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期指" sheetId="1" r:id="rId1"/>
    <sheet name="熊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2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B2" i="2"/>
  <c r="C2" i="2" s="1"/>
  <c r="F2" i="2" s="1"/>
  <c r="G2" i="2"/>
  <c r="E27" i="1"/>
  <c r="C2" i="1"/>
  <c r="H2" i="2" l="1"/>
  <c r="J2" i="2" s="1"/>
  <c r="K2" i="2" s="1"/>
  <c r="G3" i="2"/>
  <c r="B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3" i="1"/>
  <c r="E4" i="1"/>
  <c r="E2" i="1"/>
  <c r="D4" i="1"/>
  <c r="D5" i="1"/>
  <c r="D6" i="1"/>
  <c r="D7" i="1"/>
  <c r="D8" i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3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3" i="1"/>
  <c r="B2" i="1"/>
  <c r="I2" i="2" l="1"/>
  <c r="L2" i="2" s="1"/>
  <c r="M2" i="2" s="1"/>
  <c r="G4" i="2"/>
  <c r="G5" i="2" s="1"/>
  <c r="C3" i="2"/>
  <c r="F3" i="2" s="1"/>
  <c r="H3" i="2" s="1"/>
  <c r="B4" i="2"/>
  <c r="I3" i="2" l="1"/>
  <c r="L3" i="2" s="1"/>
  <c r="M3" i="2" s="1"/>
  <c r="J3" i="2"/>
  <c r="K3" i="2" s="1"/>
  <c r="G6" i="2"/>
  <c r="B5" i="2"/>
  <c r="C4" i="2"/>
  <c r="F4" i="2" s="1"/>
  <c r="H4" i="2" s="1"/>
  <c r="I4" i="2" l="1"/>
  <c r="L4" i="2" s="1"/>
  <c r="M4" i="2" s="1"/>
  <c r="J4" i="2"/>
  <c r="K4" i="2" s="1"/>
  <c r="G7" i="2"/>
  <c r="B6" i="2"/>
  <c r="C5" i="2"/>
  <c r="F5" i="2" s="1"/>
  <c r="H5" i="2" s="1"/>
  <c r="I5" i="2" l="1"/>
  <c r="L5" i="2" s="1"/>
  <c r="M5" i="2" s="1"/>
  <c r="J5" i="2"/>
  <c r="K5" i="2" s="1"/>
  <c r="G8" i="2"/>
  <c r="B7" i="2"/>
  <c r="C6" i="2"/>
  <c r="F6" i="2" s="1"/>
  <c r="H6" i="2" s="1"/>
  <c r="I6" i="2" l="1"/>
  <c r="L6" i="2" s="1"/>
  <c r="M6" i="2" s="1"/>
  <c r="J6" i="2"/>
  <c r="K6" i="2" s="1"/>
  <c r="G9" i="2"/>
  <c r="C7" i="2"/>
  <c r="F7" i="2" s="1"/>
  <c r="H7" i="2" s="1"/>
  <c r="B8" i="2"/>
  <c r="I7" i="2" l="1"/>
  <c r="L7" i="2" s="1"/>
  <c r="M7" i="2" s="1"/>
  <c r="J7" i="2"/>
  <c r="K7" i="2" s="1"/>
  <c r="G10" i="2"/>
  <c r="B9" i="2"/>
  <c r="C8" i="2"/>
  <c r="F8" i="2" s="1"/>
  <c r="H8" i="2" s="1"/>
  <c r="I8" i="2" l="1"/>
  <c r="L8" i="2" s="1"/>
  <c r="M8" i="2" s="1"/>
  <c r="J8" i="2"/>
  <c r="K8" i="2" s="1"/>
  <c r="G11" i="2"/>
  <c r="C9" i="2"/>
  <c r="F9" i="2" s="1"/>
  <c r="H9" i="2" s="1"/>
  <c r="B10" i="2"/>
  <c r="I9" i="2" l="1"/>
  <c r="L9" i="2" s="1"/>
  <c r="M9" i="2" s="1"/>
  <c r="J9" i="2"/>
  <c r="K9" i="2" s="1"/>
  <c r="G12" i="2"/>
  <c r="C10" i="2"/>
  <c r="F10" i="2" s="1"/>
  <c r="H10" i="2" s="1"/>
  <c r="B11" i="2"/>
  <c r="I10" i="2" l="1"/>
  <c r="L10" i="2" s="1"/>
  <c r="M10" i="2" s="1"/>
  <c r="J10" i="2"/>
  <c r="K10" i="2" s="1"/>
  <c r="G13" i="2"/>
  <c r="B12" i="2"/>
  <c r="C11" i="2"/>
  <c r="F11" i="2" s="1"/>
  <c r="H11" i="2" s="1"/>
  <c r="I11" i="2" l="1"/>
  <c r="L11" i="2" s="1"/>
  <c r="M11" i="2" s="1"/>
  <c r="J11" i="2"/>
  <c r="K11" i="2" s="1"/>
  <c r="G14" i="2"/>
  <c r="B13" i="2"/>
  <c r="C12" i="2"/>
  <c r="F12" i="2" s="1"/>
  <c r="H12" i="2" s="1"/>
  <c r="I12" i="2" l="1"/>
  <c r="L12" i="2" s="1"/>
  <c r="M12" i="2" s="1"/>
  <c r="J12" i="2"/>
  <c r="K12" i="2" s="1"/>
  <c r="G15" i="2"/>
  <c r="B14" i="2"/>
  <c r="C13" i="2"/>
  <c r="F13" i="2" s="1"/>
  <c r="H13" i="2" s="1"/>
  <c r="I13" i="2" l="1"/>
  <c r="L13" i="2" s="1"/>
  <c r="M13" i="2" s="1"/>
  <c r="J13" i="2"/>
  <c r="K13" i="2" s="1"/>
  <c r="G16" i="2"/>
  <c r="B15" i="2"/>
  <c r="C14" i="2"/>
  <c r="F14" i="2" s="1"/>
  <c r="H14" i="2" s="1"/>
  <c r="I14" i="2" l="1"/>
  <c r="L14" i="2" s="1"/>
  <c r="M14" i="2" s="1"/>
  <c r="J14" i="2"/>
  <c r="K14" i="2" s="1"/>
  <c r="G17" i="2"/>
  <c r="B16" i="2"/>
  <c r="C15" i="2"/>
  <c r="F15" i="2" s="1"/>
  <c r="H15" i="2" s="1"/>
  <c r="I15" i="2" l="1"/>
  <c r="L15" i="2" s="1"/>
  <c r="M15" i="2" s="1"/>
  <c r="J15" i="2"/>
  <c r="K15" i="2" s="1"/>
  <c r="G18" i="2"/>
  <c r="B17" i="2"/>
  <c r="C16" i="2"/>
  <c r="F16" i="2" s="1"/>
  <c r="H16" i="2" s="1"/>
  <c r="I16" i="2" l="1"/>
  <c r="L16" i="2" s="1"/>
  <c r="M16" i="2" s="1"/>
  <c r="J16" i="2"/>
  <c r="K16" i="2" s="1"/>
  <c r="G19" i="2"/>
  <c r="B18" i="2"/>
  <c r="C17" i="2"/>
  <c r="F17" i="2" s="1"/>
  <c r="H17" i="2" s="1"/>
  <c r="I17" i="2" l="1"/>
  <c r="L17" i="2" s="1"/>
  <c r="M17" i="2" s="1"/>
  <c r="J17" i="2"/>
  <c r="K17" i="2" s="1"/>
  <c r="G20" i="2"/>
  <c r="B19" i="2"/>
  <c r="C18" i="2"/>
  <c r="F18" i="2" s="1"/>
  <c r="H18" i="2" s="1"/>
  <c r="I18" i="2" l="1"/>
  <c r="L18" i="2" s="1"/>
  <c r="M18" i="2" s="1"/>
  <c r="J18" i="2"/>
  <c r="K18" i="2" s="1"/>
  <c r="G21" i="2"/>
  <c r="B20" i="2"/>
  <c r="C19" i="2"/>
  <c r="F19" i="2" s="1"/>
  <c r="H19" i="2" s="1"/>
  <c r="I19" i="2" l="1"/>
  <c r="L19" i="2" s="1"/>
  <c r="M19" i="2" s="1"/>
  <c r="J19" i="2"/>
  <c r="K19" i="2" s="1"/>
  <c r="G22" i="2"/>
  <c r="B21" i="2"/>
  <c r="C20" i="2"/>
  <c r="F20" i="2" s="1"/>
  <c r="H20" i="2" s="1"/>
  <c r="I20" i="2" l="1"/>
  <c r="L20" i="2" s="1"/>
  <c r="M20" i="2" s="1"/>
  <c r="J20" i="2"/>
  <c r="K20" i="2" s="1"/>
  <c r="G23" i="2"/>
  <c r="B22" i="2"/>
  <c r="C21" i="2"/>
  <c r="F21" i="2" s="1"/>
  <c r="H21" i="2" s="1"/>
  <c r="I21" i="2" l="1"/>
  <c r="L21" i="2" s="1"/>
  <c r="M21" i="2" s="1"/>
  <c r="J21" i="2"/>
  <c r="K21" i="2" s="1"/>
  <c r="G24" i="2"/>
  <c r="B23" i="2"/>
  <c r="C22" i="2"/>
  <c r="F22" i="2" s="1"/>
  <c r="H22" i="2" s="1"/>
  <c r="I22" i="2" l="1"/>
  <c r="L22" i="2" s="1"/>
  <c r="M22" i="2" s="1"/>
  <c r="J22" i="2"/>
  <c r="K22" i="2" s="1"/>
  <c r="G25" i="2"/>
  <c r="B24" i="2"/>
  <c r="C23" i="2"/>
  <c r="F23" i="2" s="1"/>
  <c r="H23" i="2" s="1"/>
  <c r="I23" i="2" l="1"/>
  <c r="L23" i="2" s="1"/>
  <c r="M23" i="2" s="1"/>
  <c r="J23" i="2"/>
  <c r="K23" i="2" s="1"/>
  <c r="G26" i="2"/>
  <c r="B25" i="2"/>
  <c r="C24" i="2"/>
  <c r="F24" i="2" s="1"/>
  <c r="H24" i="2" s="1"/>
  <c r="I24" i="2" l="1"/>
  <c r="L24" i="2" s="1"/>
  <c r="M24" i="2" s="1"/>
  <c r="J24" i="2"/>
  <c r="K24" i="2" s="1"/>
  <c r="G27" i="2"/>
  <c r="B26" i="2"/>
  <c r="C25" i="2"/>
  <c r="F25" i="2" s="1"/>
  <c r="H25" i="2" s="1"/>
  <c r="I25" i="2" l="1"/>
  <c r="L25" i="2" s="1"/>
  <c r="M25" i="2" s="1"/>
  <c r="J25" i="2"/>
  <c r="K25" i="2" s="1"/>
  <c r="G28" i="2"/>
  <c r="B27" i="2"/>
  <c r="C26" i="2"/>
  <c r="F26" i="2" s="1"/>
  <c r="H26" i="2" s="1"/>
  <c r="I26" i="2" l="1"/>
  <c r="L26" i="2" s="1"/>
  <c r="M26" i="2" s="1"/>
  <c r="J26" i="2"/>
  <c r="K26" i="2" s="1"/>
  <c r="B28" i="2"/>
  <c r="C28" i="2" s="1"/>
  <c r="F28" i="2" s="1"/>
  <c r="C27" i="2"/>
  <c r="F27" i="2" s="1"/>
  <c r="H27" i="2" s="1"/>
  <c r="J27" i="2" s="1"/>
  <c r="K27" i="2" s="1"/>
  <c r="H28" i="2" l="1"/>
  <c r="I27" i="2"/>
  <c r="L27" i="2" s="1"/>
  <c r="M27" i="2" s="1"/>
  <c r="I28" i="2" l="1"/>
  <c r="L28" i="2" s="1"/>
  <c r="M28" i="2" s="1"/>
  <c r="J28" i="2"/>
  <c r="K28" i="2" s="1"/>
</calcChain>
</file>

<file path=xl/sharedStrings.xml><?xml version="1.0" encoding="utf-8"?>
<sst xmlns="http://schemas.openxmlformats.org/spreadsheetml/2006/main" count="35" uniqueCount="29">
  <si>
    <t>序号</t>
    <phoneticPr fontId="1" type="noConversion"/>
  </si>
  <si>
    <t>指数</t>
    <phoneticPr fontId="1" type="noConversion"/>
  </si>
  <si>
    <t>每次涨数</t>
    <phoneticPr fontId="1" type="noConversion"/>
  </si>
  <si>
    <t>初始指数</t>
    <phoneticPr fontId="1" type="noConversion"/>
  </si>
  <si>
    <t>初始仓位</t>
    <phoneticPr fontId="1" type="noConversion"/>
  </si>
  <si>
    <t>每次加仓</t>
    <phoneticPr fontId="1" type="noConversion"/>
  </si>
  <si>
    <t>每次加仓总成本</t>
    <phoneticPr fontId="1" type="noConversion"/>
  </si>
  <si>
    <t>每次补仓完的成本</t>
    <phoneticPr fontId="1" type="noConversion"/>
  </si>
  <si>
    <t>跌多少点回本</t>
    <phoneticPr fontId="1" type="noConversion"/>
  </si>
  <si>
    <t>损失多少钱</t>
    <phoneticPr fontId="1" type="noConversion"/>
  </si>
  <si>
    <t>每次每涨1点钱变化（$）</t>
    <phoneticPr fontId="1" type="noConversion"/>
  </si>
  <si>
    <t>换股比例</t>
    <phoneticPr fontId="1" type="noConversion"/>
  </si>
  <si>
    <t>行使价位</t>
    <phoneticPr fontId="1" type="noConversion"/>
  </si>
  <si>
    <t>初始指数</t>
    <phoneticPr fontId="1" type="noConversion"/>
  </si>
  <si>
    <t>每次涨幅</t>
    <phoneticPr fontId="1" type="noConversion"/>
  </si>
  <si>
    <t>熊价</t>
    <phoneticPr fontId="1" type="noConversion"/>
  </si>
  <si>
    <t>指数(现货价)</t>
    <phoneticPr fontId="1" type="noConversion"/>
  </si>
  <si>
    <t>行使价</t>
    <phoneticPr fontId="1" type="noConversion"/>
  </si>
  <si>
    <t>回收价</t>
    <phoneticPr fontId="1" type="noConversion"/>
  </si>
  <si>
    <t>财务费用</t>
    <phoneticPr fontId="1" type="noConversion"/>
  </si>
  <si>
    <t>加仓成本</t>
    <phoneticPr fontId="1" type="noConversion"/>
  </si>
  <si>
    <t>加仓方式</t>
    <phoneticPr fontId="1" type="noConversion"/>
  </si>
  <si>
    <t>加仓方式</t>
    <phoneticPr fontId="1" type="noConversion"/>
  </si>
  <si>
    <t>每次加仓成本</t>
    <phoneticPr fontId="1" type="noConversion"/>
  </si>
  <si>
    <t>每次换得股数</t>
    <phoneticPr fontId="1" type="noConversion"/>
  </si>
  <si>
    <t>每次换得股数总数</t>
    <phoneticPr fontId="1" type="noConversion"/>
  </si>
  <si>
    <t>现在持有多少钱</t>
    <phoneticPr fontId="1" type="noConversion"/>
  </si>
  <si>
    <t>跌多少点回本</t>
    <phoneticPr fontId="1" type="noConversion"/>
  </si>
  <si>
    <t>成本对应点数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</si>
</sst>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95250</xdr:colOff>
      <xdr:row>14</xdr:row>
      <xdr:rowOff>66675</xdr:rowOff>
    </xdr:from>
    <xdr:to>
      <xdr:col>25</xdr:col>
      <xdr:colOff>8866</xdr:colOff>
      <xdr:row>39</xdr:row>
      <xdr:rowOff>180306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800" y="3000375"/>
          <a:ext cx="5276191" cy="5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33" sqref="B33"/>
    </sheetView>
  </sheetViews>
  <sheetFormatPr defaultRowHeight="16.5" x14ac:dyDescent="0.15"/>
  <cols>
    <col min="1" max="2" width="9" style="1"/>
    <col min="3" max="4" width="14.75" style="1" customWidth="1"/>
    <col min="5" max="5" width="20.125" style="1" customWidth="1"/>
    <col min="6" max="6" width="21.75" style="1" customWidth="1"/>
    <col min="7" max="7" width="14.125" style="1" customWidth="1"/>
    <col min="8" max="15" width="9" style="1"/>
    <col min="16" max="16" width="23" style="1" customWidth="1"/>
    <col min="17" max="17" width="11.375" style="1" customWidth="1"/>
    <col min="18" max="16384" width="9" style="1"/>
  </cols>
  <sheetData>
    <row r="1" spans="1:17" x14ac:dyDescent="0.15">
      <c r="A1" s="2" t="s">
        <v>0</v>
      </c>
      <c r="B1" s="2" t="s">
        <v>1</v>
      </c>
      <c r="C1" s="2" t="s">
        <v>6</v>
      </c>
      <c r="D1" s="2"/>
      <c r="E1" s="2" t="s">
        <v>7</v>
      </c>
      <c r="F1" s="2" t="s">
        <v>8</v>
      </c>
      <c r="G1" s="2" t="s">
        <v>9</v>
      </c>
      <c r="P1" s="3" t="s">
        <v>2</v>
      </c>
      <c r="Q1" s="1">
        <v>100</v>
      </c>
    </row>
    <row r="2" spans="1:17" x14ac:dyDescent="0.15">
      <c r="A2" s="1">
        <v>1</v>
      </c>
      <c r="B2" s="1">
        <f>Q2</f>
        <v>31400</v>
      </c>
      <c r="C2" s="1">
        <f>Q3</f>
        <v>20000</v>
      </c>
      <c r="D2" s="1">
        <f>B2</f>
        <v>31400</v>
      </c>
      <c r="E2" s="1">
        <f>D2/A2</f>
        <v>31400</v>
      </c>
      <c r="F2" s="1">
        <f>B2-E2</f>
        <v>0</v>
      </c>
      <c r="G2" s="1">
        <f>F2*$Q$5*A2</f>
        <v>0</v>
      </c>
      <c r="P2" s="3" t="s">
        <v>3</v>
      </c>
      <c r="Q2" s="1">
        <v>31400</v>
      </c>
    </row>
    <row r="3" spans="1:17" x14ac:dyDescent="0.15">
      <c r="A3" s="1">
        <v>2</v>
      </c>
      <c r="B3" s="1">
        <f>B2+$Q$1</f>
        <v>31500</v>
      </c>
      <c r="C3" s="1">
        <f>C2+$Q$4</f>
        <v>40000</v>
      </c>
      <c r="D3" s="1">
        <f>D2+B3</f>
        <v>62900</v>
      </c>
      <c r="E3" s="1">
        <f t="shared" ref="E3:E28" si="0">D3/A3</f>
        <v>31450</v>
      </c>
      <c r="F3" s="1">
        <f t="shared" ref="F3:F28" si="1">B3-E3</f>
        <v>50</v>
      </c>
      <c r="G3" s="1">
        <f t="shared" ref="G3:G28" si="2">F3*$Q$5*A3</f>
        <v>1000</v>
      </c>
      <c r="P3" s="3" t="s">
        <v>4</v>
      </c>
      <c r="Q3" s="1">
        <v>20000</v>
      </c>
    </row>
    <row r="4" spans="1:17" x14ac:dyDescent="0.15">
      <c r="A4" s="1">
        <v>3</v>
      </c>
      <c r="B4" s="1">
        <f t="shared" ref="B4:B28" si="3">B3+$Q$1</f>
        <v>31600</v>
      </c>
      <c r="C4" s="1">
        <f t="shared" ref="C4:C28" si="4">C3+$Q$4</f>
        <v>60000</v>
      </c>
      <c r="D4" s="1">
        <f t="shared" ref="D4:D28" si="5">D3+B4</f>
        <v>94500</v>
      </c>
      <c r="E4" s="1">
        <f t="shared" si="0"/>
        <v>31500</v>
      </c>
      <c r="F4" s="1">
        <f t="shared" si="1"/>
        <v>100</v>
      </c>
      <c r="G4" s="1">
        <f t="shared" si="2"/>
        <v>3000</v>
      </c>
      <c r="P4" s="3" t="s">
        <v>5</v>
      </c>
      <c r="Q4" s="1">
        <v>20000</v>
      </c>
    </row>
    <row r="5" spans="1:17" x14ac:dyDescent="0.15">
      <c r="A5" s="1">
        <v>4</v>
      </c>
      <c r="B5" s="1">
        <f t="shared" si="3"/>
        <v>31700</v>
      </c>
      <c r="C5" s="1">
        <f t="shared" si="4"/>
        <v>80000</v>
      </c>
      <c r="D5" s="1">
        <f t="shared" si="5"/>
        <v>126200</v>
      </c>
      <c r="E5" s="1">
        <f t="shared" si="0"/>
        <v>31550</v>
      </c>
      <c r="F5" s="1">
        <f t="shared" si="1"/>
        <v>150</v>
      </c>
      <c r="G5" s="1">
        <f t="shared" si="2"/>
        <v>6000</v>
      </c>
      <c r="P5" s="3" t="s">
        <v>10</v>
      </c>
      <c r="Q5" s="1">
        <v>10</v>
      </c>
    </row>
    <row r="6" spans="1:17" x14ac:dyDescent="0.15">
      <c r="A6" s="1">
        <v>5</v>
      </c>
      <c r="B6" s="1">
        <f t="shared" si="3"/>
        <v>31800</v>
      </c>
      <c r="C6" s="1">
        <f t="shared" si="4"/>
        <v>100000</v>
      </c>
      <c r="D6" s="1">
        <f t="shared" si="5"/>
        <v>158000</v>
      </c>
      <c r="E6" s="1">
        <f t="shared" si="0"/>
        <v>31600</v>
      </c>
      <c r="F6" s="1">
        <f t="shared" si="1"/>
        <v>200</v>
      </c>
      <c r="G6" s="1">
        <f t="shared" si="2"/>
        <v>10000</v>
      </c>
    </row>
    <row r="7" spans="1:17" x14ac:dyDescent="0.15">
      <c r="A7" s="1">
        <v>6</v>
      </c>
      <c r="B7" s="1">
        <f t="shared" si="3"/>
        <v>31900</v>
      </c>
      <c r="C7" s="1">
        <f t="shared" si="4"/>
        <v>120000</v>
      </c>
      <c r="D7" s="1">
        <f t="shared" si="5"/>
        <v>189900</v>
      </c>
      <c r="E7" s="1">
        <f t="shared" si="0"/>
        <v>31650</v>
      </c>
      <c r="F7" s="1">
        <f t="shared" si="1"/>
        <v>250</v>
      </c>
      <c r="G7" s="1">
        <f t="shared" si="2"/>
        <v>15000</v>
      </c>
    </row>
    <row r="8" spans="1:17" x14ac:dyDescent="0.15">
      <c r="A8" s="1">
        <v>7</v>
      </c>
      <c r="B8" s="1">
        <f t="shared" si="3"/>
        <v>32000</v>
      </c>
      <c r="C8" s="1">
        <f t="shared" si="4"/>
        <v>140000</v>
      </c>
      <c r="D8" s="1">
        <f t="shared" si="5"/>
        <v>221900</v>
      </c>
      <c r="E8" s="1">
        <f t="shared" si="0"/>
        <v>31700</v>
      </c>
      <c r="F8" s="1">
        <f t="shared" si="1"/>
        <v>300</v>
      </c>
      <c r="G8" s="1">
        <f t="shared" si="2"/>
        <v>21000</v>
      </c>
    </row>
    <row r="9" spans="1:17" x14ac:dyDescent="0.15">
      <c r="A9" s="1">
        <v>8</v>
      </c>
      <c r="B9" s="1">
        <f t="shared" si="3"/>
        <v>32100</v>
      </c>
      <c r="C9" s="1">
        <f t="shared" si="4"/>
        <v>160000</v>
      </c>
      <c r="D9" s="1">
        <f t="shared" si="5"/>
        <v>254000</v>
      </c>
      <c r="E9" s="1">
        <f t="shared" si="0"/>
        <v>31750</v>
      </c>
      <c r="F9" s="1">
        <f t="shared" si="1"/>
        <v>350</v>
      </c>
      <c r="G9" s="1">
        <f t="shared" si="2"/>
        <v>28000</v>
      </c>
    </row>
    <row r="10" spans="1:17" x14ac:dyDescent="0.15">
      <c r="A10" s="1">
        <v>9</v>
      </c>
      <c r="B10" s="1">
        <f t="shared" si="3"/>
        <v>32200</v>
      </c>
      <c r="C10" s="1">
        <f t="shared" si="4"/>
        <v>180000</v>
      </c>
      <c r="D10" s="1">
        <f t="shared" si="5"/>
        <v>286200</v>
      </c>
      <c r="E10" s="1">
        <f t="shared" si="0"/>
        <v>31800</v>
      </c>
      <c r="F10" s="1">
        <f t="shared" si="1"/>
        <v>400</v>
      </c>
      <c r="G10" s="1">
        <f t="shared" si="2"/>
        <v>36000</v>
      </c>
    </row>
    <row r="11" spans="1:17" x14ac:dyDescent="0.15">
      <c r="A11" s="1">
        <v>10</v>
      </c>
      <c r="B11" s="1">
        <f t="shared" si="3"/>
        <v>32300</v>
      </c>
      <c r="C11" s="1">
        <f t="shared" si="4"/>
        <v>200000</v>
      </c>
      <c r="D11" s="1">
        <f t="shared" si="5"/>
        <v>318500</v>
      </c>
      <c r="E11" s="1">
        <f t="shared" si="0"/>
        <v>31850</v>
      </c>
      <c r="F11" s="1">
        <f t="shared" si="1"/>
        <v>450</v>
      </c>
      <c r="G11" s="1">
        <f t="shared" si="2"/>
        <v>45000</v>
      </c>
    </row>
    <row r="12" spans="1:17" x14ac:dyDescent="0.15">
      <c r="A12" s="1">
        <v>11</v>
      </c>
      <c r="B12" s="1">
        <f t="shared" si="3"/>
        <v>32400</v>
      </c>
      <c r="C12" s="1">
        <f t="shared" si="4"/>
        <v>220000</v>
      </c>
      <c r="D12" s="1">
        <f t="shared" si="5"/>
        <v>350900</v>
      </c>
      <c r="E12" s="1">
        <f t="shared" si="0"/>
        <v>31900</v>
      </c>
      <c r="F12" s="1">
        <f t="shared" si="1"/>
        <v>500</v>
      </c>
      <c r="G12" s="1">
        <f t="shared" si="2"/>
        <v>55000</v>
      </c>
    </row>
    <row r="13" spans="1:17" x14ac:dyDescent="0.15">
      <c r="A13" s="1">
        <v>12</v>
      </c>
      <c r="B13" s="1">
        <f t="shared" si="3"/>
        <v>32500</v>
      </c>
      <c r="C13" s="1">
        <f t="shared" si="4"/>
        <v>240000</v>
      </c>
      <c r="D13" s="1">
        <f t="shared" si="5"/>
        <v>383400</v>
      </c>
      <c r="E13" s="1">
        <f t="shared" si="0"/>
        <v>31950</v>
      </c>
      <c r="F13" s="1">
        <f t="shared" si="1"/>
        <v>550</v>
      </c>
      <c r="G13" s="1">
        <f t="shared" si="2"/>
        <v>66000</v>
      </c>
    </row>
    <row r="14" spans="1:17" x14ac:dyDescent="0.15">
      <c r="A14" s="1">
        <v>13</v>
      </c>
      <c r="B14" s="1">
        <f t="shared" si="3"/>
        <v>32600</v>
      </c>
      <c r="C14" s="1">
        <f t="shared" si="4"/>
        <v>260000</v>
      </c>
      <c r="D14" s="1">
        <f t="shared" si="5"/>
        <v>416000</v>
      </c>
      <c r="E14" s="1">
        <f t="shared" si="0"/>
        <v>32000</v>
      </c>
      <c r="F14" s="1">
        <f t="shared" si="1"/>
        <v>600</v>
      </c>
      <c r="G14" s="1">
        <f t="shared" si="2"/>
        <v>78000</v>
      </c>
    </row>
    <row r="15" spans="1:17" x14ac:dyDescent="0.15">
      <c r="A15" s="1">
        <v>14</v>
      </c>
      <c r="B15" s="1">
        <f t="shared" si="3"/>
        <v>32700</v>
      </c>
      <c r="C15" s="1">
        <f t="shared" si="4"/>
        <v>280000</v>
      </c>
      <c r="D15" s="1">
        <f t="shared" si="5"/>
        <v>448700</v>
      </c>
      <c r="E15" s="1">
        <f t="shared" si="0"/>
        <v>32050</v>
      </c>
      <c r="F15" s="1">
        <f t="shared" si="1"/>
        <v>650</v>
      </c>
      <c r="G15" s="1">
        <f t="shared" si="2"/>
        <v>91000</v>
      </c>
    </row>
    <row r="16" spans="1:17" x14ac:dyDescent="0.15">
      <c r="A16" s="1">
        <v>15</v>
      </c>
      <c r="B16" s="1">
        <f t="shared" si="3"/>
        <v>32800</v>
      </c>
      <c r="C16" s="1">
        <f t="shared" si="4"/>
        <v>300000</v>
      </c>
      <c r="D16" s="1">
        <f t="shared" si="5"/>
        <v>481500</v>
      </c>
      <c r="E16" s="1">
        <f t="shared" si="0"/>
        <v>32100</v>
      </c>
      <c r="F16" s="1">
        <f t="shared" si="1"/>
        <v>700</v>
      </c>
      <c r="G16" s="1">
        <f t="shared" si="2"/>
        <v>105000</v>
      </c>
    </row>
    <row r="17" spans="1:7" x14ac:dyDescent="0.15">
      <c r="A17" s="1">
        <v>16</v>
      </c>
      <c r="B17" s="1">
        <f t="shared" si="3"/>
        <v>32900</v>
      </c>
      <c r="C17" s="1">
        <f t="shared" si="4"/>
        <v>320000</v>
      </c>
      <c r="D17" s="1">
        <f t="shared" si="5"/>
        <v>514400</v>
      </c>
      <c r="E17" s="1">
        <f t="shared" si="0"/>
        <v>32150</v>
      </c>
      <c r="F17" s="1">
        <f t="shared" si="1"/>
        <v>750</v>
      </c>
      <c r="G17" s="1">
        <f t="shared" si="2"/>
        <v>120000</v>
      </c>
    </row>
    <row r="18" spans="1:7" x14ac:dyDescent="0.15">
      <c r="A18" s="1">
        <v>17</v>
      </c>
      <c r="B18" s="1">
        <f t="shared" si="3"/>
        <v>33000</v>
      </c>
      <c r="C18" s="1">
        <f t="shared" si="4"/>
        <v>340000</v>
      </c>
      <c r="D18" s="1">
        <f t="shared" si="5"/>
        <v>547400</v>
      </c>
      <c r="E18" s="1">
        <f t="shared" si="0"/>
        <v>32200</v>
      </c>
      <c r="F18" s="1">
        <f t="shared" si="1"/>
        <v>800</v>
      </c>
      <c r="G18" s="1">
        <f t="shared" si="2"/>
        <v>136000</v>
      </c>
    </row>
    <row r="19" spans="1:7" x14ac:dyDescent="0.15">
      <c r="A19" s="1">
        <v>18</v>
      </c>
      <c r="B19" s="1">
        <f t="shared" si="3"/>
        <v>33100</v>
      </c>
      <c r="C19" s="1">
        <f t="shared" si="4"/>
        <v>360000</v>
      </c>
      <c r="D19" s="1">
        <f t="shared" si="5"/>
        <v>580500</v>
      </c>
      <c r="E19" s="1">
        <f t="shared" si="0"/>
        <v>32250</v>
      </c>
      <c r="F19" s="1">
        <f t="shared" si="1"/>
        <v>850</v>
      </c>
      <c r="G19" s="1">
        <f t="shared" si="2"/>
        <v>153000</v>
      </c>
    </row>
    <row r="20" spans="1:7" x14ac:dyDescent="0.15">
      <c r="A20" s="1">
        <v>19</v>
      </c>
      <c r="B20" s="1">
        <f t="shared" si="3"/>
        <v>33200</v>
      </c>
      <c r="C20" s="1">
        <f t="shared" si="4"/>
        <v>380000</v>
      </c>
      <c r="D20" s="1">
        <f t="shared" si="5"/>
        <v>613700</v>
      </c>
      <c r="E20" s="1">
        <f t="shared" si="0"/>
        <v>32300</v>
      </c>
      <c r="F20" s="1">
        <f t="shared" si="1"/>
        <v>900</v>
      </c>
      <c r="G20" s="1">
        <f t="shared" si="2"/>
        <v>171000</v>
      </c>
    </row>
    <row r="21" spans="1:7" x14ac:dyDescent="0.15">
      <c r="A21" s="1">
        <v>20</v>
      </c>
      <c r="B21" s="1">
        <f t="shared" si="3"/>
        <v>33300</v>
      </c>
      <c r="C21" s="1">
        <f t="shared" si="4"/>
        <v>400000</v>
      </c>
      <c r="D21" s="1">
        <f t="shared" si="5"/>
        <v>647000</v>
      </c>
      <c r="E21" s="1">
        <f t="shared" si="0"/>
        <v>32350</v>
      </c>
      <c r="F21" s="1">
        <f t="shared" si="1"/>
        <v>950</v>
      </c>
      <c r="G21" s="1">
        <f t="shared" si="2"/>
        <v>190000</v>
      </c>
    </row>
    <row r="22" spans="1:7" x14ac:dyDescent="0.15">
      <c r="A22" s="1">
        <v>21</v>
      </c>
      <c r="B22" s="1">
        <f t="shared" si="3"/>
        <v>33400</v>
      </c>
      <c r="C22" s="1">
        <f t="shared" si="4"/>
        <v>420000</v>
      </c>
      <c r="D22" s="1">
        <f t="shared" si="5"/>
        <v>680400</v>
      </c>
      <c r="E22" s="1">
        <f t="shared" si="0"/>
        <v>32400</v>
      </c>
      <c r="F22" s="1">
        <f t="shared" si="1"/>
        <v>1000</v>
      </c>
      <c r="G22" s="1">
        <f t="shared" si="2"/>
        <v>210000</v>
      </c>
    </row>
    <row r="23" spans="1:7" x14ac:dyDescent="0.15">
      <c r="A23" s="1">
        <v>22</v>
      </c>
      <c r="B23" s="1">
        <f t="shared" si="3"/>
        <v>33500</v>
      </c>
      <c r="C23" s="1">
        <f t="shared" si="4"/>
        <v>440000</v>
      </c>
      <c r="D23" s="1">
        <f t="shared" si="5"/>
        <v>713900</v>
      </c>
      <c r="E23" s="1">
        <f t="shared" si="0"/>
        <v>32450</v>
      </c>
      <c r="F23" s="1">
        <f t="shared" si="1"/>
        <v>1050</v>
      </c>
      <c r="G23" s="1">
        <f t="shared" si="2"/>
        <v>231000</v>
      </c>
    </row>
    <row r="24" spans="1:7" x14ac:dyDescent="0.15">
      <c r="A24" s="1">
        <v>23</v>
      </c>
      <c r="B24" s="1">
        <f t="shared" si="3"/>
        <v>33600</v>
      </c>
      <c r="C24" s="1">
        <f t="shared" si="4"/>
        <v>460000</v>
      </c>
      <c r="D24" s="1">
        <f t="shared" si="5"/>
        <v>747500</v>
      </c>
      <c r="E24" s="1">
        <f t="shared" si="0"/>
        <v>32500</v>
      </c>
      <c r="F24" s="1">
        <f t="shared" si="1"/>
        <v>1100</v>
      </c>
      <c r="G24" s="1">
        <f t="shared" si="2"/>
        <v>253000</v>
      </c>
    </row>
    <row r="25" spans="1:7" x14ac:dyDescent="0.15">
      <c r="A25" s="1">
        <v>24</v>
      </c>
      <c r="B25" s="1">
        <f t="shared" si="3"/>
        <v>33700</v>
      </c>
      <c r="C25" s="1">
        <f t="shared" si="4"/>
        <v>480000</v>
      </c>
      <c r="D25" s="1">
        <f t="shared" si="5"/>
        <v>781200</v>
      </c>
      <c r="E25" s="1">
        <f t="shared" si="0"/>
        <v>32550</v>
      </c>
      <c r="F25" s="1">
        <f t="shared" si="1"/>
        <v>1150</v>
      </c>
      <c r="G25" s="1">
        <f t="shared" si="2"/>
        <v>276000</v>
      </c>
    </row>
    <row r="26" spans="1:7" x14ac:dyDescent="0.15">
      <c r="A26" s="1">
        <v>25</v>
      </c>
      <c r="B26" s="1">
        <f t="shared" si="3"/>
        <v>33800</v>
      </c>
      <c r="C26" s="1">
        <f t="shared" si="4"/>
        <v>500000</v>
      </c>
      <c r="D26" s="1">
        <f t="shared" si="5"/>
        <v>815000</v>
      </c>
      <c r="E26" s="1">
        <f t="shared" si="0"/>
        <v>32600</v>
      </c>
      <c r="F26" s="1">
        <f t="shared" si="1"/>
        <v>1200</v>
      </c>
      <c r="G26" s="1">
        <f t="shared" si="2"/>
        <v>300000</v>
      </c>
    </row>
    <row r="27" spans="1:7" x14ac:dyDescent="0.15">
      <c r="A27" s="1">
        <v>26</v>
      </c>
      <c r="B27" s="1">
        <f t="shared" si="3"/>
        <v>33900</v>
      </c>
      <c r="C27" s="1">
        <f t="shared" si="4"/>
        <v>520000</v>
      </c>
      <c r="D27" s="1">
        <f t="shared" si="5"/>
        <v>848900</v>
      </c>
      <c r="E27" s="1">
        <f>D27/A27</f>
        <v>32650</v>
      </c>
      <c r="F27" s="1">
        <f t="shared" si="1"/>
        <v>1250</v>
      </c>
      <c r="G27" s="1">
        <f t="shared" si="2"/>
        <v>325000</v>
      </c>
    </row>
    <row r="28" spans="1:7" x14ac:dyDescent="0.15">
      <c r="A28" s="1">
        <v>27</v>
      </c>
      <c r="B28" s="1">
        <f t="shared" si="3"/>
        <v>34000</v>
      </c>
      <c r="C28" s="1">
        <f t="shared" si="4"/>
        <v>540000</v>
      </c>
      <c r="D28" s="1">
        <f t="shared" si="5"/>
        <v>882900</v>
      </c>
      <c r="E28" s="1">
        <f t="shared" si="0"/>
        <v>32700</v>
      </c>
      <c r="F28" s="1">
        <f t="shared" si="1"/>
        <v>1300</v>
      </c>
      <c r="G28" s="1">
        <f t="shared" si="2"/>
        <v>351000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F1" workbookViewId="0">
      <selection activeCell="R14" sqref="R14"/>
    </sheetView>
  </sheetViews>
  <sheetFormatPr defaultRowHeight="16.5" x14ac:dyDescent="0.15"/>
  <cols>
    <col min="1" max="1" width="9" style="1"/>
    <col min="2" max="2" width="9.625" style="1" bestFit="1" customWidth="1"/>
    <col min="3" max="3" width="9.625" style="1" customWidth="1"/>
    <col min="4" max="4" width="12.625" style="1" customWidth="1"/>
    <col min="5" max="5" width="17.375" style="1" customWidth="1"/>
    <col min="6" max="6" width="15.5" style="1" customWidth="1"/>
    <col min="7" max="7" width="14.75" style="1" customWidth="1"/>
    <col min="8" max="8" width="17.75" style="1" customWidth="1"/>
    <col min="9" max="10" width="20.125" style="1" customWidth="1"/>
    <col min="11" max="11" width="14.125" style="1" customWidth="1"/>
    <col min="12" max="13" width="21.75" style="1" customWidth="1"/>
    <col min="14" max="21" width="9" style="1"/>
    <col min="22" max="22" width="23" style="1" customWidth="1"/>
    <col min="23" max="23" width="11.375" style="1" customWidth="1"/>
    <col min="24" max="16384" width="9" style="1"/>
  </cols>
  <sheetData>
    <row r="1" spans="1:23" x14ac:dyDescent="0.15">
      <c r="A1" s="2" t="s">
        <v>0</v>
      </c>
      <c r="B1" s="2" t="s">
        <v>16</v>
      </c>
      <c r="C1" s="2" t="s">
        <v>15</v>
      </c>
      <c r="D1" s="2" t="s">
        <v>21</v>
      </c>
      <c r="E1" s="2" t="s">
        <v>23</v>
      </c>
      <c r="F1" s="2" t="s">
        <v>24</v>
      </c>
      <c r="G1" s="2" t="s">
        <v>6</v>
      </c>
      <c r="H1" s="2" t="s">
        <v>25</v>
      </c>
      <c r="I1" s="5" t="s">
        <v>7</v>
      </c>
      <c r="J1" s="2" t="s">
        <v>26</v>
      </c>
      <c r="K1" s="3" t="s">
        <v>9</v>
      </c>
      <c r="L1" s="4" t="s">
        <v>28</v>
      </c>
      <c r="M1" s="4" t="s">
        <v>27</v>
      </c>
      <c r="O1" s="1" t="s">
        <v>22</v>
      </c>
      <c r="P1" s="1" t="s">
        <v>20</v>
      </c>
      <c r="V1" s="3" t="s">
        <v>11</v>
      </c>
      <c r="W1" s="1">
        <v>10000</v>
      </c>
    </row>
    <row r="2" spans="1:23" x14ac:dyDescent="0.15">
      <c r="A2" s="1">
        <v>1</v>
      </c>
      <c r="B2" s="1">
        <f>W5</f>
        <v>31400</v>
      </c>
      <c r="C2" s="1">
        <f t="shared" ref="C2:C28" si="0">($W$7-B2+$W$9)/$W$1</f>
        <v>0.375</v>
      </c>
      <c r="D2" s="1">
        <v>1</v>
      </c>
      <c r="E2" s="1">
        <f t="shared" ref="E2:E28" si="1">INDEX(P:P,MATCH(D2,O:O,0))</f>
        <v>20000</v>
      </c>
      <c r="F2" s="1">
        <f>E2/C2</f>
        <v>53333.333333333336</v>
      </c>
      <c r="G2" s="1">
        <f>W3</f>
        <v>20000</v>
      </c>
      <c r="H2" s="1">
        <f>F2</f>
        <v>53333.333333333336</v>
      </c>
      <c r="I2" s="1">
        <f>G2/H2</f>
        <v>0.375</v>
      </c>
      <c r="J2" s="1">
        <f>H2*C2</f>
        <v>20000</v>
      </c>
      <c r="K2" s="1">
        <f>G2-J2</f>
        <v>0</v>
      </c>
      <c r="L2" s="1">
        <f>$W$7-(I2*$W$1-$W$9)</f>
        <v>31400</v>
      </c>
      <c r="M2" s="1">
        <f>L2-B2</f>
        <v>0</v>
      </c>
      <c r="O2" s="1">
        <v>1</v>
      </c>
      <c r="P2" s="1">
        <v>20000</v>
      </c>
      <c r="V2" s="3" t="s">
        <v>12</v>
      </c>
      <c r="W2" s="1">
        <v>0.25</v>
      </c>
    </row>
    <row r="3" spans="1:23" x14ac:dyDescent="0.15">
      <c r="A3" s="1">
        <v>2</v>
      </c>
      <c r="B3" s="1">
        <f t="shared" ref="B3:B28" si="2">B2+$W$6</f>
        <v>31500</v>
      </c>
      <c r="C3" s="1">
        <f t="shared" si="0"/>
        <v>0.36499999999999999</v>
      </c>
      <c r="D3" s="1">
        <v>1</v>
      </c>
      <c r="E3" s="1">
        <f t="shared" si="1"/>
        <v>20000</v>
      </c>
      <c r="F3" s="1">
        <f t="shared" ref="F3:F28" si="3">E3/C3</f>
        <v>54794.520547945205</v>
      </c>
      <c r="G3" s="1">
        <f t="shared" ref="G3:G28" si="4">G2+INDEX(P:P,MATCH(D3,O:O,0))</f>
        <v>40000</v>
      </c>
      <c r="H3" s="1">
        <f>H2+F3</f>
        <v>108127.85388127854</v>
      </c>
      <c r="I3" s="1">
        <f t="shared" ref="I3:I28" si="5">G3/H3</f>
        <v>0.3699324324324324</v>
      </c>
      <c r="J3" s="1">
        <f t="shared" ref="J3:J28" si="6">H3*C3</f>
        <v>39466.666666666664</v>
      </c>
      <c r="K3" s="1">
        <f t="shared" ref="K3:K28" si="7">G3-J3</f>
        <v>533.33333333333576</v>
      </c>
      <c r="L3" s="1">
        <f t="shared" ref="L3:L28" si="8">$W$7-(I3*$W$1-$W$9)</f>
        <v>31450.675675675677</v>
      </c>
      <c r="M3" s="1">
        <f t="shared" ref="M3:M28" si="9">L3-B3</f>
        <v>-49.324324324323243</v>
      </c>
      <c r="O3" s="1">
        <v>2</v>
      </c>
      <c r="P3" s="1">
        <v>30000</v>
      </c>
      <c r="V3" s="3" t="s">
        <v>4</v>
      </c>
      <c r="W3" s="1">
        <v>20000</v>
      </c>
    </row>
    <row r="4" spans="1:23" x14ac:dyDescent="0.15">
      <c r="A4" s="1">
        <v>3</v>
      </c>
      <c r="B4" s="1">
        <f t="shared" si="2"/>
        <v>31600</v>
      </c>
      <c r="C4" s="1">
        <f t="shared" si="0"/>
        <v>0.35499999999999998</v>
      </c>
      <c r="D4" s="1">
        <v>1</v>
      </c>
      <c r="E4" s="1">
        <f t="shared" si="1"/>
        <v>20000</v>
      </c>
      <c r="F4" s="1">
        <f t="shared" si="3"/>
        <v>56338.028169014084</v>
      </c>
      <c r="G4" s="1">
        <f t="shared" si="4"/>
        <v>60000</v>
      </c>
      <c r="H4" s="1">
        <f t="shared" ref="H4:H28" si="10">H3+F4</f>
        <v>164465.88205029262</v>
      </c>
      <c r="I4" s="1">
        <f t="shared" si="5"/>
        <v>0.36481730588750549</v>
      </c>
      <c r="J4" s="1">
        <f t="shared" si="6"/>
        <v>58385.388127853876</v>
      </c>
      <c r="K4" s="1">
        <f t="shared" si="7"/>
        <v>1614.6118721461244</v>
      </c>
      <c r="L4" s="1">
        <f t="shared" si="8"/>
        <v>31501.826941124946</v>
      </c>
      <c r="M4" s="1">
        <f t="shared" si="9"/>
        <v>-98.173058875054267</v>
      </c>
      <c r="O4" s="1">
        <v>3</v>
      </c>
      <c r="P4" s="1">
        <v>10000</v>
      </c>
      <c r="V4" s="3" t="s">
        <v>10</v>
      </c>
      <c r="W4" s="1">
        <v>10</v>
      </c>
    </row>
    <row r="5" spans="1:23" x14ac:dyDescent="0.15">
      <c r="A5" s="1">
        <v>4</v>
      </c>
      <c r="B5" s="1">
        <f t="shared" si="2"/>
        <v>31700</v>
      </c>
      <c r="C5" s="1">
        <f t="shared" si="0"/>
        <v>0.34499999999999997</v>
      </c>
      <c r="D5" s="1">
        <v>1</v>
      </c>
      <c r="E5" s="1">
        <f t="shared" si="1"/>
        <v>20000</v>
      </c>
      <c r="F5" s="1">
        <f t="shared" si="3"/>
        <v>57971.014492753631</v>
      </c>
      <c r="G5" s="1">
        <f t="shared" si="4"/>
        <v>80000</v>
      </c>
      <c r="H5" s="1">
        <f t="shared" si="10"/>
        <v>222436.89654304626</v>
      </c>
      <c r="I5" s="1">
        <f t="shared" si="5"/>
        <v>0.35965256323614597</v>
      </c>
      <c r="J5" s="1">
        <f t="shared" si="6"/>
        <v>76740.72930735095</v>
      </c>
      <c r="K5" s="1">
        <f t="shared" si="7"/>
        <v>3259.27069264905</v>
      </c>
      <c r="L5" s="1">
        <f t="shared" si="8"/>
        <v>31553.474367638541</v>
      </c>
      <c r="M5" s="1">
        <f t="shared" si="9"/>
        <v>-146.52563236145943</v>
      </c>
      <c r="V5" s="1" t="s">
        <v>13</v>
      </c>
      <c r="W5" s="1">
        <v>31400</v>
      </c>
    </row>
    <row r="6" spans="1:23" x14ac:dyDescent="0.15">
      <c r="A6" s="1">
        <v>5</v>
      </c>
      <c r="B6" s="1">
        <f t="shared" si="2"/>
        <v>31800</v>
      </c>
      <c r="C6" s="1">
        <f t="shared" si="0"/>
        <v>0.33500000000000002</v>
      </c>
      <c r="D6" s="1">
        <v>1</v>
      </c>
      <c r="E6" s="1">
        <f t="shared" si="1"/>
        <v>20000</v>
      </c>
      <c r="F6" s="1">
        <f t="shared" si="3"/>
        <v>59701.492537313432</v>
      </c>
      <c r="G6" s="1">
        <f t="shared" si="4"/>
        <v>100000</v>
      </c>
      <c r="H6" s="1">
        <f t="shared" si="10"/>
        <v>282138.38908035972</v>
      </c>
      <c r="I6" s="1">
        <f t="shared" si="5"/>
        <v>0.35443599265578007</v>
      </c>
      <c r="J6" s="1">
        <f t="shared" si="6"/>
        <v>94516.360341920517</v>
      </c>
      <c r="K6" s="1">
        <f t="shared" si="7"/>
        <v>5483.6396580794826</v>
      </c>
      <c r="L6" s="1">
        <f t="shared" si="8"/>
        <v>31605.640073442199</v>
      </c>
      <c r="M6" s="1">
        <f t="shared" si="9"/>
        <v>-194.35992655780137</v>
      </c>
      <c r="V6" s="1" t="s">
        <v>14</v>
      </c>
      <c r="W6" s="1">
        <v>100</v>
      </c>
    </row>
    <row r="7" spans="1:23" x14ac:dyDescent="0.15">
      <c r="A7" s="1">
        <v>6</v>
      </c>
      <c r="B7" s="1">
        <f t="shared" si="2"/>
        <v>31900</v>
      </c>
      <c r="C7" s="1">
        <f t="shared" si="0"/>
        <v>0.32500000000000001</v>
      </c>
      <c r="D7" s="1">
        <v>1</v>
      </c>
      <c r="E7" s="1">
        <f t="shared" si="1"/>
        <v>20000</v>
      </c>
      <c r="F7" s="1">
        <f t="shared" si="3"/>
        <v>61538.461538461539</v>
      </c>
      <c r="G7" s="1">
        <f t="shared" si="4"/>
        <v>120000</v>
      </c>
      <c r="H7" s="1">
        <f t="shared" si="10"/>
        <v>343676.85061882128</v>
      </c>
      <c r="I7" s="1">
        <f t="shared" si="5"/>
        <v>0.34916521081920165</v>
      </c>
      <c r="J7" s="1">
        <f t="shared" si="6"/>
        <v>111694.97645111692</v>
      </c>
      <c r="K7" s="1">
        <f t="shared" si="7"/>
        <v>8305.0235488830804</v>
      </c>
      <c r="L7" s="1">
        <f t="shared" si="8"/>
        <v>31658.347891807985</v>
      </c>
      <c r="M7" s="1">
        <f t="shared" si="9"/>
        <v>-241.65210819201457</v>
      </c>
      <c r="V7" s="3" t="s">
        <v>17</v>
      </c>
      <c r="W7" s="1">
        <v>35150</v>
      </c>
    </row>
    <row r="8" spans="1:23" x14ac:dyDescent="0.15">
      <c r="A8" s="1">
        <v>7</v>
      </c>
      <c r="B8" s="1">
        <f t="shared" si="2"/>
        <v>32000</v>
      </c>
      <c r="C8" s="1">
        <f t="shared" si="0"/>
        <v>0.315</v>
      </c>
      <c r="D8" s="1">
        <v>1</v>
      </c>
      <c r="E8" s="1">
        <f t="shared" si="1"/>
        <v>20000</v>
      </c>
      <c r="F8" s="1">
        <f t="shared" si="3"/>
        <v>63492.063492063491</v>
      </c>
      <c r="G8" s="1">
        <f t="shared" si="4"/>
        <v>140000</v>
      </c>
      <c r="H8" s="1">
        <f t="shared" si="10"/>
        <v>407168.91411088477</v>
      </c>
      <c r="I8" s="1">
        <f t="shared" si="5"/>
        <v>0.34383764366125857</v>
      </c>
      <c r="J8" s="1">
        <f t="shared" si="6"/>
        <v>128258.2079449287</v>
      </c>
      <c r="K8" s="1">
        <f t="shared" si="7"/>
        <v>11741.792055071302</v>
      </c>
      <c r="L8" s="1">
        <f t="shared" si="8"/>
        <v>31711.623563387413</v>
      </c>
      <c r="M8" s="1">
        <f t="shared" si="9"/>
        <v>-288.37643661258699</v>
      </c>
      <c r="V8" s="1" t="s">
        <v>18</v>
      </c>
      <c r="W8" s="1">
        <v>35000</v>
      </c>
    </row>
    <row r="9" spans="1:23" x14ac:dyDescent="0.15">
      <c r="A9" s="1">
        <v>8</v>
      </c>
      <c r="B9" s="1">
        <f t="shared" si="2"/>
        <v>32100</v>
      </c>
      <c r="C9" s="1">
        <f t="shared" si="0"/>
        <v>0.30499999999999999</v>
      </c>
      <c r="D9" s="1">
        <v>2</v>
      </c>
      <c r="E9" s="1">
        <f t="shared" si="1"/>
        <v>30000</v>
      </c>
      <c r="F9" s="1">
        <f t="shared" si="3"/>
        <v>98360.655737704918</v>
      </c>
      <c r="G9" s="1">
        <f t="shared" si="4"/>
        <v>170000</v>
      </c>
      <c r="H9" s="1">
        <f t="shared" si="10"/>
        <v>505529.56984858972</v>
      </c>
      <c r="I9" s="1">
        <f t="shared" si="5"/>
        <v>0.33628102120894016</v>
      </c>
      <c r="J9" s="1">
        <f t="shared" si="6"/>
        <v>154186.51880381987</v>
      </c>
      <c r="K9" s="1">
        <f t="shared" si="7"/>
        <v>15813.481196180132</v>
      </c>
      <c r="L9" s="1">
        <f t="shared" si="8"/>
        <v>31787.1897879106</v>
      </c>
      <c r="M9" s="1">
        <f t="shared" si="9"/>
        <v>-312.81021208940001</v>
      </c>
      <c r="V9" s="1" t="s">
        <v>19</v>
      </c>
      <c r="W9" s="1">
        <v>0</v>
      </c>
    </row>
    <row r="10" spans="1:23" x14ac:dyDescent="0.15">
      <c r="A10" s="1">
        <v>9</v>
      </c>
      <c r="B10" s="1">
        <f t="shared" si="2"/>
        <v>32200</v>
      </c>
      <c r="C10" s="1">
        <f t="shared" si="0"/>
        <v>0.29499999999999998</v>
      </c>
      <c r="D10" s="1">
        <v>2</v>
      </c>
      <c r="E10" s="1">
        <f t="shared" si="1"/>
        <v>30000</v>
      </c>
      <c r="F10" s="1">
        <f t="shared" si="3"/>
        <v>101694.91525423729</v>
      </c>
      <c r="G10" s="1">
        <f t="shared" si="4"/>
        <v>200000</v>
      </c>
      <c r="H10" s="1">
        <f t="shared" si="10"/>
        <v>607224.48510282696</v>
      </c>
      <c r="I10" s="1">
        <f t="shared" si="5"/>
        <v>0.3293674825482904</v>
      </c>
      <c r="J10" s="1">
        <f t="shared" si="6"/>
        <v>179131.22310533395</v>
      </c>
      <c r="K10" s="1">
        <f t="shared" si="7"/>
        <v>20868.776894666051</v>
      </c>
      <c r="L10" s="1">
        <f t="shared" si="8"/>
        <v>31856.325174517096</v>
      </c>
      <c r="M10" s="1">
        <f t="shared" si="9"/>
        <v>-343.67482548290354</v>
      </c>
    </row>
    <row r="11" spans="1:23" x14ac:dyDescent="0.15">
      <c r="A11" s="1">
        <v>10</v>
      </c>
      <c r="B11" s="1">
        <f t="shared" si="2"/>
        <v>32300</v>
      </c>
      <c r="C11" s="1">
        <f t="shared" si="0"/>
        <v>0.28499999999999998</v>
      </c>
      <c r="D11" s="1">
        <v>2</v>
      </c>
      <c r="E11" s="1">
        <f t="shared" si="1"/>
        <v>30000</v>
      </c>
      <c r="F11" s="1">
        <f t="shared" si="3"/>
        <v>105263.15789473685</v>
      </c>
      <c r="G11" s="1">
        <f t="shared" si="4"/>
        <v>230000</v>
      </c>
      <c r="H11" s="1">
        <f t="shared" si="10"/>
        <v>712487.64299756382</v>
      </c>
      <c r="I11" s="1">
        <f t="shared" si="5"/>
        <v>0.32281261613513546</v>
      </c>
      <c r="J11" s="1">
        <f t="shared" si="6"/>
        <v>203058.97825430566</v>
      </c>
      <c r="K11" s="1">
        <f t="shared" si="7"/>
        <v>26941.021745694336</v>
      </c>
      <c r="L11" s="1">
        <f t="shared" si="8"/>
        <v>31921.873838648644</v>
      </c>
      <c r="M11" s="1">
        <f t="shared" si="9"/>
        <v>-378.12616135135613</v>
      </c>
    </row>
    <row r="12" spans="1:23" x14ac:dyDescent="0.15">
      <c r="A12" s="1">
        <v>11</v>
      </c>
      <c r="B12" s="1">
        <f t="shared" si="2"/>
        <v>32400</v>
      </c>
      <c r="C12" s="1">
        <f t="shared" si="0"/>
        <v>0.27500000000000002</v>
      </c>
      <c r="D12" s="1">
        <v>2</v>
      </c>
      <c r="E12" s="1">
        <f t="shared" si="1"/>
        <v>30000</v>
      </c>
      <c r="F12" s="1">
        <f t="shared" si="3"/>
        <v>109090.90909090909</v>
      </c>
      <c r="G12" s="1">
        <f t="shared" si="4"/>
        <v>260000</v>
      </c>
      <c r="H12" s="1">
        <f t="shared" si="10"/>
        <v>821578.55208847288</v>
      </c>
      <c r="I12" s="1">
        <f t="shared" si="5"/>
        <v>0.31646395751090822</v>
      </c>
      <c r="J12" s="1">
        <f t="shared" si="6"/>
        <v>225934.10182433005</v>
      </c>
      <c r="K12" s="1">
        <f t="shared" si="7"/>
        <v>34065.89817566995</v>
      </c>
      <c r="L12" s="1">
        <f t="shared" si="8"/>
        <v>31985.360424890918</v>
      </c>
      <c r="M12" s="1">
        <f t="shared" si="9"/>
        <v>-414.63957510908222</v>
      </c>
    </row>
    <row r="13" spans="1:23" x14ac:dyDescent="0.15">
      <c r="A13" s="1">
        <v>12</v>
      </c>
      <c r="B13" s="1">
        <f t="shared" si="2"/>
        <v>32500</v>
      </c>
      <c r="C13" s="1">
        <f t="shared" si="0"/>
        <v>0.26500000000000001</v>
      </c>
      <c r="D13" s="1">
        <v>2</v>
      </c>
      <c r="E13" s="1">
        <f t="shared" si="1"/>
        <v>30000</v>
      </c>
      <c r="F13" s="1">
        <f t="shared" si="3"/>
        <v>113207.54716981131</v>
      </c>
      <c r="G13" s="1">
        <f t="shared" si="4"/>
        <v>290000</v>
      </c>
      <c r="H13" s="1">
        <f t="shared" si="10"/>
        <v>934786.0992582842</v>
      </c>
      <c r="I13" s="1">
        <f t="shared" si="5"/>
        <v>0.31023139970748764</v>
      </c>
      <c r="J13" s="1">
        <f t="shared" si="6"/>
        <v>247718.31630344532</v>
      </c>
      <c r="K13" s="1">
        <f t="shared" si="7"/>
        <v>42281.683696554683</v>
      </c>
      <c r="L13" s="1">
        <f t="shared" si="8"/>
        <v>32047.686002925122</v>
      </c>
      <c r="M13" s="1">
        <f t="shared" si="9"/>
        <v>-452.31399707487799</v>
      </c>
    </row>
    <row r="14" spans="1:23" x14ac:dyDescent="0.15">
      <c r="A14" s="1">
        <v>13</v>
      </c>
      <c r="B14" s="1">
        <f t="shared" si="2"/>
        <v>32600</v>
      </c>
      <c r="C14" s="1">
        <f t="shared" si="0"/>
        <v>0.255</v>
      </c>
      <c r="D14" s="1">
        <v>2</v>
      </c>
      <c r="E14" s="1">
        <f t="shared" si="1"/>
        <v>30000</v>
      </c>
      <c r="F14" s="1">
        <f t="shared" si="3"/>
        <v>117647.05882352941</v>
      </c>
      <c r="G14" s="1">
        <f t="shared" si="4"/>
        <v>320000</v>
      </c>
      <c r="H14" s="1">
        <f t="shared" si="10"/>
        <v>1052433.1580818137</v>
      </c>
      <c r="I14" s="1">
        <f t="shared" si="5"/>
        <v>0.30405731474979236</v>
      </c>
      <c r="J14" s="1">
        <f t="shared" si="6"/>
        <v>268370.45531086251</v>
      </c>
      <c r="K14" s="1">
        <f t="shared" si="7"/>
        <v>51629.544689137489</v>
      </c>
      <c r="L14" s="1">
        <f t="shared" si="8"/>
        <v>32109.426852502078</v>
      </c>
      <c r="M14" s="1">
        <f t="shared" si="9"/>
        <v>-490.57314749792204</v>
      </c>
    </row>
    <row r="15" spans="1:23" x14ac:dyDescent="0.15">
      <c r="A15" s="1">
        <v>14</v>
      </c>
      <c r="B15" s="1">
        <f t="shared" si="2"/>
        <v>32700</v>
      </c>
      <c r="C15" s="1">
        <f t="shared" si="0"/>
        <v>0.245</v>
      </c>
      <c r="D15" s="1">
        <v>2</v>
      </c>
      <c r="E15" s="1">
        <f t="shared" si="1"/>
        <v>30000</v>
      </c>
      <c r="F15" s="1">
        <f t="shared" si="3"/>
        <v>122448.97959183673</v>
      </c>
      <c r="G15" s="1">
        <f t="shared" si="4"/>
        <v>350000</v>
      </c>
      <c r="H15" s="1">
        <f t="shared" si="10"/>
        <v>1174882.1376736504</v>
      </c>
      <c r="I15" s="1">
        <f t="shared" si="5"/>
        <v>0.29790222250976145</v>
      </c>
      <c r="J15" s="1">
        <f t="shared" si="6"/>
        <v>287846.12373004435</v>
      </c>
      <c r="K15" s="1">
        <f t="shared" si="7"/>
        <v>62153.876269955654</v>
      </c>
      <c r="L15" s="1">
        <f t="shared" si="8"/>
        <v>32170.977774902385</v>
      </c>
      <c r="M15" s="1">
        <f t="shared" si="9"/>
        <v>-529.02222509761486</v>
      </c>
    </row>
    <row r="16" spans="1:23" x14ac:dyDescent="0.15">
      <c r="A16" s="1">
        <v>15</v>
      </c>
      <c r="B16" s="1">
        <f t="shared" si="2"/>
        <v>32800</v>
      </c>
      <c r="C16" s="1">
        <f t="shared" si="0"/>
        <v>0.23499999999999999</v>
      </c>
      <c r="D16" s="1">
        <v>2</v>
      </c>
      <c r="E16" s="1">
        <f t="shared" si="1"/>
        <v>30000</v>
      </c>
      <c r="F16" s="1">
        <f t="shared" si="3"/>
        <v>127659.57446808512</v>
      </c>
      <c r="G16" s="1">
        <f t="shared" si="4"/>
        <v>380000</v>
      </c>
      <c r="H16" s="1">
        <f t="shared" si="10"/>
        <v>1302541.7121417355</v>
      </c>
      <c r="I16" s="1">
        <f t="shared" si="5"/>
        <v>0.29173729828212247</v>
      </c>
      <c r="J16" s="1">
        <f t="shared" si="6"/>
        <v>306097.30235330784</v>
      </c>
      <c r="K16" s="1">
        <f t="shared" si="7"/>
        <v>73902.697646692162</v>
      </c>
      <c r="L16" s="1">
        <f t="shared" si="8"/>
        <v>32232.627017178776</v>
      </c>
      <c r="M16" s="1">
        <f t="shared" si="9"/>
        <v>-567.37298282122356</v>
      </c>
    </row>
    <row r="17" spans="1:13" x14ac:dyDescent="0.15">
      <c r="A17" s="1">
        <v>16</v>
      </c>
      <c r="B17" s="1">
        <f t="shared" si="2"/>
        <v>32900</v>
      </c>
      <c r="C17" s="1">
        <f t="shared" si="0"/>
        <v>0.22500000000000001</v>
      </c>
      <c r="D17" s="1">
        <v>2</v>
      </c>
      <c r="E17" s="1">
        <f t="shared" si="1"/>
        <v>30000</v>
      </c>
      <c r="F17" s="1">
        <f t="shared" si="3"/>
        <v>133333.33333333334</v>
      </c>
      <c r="G17" s="1">
        <f t="shared" si="4"/>
        <v>410000</v>
      </c>
      <c r="H17" s="1">
        <f t="shared" si="10"/>
        <v>1435875.0454750687</v>
      </c>
      <c r="I17" s="1">
        <f t="shared" si="5"/>
        <v>0.28554016680772443</v>
      </c>
      <c r="J17" s="1">
        <f t="shared" si="6"/>
        <v>323071.88523189048</v>
      </c>
      <c r="K17" s="1">
        <f t="shared" si="7"/>
        <v>86928.114768109517</v>
      </c>
      <c r="L17" s="1">
        <f t="shared" si="8"/>
        <v>32294.598331922756</v>
      </c>
      <c r="M17" s="1">
        <f t="shared" si="9"/>
        <v>-605.40166807724381</v>
      </c>
    </row>
    <row r="18" spans="1:13" x14ac:dyDescent="0.15">
      <c r="A18" s="1">
        <v>17</v>
      </c>
      <c r="B18" s="1">
        <f t="shared" si="2"/>
        <v>33000</v>
      </c>
      <c r="C18" s="1">
        <f t="shared" si="0"/>
        <v>0.215</v>
      </c>
      <c r="D18" s="1">
        <v>2</v>
      </c>
      <c r="E18" s="1">
        <f t="shared" si="1"/>
        <v>30000</v>
      </c>
      <c r="F18" s="1">
        <f t="shared" si="3"/>
        <v>139534.88372093023</v>
      </c>
      <c r="G18" s="1">
        <f t="shared" si="4"/>
        <v>440000</v>
      </c>
      <c r="H18" s="1">
        <f t="shared" si="10"/>
        <v>1575409.9291959989</v>
      </c>
      <c r="I18" s="1">
        <f t="shared" si="5"/>
        <v>0.27929238723571548</v>
      </c>
      <c r="J18" s="1">
        <f t="shared" si="6"/>
        <v>338713.13477713976</v>
      </c>
      <c r="K18" s="1">
        <f t="shared" si="7"/>
        <v>101286.86522286024</v>
      </c>
      <c r="L18" s="1">
        <f t="shared" si="8"/>
        <v>32357.076127642846</v>
      </c>
      <c r="M18" s="1">
        <f t="shared" si="9"/>
        <v>-642.92387235715432</v>
      </c>
    </row>
    <row r="19" spans="1:13" x14ac:dyDescent="0.15">
      <c r="A19" s="1">
        <v>18</v>
      </c>
      <c r="B19" s="1">
        <f t="shared" si="2"/>
        <v>33100</v>
      </c>
      <c r="C19" s="1">
        <f t="shared" si="0"/>
        <v>0.20499999999999999</v>
      </c>
      <c r="D19" s="1">
        <v>3</v>
      </c>
      <c r="E19" s="1">
        <f t="shared" si="1"/>
        <v>10000</v>
      </c>
      <c r="F19" s="1">
        <f t="shared" si="3"/>
        <v>48780.487804878052</v>
      </c>
      <c r="G19" s="1">
        <f t="shared" si="4"/>
        <v>450000</v>
      </c>
      <c r="H19" s="1">
        <f t="shared" si="10"/>
        <v>1624190.417000877</v>
      </c>
      <c r="I19" s="1">
        <f t="shared" si="5"/>
        <v>0.27706111013198831</v>
      </c>
      <c r="J19" s="1">
        <f t="shared" si="6"/>
        <v>332959.03548517975</v>
      </c>
      <c r="K19" s="1">
        <f t="shared" si="7"/>
        <v>117040.96451482025</v>
      </c>
      <c r="L19" s="1">
        <f t="shared" si="8"/>
        <v>32379.388898680118</v>
      </c>
      <c r="M19" s="1">
        <f t="shared" si="9"/>
        <v>-720.61110131988244</v>
      </c>
    </row>
    <row r="20" spans="1:13" x14ac:dyDescent="0.15">
      <c r="A20" s="1">
        <v>19</v>
      </c>
      <c r="B20" s="1">
        <f t="shared" si="2"/>
        <v>33200</v>
      </c>
      <c r="C20" s="1">
        <f t="shared" si="0"/>
        <v>0.19500000000000001</v>
      </c>
      <c r="D20" s="1">
        <v>3</v>
      </c>
      <c r="E20" s="1">
        <f t="shared" si="1"/>
        <v>10000</v>
      </c>
      <c r="F20" s="1">
        <f t="shared" si="3"/>
        <v>51282.051282051281</v>
      </c>
      <c r="G20" s="1">
        <f t="shared" si="4"/>
        <v>460000</v>
      </c>
      <c r="H20" s="1">
        <f t="shared" si="10"/>
        <v>1675472.4682829282</v>
      </c>
      <c r="I20" s="1">
        <f t="shared" si="5"/>
        <v>0.27454942334649107</v>
      </c>
      <c r="J20" s="1">
        <f t="shared" si="6"/>
        <v>326717.13131517102</v>
      </c>
      <c r="K20" s="1">
        <f t="shared" si="7"/>
        <v>133282.86868482898</v>
      </c>
      <c r="L20" s="1">
        <f t="shared" si="8"/>
        <v>32404.505766535091</v>
      </c>
      <c r="M20" s="1">
        <f t="shared" si="9"/>
        <v>-795.49423346490948</v>
      </c>
    </row>
    <row r="21" spans="1:13" x14ac:dyDescent="0.15">
      <c r="A21" s="1">
        <v>20</v>
      </c>
      <c r="B21" s="1">
        <f t="shared" si="2"/>
        <v>33300</v>
      </c>
      <c r="C21" s="1">
        <f t="shared" si="0"/>
        <v>0.185</v>
      </c>
      <c r="D21" s="1">
        <v>3</v>
      </c>
      <c r="E21" s="1">
        <f t="shared" si="1"/>
        <v>10000</v>
      </c>
      <c r="F21" s="1">
        <f t="shared" si="3"/>
        <v>54054.054054054053</v>
      </c>
      <c r="G21" s="1">
        <f t="shared" si="4"/>
        <v>470000</v>
      </c>
      <c r="H21" s="1">
        <f t="shared" si="10"/>
        <v>1729526.5223369822</v>
      </c>
      <c r="I21" s="1">
        <f t="shared" si="5"/>
        <v>0.27175067507199802</v>
      </c>
      <c r="J21" s="1">
        <f t="shared" si="6"/>
        <v>319962.40663234168</v>
      </c>
      <c r="K21" s="1">
        <f t="shared" si="7"/>
        <v>150037.59336765832</v>
      </c>
      <c r="L21" s="1">
        <f t="shared" si="8"/>
        <v>32432.493249280022</v>
      </c>
      <c r="M21" s="1">
        <f t="shared" si="9"/>
        <v>-867.5067507199783</v>
      </c>
    </row>
    <row r="22" spans="1:13" x14ac:dyDescent="0.15">
      <c r="A22" s="1">
        <v>21</v>
      </c>
      <c r="B22" s="1">
        <f t="shared" si="2"/>
        <v>33400</v>
      </c>
      <c r="C22" s="1">
        <f t="shared" si="0"/>
        <v>0.17499999999999999</v>
      </c>
      <c r="D22" s="1">
        <v>3</v>
      </c>
      <c r="E22" s="1">
        <f t="shared" si="1"/>
        <v>10000</v>
      </c>
      <c r="F22" s="1">
        <f t="shared" si="3"/>
        <v>57142.857142857145</v>
      </c>
      <c r="G22" s="1">
        <f t="shared" si="4"/>
        <v>480000</v>
      </c>
      <c r="H22" s="1">
        <f t="shared" si="10"/>
        <v>1786669.3794798392</v>
      </c>
      <c r="I22" s="1">
        <f t="shared" si="5"/>
        <v>0.26865630849941835</v>
      </c>
      <c r="J22" s="1">
        <f t="shared" si="6"/>
        <v>312667.14140897186</v>
      </c>
      <c r="K22" s="1">
        <f t="shared" si="7"/>
        <v>167332.85859102814</v>
      </c>
      <c r="L22" s="1">
        <f t="shared" si="8"/>
        <v>32463.436915005816</v>
      </c>
      <c r="M22" s="1">
        <f t="shared" si="9"/>
        <v>-936.56308499418446</v>
      </c>
    </row>
    <row r="23" spans="1:13" x14ac:dyDescent="0.15">
      <c r="A23" s="1">
        <v>22</v>
      </c>
      <c r="B23" s="1">
        <f t="shared" si="2"/>
        <v>33500</v>
      </c>
      <c r="C23" s="1">
        <f t="shared" si="0"/>
        <v>0.16500000000000001</v>
      </c>
      <c r="D23" s="1">
        <v>3</v>
      </c>
      <c r="E23" s="1">
        <f t="shared" si="1"/>
        <v>10000</v>
      </c>
      <c r="F23" s="1">
        <f t="shared" si="3"/>
        <v>60606.060606060601</v>
      </c>
      <c r="G23" s="1">
        <f t="shared" si="4"/>
        <v>490000</v>
      </c>
      <c r="H23" s="1">
        <f t="shared" si="10"/>
        <v>1847275.4400858998</v>
      </c>
      <c r="I23" s="1">
        <f t="shared" si="5"/>
        <v>0.2652555159707069</v>
      </c>
      <c r="J23" s="1">
        <f t="shared" si="6"/>
        <v>304800.44761417346</v>
      </c>
      <c r="K23" s="1">
        <f t="shared" si="7"/>
        <v>185199.55238582654</v>
      </c>
      <c r="L23" s="1">
        <f t="shared" si="8"/>
        <v>32497.44484029293</v>
      </c>
      <c r="M23" s="1">
        <f t="shared" si="9"/>
        <v>-1002.5551597070698</v>
      </c>
    </row>
    <row r="24" spans="1:13" x14ac:dyDescent="0.15">
      <c r="A24" s="1">
        <v>23</v>
      </c>
      <c r="B24" s="1">
        <f t="shared" si="2"/>
        <v>33600</v>
      </c>
      <c r="C24" s="1">
        <f t="shared" si="0"/>
        <v>0.155</v>
      </c>
      <c r="D24" s="1">
        <v>3</v>
      </c>
      <c r="E24" s="1">
        <f t="shared" si="1"/>
        <v>10000</v>
      </c>
      <c r="F24" s="1">
        <f t="shared" si="3"/>
        <v>64516.129032258068</v>
      </c>
      <c r="G24" s="1">
        <f t="shared" si="4"/>
        <v>500000</v>
      </c>
      <c r="H24" s="1">
        <f t="shared" si="10"/>
        <v>1911791.569118158</v>
      </c>
      <c r="I24" s="1">
        <f t="shared" si="5"/>
        <v>0.26153478657227908</v>
      </c>
      <c r="J24" s="1">
        <f t="shared" si="6"/>
        <v>296327.69321331446</v>
      </c>
      <c r="K24" s="1">
        <f t="shared" si="7"/>
        <v>203672.30678668554</v>
      </c>
      <c r="L24" s="1">
        <f t="shared" si="8"/>
        <v>32534.65213427721</v>
      </c>
      <c r="M24" s="1">
        <f t="shared" si="9"/>
        <v>-1065.3478657227897</v>
      </c>
    </row>
    <row r="25" spans="1:13" x14ac:dyDescent="0.15">
      <c r="A25" s="1">
        <v>24</v>
      </c>
      <c r="B25" s="1">
        <f t="shared" si="2"/>
        <v>33700</v>
      </c>
      <c r="C25" s="1">
        <f t="shared" si="0"/>
        <v>0.14499999999999999</v>
      </c>
      <c r="D25" s="1">
        <v>3</v>
      </c>
      <c r="E25" s="1">
        <f t="shared" si="1"/>
        <v>10000</v>
      </c>
      <c r="F25" s="1">
        <f t="shared" si="3"/>
        <v>68965.517241379319</v>
      </c>
      <c r="G25" s="1">
        <f t="shared" si="4"/>
        <v>510000</v>
      </c>
      <c r="H25" s="1">
        <f t="shared" si="10"/>
        <v>1980757.0863595372</v>
      </c>
      <c r="I25" s="1">
        <f t="shared" si="5"/>
        <v>0.25747730678946429</v>
      </c>
      <c r="J25" s="1">
        <f t="shared" si="6"/>
        <v>287209.77752213285</v>
      </c>
      <c r="K25" s="1">
        <f t="shared" si="7"/>
        <v>222790.22247786715</v>
      </c>
      <c r="L25" s="1">
        <f t="shared" si="8"/>
        <v>32575.226932105357</v>
      </c>
      <c r="M25" s="1">
        <f t="shared" si="9"/>
        <v>-1124.7730678946427</v>
      </c>
    </row>
    <row r="26" spans="1:13" x14ac:dyDescent="0.15">
      <c r="A26" s="1">
        <v>25</v>
      </c>
      <c r="B26" s="1">
        <f t="shared" si="2"/>
        <v>33800</v>
      </c>
      <c r="C26" s="1">
        <f t="shared" si="0"/>
        <v>0.13500000000000001</v>
      </c>
      <c r="D26" s="1">
        <v>3</v>
      </c>
      <c r="E26" s="1">
        <f t="shared" si="1"/>
        <v>10000</v>
      </c>
      <c r="F26" s="1">
        <f t="shared" si="3"/>
        <v>74074.074074074073</v>
      </c>
      <c r="G26" s="1">
        <f t="shared" si="4"/>
        <v>520000</v>
      </c>
      <c r="H26" s="1">
        <f t="shared" si="10"/>
        <v>2054831.1604336114</v>
      </c>
      <c r="I26" s="1">
        <f t="shared" si="5"/>
        <v>0.25306215421138023</v>
      </c>
      <c r="J26" s="1">
        <f t="shared" si="6"/>
        <v>277402.20665853756</v>
      </c>
      <c r="K26" s="1">
        <f t="shared" si="7"/>
        <v>242597.79334146244</v>
      </c>
      <c r="L26" s="1">
        <f t="shared" si="8"/>
        <v>32619.378457886196</v>
      </c>
      <c r="M26" s="1">
        <f t="shared" si="9"/>
        <v>-1180.621542113804</v>
      </c>
    </row>
    <row r="27" spans="1:13" x14ac:dyDescent="0.15">
      <c r="A27" s="1">
        <v>26</v>
      </c>
      <c r="B27" s="1">
        <f t="shared" si="2"/>
        <v>33900</v>
      </c>
      <c r="C27" s="1">
        <f t="shared" si="0"/>
        <v>0.125</v>
      </c>
      <c r="D27" s="1">
        <v>3</v>
      </c>
      <c r="E27" s="1">
        <f t="shared" si="1"/>
        <v>10000</v>
      </c>
      <c r="F27" s="1">
        <f t="shared" si="3"/>
        <v>80000</v>
      </c>
      <c r="G27" s="1">
        <f t="shared" si="4"/>
        <v>530000</v>
      </c>
      <c r="H27" s="1">
        <f t="shared" si="10"/>
        <v>2134831.1604336114</v>
      </c>
      <c r="I27" s="1">
        <f t="shared" si="5"/>
        <v>0.24826319281022216</v>
      </c>
      <c r="J27" s="1">
        <f t="shared" si="6"/>
        <v>266853.89505420142</v>
      </c>
      <c r="K27" s="1">
        <f t="shared" si="7"/>
        <v>263146.10494579858</v>
      </c>
      <c r="L27" s="1">
        <f t="shared" si="8"/>
        <v>32667.368071897778</v>
      </c>
      <c r="M27" s="1">
        <f t="shared" si="9"/>
        <v>-1232.6319281022224</v>
      </c>
    </row>
    <row r="28" spans="1:13" x14ac:dyDescent="0.15">
      <c r="A28" s="1">
        <v>27</v>
      </c>
      <c r="B28" s="1">
        <f t="shared" si="2"/>
        <v>34000</v>
      </c>
      <c r="C28" s="1">
        <f t="shared" si="0"/>
        <v>0.115</v>
      </c>
      <c r="D28" s="1">
        <v>3</v>
      </c>
      <c r="E28" s="1">
        <f t="shared" si="1"/>
        <v>10000</v>
      </c>
      <c r="F28" s="1">
        <f t="shared" si="3"/>
        <v>86956.521739130432</v>
      </c>
      <c r="G28" s="1">
        <f t="shared" si="4"/>
        <v>540000</v>
      </c>
      <c r="H28" s="1">
        <f t="shared" si="10"/>
        <v>2221787.6821727417</v>
      </c>
      <c r="I28" s="1">
        <f t="shared" si="5"/>
        <v>0.24304752624783682</v>
      </c>
      <c r="J28" s="1">
        <f t="shared" si="6"/>
        <v>255505.58344986531</v>
      </c>
      <c r="K28" s="1">
        <f t="shared" si="7"/>
        <v>284494.41655013466</v>
      </c>
      <c r="L28" s="1">
        <f t="shared" si="8"/>
        <v>32719.524737521631</v>
      </c>
      <c r="M28" s="1">
        <f t="shared" si="9"/>
        <v>-1280.4752624783687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期指</vt:lpstr>
      <vt:lpstr>熊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2018-06-04T15:02:00Z</dcterms:modified>
</cp:coreProperties>
</file>