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e96109c59c11d/Wrexham Uni (Masters)/CONL705 - Database Systems/Assignment1/"/>
    </mc:Choice>
  </mc:AlternateContent>
  <xr:revisionPtr revIDLastSave="979" documentId="13_ncr:40009_{C1516614-738F-4D44-8D0B-BA08635D9245}" xr6:coauthVersionLast="47" xr6:coauthVersionMax="47" xr10:uidLastSave="{2901C128-77AF-4CF0-B4E0-FF996113DF23}"/>
  <bookViews>
    <workbookView xWindow="-120" yWindow="-120" windowWidth="29040" windowHeight="15720" firstSheet="1" activeTab="6" xr2:uid="{00000000-000D-0000-FFFF-FFFF00000000}"/>
  </bookViews>
  <sheets>
    <sheet name="Personnel_Register" sheetId="3" r:id="rId1"/>
    <sheet name="Call_Log " sheetId="10" r:id="rId2"/>
    <sheet name="Problem_Register" sheetId="11" r:id="rId3"/>
    <sheet name="Sheet1" sheetId="12" r:id="rId4"/>
    <sheet name="Equipment_Register" sheetId="4" r:id="rId5"/>
    <sheet name="Software_Register" sheetId="1" r:id="rId6"/>
    <sheet name="Hardware_Register" sheetId="9" r:id="rId7"/>
    <sheet name="Helpdesk Operator" sheetId="5" r:id="rId8"/>
    <sheet name="Subject_Area" sheetId="6" r:id="rId9"/>
    <sheet name="Helpdesk_Specialist" sheetId="7" r:id="rId10"/>
    <sheet name="Problem_Type" sheetId="8" r:id="rId11"/>
  </sheets>
  <definedNames>
    <definedName name="_xlnm._FilterDatabase" localSheetId="1" hidden="1">'Call_Log '!$A$1:$J$110</definedName>
    <definedName name="_xlnm._FilterDatabase" localSheetId="2" hidden="1">Problem_Register!$B$1:$I$51</definedName>
    <definedName name="_xlnm._FilterDatabase" localSheetId="10" hidden="1">Problem_Type!$A$1:$F$17</definedName>
    <definedName name="ExternalData_1" localSheetId="0" hidden="1">Personnel_Register!$A$1:$G$59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  <c r="M10" i="10"/>
  <c r="M11" i="10"/>
  <c r="M12" i="10"/>
  <c r="M13" i="10"/>
  <c r="M14" i="10"/>
  <c r="M17" i="10"/>
  <c r="M18" i="10"/>
  <c r="M19" i="10"/>
  <c r="M20" i="10"/>
  <c r="M22" i="10"/>
  <c r="M23" i="10"/>
  <c r="M25" i="10"/>
  <c r="M31" i="10"/>
  <c r="M32" i="10"/>
  <c r="M33" i="10"/>
  <c r="M34" i="10"/>
  <c r="M35" i="10"/>
  <c r="M36" i="10"/>
  <c r="M37" i="10"/>
  <c r="M38" i="10"/>
  <c r="M41" i="10"/>
  <c r="M42" i="10"/>
  <c r="M43" i="10"/>
  <c r="M44" i="10"/>
  <c r="M46" i="10"/>
  <c r="M47" i="10"/>
  <c r="M48" i="10"/>
  <c r="M49" i="10"/>
  <c r="M50" i="10"/>
  <c r="M55" i="10"/>
  <c r="M56" i="10"/>
  <c r="M58" i="10"/>
  <c r="M59" i="10"/>
  <c r="M61" i="10"/>
  <c r="M63" i="10"/>
  <c r="M64" i="10"/>
  <c r="M65" i="10"/>
  <c r="M66" i="10"/>
  <c r="M67" i="10"/>
  <c r="M68" i="10"/>
  <c r="M70" i="10"/>
  <c r="M71" i="10"/>
  <c r="M73" i="10"/>
  <c r="M75" i="10"/>
  <c r="M76" i="10"/>
  <c r="M77" i="10"/>
  <c r="M78" i="10"/>
  <c r="M79" i="10"/>
  <c r="M80" i="10"/>
  <c r="M82" i="10"/>
  <c r="M83" i="10"/>
  <c r="M85" i="10"/>
  <c r="M88" i="10"/>
  <c r="M89" i="10"/>
  <c r="M90" i="10"/>
  <c r="M92" i="10"/>
  <c r="M93" i="10"/>
  <c r="M94" i="10"/>
  <c r="M95" i="10"/>
  <c r="M96" i="10"/>
  <c r="M97" i="10"/>
  <c r="M100" i="10"/>
  <c r="M101" i="10"/>
  <c r="M102" i="10"/>
  <c r="M103" i="10"/>
  <c r="M104" i="10"/>
  <c r="M105" i="10"/>
  <c r="M106" i="10"/>
  <c r="M107" i="10"/>
  <c r="M109" i="10"/>
  <c r="M110" i="10"/>
  <c r="M2" i="10"/>
  <c r="M21" i="10"/>
  <c r="M24" i="10"/>
  <c r="M27" i="10"/>
  <c r="M28" i="10"/>
  <c r="M29" i="10"/>
  <c r="M30" i="10"/>
  <c r="M39" i="10"/>
  <c r="M40" i="10"/>
  <c r="M45" i="10"/>
  <c r="M51" i="10"/>
  <c r="M52" i="10"/>
  <c r="M53" i="10"/>
  <c r="M54" i="10"/>
  <c r="M57" i="10"/>
  <c r="M60" i="10"/>
  <c r="M69" i="10"/>
  <c r="M72" i="10"/>
  <c r="M81" i="10"/>
  <c r="M84" i="10"/>
  <c r="M87" i="10"/>
  <c r="M99" i="10"/>
  <c r="M108" i="10"/>
  <c r="M3" i="10"/>
  <c r="M4" i="10"/>
  <c r="M5" i="10"/>
  <c r="M6" i="10"/>
  <c r="M7" i="10"/>
  <c r="M9" i="10"/>
  <c r="M15" i="10"/>
  <c r="M16" i="10"/>
  <c r="M26" i="10"/>
  <c r="M62" i="10"/>
  <c r="M74" i="10"/>
  <c r="M86" i="10"/>
  <c r="M91" i="10"/>
  <c r="M98" i="10"/>
  <c r="L2" i="11"/>
  <c r="L4" i="11"/>
  <c r="L5" i="11"/>
  <c r="L7" i="11"/>
  <c r="L8" i="11"/>
  <c r="L9" i="11"/>
  <c r="L10" i="11"/>
  <c r="L11" i="11"/>
  <c r="L12" i="11"/>
  <c r="L13" i="11"/>
  <c r="L14" i="11"/>
  <c r="L15" i="11"/>
  <c r="L16" i="11"/>
  <c r="L17" i="11"/>
  <c r="L19" i="11"/>
  <c r="L20" i="11"/>
  <c r="L21" i="11"/>
  <c r="L22" i="11"/>
  <c r="L23" i="11"/>
  <c r="L24" i="11"/>
  <c r="L25" i="11"/>
  <c r="L26" i="11"/>
  <c r="L28" i="11"/>
  <c r="L29" i="11"/>
  <c r="L31" i="11"/>
  <c r="L32" i="11"/>
  <c r="L33" i="11"/>
  <c r="L34" i="11"/>
  <c r="L35" i="11"/>
  <c r="L36" i="11"/>
  <c r="L37" i="11"/>
  <c r="L38" i="11"/>
  <c r="L39" i="11"/>
  <c r="L40" i="11"/>
  <c r="L41" i="11"/>
  <c r="L43" i="11"/>
  <c r="L44" i="11"/>
  <c r="L45" i="11"/>
  <c r="L46" i="11"/>
  <c r="L47" i="11"/>
  <c r="L48" i="11"/>
  <c r="L49" i="11"/>
  <c r="L50" i="11"/>
  <c r="L29" i="10"/>
  <c r="L3" i="11"/>
  <c r="L6" i="11"/>
  <c r="L18" i="11"/>
  <c r="L27" i="11"/>
  <c r="L30" i="11"/>
  <c r="L42" i="11"/>
  <c r="L51" i="11"/>
  <c r="P4" i="12"/>
  <c r="M3" i="12"/>
  <c r="M4" i="12" s="1"/>
  <c r="N4" i="12" s="1"/>
  <c r="I12" i="12"/>
  <c r="J10" i="12"/>
  <c r="G4" i="12"/>
  <c r="E4" i="12"/>
  <c r="C5" i="12"/>
  <c r="B5" i="12"/>
  <c r="A5" i="12"/>
  <c r="C3" i="12"/>
  <c r="B3" i="12"/>
  <c r="A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2" i="4"/>
  <c r="H3" i="7"/>
  <c r="H4" i="7"/>
  <c r="H5" i="7"/>
  <c r="H2" i="7"/>
  <c r="H3" i="6"/>
  <c r="H4" i="6"/>
  <c r="H5" i="6"/>
  <c r="H6" i="6"/>
  <c r="H2" i="6"/>
  <c r="E3" i="5"/>
  <c r="E4" i="5"/>
  <c r="E5" i="5"/>
  <c r="E6" i="5"/>
  <c r="E7" i="5"/>
  <c r="E8" i="5"/>
  <c r="E9" i="5"/>
  <c r="E2" i="5"/>
  <c r="H5" i="1"/>
  <c r="H6" i="1"/>
  <c r="H2" i="1"/>
  <c r="H3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ort" description="Connection to the 'export' query in the workbook." type="5" refreshedVersion="7" backgroun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<sst xmlns="http://schemas.openxmlformats.org/spreadsheetml/2006/main" count="1728" uniqueCount="683">
  <si>
    <t>Software_Name</t>
  </si>
  <si>
    <t>Software_Make</t>
  </si>
  <si>
    <t>Software_Specification</t>
  </si>
  <si>
    <t>Licence_Valid</t>
  </si>
  <si>
    <t>Zathin</t>
  </si>
  <si>
    <t>Quaxo</t>
  </si>
  <si>
    <t>Konklux</t>
  </si>
  <si>
    <t>Vipe</t>
  </si>
  <si>
    <t>Tres-Zap</t>
  </si>
  <si>
    <t>Snaptags</t>
  </si>
  <si>
    <t>Microsoft</t>
  </si>
  <si>
    <t>Operating System</t>
  </si>
  <si>
    <t>Apple</t>
  </si>
  <si>
    <t>MacOS 10.14</t>
  </si>
  <si>
    <t xml:space="preserve">Operating System (Mojave) </t>
  </si>
  <si>
    <t>scheduling system</t>
  </si>
  <si>
    <t>Instant messaging service</t>
  </si>
  <si>
    <t>Windows 11</t>
  </si>
  <si>
    <t>Instant messaging service (Deprecated)</t>
  </si>
  <si>
    <t xml:space="preserve">formula to excel </t>
  </si>
  <si>
    <t>softwareseq.NEXTVAL</t>
  </si>
  <si>
    <t>Software_ID</t>
  </si>
  <si>
    <t>Yes</t>
  </si>
  <si>
    <t>No</t>
  </si>
  <si>
    <t>IT Operations</t>
  </si>
  <si>
    <t>Helpdesk Specialist</t>
  </si>
  <si>
    <t>aandricp@nhs.uk</t>
  </si>
  <si>
    <t>Andric</t>
  </si>
  <si>
    <t>Any</t>
  </si>
  <si>
    <t>bspencelayh3@issuu.com</t>
  </si>
  <si>
    <t>Spencelayh</t>
  </si>
  <si>
    <t>Brinna</t>
  </si>
  <si>
    <t>hmattheeuw2f@ucla.edu</t>
  </si>
  <si>
    <t>Mattheeuw</t>
  </si>
  <si>
    <t>Hastings</t>
  </si>
  <si>
    <t>Helpdesk Operator</t>
  </si>
  <si>
    <t>theistera@bigcartel.com</t>
  </si>
  <si>
    <t>Heister</t>
  </si>
  <si>
    <t>Towney</t>
  </si>
  <si>
    <t>Accounting</t>
  </si>
  <si>
    <t>Research Nurse</t>
  </si>
  <si>
    <t>ktonepohl2r@sourceforge.net</t>
  </si>
  <si>
    <t>Tonepohl</t>
  </si>
  <si>
    <t>Killie</t>
  </si>
  <si>
    <t>Training</t>
  </si>
  <si>
    <t>Analog Circuit Design manager</t>
  </si>
  <si>
    <t>hbalshaw2q@baidu.com</t>
  </si>
  <si>
    <t>Balshaw</t>
  </si>
  <si>
    <t>Helsa</t>
  </si>
  <si>
    <t>Human Resources</t>
  </si>
  <si>
    <t>Structural Engineer</t>
  </si>
  <si>
    <t>lhainsworth2p@yale.edu</t>
  </si>
  <si>
    <t>Hainsworth</t>
  </si>
  <si>
    <t>Lucien</t>
  </si>
  <si>
    <t>Research and Development</t>
  </si>
  <si>
    <t>Accountant III</t>
  </si>
  <si>
    <t>ssacchetti2o@lulu.com</t>
  </si>
  <si>
    <t>Sacchetti</t>
  </si>
  <si>
    <t>Saleem</t>
  </si>
  <si>
    <t>Administrative Officer</t>
  </si>
  <si>
    <t>bmeaker2n@arizona.edu</t>
  </si>
  <si>
    <t>Meaker</t>
  </si>
  <si>
    <t>Barbara-anne</t>
  </si>
  <si>
    <t>Paralegal</t>
  </si>
  <si>
    <t>vneligan2m@google.com.br</t>
  </si>
  <si>
    <t>Neligan</t>
  </si>
  <si>
    <t>Valaria</t>
  </si>
  <si>
    <t>tbernon1b@amazonaws.com</t>
  </si>
  <si>
    <t>Bernon</t>
  </si>
  <si>
    <t>Tracy</t>
  </si>
  <si>
    <t>Engineering</t>
  </si>
  <si>
    <t>Marketing Manager</t>
  </si>
  <si>
    <t>rshaw2k@marketwatch.com</t>
  </si>
  <si>
    <t>Shaw</t>
  </si>
  <si>
    <t>Rand</t>
  </si>
  <si>
    <t>Marketing Assistant</t>
  </si>
  <si>
    <t>chause2j@alibaba.com</t>
  </si>
  <si>
    <t>Hause</t>
  </si>
  <si>
    <t>Colver</t>
  </si>
  <si>
    <t>Business Development</t>
  </si>
  <si>
    <t>Graphic Designer</t>
  </si>
  <si>
    <t>cgrayston2h@photobucket.com</t>
  </si>
  <si>
    <t>Grayston</t>
  </si>
  <si>
    <t>Cassi</t>
  </si>
  <si>
    <t>Assistant Media Planner</t>
  </si>
  <si>
    <t>ibarreau2g@admin.ch</t>
  </si>
  <si>
    <t>Barreau</t>
  </si>
  <si>
    <t>Ilene</t>
  </si>
  <si>
    <t>rbordone1c@ebay.com</t>
  </si>
  <si>
    <t>Bordone</t>
  </si>
  <si>
    <t>Ryun</t>
  </si>
  <si>
    <t>Speech Pathologist</t>
  </si>
  <si>
    <t>nfarherty1d@reddit.com</t>
  </si>
  <si>
    <t>Farherty</t>
  </si>
  <si>
    <t>Noni</t>
  </si>
  <si>
    <t>Sales</t>
  </si>
  <si>
    <t>Financial Analyst</t>
  </si>
  <si>
    <t>sclouston1a@nydailynews.com</t>
  </si>
  <si>
    <t>Clouston</t>
  </si>
  <si>
    <t>Selby</t>
  </si>
  <si>
    <t>Support</t>
  </si>
  <si>
    <t>Human Resources Assistant IV</t>
  </si>
  <si>
    <t>lrumin19@pagesperso-orange.fr</t>
  </si>
  <si>
    <t>Rumin</t>
  </si>
  <si>
    <t>Laughton</t>
  </si>
  <si>
    <t>Product Management</t>
  </si>
  <si>
    <t>Programmer IV</t>
  </si>
  <si>
    <t>gsket18@clickbank.net</t>
  </si>
  <si>
    <t>Sket</t>
  </si>
  <si>
    <t>Gun</t>
  </si>
  <si>
    <t>Tax Accountant</t>
  </si>
  <si>
    <t>hgomby17@reverbnation.com</t>
  </si>
  <si>
    <t>Gomby</t>
  </si>
  <si>
    <t>Hilly</t>
  </si>
  <si>
    <t>Staff Accountant IV</t>
  </si>
  <si>
    <t>bantyukhin16@is.gd</t>
  </si>
  <si>
    <t>Antyukhin</t>
  </si>
  <si>
    <t>Barrie</t>
  </si>
  <si>
    <t>Senior Sales Associate</t>
  </si>
  <si>
    <t>mscardifeild14@themeforest.net</t>
  </si>
  <si>
    <t>Scardifeild</t>
  </si>
  <si>
    <t>Marigold</t>
  </si>
  <si>
    <t>Account Coordinator</t>
  </si>
  <si>
    <t>mdanat13@addthis.com</t>
  </si>
  <si>
    <t>Danat</t>
  </si>
  <si>
    <t>Melessa</t>
  </si>
  <si>
    <t>Legal</t>
  </si>
  <si>
    <t>nmosten12@blog.com</t>
  </si>
  <si>
    <t>Mosten</t>
  </si>
  <si>
    <t>Nady</t>
  </si>
  <si>
    <t>Marketing</t>
  </si>
  <si>
    <t>Media Manager III</t>
  </si>
  <si>
    <t>tblessed11@earthlink.net</t>
  </si>
  <si>
    <t>Blessed</t>
  </si>
  <si>
    <t>Tom</t>
  </si>
  <si>
    <t>Design Engineer</t>
  </si>
  <si>
    <t>mtough10@toplist.cz</t>
  </si>
  <si>
    <t>Tough</t>
  </si>
  <si>
    <t>Melloney</t>
  </si>
  <si>
    <t>Account Executive</t>
  </si>
  <si>
    <t>kjedrzejewskyz@bigcartel.com</t>
  </si>
  <si>
    <t>Jedrzejewsky</t>
  </si>
  <si>
    <t>Kerstin</t>
  </si>
  <si>
    <t>tcablej@blogspot.com</t>
  </si>
  <si>
    <t>Cable</t>
  </si>
  <si>
    <t>Theo</t>
  </si>
  <si>
    <t>Payment Adjustment Coordinator</t>
  </si>
  <si>
    <t>jducarmew@apple.com</t>
  </si>
  <si>
    <t>ducarme</t>
  </si>
  <si>
    <t>Jessamyn</t>
  </si>
  <si>
    <t>Services</t>
  </si>
  <si>
    <t>Nuclear Power Engineer</t>
  </si>
  <si>
    <t>jtivenanv@cnbc.com</t>
  </si>
  <si>
    <t>Tivenan</t>
  </si>
  <si>
    <t>Jose</t>
  </si>
  <si>
    <t>Computer Systems Analyst IV</t>
  </si>
  <si>
    <t>jbamlingu@hibu.com</t>
  </si>
  <si>
    <t>Bamling</t>
  </si>
  <si>
    <t>John</t>
  </si>
  <si>
    <t>zfarriest@ucsd.edu</t>
  </si>
  <si>
    <t>Farries</t>
  </si>
  <si>
    <t>Zondra</t>
  </si>
  <si>
    <t>Senior Editor</t>
  </si>
  <si>
    <t>bhabbler@studiopress.com</t>
  </si>
  <si>
    <t>Habble</t>
  </si>
  <si>
    <t>Brandi</t>
  </si>
  <si>
    <t>Human Resources Assistant I</t>
  </si>
  <si>
    <t>pbitchenerq@hc360.com</t>
  </si>
  <si>
    <t>Bitchener</t>
  </si>
  <si>
    <t>Percy</t>
  </si>
  <si>
    <t>nflethamy@techcrunch.com</t>
  </si>
  <si>
    <t>Fletham</t>
  </si>
  <si>
    <t>Netta</t>
  </si>
  <si>
    <t>Chief Design Engineer</t>
  </si>
  <si>
    <t>wsametto@clickbank.net</t>
  </si>
  <si>
    <t>Samett</t>
  </si>
  <si>
    <t>Winni</t>
  </si>
  <si>
    <t>hsebrookn@smugmug.com</t>
  </si>
  <si>
    <t>Sebrook</t>
  </si>
  <si>
    <t>Herbert</t>
  </si>
  <si>
    <t>Software Test Engineer III</t>
  </si>
  <si>
    <t>vcandlishm@furl.net</t>
  </si>
  <si>
    <t>Candlish</t>
  </si>
  <si>
    <t>Veda</t>
  </si>
  <si>
    <t>cduligalk@psu.edu</t>
  </si>
  <si>
    <t>Duligal</t>
  </si>
  <si>
    <t>Catherin</t>
  </si>
  <si>
    <t>cpredohl2l@irs.gov</t>
  </si>
  <si>
    <t>Predohl</t>
  </si>
  <si>
    <t>Carlin</t>
  </si>
  <si>
    <t>Recruiting Manager</t>
  </si>
  <si>
    <t>kshipperbottomi@dot.gov</t>
  </si>
  <si>
    <t>Shipperbottom</t>
  </si>
  <si>
    <t>Katinka</t>
  </si>
  <si>
    <t>Biostatistician I</t>
  </si>
  <si>
    <t>ehardistyh@dailymotion.com</t>
  </si>
  <si>
    <t>Hardisty</t>
  </si>
  <si>
    <t>Ellerey</t>
  </si>
  <si>
    <t>Quality Control Specialist</t>
  </si>
  <si>
    <t>rgannyg@123-reg.co.uk</t>
  </si>
  <si>
    <t>Ganny</t>
  </si>
  <si>
    <t>Rosina</t>
  </si>
  <si>
    <t>Associate Professor</t>
  </si>
  <si>
    <t>kbamblettd@tuttocitta.it</t>
  </si>
  <si>
    <t>Bamblett</t>
  </si>
  <si>
    <t>Research Associate</t>
  </si>
  <si>
    <t>shelmkec@ucsd.edu</t>
  </si>
  <si>
    <t>Helmke</t>
  </si>
  <si>
    <t>Sharla</t>
  </si>
  <si>
    <t>Senior Cost Accountant</t>
  </si>
  <si>
    <t>asallierb@addthis.com</t>
  </si>
  <si>
    <t>Sallier</t>
  </si>
  <si>
    <t>Artemus</t>
  </si>
  <si>
    <t>jcrevagh1x@dedecms.com</t>
  </si>
  <si>
    <t>Crevagh</t>
  </si>
  <si>
    <t>Jenna</t>
  </si>
  <si>
    <t>jjayes25@wikipedia.org</t>
  </si>
  <si>
    <t>Jayes</t>
  </si>
  <si>
    <t>Jesus</t>
  </si>
  <si>
    <t>pclotworthy9@mozilla.org</t>
  </si>
  <si>
    <t>Clotworthy</t>
  </si>
  <si>
    <t>Pearline</t>
  </si>
  <si>
    <t>Editor</t>
  </si>
  <si>
    <t>jcabbell8@pagesperso-orange.fr</t>
  </si>
  <si>
    <t>Cabbell</t>
  </si>
  <si>
    <t>Jodie</t>
  </si>
  <si>
    <t>Environmental Tech</t>
  </si>
  <si>
    <t>wskeech7@ftc.gov</t>
  </si>
  <si>
    <t>Skeech</t>
  </si>
  <si>
    <t>Waldemar</t>
  </si>
  <si>
    <t>Assistant Manager</t>
  </si>
  <si>
    <t>nmccourtie6@fda.gov</t>
  </si>
  <si>
    <t>McCourtie</t>
  </si>
  <si>
    <t>Neron</t>
  </si>
  <si>
    <t>VP Quality Control</t>
  </si>
  <si>
    <t>cpetrazzi5@army.mil</t>
  </si>
  <si>
    <t>Petrazzi</t>
  </si>
  <si>
    <t>Catlin</t>
  </si>
  <si>
    <t>Human Resources Manager</t>
  </si>
  <si>
    <t>sstirgess4@addthis.com</t>
  </si>
  <si>
    <t>Stirgess</t>
  </si>
  <si>
    <t>Sheila</t>
  </si>
  <si>
    <t>Sales Representative</t>
  </si>
  <si>
    <t>atoolan2@weibo.com</t>
  </si>
  <si>
    <t>Toolan</t>
  </si>
  <si>
    <t>Anita</t>
  </si>
  <si>
    <t>hgoracci1@berkeley.edu</t>
  </si>
  <si>
    <t>Goracci</t>
  </si>
  <si>
    <t>Hazlett</t>
  </si>
  <si>
    <t>sbeelby0@sina.com.cn</t>
  </si>
  <si>
    <t>Beelby</t>
  </si>
  <si>
    <t>Sarena</t>
  </si>
  <si>
    <t>DEPARTMENT</t>
  </si>
  <si>
    <t>JOB_TITLE</t>
  </si>
  <si>
    <t>EMAIL_ADDRESS</t>
  </si>
  <si>
    <t>CONTACT_NO</t>
  </si>
  <si>
    <t>LAST_NAME</t>
  </si>
  <si>
    <t>FIRST_NAME</t>
  </si>
  <si>
    <t>PERSONNEL_ID</t>
  </si>
  <si>
    <t>Computer_Serial_No</t>
  </si>
  <si>
    <t>Equipment_ID</t>
  </si>
  <si>
    <t>Hardware_ID</t>
  </si>
  <si>
    <t>Personnel_ID</t>
  </si>
  <si>
    <t>Operator_ID</t>
  </si>
  <si>
    <t>operatorseq.NEXTVAL</t>
  </si>
  <si>
    <t>Subject_Area_ID</t>
  </si>
  <si>
    <t>subjectseq.NEXTVAL</t>
  </si>
  <si>
    <t>Subject_Name</t>
  </si>
  <si>
    <t>Subject_Description</t>
  </si>
  <si>
    <t>ProblemType_1</t>
  </si>
  <si>
    <t>ProblemType_2</t>
  </si>
  <si>
    <t>ProblemType_3</t>
  </si>
  <si>
    <t>Hardware</t>
  </si>
  <si>
    <t>Issues relating to the physical equipment personnel use</t>
  </si>
  <si>
    <t>Issues relating to the running of virtual software on personnel laptops</t>
  </si>
  <si>
    <t>Software</t>
  </si>
  <si>
    <t>Issues that purely relate to Microsoft ran services and equipment</t>
  </si>
  <si>
    <t>Issues that purely relate to Apple ran services and equipment</t>
  </si>
  <si>
    <t>Specialist_ID</t>
  </si>
  <si>
    <t>specialistseq.NEXTVAL</t>
  </si>
  <si>
    <t>Subject_Area_1</t>
  </si>
  <si>
    <t>Subject_Area_2</t>
  </si>
  <si>
    <t>Subject_Area_3</t>
  </si>
  <si>
    <t>NULL</t>
  </si>
  <si>
    <t>ProblemType_ID</t>
  </si>
  <si>
    <t>ProblemType_Description</t>
  </si>
  <si>
    <t>Equipment_type</t>
  </si>
  <si>
    <t>probtypeseq.NEXTVAL</t>
  </si>
  <si>
    <t>General Hardware problem</t>
  </si>
  <si>
    <t>equipmentseq.NEXTVAL</t>
  </si>
  <si>
    <t>"="WC"&amp;TEXT(RANDBETWEEN(0,9999),"0000")"</t>
  </si>
  <si>
    <t>Software_ID_1</t>
  </si>
  <si>
    <t>Softwarre_ID_2</t>
  </si>
  <si>
    <t>Laptop</t>
  </si>
  <si>
    <t>Dell</t>
  </si>
  <si>
    <t>Inspiron 15 3511  RAM 8 GB DDR4 (2666 MHz). Processor - Intel® Core™ i5-1035G1 Processor - Quad-core - 1.0 GHz / 3.6 GHz - 6 MB cache</t>
  </si>
  <si>
    <t>Macbook Air. Resolution Quad HD 2560 x 1600p. RAM 8 GB.Processor - Apple M1 chip - Octa-core. Storage 256 GB SSD.</t>
  </si>
  <si>
    <t>Mouse</t>
  </si>
  <si>
    <t>Logitech</t>
  </si>
  <si>
    <t>M280 WIRELESS Sensor technology DPI (Min/Max): 1000± Battery: 18 months 6Battery life may vary based on user and computing Connection Type: 2.4 GHz wireless connection Wireless range: 10 m.</t>
  </si>
  <si>
    <t>HP</t>
  </si>
  <si>
    <t>200 wireless optical mouse. Scrolling Scroll wheel Maximum DPI1000 Number of buttons 3</t>
  </si>
  <si>
    <t>Keyboard</t>
  </si>
  <si>
    <t>MX Keys Mini Wireless Keyboard Graphite Power Battery. Wired connections USB Type-C x 1.  Compatibility- Windows - Mac - iOS - iPadOS - Android - Chrome OS - Linux.</t>
  </si>
  <si>
    <t>Headset</t>
  </si>
  <si>
    <t>Jlab</t>
  </si>
  <si>
    <t>Detachable cable.Bluetooth enabled.Connects to devices via Bluetooth.With a 3.5mm jack connection.40mm driver.Adjustable headband.Compatible with universal smartphones.45 hour battery life.</t>
  </si>
  <si>
    <t>Creative</t>
  </si>
  <si>
    <t>Plug-and-Play HS-720 V2 Laptop and PC USB Headset 2m cable. USB connection.Noise cancelling.In-line volume control.Mute control.Adjustable headset and microphone.Manufacturers 2 year guarantee.</t>
  </si>
  <si>
    <t>Hrdware_Name</t>
  </si>
  <si>
    <t>Hardware_Make</t>
  </si>
  <si>
    <t>Hardware_Specificiation</t>
  </si>
  <si>
    <t>"=INDEX(Hardware_Register!$A$2:$A$3,RANDBETWEEN(1,ROWS(Hardware_Register!$A$2:$A$3)),1)"</t>
  </si>
  <si>
    <t>Sodtware_ID_3</t>
  </si>
  <si>
    <t>Hardware_ID_1</t>
  </si>
  <si>
    <t>Hardware_ID_2</t>
  </si>
  <si>
    <t>Hardware_ID_3</t>
  </si>
  <si>
    <t>WC7321</t>
  </si>
  <si>
    <t>WC5551</t>
  </si>
  <si>
    <t>WC4264</t>
  </si>
  <si>
    <t>WC2479</t>
  </si>
  <si>
    <t>WC7379</t>
  </si>
  <si>
    <t>WC3585</t>
  </si>
  <si>
    <t>WC2739</t>
  </si>
  <si>
    <t>WC5458</t>
  </si>
  <si>
    <t>WC1297</t>
  </si>
  <si>
    <t>WC3110</t>
  </si>
  <si>
    <t>WC6566</t>
  </si>
  <si>
    <t>WC9396</t>
  </si>
  <si>
    <t>WC6885</t>
  </si>
  <si>
    <t>WC3588</t>
  </si>
  <si>
    <t>WC8914</t>
  </si>
  <si>
    <t>WC3977</t>
  </si>
  <si>
    <t>WC2450</t>
  </si>
  <si>
    <t>WC7330</t>
  </si>
  <si>
    <t>WC3253</t>
  </si>
  <si>
    <t>WC0657</t>
  </si>
  <si>
    <t>WC3186</t>
  </si>
  <si>
    <t>WC7738</t>
  </si>
  <si>
    <t>WC9456</t>
  </si>
  <si>
    <t>WC6889</t>
  </si>
  <si>
    <t>WC4863</t>
  </si>
  <si>
    <t>WC8778</t>
  </si>
  <si>
    <t>WC2331</t>
  </si>
  <si>
    <t>WC7418</t>
  </si>
  <si>
    <t>WC4275</t>
  </si>
  <si>
    <t>WC9891</t>
  </si>
  <si>
    <t>WC0642</t>
  </si>
  <si>
    <t>WC1804</t>
  </si>
  <si>
    <t>WC3570</t>
  </si>
  <si>
    <t>WC8458</t>
  </si>
  <si>
    <t>WC3733</t>
  </si>
  <si>
    <t>WC0985</t>
  </si>
  <si>
    <t>WC3517</t>
  </si>
  <si>
    <t>WC5439</t>
  </si>
  <si>
    <t>WC5653</t>
  </si>
  <si>
    <t>WC7541</t>
  </si>
  <si>
    <t>WC7842</t>
  </si>
  <si>
    <t>WC4250</t>
  </si>
  <si>
    <t>WC9542</t>
  </si>
  <si>
    <t>WC1310</t>
  </si>
  <si>
    <t>WC3521</t>
  </si>
  <si>
    <t>WC7019</t>
  </si>
  <si>
    <t>WC6907</t>
  </si>
  <si>
    <t>WC5364</t>
  </si>
  <si>
    <t>WC6921</t>
  </si>
  <si>
    <t>WC5767</t>
  </si>
  <si>
    <t>WC8222</t>
  </si>
  <si>
    <t>WC1071</t>
  </si>
  <si>
    <t>WC7515</t>
  </si>
  <si>
    <t>WC4910</t>
  </si>
  <si>
    <t>WC7750</t>
  </si>
  <si>
    <t>WC4341</t>
  </si>
  <si>
    <t>WC1823</t>
  </si>
  <si>
    <t>WC6605</t>
  </si>
  <si>
    <t>Parent_problem_Type</t>
  </si>
  <si>
    <t>General Software problem</t>
  </si>
  <si>
    <t>Headset Issue</t>
  </si>
  <si>
    <t>IM Issue</t>
  </si>
  <si>
    <t>Laptop Issue</t>
  </si>
  <si>
    <t xml:space="preserve">Operating System Issue </t>
  </si>
  <si>
    <t xml:space="preserve">Scheduler Issue </t>
  </si>
  <si>
    <t>Issue with Windows platform</t>
  </si>
  <si>
    <t>Issue with Apple platform</t>
  </si>
  <si>
    <t>Specific issue with Windows Laptops</t>
  </si>
  <si>
    <t>Specific issue with Apple laptops</t>
  </si>
  <si>
    <t>Misc</t>
  </si>
  <si>
    <t>General Queries</t>
  </si>
  <si>
    <t>Business As Usual (BAU)</t>
  </si>
  <si>
    <t>Set up or support for personnel, where operators unable to resolve due to complexities.</t>
  </si>
  <si>
    <t>Mouse/Keyboard Issue</t>
  </si>
  <si>
    <t>Order Equipment/ Software</t>
  </si>
  <si>
    <t>Account unlock/Password Reset</t>
  </si>
  <si>
    <t xml:space="preserve">Adhoc Information Request </t>
  </si>
  <si>
    <t>problemseq.NEXTVAL</t>
  </si>
  <si>
    <t>Call_ID</t>
  </si>
  <si>
    <t>Call_Started</t>
  </si>
  <si>
    <t>Call_Ended</t>
  </si>
  <si>
    <t>Reason_For_Call</t>
  </si>
  <si>
    <t>Call_Notes</t>
  </si>
  <si>
    <t>Problem_ID</t>
  </si>
  <si>
    <t>2021/01/03 08:47</t>
  </si>
  <si>
    <t>2021/10/23 08:04</t>
  </si>
  <si>
    <t>2021/07/31 08:19</t>
  </si>
  <si>
    <t>2021/11/26 08:08</t>
  </si>
  <si>
    <t>2021/11/14 08:38</t>
  </si>
  <si>
    <t>2021/07/17 09:15</t>
  </si>
  <si>
    <t>2021/02/12 08:37</t>
  </si>
  <si>
    <t>2021/08/06 09:34</t>
  </si>
  <si>
    <t>2021/02/08 08:47</t>
  </si>
  <si>
    <t>2021/07/15 09:40</t>
  </si>
  <si>
    <t>2022/01/16 08:00</t>
  </si>
  <si>
    <t>2021/08/16 09:54</t>
  </si>
  <si>
    <t>2021/12/10 08:22</t>
  </si>
  <si>
    <t>2021/02/04 08:32</t>
  </si>
  <si>
    <t>2021/02/21 08:59</t>
  </si>
  <si>
    <t>2021/08/22 09:02</t>
  </si>
  <si>
    <t>2022/01/31 09:20</t>
  </si>
  <si>
    <t>2021/05/06 09:02</t>
  </si>
  <si>
    <t>2021/01/11 08:38</t>
  </si>
  <si>
    <t>2021/03/18 08:29</t>
  </si>
  <si>
    <t>2021/09/29 09:12</t>
  </si>
  <si>
    <t>2021/05/24 08:55</t>
  </si>
  <si>
    <t>2021/07/26 09:19</t>
  </si>
  <si>
    <t>2021/04/24 09:11</t>
  </si>
  <si>
    <t>2021/10/21 09:33</t>
  </si>
  <si>
    <t>2021/09/10 08:59</t>
  </si>
  <si>
    <t>2021/07/08 09:00</t>
  </si>
  <si>
    <t>2021/04/14 09:40</t>
  </si>
  <si>
    <t>2021/12/23 09:50</t>
  </si>
  <si>
    <t>2021/04/27 09:25</t>
  </si>
  <si>
    <t>2021/05/30 09:20</t>
  </si>
  <si>
    <t>2022/01/15 08:41</t>
  </si>
  <si>
    <t>2021/01/13 09:51</t>
  </si>
  <si>
    <t>2021/06/01 09:38</t>
  </si>
  <si>
    <t>2021/07/19 08:02</t>
  </si>
  <si>
    <t>2021/07/31 08:35</t>
  </si>
  <si>
    <t>2021/07/08 08:31</t>
  </si>
  <si>
    <t>2021/01/31 09:32</t>
  </si>
  <si>
    <t>2021/04/25 08:49</t>
  </si>
  <si>
    <t>2021/05/05 09:06</t>
  </si>
  <si>
    <t>2021/11/04 08:54</t>
  </si>
  <si>
    <t>2021/04/29 09:42</t>
  </si>
  <si>
    <t>2021/04/07 09:12</t>
  </si>
  <si>
    <t>2021/03/10 08:53</t>
  </si>
  <si>
    <t>2021/06/30 08:10</t>
  </si>
  <si>
    <t>2021/11/29 09:07</t>
  </si>
  <si>
    <t>2021/11/20 08:36</t>
  </si>
  <si>
    <t>2021/09/24 09:58</t>
  </si>
  <si>
    <t>2021/10/07 08:41</t>
  </si>
  <si>
    <t>2021/03/20 08:46</t>
  </si>
  <si>
    <t>2021/10/25 09:49</t>
  </si>
  <si>
    <t>2021/07/18 08:42</t>
  </si>
  <si>
    <t>2021/03/02 08:55</t>
  </si>
  <si>
    <t>2021/05/08 08:24</t>
  </si>
  <si>
    <t>2022/01/13 08:03</t>
  </si>
  <si>
    <t>2021/01/21 08:29</t>
  </si>
  <si>
    <t>2021/01/29 09:34</t>
  </si>
  <si>
    <t>2021/12/16 09:14</t>
  </si>
  <si>
    <t>2021/01/09 08:55</t>
  </si>
  <si>
    <t>2021/04/30 09:00</t>
  </si>
  <si>
    <t>2021/10/25 08:41</t>
  </si>
  <si>
    <t>2021/05/25 08:43</t>
  </si>
  <si>
    <t>2021/01/23 08:28</t>
  </si>
  <si>
    <t>2021/04/17 08:47</t>
  </si>
  <si>
    <t>2022/02/12 08:02</t>
  </si>
  <si>
    <t>2021/02/04 09:56</t>
  </si>
  <si>
    <t>2021/01/18 08:16</t>
  </si>
  <si>
    <t>2021/12/10 08:45</t>
  </si>
  <si>
    <t>2021/09/12 09:16</t>
  </si>
  <si>
    <t>2021/01/26 08:13</t>
  </si>
  <si>
    <t>2021/08/13 08:11</t>
  </si>
  <si>
    <t>2021/01/22 09:20</t>
  </si>
  <si>
    <t>2021/01/09 08:38</t>
  </si>
  <si>
    <t>2021/10/20 09:22</t>
  </si>
  <si>
    <t>2022/02/01 09:07</t>
  </si>
  <si>
    <t>2022/01/17 08:58</t>
  </si>
  <si>
    <t>2021/09/15 08:10</t>
  </si>
  <si>
    <t>2021/12/21 08:42</t>
  </si>
  <si>
    <t>2021/11/28 08:50</t>
  </si>
  <si>
    <t>2021/07/28 09:33</t>
  </si>
  <si>
    <t>2021/03/22 09:33</t>
  </si>
  <si>
    <t>2021/05/26 09:06</t>
  </si>
  <si>
    <t>2021/01/16 08:29</t>
  </si>
  <si>
    <t>2022/01/11 08:03</t>
  </si>
  <si>
    <t>2021/10/19 09:33</t>
  </si>
  <si>
    <t>2021/05/02 08:46</t>
  </si>
  <si>
    <t>2021/09/15 09:51</t>
  </si>
  <si>
    <t>2021/01/15 09:53</t>
  </si>
  <si>
    <t>2021/01/10 09:52</t>
  </si>
  <si>
    <t>2021/08/24 09:18</t>
  </si>
  <si>
    <t>2022/01/03 09:44</t>
  </si>
  <si>
    <t>2021/11/12 08:39</t>
  </si>
  <si>
    <t>2021/10/19 08:32</t>
  </si>
  <si>
    <t>2021/04/27 08:33</t>
  </si>
  <si>
    <t>2021/10/06 08:10</t>
  </si>
  <si>
    <t>2021/05/02 09:46</t>
  </si>
  <si>
    <t>2021/03/29 08:36</t>
  </si>
  <si>
    <t>2022/01/13 09:55</t>
  </si>
  <si>
    <t>2022/01/14 09:22</t>
  </si>
  <si>
    <t>2022/01/05 08:40</t>
  </si>
  <si>
    <t>2021/10/20 08:53</t>
  </si>
  <si>
    <t>2021/08/05 08:26</t>
  </si>
  <si>
    <t>2021/07/31 08:54</t>
  </si>
  <si>
    <t>2021/06/15 08:54</t>
  </si>
  <si>
    <t>2021/09/20 09:13</t>
  </si>
  <si>
    <t>2022/01/01 09:30</t>
  </si>
  <si>
    <t>2021/06/21 09:58</t>
  </si>
  <si>
    <t>2021/05/14 08:25</t>
  </si>
  <si>
    <t>2021/05/12 09:00</t>
  </si>
  <si>
    <t>2021/01/03 08:58</t>
  </si>
  <si>
    <t>2021/10/23 08:18</t>
  </si>
  <si>
    <t>2021/07/31 08:27</t>
  </si>
  <si>
    <t>2021/11/26 08:10</t>
  </si>
  <si>
    <t>2021/11/14 08:52</t>
  </si>
  <si>
    <t>2021/07/17 09:24</t>
  </si>
  <si>
    <t>2021/02/12 08:39</t>
  </si>
  <si>
    <t>2021/08/06 09:45</t>
  </si>
  <si>
    <t>2021/02/08 09:00</t>
  </si>
  <si>
    <t>2021/07/15 09:48</t>
  </si>
  <si>
    <t>2022/01/16 08:10</t>
  </si>
  <si>
    <t>2021/08/16 09:56</t>
  </si>
  <si>
    <t>2021/12/10 08:31</t>
  </si>
  <si>
    <t>2021/02/04 08:46</t>
  </si>
  <si>
    <t>2021/02/21 09:04</t>
  </si>
  <si>
    <t>2021/08/22 09:16</t>
  </si>
  <si>
    <t>2022/01/31 09:30</t>
  </si>
  <si>
    <t>2021/05/06 09:08</t>
  </si>
  <si>
    <t>2021/01/11 08:39</t>
  </si>
  <si>
    <t>2021/03/18 08:31</t>
  </si>
  <si>
    <t>2021/09/29 09:21</t>
  </si>
  <si>
    <t>2021/05/24 09:10</t>
  </si>
  <si>
    <t>2021/07/26 09:23</t>
  </si>
  <si>
    <t>2021/04/24 09:14</t>
  </si>
  <si>
    <t>2021/10/21 09:45</t>
  </si>
  <si>
    <t>2021/09/10 09:10</t>
  </si>
  <si>
    <t>2021/07/08 09:09</t>
  </si>
  <si>
    <t>2021/04/14 09:41</t>
  </si>
  <si>
    <t>2021/12/23 10:03</t>
  </si>
  <si>
    <t>2021/04/27 09:40</t>
  </si>
  <si>
    <t>2021/05/30 09:23</t>
  </si>
  <si>
    <t>2022/01/15 08:55</t>
  </si>
  <si>
    <t>2021/01/13 10:05</t>
  </si>
  <si>
    <t>2021/06/01 09:48</t>
  </si>
  <si>
    <t>2021/07/19 08:13</t>
  </si>
  <si>
    <t>2021/07/31 08:49</t>
  </si>
  <si>
    <t>2021/07/08 08:41</t>
  </si>
  <si>
    <t>2021/01/31 09:41</t>
  </si>
  <si>
    <t>2021/04/25 09:02</t>
  </si>
  <si>
    <t>2021/05/05 09:15</t>
  </si>
  <si>
    <t>2021/11/04 09:06</t>
  </si>
  <si>
    <t>2021/04/29 09:43</t>
  </si>
  <si>
    <t>2021/04/07 09:26</t>
  </si>
  <si>
    <t>2021/03/10 08:55</t>
  </si>
  <si>
    <t>2021/06/30 08:23</t>
  </si>
  <si>
    <t>2021/11/29 09:15</t>
  </si>
  <si>
    <t>2021/11/20 08:49</t>
  </si>
  <si>
    <t>2021/09/24 10:03</t>
  </si>
  <si>
    <t>2021/10/07 08:44</t>
  </si>
  <si>
    <t>2021/03/20 09:00</t>
  </si>
  <si>
    <t>2021/10/25 10:00</t>
  </si>
  <si>
    <t>2021/07/18 08:54</t>
  </si>
  <si>
    <t>2021/03/02 08:57</t>
  </si>
  <si>
    <t>2021/05/08 08:33</t>
  </si>
  <si>
    <t>2022/01/13 08:12</t>
  </si>
  <si>
    <t>2021/01/21 08:37</t>
  </si>
  <si>
    <t>2021/01/29 09:39</t>
  </si>
  <si>
    <t>2021/12/16 09:21</t>
  </si>
  <si>
    <t>2021/01/09 08:59</t>
  </si>
  <si>
    <t>2021/04/30 09:04</t>
  </si>
  <si>
    <t>2021/10/25 08:46</t>
  </si>
  <si>
    <t>2021/05/25 08:53</t>
  </si>
  <si>
    <t>2021/01/23 08:34</t>
  </si>
  <si>
    <t>2021/04/17 08:56</t>
  </si>
  <si>
    <t>2022/02/12 08:16</t>
  </si>
  <si>
    <t>2021/02/04 10:03</t>
  </si>
  <si>
    <t>2021/01/18 08:17</t>
  </si>
  <si>
    <t>2021/12/10 08:55</t>
  </si>
  <si>
    <t>2021/09/12 09:23</t>
  </si>
  <si>
    <t>2021/01/26 08:18</t>
  </si>
  <si>
    <t>2021/08/13 08:22</t>
  </si>
  <si>
    <t>2021/01/22 09:30</t>
  </si>
  <si>
    <t>2021/01/09 08:39</t>
  </si>
  <si>
    <t>2021/10/20 09:26</t>
  </si>
  <si>
    <t>2022/02/01 09:15</t>
  </si>
  <si>
    <t>2022/01/17 09:04</t>
  </si>
  <si>
    <t>2021/09/15 08:23</t>
  </si>
  <si>
    <t>2021/12/21 08:55</t>
  </si>
  <si>
    <t>2021/11/28 09:03</t>
  </si>
  <si>
    <t>2021/07/28 09:39</t>
  </si>
  <si>
    <t>2021/03/22 09:45</t>
  </si>
  <si>
    <t>2021/05/26 09:18</t>
  </si>
  <si>
    <t>2021/01/16 08:30</t>
  </si>
  <si>
    <t>2022/01/11 08:05</t>
  </si>
  <si>
    <t>2021/10/19 09:46</t>
  </si>
  <si>
    <t>2021/05/02 08:52</t>
  </si>
  <si>
    <t>2021/09/15 10:05</t>
  </si>
  <si>
    <t>2021/01/15 09:57</t>
  </si>
  <si>
    <t>2021/01/10 10:01</t>
  </si>
  <si>
    <t>2021/08/24 09:27</t>
  </si>
  <si>
    <t>2022/01/03 09:50</t>
  </si>
  <si>
    <t>2021/11/12 08:43</t>
  </si>
  <si>
    <t>2021/10/19 08:39</t>
  </si>
  <si>
    <t>2021/04/27 08:43</t>
  </si>
  <si>
    <t>2021/10/06 08:15</t>
  </si>
  <si>
    <t>2021/05/02 09:47</t>
  </si>
  <si>
    <t>2021/03/29 08:44</t>
  </si>
  <si>
    <t>2022/01/13 10:06</t>
  </si>
  <si>
    <t>2022/01/14 09:26</t>
  </si>
  <si>
    <t>2022/01/05 08:46</t>
  </si>
  <si>
    <t>2021/10/20 08:54</t>
  </si>
  <si>
    <t>2021/08/05 08:38</t>
  </si>
  <si>
    <t>2021/07/31 09:00</t>
  </si>
  <si>
    <t>2021/06/15 09:05</t>
  </si>
  <si>
    <t>2021/09/20 09:17</t>
  </si>
  <si>
    <t>2022/01/01 09:38</t>
  </si>
  <si>
    <t>2021/06/21 10:05</t>
  </si>
  <si>
    <t>2021/05/14 08:27</t>
  </si>
  <si>
    <t>2021/05/12 09:13</t>
  </si>
  <si>
    <t>Concise statement of what the call relates to.</t>
  </si>
  <si>
    <t>Example of notes that could be placed here.</t>
  </si>
  <si>
    <t>Problem_Description</t>
  </si>
  <si>
    <t>Problem_Created_Date</t>
  </si>
  <si>
    <t>Problem_Ended_Date</t>
  </si>
  <si>
    <t>Problem_Status</t>
  </si>
  <si>
    <t>Resolution_Notes</t>
  </si>
  <si>
    <t xml:space="preserve">Detailed description of what the problem is related to </t>
  </si>
  <si>
    <t xml:space="preserve">Information as to how the problem was resolved </t>
  </si>
  <si>
    <t>Open</t>
  </si>
  <si>
    <t>Closed</t>
  </si>
  <si>
    <t>On-hold</t>
  </si>
  <si>
    <t>2021/11/04 08:41</t>
  </si>
  <si>
    <t>2021/10/28 08:41</t>
  </si>
  <si>
    <t>2021/05/19 09:42</t>
  </si>
  <si>
    <t>2021/05/27 09:02</t>
  </si>
  <si>
    <t>2021/02/02 09:34</t>
  </si>
  <si>
    <t>2021/11/16 09:33</t>
  </si>
  <si>
    <t>2022/02/20 08:02</t>
  </si>
  <si>
    <t>2021/10/27 09:49</t>
  </si>
  <si>
    <t>2021/12/03 08:38</t>
  </si>
  <si>
    <t>2021/03/29 09:33</t>
  </si>
  <si>
    <t>2021/07/26 08:31</t>
  </si>
  <si>
    <t>2022/01/27 08:00</t>
  </si>
  <si>
    <t>2021/04/05 08:46</t>
  </si>
  <si>
    <t>2021/09/19 09:16</t>
  </si>
  <si>
    <t>2021/04/06 08:53</t>
  </si>
  <si>
    <t>2021/08/29 08:26</t>
  </si>
  <si>
    <t>2021/04/08 09:12</t>
  </si>
  <si>
    <t>2021/03/03 08:55</t>
  </si>
  <si>
    <t>2021/10/06 09:51</t>
  </si>
  <si>
    <t>2021/05/18 08:49</t>
  </si>
  <si>
    <t>2021/04/30 08:33</t>
  </si>
  <si>
    <t>2021/07/27 08:02</t>
  </si>
  <si>
    <t>2021/02/06 09:56</t>
  </si>
  <si>
    <t>2021/09/27 09:13</t>
  </si>
  <si>
    <t>2021/02/05 08:55</t>
  </si>
  <si>
    <t>2021/12/25 09:50</t>
  </si>
  <si>
    <t>2021/12/20 08:22</t>
  </si>
  <si>
    <t>2021/05/05 09:25</t>
  </si>
  <si>
    <t>2021/12/04 08:39</t>
  </si>
  <si>
    <t>2021/05/05 08:46</t>
  </si>
  <si>
    <t>2021/11/10 09:33</t>
  </si>
  <si>
    <t>2021/10/02 09:58</t>
  </si>
  <si>
    <t>2021/02/18 09:34</t>
  </si>
  <si>
    <t>2021/06/04 08:43</t>
  </si>
  <si>
    <t>2021/02/04 08:29</t>
  </si>
  <si>
    <t>2022/01/27 09:30</t>
  </si>
  <si>
    <t>2022/01/22 08:03</t>
  </si>
  <si>
    <t>2021/11/13 08:39</t>
  </si>
  <si>
    <t>2021/11/01 09:33</t>
  </si>
  <si>
    <t>2021/04/01 08:29</t>
  </si>
  <si>
    <t>2021/02/14 09:56</t>
  </si>
  <si>
    <t>2022/01/08 09:44</t>
  </si>
  <si>
    <t>2021/02/06 08:28</t>
  </si>
  <si>
    <t>2021/03/28 08:53</t>
  </si>
  <si>
    <t>2021/05/22 09:00</t>
  </si>
  <si>
    <t>2022/01/17 09:22</t>
  </si>
  <si>
    <t>2021/11/29 08:39</t>
  </si>
  <si>
    <t>2021/04/07 08:46</t>
  </si>
  <si>
    <t>2022/01/18 09:44</t>
  </si>
  <si>
    <t>callseq.NEXTVAL</t>
  </si>
  <si>
    <t xml:space="preserve">tax 4 </t>
  </si>
  <si>
    <t xml:space="preserve">tax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</si>
</sst>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NumberFormat="1"/>
    <xf numFmtId="0" fontId="18" fillId="0" borderId="0" xfId="0" applyFont="1"/>
    <xf numFmtId="0" fontId="0" fillId="33" borderId="11" xfId="0" applyNumberFormat="1" applyFont="1" applyFill="1" applyBorder="1"/>
    <xf numFmtId="0" fontId="0" fillId="0" borderId="11" xfId="0" applyNumberFormat="1" applyFont="1" applyBorder="1"/>
    <xf numFmtId="0" fontId="0" fillId="33" borderId="0" xfId="0" applyNumberFormat="1" applyFont="1" applyFill="1" applyBorder="1"/>
    <xf numFmtId="0" fontId="7" fillId="3" borderId="0" xfId="7"/>
    <xf numFmtId="0" fontId="7" fillId="3" borderId="0" xfId="7" applyNumberFormat="1"/>
    <xf numFmtId="0" fontId="0" fillId="0" borderId="0" xfId="0" applyAlignment="1">
      <alignment wrapText="1"/>
    </xf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9" fontId="0" fillId="0" borderId="0" xfId="42" applyFont="1"/>
    <xf numFmtId="9" fontId="0" fillId="0" borderId="0" xfId="42" applyFon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7">
      <queryTableField id="1" name="PERSONNEL_ID" tableColumnId="1"/>
      <queryTableField id="2" name="FIRST_NAME" tableColumnId="2"/>
      <queryTableField id="3" name="LAST_NAME" tableColumnId="3"/>
      <queryTableField id="4" name="CONTACT_NO" tableColumnId="4"/>
      <queryTableField id="5" name="EMAIL_ADDRESS" tableColumnId="5"/>
      <queryTableField id="6" name="JOB_TITLE" tableColumnId="6"/>
      <queryTableField id="7" name="DEPARTME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ort" displayName="export" ref="A1:G59" tableType="queryTable" totalsRowShown="0">
  <autoFilter ref="A1:G59" xr:uid="{00000000-0009-0000-0100-000001000000}"/>
  <tableColumns count="7">
    <tableColumn id="1" xr3:uid="{00000000-0010-0000-0000-000001000000}" uniqueName="1" name="PERSONNEL_ID" queryTableFieldId="1"/>
    <tableColumn id="2" xr3:uid="{00000000-0010-0000-0000-000002000000}" uniqueName="2" name="FIRST_NAME" queryTableFieldId="2" dataDxfId="4"/>
    <tableColumn id="3" xr3:uid="{00000000-0010-0000-0000-000003000000}" uniqueName="3" name="LAST_NAME" queryTableFieldId="3" dataDxfId="3"/>
    <tableColumn id="4" xr3:uid="{00000000-0010-0000-0000-000004000000}" uniqueName="4" name="CONTACT_NO" queryTableFieldId="4"/>
    <tableColumn id="5" xr3:uid="{00000000-0010-0000-0000-000005000000}" uniqueName="5" name="EMAIL_ADDRESS" queryTableFieldId="5" dataDxfId="2"/>
    <tableColumn id="6" xr3:uid="{00000000-0010-0000-0000-000006000000}" uniqueName="6" name="JOB_TITLE" queryTableFieldId="6" dataDxfId="1"/>
    <tableColumn id="7" xr3:uid="{00000000-0010-0000-0000-000007000000}" uniqueName="7" name="DEPARTMENT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59"/>
  <sheetViews>
    <sheetView topLeftCell="A20" workbookViewId="0">
      <selection activeCell="I47" sqref="I47"/>
    </sheetView>
  </sheetViews>
  <sheetFormatPr defaultRowHeight="15" x14ac:dyDescent="0.25"/>
  <cols>
    <col min="1" max="1" width="16.7109375" bestFit="1" customWidth="1"/>
    <col min="2" max="3" width="14.5703125" customWidth="1"/>
    <col min="4" max="4" width="15.7109375" customWidth="1"/>
    <col min="5" max="5" width="31.28515625" customWidth="1"/>
    <col min="6" max="6" width="31.42578125" customWidth="1"/>
    <col min="7" max="7" width="25.85546875" customWidth="1"/>
    <col min="8" max="8" width="19.7109375" customWidth="1"/>
    <col min="9" max="9" width="19.7109375" style="8" bestFit="1" customWidth="1"/>
  </cols>
  <sheetData>
    <row r="1" spans="1:11" x14ac:dyDescent="0.25">
      <c r="A1" t="s">
        <v>258</v>
      </c>
      <c r="B1" t="s">
        <v>257</v>
      </c>
      <c r="C1" t="s">
        <v>256</v>
      </c>
      <c r="D1" t="s">
        <v>255</v>
      </c>
      <c r="E1" t="s">
        <v>254</v>
      </c>
      <c r="F1" t="s">
        <v>253</v>
      </c>
      <c r="G1" t="s">
        <v>252</v>
      </c>
      <c r="I1" s="8" t="s">
        <v>259</v>
      </c>
    </row>
    <row r="2" spans="1:11" x14ac:dyDescent="0.25">
      <c r="A2">
        <v>1001</v>
      </c>
      <c r="B2" t="s">
        <v>251</v>
      </c>
      <c r="C2" t="s">
        <v>250</v>
      </c>
      <c r="D2">
        <v>6506611403</v>
      </c>
      <c r="E2" t="s">
        <v>249</v>
      </c>
      <c r="F2" t="s">
        <v>63</v>
      </c>
      <c r="G2" t="s">
        <v>100</v>
      </c>
      <c r="H2" s="3"/>
      <c r="I2" s="9" t="s">
        <v>317</v>
      </c>
      <c r="J2" t="s">
        <v>290</v>
      </c>
    </row>
    <row r="3" spans="1:11" x14ac:dyDescent="0.25">
      <c r="A3">
        <v>1002</v>
      </c>
      <c r="B3" t="s">
        <v>248</v>
      </c>
      <c r="C3" t="s">
        <v>247</v>
      </c>
      <c r="D3">
        <v>5692632672</v>
      </c>
      <c r="E3" t="s">
        <v>246</v>
      </c>
      <c r="F3" t="s">
        <v>35</v>
      </c>
      <c r="G3" t="s">
        <v>24</v>
      </c>
      <c r="H3" s="3"/>
      <c r="I3" s="9" t="s">
        <v>318</v>
      </c>
    </row>
    <row r="4" spans="1:11" x14ac:dyDescent="0.25">
      <c r="A4">
        <v>1003</v>
      </c>
      <c r="B4" t="s">
        <v>245</v>
      </c>
      <c r="C4" t="s">
        <v>244</v>
      </c>
      <c r="D4">
        <v>8498821539</v>
      </c>
      <c r="E4" t="s">
        <v>243</v>
      </c>
      <c r="F4" t="s">
        <v>242</v>
      </c>
      <c r="G4" t="s">
        <v>79</v>
      </c>
      <c r="H4" s="3"/>
      <c r="I4" s="9" t="s">
        <v>319</v>
      </c>
    </row>
    <row r="5" spans="1:11" x14ac:dyDescent="0.25">
      <c r="A5">
        <v>1004</v>
      </c>
      <c r="B5" t="s">
        <v>241</v>
      </c>
      <c r="C5" t="s">
        <v>240</v>
      </c>
      <c r="D5">
        <v>4363132034</v>
      </c>
      <c r="E5" t="s">
        <v>239</v>
      </c>
      <c r="F5" t="s">
        <v>238</v>
      </c>
      <c r="G5" t="s">
        <v>150</v>
      </c>
      <c r="H5" s="3"/>
      <c r="I5" s="9" t="s">
        <v>320</v>
      </c>
      <c r="K5" s="4"/>
    </row>
    <row r="6" spans="1:11" x14ac:dyDescent="0.25">
      <c r="A6">
        <v>1005</v>
      </c>
      <c r="B6" t="s">
        <v>237</v>
      </c>
      <c r="C6" t="s">
        <v>236</v>
      </c>
      <c r="D6">
        <v>2695065247</v>
      </c>
      <c r="E6" t="s">
        <v>235</v>
      </c>
      <c r="F6" t="s">
        <v>234</v>
      </c>
      <c r="G6" t="s">
        <v>130</v>
      </c>
      <c r="H6" s="3"/>
      <c r="I6" s="9" t="s">
        <v>321</v>
      </c>
    </row>
    <row r="7" spans="1:11" x14ac:dyDescent="0.25">
      <c r="A7">
        <v>1006</v>
      </c>
      <c r="B7" t="s">
        <v>233</v>
      </c>
      <c r="C7" t="s">
        <v>232</v>
      </c>
      <c r="D7">
        <v>1582926270</v>
      </c>
      <c r="E7" t="s">
        <v>231</v>
      </c>
      <c r="F7" t="s">
        <v>230</v>
      </c>
      <c r="G7" t="s">
        <v>126</v>
      </c>
      <c r="H7" s="3"/>
      <c r="I7" s="9" t="s">
        <v>322</v>
      </c>
    </row>
    <row r="8" spans="1:11" x14ac:dyDescent="0.25">
      <c r="A8">
        <v>1007</v>
      </c>
      <c r="B8" t="s">
        <v>229</v>
      </c>
      <c r="C8" t="s">
        <v>228</v>
      </c>
      <c r="D8">
        <v>3574005081</v>
      </c>
      <c r="E8" t="s">
        <v>227</v>
      </c>
      <c r="F8" t="s">
        <v>226</v>
      </c>
      <c r="G8" t="s">
        <v>44</v>
      </c>
      <c r="H8" s="3"/>
      <c r="I8" s="9" t="s">
        <v>323</v>
      </c>
    </row>
    <row r="9" spans="1:11" x14ac:dyDescent="0.25">
      <c r="A9">
        <v>1008</v>
      </c>
      <c r="B9" t="s">
        <v>225</v>
      </c>
      <c r="C9" t="s">
        <v>224</v>
      </c>
      <c r="D9">
        <v>2447213801</v>
      </c>
      <c r="E9" t="s">
        <v>223</v>
      </c>
      <c r="F9" t="s">
        <v>222</v>
      </c>
      <c r="G9" t="s">
        <v>150</v>
      </c>
      <c r="H9" s="3"/>
      <c r="I9" s="9" t="s">
        <v>324</v>
      </c>
    </row>
    <row r="10" spans="1:11" x14ac:dyDescent="0.25">
      <c r="A10">
        <v>1009</v>
      </c>
      <c r="B10" t="s">
        <v>221</v>
      </c>
      <c r="C10" t="s">
        <v>220</v>
      </c>
      <c r="D10">
        <v>1023077160</v>
      </c>
      <c r="E10" t="s">
        <v>219</v>
      </c>
      <c r="F10" t="s">
        <v>80</v>
      </c>
      <c r="G10" t="s">
        <v>95</v>
      </c>
      <c r="H10" s="3"/>
      <c r="I10" s="9" t="s">
        <v>325</v>
      </c>
    </row>
    <row r="11" spans="1:11" x14ac:dyDescent="0.25">
      <c r="A11">
        <v>1010</v>
      </c>
      <c r="B11" t="s">
        <v>218</v>
      </c>
      <c r="C11" t="s">
        <v>217</v>
      </c>
      <c r="D11">
        <v>2158504695</v>
      </c>
      <c r="E11" t="s">
        <v>216</v>
      </c>
      <c r="F11" t="s">
        <v>25</v>
      </c>
      <c r="G11" t="s">
        <v>24</v>
      </c>
      <c r="H11" s="3"/>
      <c r="I11" s="9" t="s">
        <v>326</v>
      </c>
    </row>
    <row r="12" spans="1:11" x14ac:dyDescent="0.25">
      <c r="A12">
        <v>1011</v>
      </c>
      <c r="B12" t="s">
        <v>215</v>
      </c>
      <c r="C12" t="s">
        <v>214</v>
      </c>
      <c r="D12">
        <v>6961678121</v>
      </c>
      <c r="E12" t="s">
        <v>213</v>
      </c>
      <c r="F12" t="s">
        <v>35</v>
      </c>
      <c r="G12" t="s">
        <v>24</v>
      </c>
      <c r="H12" s="3"/>
      <c r="I12" s="9" t="s">
        <v>327</v>
      </c>
    </row>
    <row r="13" spans="1:11" x14ac:dyDescent="0.25">
      <c r="A13">
        <v>1012</v>
      </c>
      <c r="B13" t="s">
        <v>212</v>
      </c>
      <c r="C13" t="s">
        <v>211</v>
      </c>
      <c r="D13">
        <v>7935648971</v>
      </c>
      <c r="E13" t="s">
        <v>210</v>
      </c>
      <c r="F13" t="s">
        <v>209</v>
      </c>
      <c r="G13" t="s">
        <v>100</v>
      </c>
      <c r="H13" s="3"/>
      <c r="I13" s="9" t="s">
        <v>328</v>
      </c>
    </row>
    <row r="14" spans="1:11" x14ac:dyDescent="0.25">
      <c r="A14">
        <v>1013</v>
      </c>
      <c r="B14" t="s">
        <v>208</v>
      </c>
      <c r="C14" t="s">
        <v>207</v>
      </c>
      <c r="D14">
        <v>2152818906</v>
      </c>
      <c r="E14" t="s">
        <v>206</v>
      </c>
      <c r="F14" t="s">
        <v>205</v>
      </c>
      <c r="G14" t="s">
        <v>54</v>
      </c>
      <c r="H14" s="3"/>
      <c r="I14" s="9" t="s">
        <v>329</v>
      </c>
    </row>
    <row r="15" spans="1:11" x14ac:dyDescent="0.25">
      <c r="A15">
        <v>1014</v>
      </c>
      <c r="B15" t="s">
        <v>142</v>
      </c>
      <c r="C15" t="s">
        <v>204</v>
      </c>
      <c r="D15">
        <v>1791731811</v>
      </c>
      <c r="E15" t="s">
        <v>203</v>
      </c>
      <c r="F15" t="s">
        <v>202</v>
      </c>
      <c r="G15" t="s">
        <v>130</v>
      </c>
      <c r="H15" s="3"/>
      <c r="I15" s="9" t="s">
        <v>330</v>
      </c>
    </row>
    <row r="16" spans="1:11" x14ac:dyDescent="0.25">
      <c r="A16">
        <v>1015</v>
      </c>
      <c r="B16" t="s">
        <v>201</v>
      </c>
      <c r="C16" t="s">
        <v>200</v>
      </c>
      <c r="D16">
        <v>2958098841</v>
      </c>
      <c r="E16" t="s">
        <v>199</v>
      </c>
      <c r="F16" t="s">
        <v>198</v>
      </c>
      <c r="G16" t="s">
        <v>79</v>
      </c>
      <c r="H16" s="3"/>
      <c r="I16" s="9" t="s">
        <v>331</v>
      </c>
    </row>
    <row r="17" spans="1:9" x14ac:dyDescent="0.25">
      <c r="A17">
        <v>1016</v>
      </c>
      <c r="B17" t="s">
        <v>197</v>
      </c>
      <c r="C17" t="s">
        <v>196</v>
      </c>
      <c r="D17">
        <v>9798836706</v>
      </c>
      <c r="E17" t="s">
        <v>195</v>
      </c>
      <c r="F17" t="s">
        <v>194</v>
      </c>
      <c r="G17" t="s">
        <v>100</v>
      </c>
      <c r="H17" s="3"/>
      <c r="I17" s="9" t="s">
        <v>332</v>
      </c>
    </row>
    <row r="18" spans="1:9" x14ac:dyDescent="0.25">
      <c r="A18">
        <v>1017</v>
      </c>
      <c r="B18" t="s">
        <v>193</v>
      </c>
      <c r="C18" t="s">
        <v>192</v>
      </c>
      <c r="D18">
        <v>2401293433</v>
      </c>
      <c r="E18" t="s">
        <v>191</v>
      </c>
      <c r="F18" t="s">
        <v>190</v>
      </c>
      <c r="G18" t="s">
        <v>130</v>
      </c>
      <c r="H18" s="3"/>
      <c r="I18" s="9" t="s">
        <v>333</v>
      </c>
    </row>
    <row r="19" spans="1:9" x14ac:dyDescent="0.25">
      <c r="A19">
        <v>1018</v>
      </c>
      <c r="B19" t="s">
        <v>189</v>
      </c>
      <c r="C19" t="s">
        <v>188</v>
      </c>
      <c r="D19">
        <v>9888945075</v>
      </c>
      <c r="E19" t="s">
        <v>187</v>
      </c>
      <c r="F19" t="s">
        <v>35</v>
      </c>
      <c r="G19" t="s">
        <v>24</v>
      </c>
      <c r="H19" s="3"/>
      <c r="I19" s="9" t="s">
        <v>334</v>
      </c>
    </row>
    <row r="20" spans="1:9" x14ac:dyDescent="0.25">
      <c r="A20">
        <v>1019</v>
      </c>
      <c r="B20" t="s">
        <v>186</v>
      </c>
      <c r="C20" t="s">
        <v>185</v>
      </c>
      <c r="D20">
        <v>1752774126</v>
      </c>
      <c r="E20" t="s">
        <v>184</v>
      </c>
      <c r="F20" t="s">
        <v>151</v>
      </c>
      <c r="G20" t="s">
        <v>126</v>
      </c>
      <c r="H20" s="3"/>
      <c r="I20" s="9" t="s">
        <v>335</v>
      </c>
    </row>
    <row r="21" spans="1:9" x14ac:dyDescent="0.25">
      <c r="A21">
        <v>1020</v>
      </c>
      <c r="B21" t="s">
        <v>183</v>
      </c>
      <c r="C21" t="s">
        <v>182</v>
      </c>
      <c r="D21">
        <v>7573324240</v>
      </c>
      <c r="E21" t="s">
        <v>181</v>
      </c>
      <c r="F21" t="s">
        <v>180</v>
      </c>
      <c r="G21" t="s">
        <v>49</v>
      </c>
      <c r="H21" s="3"/>
      <c r="I21" s="9" t="s">
        <v>336</v>
      </c>
    </row>
    <row r="22" spans="1:9" x14ac:dyDescent="0.25">
      <c r="A22">
        <v>1021</v>
      </c>
      <c r="B22" t="s">
        <v>179</v>
      </c>
      <c r="C22" t="s">
        <v>178</v>
      </c>
      <c r="D22">
        <v>9933360851</v>
      </c>
      <c r="E22" t="s">
        <v>177</v>
      </c>
      <c r="F22" t="s">
        <v>162</v>
      </c>
      <c r="G22" t="s">
        <v>130</v>
      </c>
      <c r="H22" s="3"/>
      <c r="I22" s="9" t="s">
        <v>337</v>
      </c>
    </row>
    <row r="23" spans="1:9" x14ac:dyDescent="0.25">
      <c r="A23">
        <v>1022</v>
      </c>
      <c r="B23" t="s">
        <v>176</v>
      </c>
      <c r="C23" t="s">
        <v>175</v>
      </c>
      <c r="D23">
        <v>5408817673</v>
      </c>
      <c r="E23" t="s">
        <v>174</v>
      </c>
      <c r="F23" t="s">
        <v>173</v>
      </c>
      <c r="G23" t="s">
        <v>49</v>
      </c>
      <c r="H23" s="3"/>
      <c r="I23" s="9" t="s">
        <v>338</v>
      </c>
    </row>
    <row r="24" spans="1:9" x14ac:dyDescent="0.25">
      <c r="A24">
        <v>1023</v>
      </c>
      <c r="B24" t="s">
        <v>172</v>
      </c>
      <c r="C24" t="s">
        <v>171</v>
      </c>
      <c r="D24">
        <v>2017791598</v>
      </c>
      <c r="E24" t="s">
        <v>170</v>
      </c>
      <c r="F24" t="s">
        <v>35</v>
      </c>
      <c r="G24" t="s">
        <v>24</v>
      </c>
      <c r="H24" s="3"/>
      <c r="I24" s="9" t="s">
        <v>339</v>
      </c>
    </row>
    <row r="25" spans="1:9" x14ac:dyDescent="0.25">
      <c r="A25">
        <v>1024</v>
      </c>
      <c r="B25" t="s">
        <v>169</v>
      </c>
      <c r="C25" t="s">
        <v>168</v>
      </c>
      <c r="D25">
        <v>9548887681</v>
      </c>
      <c r="E25" t="s">
        <v>167</v>
      </c>
      <c r="F25" t="s">
        <v>166</v>
      </c>
      <c r="G25" t="s">
        <v>39</v>
      </c>
      <c r="H25" s="3"/>
      <c r="I25" s="9" t="s">
        <v>340</v>
      </c>
    </row>
    <row r="26" spans="1:9" x14ac:dyDescent="0.25">
      <c r="A26">
        <v>1025</v>
      </c>
      <c r="B26" t="s">
        <v>165</v>
      </c>
      <c r="C26" t="s">
        <v>164</v>
      </c>
      <c r="D26">
        <v>8504202371</v>
      </c>
      <c r="E26" t="s">
        <v>163</v>
      </c>
      <c r="F26" t="s">
        <v>162</v>
      </c>
      <c r="G26" t="s">
        <v>150</v>
      </c>
      <c r="H26" s="3"/>
      <c r="I26" s="9" t="s">
        <v>341</v>
      </c>
    </row>
    <row r="27" spans="1:9" x14ac:dyDescent="0.25">
      <c r="A27">
        <v>1026</v>
      </c>
      <c r="B27" t="s">
        <v>161</v>
      </c>
      <c r="C27" t="s">
        <v>160</v>
      </c>
      <c r="D27">
        <v>7172681694</v>
      </c>
      <c r="E27" t="s">
        <v>159</v>
      </c>
      <c r="F27" t="s">
        <v>155</v>
      </c>
      <c r="G27" t="s">
        <v>79</v>
      </c>
      <c r="H27" s="3"/>
      <c r="I27" s="9" t="s">
        <v>342</v>
      </c>
    </row>
    <row r="28" spans="1:9" x14ac:dyDescent="0.25">
      <c r="A28">
        <v>1027</v>
      </c>
      <c r="B28" t="s">
        <v>158</v>
      </c>
      <c r="C28" t="s">
        <v>157</v>
      </c>
      <c r="D28">
        <v>9034547466</v>
      </c>
      <c r="E28" t="s">
        <v>156</v>
      </c>
      <c r="F28" t="s">
        <v>155</v>
      </c>
      <c r="G28" t="s">
        <v>130</v>
      </c>
      <c r="H28" s="3"/>
      <c r="I28" s="9" t="s">
        <v>343</v>
      </c>
    </row>
    <row r="29" spans="1:9" x14ac:dyDescent="0.25">
      <c r="A29">
        <v>1028</v>
      </c>
      <c r="B29" t="s">
        <v>154</v>
      </c>
      <c r="C29" t="s">
        <v>153</v>
      </c>
      <c r="D29">
        <v>7308347700</v>
      </c>
      <c r="E29" t="s">
        <v>152</v>
      </c>
      <c r="F29" t="s">
        <v>151</v>
      </c>
      <c r="G29" t="s">
        <v>150</v>
      </c>
      <c r="H29" s="3"/>
      <c r="I29" s="9" t="s">
        <v>344</v>
      </c>
    </row>
    <row r="30" spans="1:9" x14ac:dyDescent="0.25">
      <c r="A30">
        <v>1029</v>
      </c>
      <c r="B30" t="s">
        <v>149</v>
      </c>
      <c r="C30" t="s">
        <v>148</v>
      </c>
      <c r="D30">
        <v>6566735502</v>
      </c>
      <c r="E30" t="s">
        <v>147</v>
      </c>
      <c r="F30" t="s">
        <v>146</v>
      </c>
      <c r="G30" t="s">
        <v>49</v>
      </c>
      <c r="H30" s="3"/>
      <c r="I30" s="9" t="s">
        <v>345</v>
      </c>
    </row>
    <row r="31" spans="1:9" x14ac:dyDescent="0.25">
      <c r="A31">
        <v>1030</v>
      </c>
      <c r="B31" t="s">
        <v>145</v>
      </c>
      <c r="C31" t="s">
        <v>144</v>
      </c>
      <c r="D31">
        <v>6247660418</v>
      </c>
      <c r="E31" t="s">
        <v>143</v>
      </c>
      <c r="F31" t="s">
        <v>35</v>
      </c>
      <c r="G31" t="s">
        <v>24</v>
      </c>
      <c r="H31" s="3"/>
      <c r="I31" s="9" t="s">
        <v>346</v>
      </c>
    </row>
    <row r="32" spans="1:9" x14ac:dyDescent="0.25">
      <c r="A32">
        <v>1031</v>
      </c>
      <c r="B32" t="s">
        <v>142</v>
      </c>
      <c r="C32" t="s">
        <v>141</v>
      </c>
      <c r="D32">
        <v>7204901096</v>
      </c>
      <c r="E32" t="s">
        <v>140</v>
      </c>
      <c r="F32" t="s">
        <v>139</v>
      </c>
      <c r="G32" t="s">
        <v>79</v>
      </c>
      <c r="H32" s="3"/>
      <c r="I32" s="9" t="s">
        <v>347</v>
      </c>
    </row>
    <row r="33" spans="1:9" x14ac:dyDescent="0.25">
      <c r="A33">
        <v>1032</v>
      </c>
      <c r="B33" t="s">
        <v>138</v>
      </c>
      <c r="C33" t="s">
        <v>137</v>
      </c>
      <c r="D33">
        <v>9974792126</v>
      </c>
      <c r="E33" t="s">
        <v>136</v>
      </c>
      <c r="F33" t="s">
        <v>135</v>
      </c>
      <c r="G33" t="s">
        <v>100</v>
      </c>
      <c r="H33" s="3"/>
      <c r="I33" s="9" t="s">
        <v>348</v>
      </c>
    </row>
    <row r="34" spans="1:9" x14ac:dyDescent="0.25">
      <c r="A34">
        <v>1033</v>
      </c>
      <c r="B34" t="s">
        <v>134</v>
      </c>
      <c r="C34" t="s">
        <v>133</v>
      </c>
      <c r="D34">
        <v>4115330254</v>
      </c>
      <c r="E34" t="s">
        <v>132</v>
      </c>
      <c r="F34" t="s">
        <v>131</v>
      </c>
      <c r="G34" t="s">
        <v>130</v>
      </c>
      <c r="H34" s="3"/>
      <c r="I34" s="9" t="s">
        <v>349</v>
      </c>
    </row>
    <row r="35" spans="1:9" x14ac:dyDescent="0.25">
      <c r="A35">
        <v>1034</v>
      </c>
      <c r="B35" t="s">
        <v>129</v>
      </c>
      <c r="C35" t="s">
        <v>128</v>
      </c>
      <c r="D35">
        <v>3056724519</v>
      </c>
      <c r="E35" t="s">
        <v>127</v>
      </c>
      <c r="F35" t="s">
        <v>50</v>
      </c>
      <c r="G35" t="s">
        <v>126</v>
      </c>
      <c r="H35" s="3"/>
      <c r="I35" s="9" t="s">
        <v>350</v>
      </c>
    </row>
    <row r="36" spans="1:9" x14ac:dyDescent="0.25">
      <c r="A36">
        <v>1035</v>
      </c>
      <c r="B36" t="s">
        <v>125</v>
      </c>
      <c r="C36" t="s">
        <v>124</v>
      </c>
      <c r="D36">
        <v>6731108630</v>
      </c>
      <c r="E36" t="s">
        <v>123</v>
      </c>
      <c r="F36" t="s">
        <v>122</v>
      </c>
      <c r="G36" t="s">
        <v>105</v>
      </c>
      <c r="H36" s="3"/>
      <c r="I36" s="9" t="s">
        <v>351</v>
      </c>
    </row>
    <row r="37" spans="1:9" x14ac:dyDescent="0.25">
      <c r="A37">
        <v>1036</v>
      </c>
      <c r="B37" t="s">
        <v>121</v>
      </c>
      <c r="C37" t="s">
        <v>120</v>
      </c>
      <c r="D37">
        <v>1622180514</v>
      </c>
      <c r="E37" t="s">
        <v>119</v>
      </c>
      <c r="F37" t="s">
        <v>118</v>
      </c>
      <c r="G37" t="s">
        <v>70</v>
      </c>
      <c r="H37" s="3"/>
      <c r="I37" s="9" t="s">
        <v>352</v>
      </c>
    </row>
    <row r="38" spans="1:9" x14ac:dyDescent="0.25">
      <c r="A38">
        <v>1037</v>
      </c>
      <c r="B38" t="s">
        <v>117</v>
      </c>
      <c r="C38" t="s">
        <v>116</v>
      </c>
      <c r="D38">
        <v>5247761869</v>
      </c>
      <c r="E38" t="s">
        <v>115</v>
      </c>
      <c r="F38" t="s">
        <v>114</v>
      </c>
      <c r="G38" t="s">
        <v>54</v>
      </c>
      <c r="H38" s="3"/>
      <c r="I38" s="9" t="s">
        <v>353</v>
      </c>
    </row>
    <row r="39" spans="1:9" x14ac:dyDescent="0.25">
      <c r="A39">
        <v>1038</v>
      </c>
      <c r="B39" t="s">
        <v>113</v>
      </c>
      <c r="C39" t="s">
        <v>112</v>
      </c>
      <c r="D39">
        <v>8714549904</v>
      </c>
      <c r="E39" t="s">
        <v>111</v>
      </c>
      <c r="F39" t="s">
        <v>110</v>
      </c>
      <c r="G39" t="s">
        <v>54</v>
      </c>
      <c r="H39" s="3"/>
      <c r="I39" s="9" t="s">
        <v>354</v>
      </c>
    </row>
    <row r="40" spans="1:9" x14ac:dyDescent="0.25">
      <c r="A40">
        <v>1039</v>
      </c>
      <c r="B40" t="s">
        <v>109</v>
      </c>
      <c r="C40" t="s">
        <v>108</v>
      </c>
      <c r="D40">
        <v>3116572215</v>
      </c>
      <c r="E40" t="s">
        <v>107</v>
      </c>
      <c r="F40" t="s">
        <v>106</v>
      </c>
      <c r="G40" t="s">
        <v>105</v>
      </c>
      <c r="H40" s="3"/>
      <c r="I40" s="9" t="s">
        <v>355</v>
      </c>
    </row>
    <row r="41" spans="1:9" x14ac:dyDescent="0.25">
      <c r="A41">
        <v>1040</v>
      </c>
      <c r="B41" t="s">
        <v>104</v>
      </c>
      <c r="C41" t="s">
        <v>103</v>
      </c>
      <c r="D41">
        <v>3078089557</v>
      </c>
      <c r="E41" t="s">
        <v>102</v>
      </c>
      <c r="F41" t="s">
        <v>101</v>
      </c>
      <c r="G41" t="s">
        <v>100</v>
      </c>
      <c r="H41" s="3"/>
      <c r="I41" s="9" t="s">
        <v>356</v>
      </c>
    </row>
    <row r="42" spans="1:9" x14ac:dyDescent="0.25">
      <c r="A42">
        <v>1041</v>
      </c>
      <c r="B42" t="s">
        <v>99</v>
      </c>
      <c r="C42" t="s">
        <v>98</v>
      </c>
      <c r="D42">
        <v>6464149324</v>
      </c>
      <c r="E42" t="s">
        <v>97</v>
      </c>
      <c r="F42" t="s">
        <v>96</v>
      </c>
      <c r="G42" t="s">
        <v>95</v>
      </c>
      <c r="H42" s="3"/>
      <c r="I42" s="9" t="s">
        <v>357</v>
      </c>
    </row>
    <row r="43" spans="1:9" x14ac:dyDescent="0.25">
      <c r="A43">
        <v>1042</v>
      </c>
      <c r="B43" t="s">
        <v>94</v>
      </c>
      <c r="C43" t="s">
        <v>93</v>
      </c>
      <c r="D43">
        <v>5649186229</v>
      </c>
      <c r="E43" t="s">
        <v>92</v>
      </c>
      <c r="F43" t="s">
        <v>91</v>
      </c>
      <c r="G43" t="s">
        <v>49</v>
      </c>
      <c r="H43" s="3"/>
      <c r="I43" s="9" t="s">
        <v>358</v>
      </c>
    </row>
    <row r="44" spans="1:9" x14ac:dyDescent="0.25">
      <c r="A44">
        <v>1043</v>
      </c>
      <c r="B44" t="s">
        <v>90</v>
      </c>
      <c r="C44" t="s">
        <v>89</v>
      </c>
      <c r="D44">
        <v>1806046689</v>
      </c>
      <c r="E44" t="s">
        <v>88</v>
      </c>
      <c r="F44" t="s">
        <v>35</v>
      </c>
      <c r="G44" t="s">
        <v>24</v>
      </c>
      <c r="H44" s="3"/>
      <c r="I44" s="9" t="s">
        <v>359</v>
      </c>
    </row>
    <row r="45" spans="1:9" x14ac:dyDescent="0.25">
      <c r="A45">
        <v>1044</v>
      </c>
      <c r="B45" t="s">
        <v>87</v>
      </c>
      <c r="C45" t="s">
        <v>86</v>
      </c>
      <c r="D45">
        <v>6856151080</v>
      </c>
      <c r="E45" t="s">
        <v>85</v>
      </c>
      <c r="F45" t="s">
        <v>84</v>
      </c>
      <c r="G45" t="s">
        <v>70</v>
      </c>
      <c r="H45" s="3"/>
      <c r="I45" s="9" t="s">
        <v>360</v>
      </c>
    </row>
    <row r="46" spans="1:9" x14ac:dyDescent="0.25">
      <c r="A46">
        <v>1045</v>
      </c>
      <c r="B46" t="s">
        <v>83</v>
      </c>
      <c r="C46" t="s">
        <v>82</v>
      </c>
      <c r="D46">
        <v>3365452273</v>
      </c>
      <c r="E46" t="s">
        <v>81</v>
      </c>
      <c r="F46" t="s">
        <v>80</v>
      </c>
      <c r="G46" t="s">
        <v>49</v>
      </c>
      <c r="H46" s="3"/>
      <c r="I46" s="9" t="s">
        <v>361</v>
      </c>
    </row>
    <row r="47" spans="1:9" x14ac:dyDescent="0.25">
      <c r="A47">
        <v>1046</v>
      </c>
      <c r="B47" t="s">
        <v>78</v>
      </c>
      <c r="C47" t="s">
        <v>77</v>
      </c>
      <c r="D47">
        <v>2945582316</v>
      </c>
      <c r="E47" t="s">
        <v>76</v>
      </c>
      <c r="F47" t="s">
        <v>75</v>
      </c>
      <c r="G47" t="s">
        <v>54</v>
      </c>
      <c r="H47" s="3"/>
      <c r="I47" s="9" t="s">
        <v>362</v>
      </c>
    </row>
    <row r="48" spans="1:9" x14ac:dyDescent="0.25">
      <c r="A48">
        <v>1047</v>
      </c>
      <c r="B48" t="s">
        <v>74</v>
      </c>
      <c r="C48" t="s">
        <v>73</v>
      </c>
      <c r="D48">
        <v>8177433147</v>
      </c>
      <c r="E48" t="s">
        <v>72</v>
      </c>
      <c r="F48" t="s">
        <v>71</v>
      </c>
      <c r="G48" t="s">
        <v>70</v>
      </c>
      <c r="H48" s="3"/>
      <c r="I48" s="9" t="s">
        <v>363</v>
      </c>
    </row>
    <row r="49" spans="1:9" x14ac:dyDescent="0.25">
      <c r="A49">
        <v>1048</v>
      </c>
      <c r="B49" t="s">
        <v>69</v>
      </c>
      <c r="C49" t="s">
        <v>68</v>
      </c>
      <c r="D49">
        <v>4962306859</v>
      </c>
      <c r="E49" t="s">
        <v>67</v>
      </c>
      <c r="F49" t="s">
        <v>35</v>
      </c>
      <c r="G49" t="s">
        <v>24</v>
      </c>
      <c r="H49" s="3"/>
      <c r="I49" s="9" t="s">
        <v>364</v>
      </c>
    </row>
    <row r="50" spans="1:9" x14ac:dyDescent="0.25">
      <c r="A50">
        <v>1049</v>
      </c>
      <c r="B50" t="s">
        <v>66</v>
      </c>
      <c r="C50" t="s">
        <v>65</v>
      </c>
      <c r="D50">
        <v>9969081637</v>
      </c>
      <c r="E50" t="s">
        <v>64</v>
      </c>
      <c r="F50" t="s">
        <v>63</v>
      </c>
      <c r="G50" t="s">
        <v>44</v>
      </c>
      <c r="H50" s="3"/>
      <c r="I50" s="9" t="s">
        <v>365</v>
      </c>
    </row>
    <row r="51" spans="1:9" x14ac:dyDescent="0.25">
      <c r="A51">
        <v>1050</v>
      </c>
      <c r="B51" t="s">
        <v>62</v>
      </c>
      <c r="C51" t="s">
        <v>61</v>
      </c>
      <c r="D51">
        <v>7781599326</v>
      </c>
      <c r="E51" t="s">
        <v>60</v>
      </c>
      <c r="F51" t="s">
        <v>59</v>
      </c>
      <c r="G51" t="s">
        <v>54</v>
      </c>
      <c r="H51" s="3"/>
      <c r="I51" s="9" t="s">
        <v>366</v>
      </c>
    </row>
    <row r="52" spans="1:9" x14ac:dyDescent="0.25">
      <c r="A52">
        <v>1051</v>
      </c>
      <c r="B52" t="s">
        <v>58</v>
      </c>
      <c r="C52" t="s">
        <v>57</v>
      </c>
      <c r="D52">
        <v>4085725166</v>
      </c>
      <c r="E52" t="s">
        <v>56</v>
      </c>
      <c r="F52" t="s">
        <v>55</v>
      </c>
      <c r="G52" t="s">
        <v>54</v>
      </c>
      <c r="H52" s="3"/>
      <c r="I52" s="9" t="s">
        <v>367</v>
      </c>
    </row>
    <row r="53" spans="1:9" x14ac:dyDescent="0.25">
      <c r="A53">
        <v>1052</v>
      </c>
      <c r="B53" t="s">
        <v>53</v>
      </c>
      <c r="C53" t="s">
        <v>52</v>
      </c>
      <c r="D53">
        <v>9592847425</v>
      </c>
      <c r="E53" t="s">
        <v>51</v>
      </c>
      <c r="F53" t="s">
        <v>50</v>
      </c>
      <c r="G53" t="s">
        <v>49</v>
      </c>
      <c r="I53" s="8" t="s">
        <v>368</v>
      </c>
    </row>
    <row r="54" spans="1:9" x14ac:dyDescent="0.25">
      <c r="A54">
        <v>1053</v>
      </c>
      <c r="B54" t="s">
        <v>48</v>
      </c>
      <c r="C54" t="s">
        <v>47</v>
      </c>
      <c r="D54">
        <v>8169410989</v>
      </c>
      <c r="E54" t="s">
        <v>46</v>
      </c>
      <c r="F54" t="s">
        <v>45</v>
      </c>
      <c r="G54" t="s">
        <v>44</v>
      </c>
      <c r="H54" s="3"/>
      <c r="I54" s="9" t="s">
        <v>369</v>
      </c>
    </row>
    <row r="55" spans="1:9" x14ac:dyDescent="0.25">
      <c r="A55">
        <v>1054</v>
      </c>
      <c r="B55" t="s">
        <v>43</v>
      </c>
      <c r="C55" t="s">
        <v>42</v>
      </c>
      <c r="D55">
        <v>5395045141</v>
      </c>
      <c r="E55" t="s">
        <v>41</v>
      </c>
      <c r="F55" t="s">
        <v>40</v>
      </c>
      <c r="G55" t="s">
        <v>39</v>
      </c>
      <c r="H55" s="3"/>
      <c r="I55" s="9" t="s">
        <v>370</v>
      </c>
    </row>
    <row r="56" spans="1:9" x14ac:dyDescent="0.25">
      <c r="A56">
        <v>1055</v>
      </c>
      <c r="B56" t="s">
        <v>38</v>
      </c>
      <c r="C56" t="s">
        <v>37</v>
      </c>
      <c r="D56">
        <v>1876129373</v>
      </c>
      <c r="E56" t="s">
        <v>36</v>
      </c>
      <c r="F56" t="s">
        <v>35</v>
      </c>
      <c r="G56" t="s">
        <v>24</v>
      </c>
      <c r="H56" s="3"/>
      <c r="I56" s="9" t="s">
        <v>371</v>
      </c>
    </row>
    <row r="57" spans="1:9" x14ac:dyDescent="0.25">
      <c r="A57">
        <v>1056</v>
      </c>
      <c r="B57" t="s">
        <v>34</v>
      </c>
      <c r="C57" t="s">
        <v>33</v>
      </c>
      <c r="D57">
        <v>3302124077</v>
      </c>
      <c r="E57" t="s">
        <v>32</v>
      </c>
      <c r="F57" t="s">
        <v>25</v>
      </c>
      <c r="G57" t="s">
        <v>24</v>
      </c>
      <c r="H57" s="3"/>
      <c r="I57" s="9" t="s">
        <v>372</v>
      </c>
    </row>
    <row r="58" spans="1:9" x14ac:dyDescent="0.25">
      <c r="A58">
        <v>1057</v>
      </c>
      <c r="B58" t="s">
        <v>31</v>
      </c>
      <c r="C58" t="s">
        <v>30</v>
      </c>
      <c r="D58">
        <v>6377622653</v>
      </c>
      <c r="E58" t="s">
        <v>29</v>
      </c>
      <c r="F58" t="s">
        <v>25</v>
      </c>
      <c r="G58" t="s">
        <v>24</v>
      </c>
      <c r="H58" s="3"/>
      <c r="I58" s="9" t="s">
        <v>373</v>
      </c>
    </row>
    <row r="59" spans="1:9" x14ac:dyDescent="0.25">
      <c r="A59">
        <v>1058</v>
      </c>
      <c r="B59" t="s">
        <v>28</v>
      </c>
      <c r="C59" t="s">
        <v>27</v>
      </c>
      <c r="D59">
        <v>6064314282</v>
      </c>
      <c r="E59" t="s">
        <v>26</v>
      </c>
      <c r="F59" t="s">
        <v>25</v>
      </c>
      <c r="G59" t="s">
        <v>24</v>
      </c>
      <c r="H59" s="3"/>
      <c r="I59" s="9" t="s">
        <v>374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3F88-87FA-4D39-8890-DA65BCA26E67}">
  <sheetPr>
    <tabColor rgb="FF00B050"/>
  </sheetPr>
  <dimension ref="A1:H6"/>
  <sheetViews>
    <sheetView workbookViewId="0">
      <selection activeCell="G35" sqref="G35"/>
    </sheetView>
  </sheetViews>
  <sheetFormatPr defaultRowHeight="15" x14ac:dyDescent="0.25"/>
  <cols>
    <col min="2" max="2" width="21.42578125" bestFit="1" customWidth="1"/>
    <col min="3" max="3" width="12.85546875" bestFit="1" customWidth="1"/>
    <col min="4" max="6" width="14.85546875" bestFit="1" customWidth="1"/>
  </cols>
  <sheetData>
    <row r="1" spans="1:8" x14ac:dyDescent="0.25">
      <c r="B1" t="s">
        <v>278</v>
      </c>
      <c r="C1" t="s">
        <v>262</v>
      </c>
      <c r="D1" t="s">
        <v>280</v>
      </c>
      <c r="E1" t="s">
        <v>281</v>
      </c>
      <c r="F1" t="s">
        <v>282</v>
      </c>
    </row>
    <row r="2" spans="1:8" x14ac:dyDescent="0.25">
      <c r="A2">
        <v>901</v>
      </c>
      <c r="B2" t="s">
        <v>279</v>
      </c>
      <c r="C2">
        <v>1010</v>
      </c>
      <c r="D2">
        <v>65001</v>
      </c>
      <c r="E2">
        <v>65004</v>
      </c>
      <c r="F2" t="s">
        <v>283</v>
      </c>
      <c r="H2" t="str">
        <f>_xlfn.CONCAT("INSERT INTO HelpDesk_Specialist VALUES (",B2,",",C2,",",D2,",",E2,",",F2,");")</f>
        <v>INSERT INTO HelpDesk_Specialist VALUES (specialistseq.NEXTVAL,1010,65001,65004,NULL);</v>
      </c>
    </row>
    <row r="3" spans="1:8" x14ac:dyDescent="0.25">
      <c r="A3">
        <v>902</v>
      </c>
      <c r="B3" t="s">
        <v>279</v>
      </c>
      <c r="C3">
        <v>1056</v>
      </c>
      <c r="D3">
        <v>65002</v>
      </c>
      <c r="E3">
        <v>65003</v>
      </c>
      <c r="F3">
        <v>65001</v>
      </c>
      <c r="H3" t="str">
        <f t="shared" ref="H3:H5" si="0">_xlfn.CONCAT("INSERT INTO HelpDesk_Specialist VALUES (",B3,",",C3,",",D3,",",E3,",",F3,");")</f>
        <v>INSERT INTO HelpDesk_Specialist VALUES (specialistseq.NEXTVAL,1056,65002,65003,65001);</v>
      </c>
    </row>
    <row r="4" spans="1:8" x14ac:dyDescent="0.25">
      <c r="A4">
        <v>903</v>
      </c>
      <c r="B4" t="s">
        <v>279</v>
      </c>
      <c r="C4">
        <v>1057</v>
      </c>
      <c r="D4">
        <v>65003</v>
      </c>
      <c r="E4">
        <v>65005</v>
      </c>
      <c r="F4" t="s">
        <v>283</v>
      </c>
      <c r="H4" t="str">
        <f t="shared" si="0"/>
        <v>INSERT INTO HelpDesk_Specialist VALUES (specialistseq.NEXTVAL,1057,65003,65005,NULL);</v>
      </c>
    </row>
    <row r="5" spans="1:8" x14ac:dyDescent="0.25">
      <c r="A5">
        <v>904</v>
      </c>
      <c r="B5" t="s">
        <v>279</v>
      </c>
      <c r="C5">
        <v>1058</v>
      </c>
      <c r="D5">
        <v>65002</v>
      </c>
      <c r="E5">
        <v>65003</v>
      </c>
      <c r="F5">
        <v>65004</v>
      </c>
      <c r="H5" t="str">
        <f t="shared" si="0"/>
        <v>INSERT INTO HelpDesk_Specialist VALUES (specialistseq.NEXTVAL,1058,65002,65003,65004);</v>
      </c>
    </row>
    <row r="6" spans="1:8" x14ac:dyDescent="0.25">
      <c r="A6" t="s">
        <v>283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CD09-89CB-49E3-97B3-B1053DA1A85D}">
  <sheetPr>
    <tabColor rgb="FF00B050"/>
  </sheetPr>
  <dimension ref="A1:I17"/>
  <sheetViews>
    <sheetView workbookViewId="0">
      <selection activeCell="G5" sqref="G5"/>
    </sheetView>
  </sheetViews>
  <sheetFormatPr defaultRowHeight="15" x14ac:dyDescent="0.25"/>
  <cols>
    <col min="2" max="2" width="21.140625" bestFit="1" customWidth="1"/>
    <col min="3" max="3" width="32.28515625" bestFit="1" customWidth="1"/>
    <col min="4" max="4" width="15.85546875" bestFit="1" customWidth="1"/>
    <col min="5" max="5" width="21" bestFit="1" customWidth="1"/>
    <col min="6" max="6" width="15.7109375" bestFit="1" customWidth="1"/>
  </cols>
  <sheetData>
    <row r="1" spans="1:9" x14ac:dyDescent="0.25">
      <c r="B1" t="s">
        <v>284</v>
      </c>
      <c r="C1" t="s">
        <v>285</v>
      </c>
      <c r="D1" t="s">
        <v>286</v>
      </c>
      <c r="E1" t="s">
        <v>375</v>
      </c>
      <c r="F1" t="s">
        <v>265</v>
      </c>
    </row>
    <row r="2" spans="1:9" x14ac:dyDescent="0.25">
      <c r="A2">
        <v>35001</v>
      </c>
      <c r="B2" t="s">
        <v>287</v>
      </c>
      <c r="C2" t="s">
        <v>288</v>
      </c>
      <c r="D2" t="s">
        <v>272</v>
      </c>
      <c r="E2" t="s">
        <v>283</v>
      </c>
      <c r="F2">
        <v>65001</v>
      </c>
      <c r="I2" t="str">
        <f>_xlfn.CONCAT("INSERT INTO Problem_Type VALUES (",B2,",","'",C2,"'",",","'",D2,"'",",",E2,",",F2,");")</f>
        <v>INSERT INTO Problem_Type VALUES (probtypeseq.NEXTVAL,'General Hardware problem','Hardware',NULL,65001);</v>
      </c>
    </row>
    <row r="3" spans="1:9" x14ac:dyDescent="0.25">
      <c r="A3">
        <v>35002</v>
      </c>
      <c r="B3" t="s">
        <v>287</v>
      </c>
      <c r="C3" t="s">
        <v>376</v>
      </c>
      <c r="D3" t="s">
        <v>275</v>
      </c>
      <c r="E3" t="s">
        <v>283</v>
      </c>
      <c r="F3">
        <v>65002</v>
      </c>
      <c r="I3" t="str">
        <f t="shared" ref="I3:I17" si="0">_xlfn.CONCAT("INSERT INTO Problem_Type VALUES (",B3,",","'",C3,"'",",","'",D3,"'",",",E3,",",F3,");")</f>
        <v>INSERT INTO Problem_Type VALUES (probtypeseq.NEXTVAL,'General Software problem','Software',NULL,65002);</v>
      </c>
    </row>
    <row r="4" spans="1:9" x14ac:dyDescent="0.25">
      <c r="A4">
        <v>35003</v>
      </c>
      <c r="B4" t="s">
        <v>287</v>
      </c>
      <c r="C4" t="s">
        <v>387</v>
      </c>
      <c r="D4" t="s">
        <v>386</v>
      </c>
      <c r="E4" t="s">
        <v>283</v>
      </c>
      <c r="F4">
        <v>65003</v>
      </c>
      <c r="I4" t="str">
        <f t="shared" si="0"/>
        <v>INSERT INTO Problem_Type VALUES (probtypeseq.NEXTVAL,'General Queries','Misc',NULL,65003);</v>
      </c>
    </row>
    <row r="5" spans="1:9" x14ac:dyDescent="0.25">
      <c r="A5">
        <v>35004</v>
      </c>
      <c r="B5" t="s">
        <v>287</v>
      </c>
      <c r="C5" t="s">
        <v>379</v>
      </c>
      <c r="D5" t="s">
        <v>272</v>
      </c>
      <c r="E5">
        <v>35001</v>
      </c>
      <c r="F5">
        <v>65001</v>
      </c>
      <c r="I5" t="str">
        <f t="shared" si="0"/>
        <v>INSERT INTO Problem_Type VALUES (probtypeseq.NEXTVAL,'Laptop Issue','Hardware',35001,65001);</v>
      </c>
    </row>
    <row r="6" spans="1:9" x14ac:dyDescent="0.25">
      <c r="A6">
        <v>35005</v>
      </c>
      <c r="B6" t="s">
        <v>287</v>
      </c>
      <c r="C6" t="s">
        <v>390</v>
      </c>
      <c r="D6" t="s">
        <v>272</v>
      </c>
      <c r="E6">
        <v>35001</v>
      </c>
      <c r="F6">
        <v>65001</v>
      </c>
      <c r="I6" t="str">
        <f t="shared" si="0"/>
        <v>INSERT INTO Problem_Type VALUES (probtypeseq.NEXTVAL,'Mouse/Keyboard Issue','Hardware',35001,65001);</v>
      </c>
    </row>
    <row r="7" spans="1:9" x14ac:dyDescent="0.25">
      <c r="A7">
        <v>35006</v>
      </c>
      <c r="B7" t="s">
        <v>287</v>
      </c>
      <c r="C7" t="s">
        <v>377</v>
      </c>
      <c r="D7" t="s">
        <v>272</v>
      </c>
      <c r="E7">
        <v>35001</v>
      </c>
      <c r="F7">
        <v>65001</v>
      </c>
      <c r="I7" t="str">
        <f t="shared" si="0"/>
        <v>INSERT INTO Problem_Type VALUES (probtypeseq.NEXTVAL,'Headset Issue','Hardware',35001,65001);</v>
      </c>
    </row>
    <row r="8" spans="1:9" x14ac:dyDescent="0.25">
      <c r="A8">
        <v>35007</v>
      </c>
      <c r="B8" t="s">
        <v>287</v>
      </c>
      <c r="C8" t="s">
        <v>380</v>
      </c>
      <c r="D8" t="s">
        <v>275</v>
      </c>
      <c r="E8">
        <v>35002</v>
      </c>
      <c r="F8">
        <v>65002</v>
      </c>
      <c r="I8" t="str">
        <f t="shared" si="0"/>
        <v>INSERT INTO Problem_Type VALUES (probtypeseq.NEXTVAL,'Operating System Issue ','Software',35002,65002);</v>
      </c>
    </row>
    <row r="9" spans="1:9" x14ac:dyDescent="0.25">
      <c r="A9">
        <v>35008</v>
      </c>
      <c r="B9" t="s">
        <v>287</v>
      </c>
      <c r="C9" t="s">
        <v>378</v>
      </c>
      <c r="D9" t="s">
        <v>275</v>
      </c>
      <c r="E9">
        <v>35002</v>
      </c>
      <c r="F9">
        <v>65002</v>
      </c>
      <c r="I9" t="str">
        <f t="shared" si="0"/>
        <v>INSERT INTO Problem_Type VALUES (probtypeseq.NEXTVAL,'IM Issue','Software',35002,65002);</v>
      </c>
    </row>
    <row r="10" spans="1:9" x14ac:dyDescent="0.25">
      <c r="A10">
        <v>35009</v>
      </c>
      <c r="B10" t="s">
        <v>287</v>
      </c>
      <c r="C10" t="s">
        <v>381</v>
      </c>
      <c r="D10" t="s">
        <v>275</v>
      </c>
      <c r="E10">
        <v>35002</v>
      </c>
      <c r="F10">
        <v>65002</v>
      </c>
      <c r="I10" t="str">
        <f t="shared" si="0"/>
        <v>INSERT INTO Problem_Type VALUES (probtypeseq.NEXTVAL,'Scheduler Issue ','Software',35002,65002);</v>
      </c>
    </row>
    <row r="11" spans="1:9" x14ac:dyDescent="0.25">
      <c r="A11">
        <v>35010</v>
      </c>
      <c r="B11" t="s">
        <v>287</v>
      </c>
      <c r="C11" t="s">
        <v>382</v>
      </c>
      <c r="D11" t="s">
        <v>275</v>
      </c>
      <c r="E11">
        <v>35002</v>
      </c>
      <c r="F11">
        <v>65004</v>
      </c>
      <c r="I11" t="str">
        <f t="shared" si="0"/>
        <v>INSERT INTO Problem_Type VALUES (probtypeseq.NEXTVAL,'Issue with Windows platform','Software',35002,65004);</v>
      </c>
    </row>
    <row r="12" spans="1:9" x14ac:dyDescent="0.25">
      <c r="A12">
        <v>35011</v>
      </c>
      <c r="B12" t="s">
        <v>287</v>
      </c>
      <c r="C12" t="s">
        <v>383</v>
      </c>
      <c r="D12" t="s">
        <v>275</v>
      </c>
      <c r="E12">
        <v>35002</v>
      </c>
      <c r="F12">
        <v>65005</v>
      </c>
      <c r="I12" t="str">
        <f t="shared" si="0"/>
        <v>INSERT INTO Problem_Type VALUES (probtypeseq.NEXTVAL,'Issue with Apple platform','Software',35002,65005);</v>
      </c>
    </row>
    <row r="13" spans="1:9" x14ac:dyDescent="0.25">
      <c r="A13">
        <v>35012</v>
      </c>
      <c r="B13" t="s">
        <v>287</v>
      </c>
      <c r="C13" t="s">
        <v>384</v>
      </c>
      <c r="D13" t="s">
        <v>272</v>
      </c>
      <c r="E13">
        <v>35001</v>
      </c>
      <c r="F13">
        <v>65004</v>
      </c>
      <c r="I13" t="str">
        <f t="shared" si="0"/>
        <v>INSERT INTO Problem_Type VALUES (probtypeseq.NEXTVAL,'Specific issue with Windows Laptops','Hardware',35001,65004);</v>
      </c>
    </row>
    <row r="14" spans="1:9" x14ac:dyDescent="0.25">
      <c r="A14">
        <v>35013</v>
      </c>
      <c r="B14" t="s">
        <v>287</v>
      </c>
      <c r="C14" t="s">
        <v>385</v>
      </c>
      <c r="D14" t="s">
        <v>272</v>
      </c>
      <c r="E14">
        <v>35001</v>
      </c>
      <c r="F14">
        <v>65005</v>
      </c>
      <c r="I14" t="str">
        <f t="shared" si="0"/>
        <v>INSERT INTO Problem_Type VALUES (probtypeseq.NEXTVAL,'Specific issue with Apple laptops','Hardware',35001,65005);</v>
      </c>
    </row>
    <row r="15" spans="1:9" x14ac:dyDescent="0.25">
      <c r="A15">
        <v>35014</v>
      </c>
      <c r="B15" t="s">
        <v>287</v>
      </c>
      <c r="C15" t="s">
        <v>392</v>
      </c>
      <c r="D15" t="s">
        <v>386</v>
      </c>
      <c r="E15">
        <v>35003</v>
      </c>
      <c r="F15">
        <v>65003</v>
      </c>
      <c r="I15" t="str">
        <f t="shared" si="0"/>
        <v>INSERT INTO Problem_Type VALUES (probtypeseq.NEXTVAL,'Account unlock/Password Reset','Misc',35003,65003);</v>
      </c>
    </row>
    <row r="16" spans="1:9" x14ac:dyDescent="0.25">
      <c r="A16">
        <v>35015</v>
      </c>
      <c r="B16" t="s">
        <v>287</v>
      </c>
      <c r="C16" t="s">
        <v>391</v>
      </c>
      <c r="D16" t="s">
        <v>386</v>
      </c>
      <c r="E16">
        <v>35001</v>
      </c>
      <c r="F16">
        <v>65003</v>
      </c>
      <c r="I16" t="str">
        <f t="shared" si="0"/>
        <v>INSERT INTO Problem_Type VALUES (probtypeseq.NEXTVAL,'Order Equipment/ Software','Misc',35001,65003);</v>
      </c>
    </row>
    <row r="17" spans="1:9" x14ac:dyDescent="0.25">
      <c r="A17">
        <v>35016</v>
      </c>
      <c r="B17" t="s">
        <v>287</v>
      </c>
      <c r="C17" t="s">
        <v>393</v>
      </c>
      <c r="D17" t="s">
        <v>386</v>
      </c>
      <c r="E17">
        <v>35003</v>
      </c>
      <c r="F17">
        <v>65003</v>
      </c>
      <c r="I17" t="str">
        <f t="shared" si="0"/>
        <v>INSERT INTO Problem_Type VALUES (probtypeseq.NEXTVAL,'Adhoc Information Request ','Misc',35003,65003);</v>
      </c>
    </row>
  </sheetData>
  <autoFilter ref="A1:F17" xr:uid="{9734CD09-89CB-49E3-97B3-B1053DA1A85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D60B-0A43-47CD-8F81-936870E9954B}">
  <sheetPr>
    <tabColor rgb="FFFFC000"/>
  </sheetPr>
  <dimension ref="A1:M110"/>
  <sheetViews>
    <sheetView topLeftCell="G108" workbookViewId="0">
      <selection activeCell="M2" sqref="M2:M110"/>
    </sheetView>
  </sheetViews>
  <sheetFormatPr defaultRowHeight="15" x14ac:dyDescent="0.25"/>
  <cols>
    <col min="2" max="2" width="20.5703125" bestFit="1" customWidth="1"/>
    <col min="3" max="3" width="11.85546875" bestFit="1" customWidth="1"/>
    <col min="4" max="4" width="12.85546875" bestFit="1" customWidth="1"/>
    <col min="5" max="5" width="20" style="12" customWidth="1"/>
    <col min="6" max="6" width="15.85546875" customWidth="1"/>
    <col min="7" max="7" width="19.7109375" bestFit="1" customWidth="1"/>
    <col min="8" max="8" width="41.42578125" bestFit="1" customWidth="1"/>
    <col min="9" max="9" width="40.140625" bestFit="1" customWidth="1"/>
    <col min="10" max="10" width="13.7109375" bestFit="1" customWidth="1"/>
    <col min="12" max="12" width="54" customWidth="1"/>
    <col min="13" max="13" width="76.28515625" customWidth="1"/>
    <col min="17" max="17" width="21" bestFit="1" customWidth="1"/>
  </cols>
  <sheetData>
    <row r="1" spans="1:13" x14ac:dyDescent="0.25">
      <c r="B1" t="s">
        <v>395</v>
      </c>
      <c r="C1" t="s">
        <v>263</v>
      </c>
      <c r="D1" t="s">
        <v>262</v>
      </c>
      <c r="E1" s="12" t="s">
        <v>396</v>
      </c>
      <c r="F1" t="s">
        <v>397</v>
      </c>
      <c r="G1" t="s">
        <v>259</v>
      </c>
      <c r="H1" t="s">
        <v>398</v>
      </c>
      <c r="I1" t="s">
        <v>399</v>
      </c>
      <c r="J1" t="s">
        <v>400</v>
      </c>
    </row>
    <row r="2" spans="1:13" ht="62.25" customHeight="1" x14ac:dyDescent="0.25">
      <c r="A2">
        <v>200107</v>
      </c>
      <c r="B2" t="s">
        <v>680</v>
      </c>
      <c r="C2">
        <v>102</v>
      </c>
      <c r="D2">
        <v>1020</v>
      </c>
      <c r="E2" s="12" t="s">
        <v>401</v>
      </c>
      <c r="F2" s="11" t="s">
        <v>510</v>
      </c>
      <c r="G2" t="s">
        <v>331</v>
      </c>
      <c r="H2" t="s">
        <v>619</v>
      </c>
      <c r="I2" t="s">
        <v>620</v>
      </c>
      <c r="J2">
        <v>400028</v>
      </c>
      <c r="L2" s="13" t="str">
        <f>_xlfn.CONCAT("INSERT INTO Call_Log (Call_ID,Operator_ID,Personnel_ID,Call_Started,Call_Ended,Computer_Serial_No,Reason_For_Call,Call_Notes) VALUES(",B2,",",C2,",",D2,",","TO_TIMESTAMP(","'",E2,"'",",","'","yyyy/mm/dd hh24:mi","'",")",",","TO_TIMESTAMP(","'",F2,"'",",","'","yyyy/mm/dd hh24:mi","'",")",",","'",G2,"'",",","'",H2,"'",",","'",I2,"'",");")</f>
        <v>INSERT INTO Call_Log (Call_ID,Operator_ID,Personnel_ID,Call_Started,Call_Ended,Computer_Serial_No,Reason_For_Call,Call_Notes) VALUES(callseq.NEXTVAL,102,1020,TO_TIMESTAMP('2021/01/03 08:47','yyyy/mm/dd hh24:mi'),TO_TIMESTAMP('2021/01/03 08:58','yyyy/mm/dd hh24:mi'),'WC8914','Concise statement of what the call relates to.','Example of notes that could be placed here.');</v>
      </c>
      <c r="M2" s="10" t="str">
        <f>_xlfn.CONCAT("UPDATE Call_Log SET Problem_ID =  ",J2," WHERE Call_ID =  ",A2,";")</f>
        <v>UPDATE Call_Log SET Problem_ID =  400028 WHERE Call_ID =  200107;</v>
      </c>
    </row>
    <row r="3" spans="1:13" ht="120" x14ac:dyDescent="0.25">
      <c r="A3">
        <v>200108</v>
      </c>
      <c r="B3" t="s">
        <v>680</v>
      </c>
      <c r="C3">
        <v>104</v>
      </c>
      <c r="D3">
        <v>1023</v>
      </c>
      <c r="E3" s="12" t="s">
        <v>473</v>
      </c>
      <c r="F3" s="11" t="s">
        <v>582</v>
      </c>
      <c r="G3" t="s">
        <v>324</v>
      </c>
      <c r="H3" t="s">
        <v>619</v>
      </c>
      <c r="I3" t="s">
        <v>620</v>
      </c>
      <c r="J3">
        <v>400019</v>
      </c>
      <c r="L3" s="13" t="str">
        <f t="shared" ref="L3:L66" si="0">_xlfn.CONCAT("INSERT INTO Call_Log (Call_ID,Operator_ID,Personnel_ID,Call_Started,Call_Ended,Computer_Serial_No,Reason_For_Call,Call_Notes) VALUES(",B3,",",C3,",",D3,",","TO_TIMESTAMP(","'",E3,"'",",","'","yyyy/mm/dd hh24:mi","'",")",",","TO_TIMESTAMP(","'",F3,"'",",","'","yyyy/mm/dd hh24:mi","'",")",",","'",G3,"'",",","'",H3,"'",",","'",I3,"'",");")</f>
        <v>INSERT INTO Call_Log (Call_ID,Operator_ID,Personnel_ID,Call_Started,Call_Ended,Computer_Serial_No,Reason_For_Call,Call_Notes) VALUES(callseq.NEXTVAL,104,1023,TO_TIMESTAMP('2021/01/09 08:38','yyyy/mm/dd hh24:mi'),TO_TIMESTAMP('2021/01/09 08:39','yyyy/mm/dd hh24:mi'),'WC5458','Concise statement of what the call relates to.','Example of notes that could be placed here.');</v>
      </c>
      <c r="M3" s="10" t="str">
        <f t="shared" ref="M3:M66" si="1">_xlfn.CONCAT("UPDATE Call_Log SET Problem_ID =  ",J3," WHERE Call_ID =  ",A3,";")</f>
        <v>UPDATE Call_Log SET Problem_ID =  400019 WHERE Call_ID =  200108;</v>
      </c>
    </row>
    <row r="4" spans="1:13" ht="120" x14ac:dyDescent="0.25">
      <c r="A4">
        <v>200109</v>
      </c>
      <c r="B4" t="s">
        <v>680</v>
      </c>
      <c r="C4">
        <v>101</v>
      </c>
      <c r="D4">
        <v>1054</v>
      </c>
      <c r="E4" s="12" t="s">
        <v>459</v>
      </c>
      <c r="F4" s="11" t="s">
        <v>568</v>
      </c>
      <c r="G4" t="s">
        <v>358</v>
      </c>
      <c r="H4" t="s">
        <v>619</v>
      </c>
      <c r="I4" t="s">
        <v>620</v>
      </c>
      <c r="J4">
        <v>400003</v>
      </c>
      <c r="L4" s="13" t="str">
        <f t="shared" si="0"/>
        <v>INSERT INTO Call_Log (Call_ID,Operator_ID,Personnel_ID,Call_Started,Call_Ended,Computer_Serial_No,Reason_For_Call,Call_Notes) VALUES(callseq.NEXTVAL,101,1054,TO_TIMESTAMP('2021/01/09 08:55','yyyy/mm/dd hh24:mi'),TO_TIMESTAMP('2021/01/09 08:59','yyyy/mm/dd hh24:mi'),'WC4250','Concise statement of what the call relates to.','Example of notes that could be placed here.');</v>
      </c>
      <c r="M4" s="10" t="str">
        <f t="shared" si="1"/>
        <v>UPDATE Call_Log SET Problem_ID =  400003 WHERE Call_ID =  200109;</v>
      </c>
    </row>
    <row r="5" spans="1:13" ht="120" x14ac:dyDescent="0.25">
      <c r="A5">
        <v>200001</v>
      </c>
      <c r="B5" t="s">
        <v>680</v>
      </c>
      <c r="C5">
        <v>103</v>
      </c>
      <c r="D5">
        <v>1027</v>
      </c>
      <c r="E5" s="12" t="s">
        <v>489</v>
      </c>
      <c r="F5" s="11" t="s">
        <v>598</v>
      </c>
      <c r="G5" t="s">
        <v>362</v>
      </c>
      <c r="H5" t="s">
        <v>619</v>
      </c>
      <c r="I5" t="s">
        <v>620</v>
      </c>
      <c r="J5">
        <v>400045</v>
      </c>
      <c r="L5" s="13" t="str">
        <f t="shared" si="0"/>
        <v>INSERT INTO Call_Log (Call_ID,Operator_ID,Personnel_ID,Call_Started,Call_Ended,Computer_Serial_No,Reason_For_Call,Call_Notes) VALUES(callseq.NEXTVAL,103,1027,TO_TIMESTAMP('2021/01/10 09:52','yyyy/mm/dd hh24:mi'),TO_TIMESTAMP('2021/01/10 10:01','yyyy/mm/dd hh24:mi'),'WC7019','Concise statement of what the call relates to.','Example of notes that could be placed here.');</v>
      </c>
      <c r="M5" s="10" t="str">
        <f t="shared" si="1"/>
        <v>UPDATE Call_Log SET Problem_ID =  400045 WHERE Call_ID =  200001;</v>
      </c>
    </row>
    <row r="6" spans="1:13" ht="120" x14ac:dyDescent="0.25">
      <c r="A6">
        <v>200002</v>
      </c>
      <c r="B6" t="s">
        <v>680</v>
      </c>
      <c r="C6">
        <v>103</v>
      </c>
      <c r="D6">
        <v>1024</v>
      </c>
      <c r="E6" s="12" t="s">
        <v>419</v>
      </c>
      <c r="F6" s="11" t="s">
        <v>528</v>
      </c>
      <c r="G6" t="s">
        <v>338</v>
      </c>
      <c r="H6" t="s">
        <v>619</v>
      </c>
      <c r="I6" t="s">
        <v>620</v>
      </c>
      <c r="J6">
        <v>400013</v>
      </c>
      <c r="L6" s="13" t="str">
        <f t="shared" si="0"/>
        <v>INSERT INTO Call_Log (Call_ID,Operator_ID,Personnel_ID,Call_Started,Call_Ended,Computer_Serial_No,Reason_For_Call,Call_Notes) VALUES(callseq.NEXTVAL,103,1024,TO_TIMESTAMP('2021/01/11 08:38','yyyy/mm/dd hh24:mi'),TO_TIMESTAMP('2021/01/11 08:39','yyyy/mm/dd hh24:mi'),'WC7738','Concise statement of what the call relates to.','Example of notes that could be placed here.');</v>
      </c>
      <c r="M6" s="10" t="str">
        <f t="shared" si="1"/>
        <v>UPDATE Call_Log SET Problem_ID =  400013 WHERE Call_ID =  200002;</v>
      </c>
    </row>
    <row r="7" spans="1:13" ht="120" x14ac:dyDescent="0.25">
      <c r="A7">
        <v>200003</v>
      </c>
      <c r="B7" t="s">
        <v>680</v>
      </c>
      <c r="C7">
        <v>104</v>
      </c>
      <c r="D7">
        <v>1040</v>
      </c>
      <c r="E7" s="12" t="s">
        <v>433</v>
      </c>
      <c r="F7" s="11" t="s">
        <v>542</v>
      </c>
      <c r="G7" t="s">
        <v>336</v>
      </c>
      <c r="H7" t="s">
        <v>619</v>
      </c>
      <c r="I7" t="s">
        <v>620</v>
      </c>
      <c r="J7" t="s">
        <v>283</v>
      </c>
      <c r="L7" s="13" t="str">
        <f t="shared" si="0"/>
        <v>INSERT INTO Call_Log (Call_ID,Operator_ID,Personnel_ID,Call_Started,Call_Ended,Computer_Serial_No,Reason_For_Call,Call_Notes) VALUES(callseq.NEXTVAL,104,1040,TO_TIMESTAMP('2021/01/13 09:51','yyyy/mm/dd hh24:mi'),TO_TIMESTAMP('2021/01/13 10:05','yyyy/mm/dd hh24:mi'),'WC0657','Concise statement of what the call relates to.','Example of notes that could be placed here.');</v>
      </c>
      <c r="M7" s="10" t="str">
        <f t="shared" si="1"/>
        <v>UPDATE Call_Log SET Problem_ID =  NULL WHERE Call_ID =  200003;</v>
      </c>
    </row>
    <row r="8" spans="1:13" ht="120" x14ac:dyDescent="0.25">
      <c r="A8">
        <v>200004</v>
      </c>
      <c r="B8" t="s">
        <v>680</v>
      </c>
      <c r="C8">
        <v>103</v>
      </c>
      <c r="D8">
        <v>1032</v>
      </c>
      <c r="E8" s="12" t="s">
        <v>488</v>
      </c>
      <c r="F8" s="11" t="s">
        <v>597</v>
      </c>
      <c r="G8" t="s">
        <v>353</v>
      </c>
      <c r="H8" t="s">
        <v>619</v>
      </c>
      <c r="I8" t="s">
        <v>620</v>
      </c>
      <c r="J8">
        <v>400012</v>
      </c>
      <c r="L8" s="13" t="str">
        <f t="shared" si="0"/>
        <v>INSERT INTO Call_Log (Call_ID,Operator_ID,Personnel_ID,Call_Started,Call_Ended,Computer_Serial_No,Reason_For_Call,Call_Notes) VALUES(callseq.NEXTVAL,103,1032,TO_TIMESTAMP('2021/01/15 09:53','yyyy/mm/dd hh24:mi'),TO_TIMESTAMP('2021/01/15 09:57','yyyy/mm/dd hh24:mi'),'WC3517','Concise statement of what the call relates to.','Example of notes that could be placed here.');</v>
      </c>
      <c r="M8" s="10" t="str">
        <f t="shared" si="1"/>
        <v>UPDATE Call_Log SET Problem_ID =  400012 WHERE Call_ID =  200004;</v>
      </c>
    </row>
    <row r="9" spans="1:13" ht="120" x14ac:dyDescent="0.25">
      <c r="A9">
        <v>200005</v>
      </c>
      <c r="B9" t="s">
        <v>680</v>
      </c>
      <c r="C9">
        <v>106</v>
      </c>
      <c r="D9">
        <v>1006</v>
      </c>
      <c r="E9" s="12" t="s">
        <v>483</v>
      </c>
      <c r="F9" s="11" t="s">
        <v>592</v>
      </c>
      <c r="G9" t="s">
        <v>318</v>
      </c>
      <c r="H9" t="s">
        <v>619</v>
      </c>
      <c r="I9" t="s">
        <v>620</v>
      </c>
      <c r="J9">
        <v>400038</v>
      </c>
      <c r="L9" s="13" t="str">
        <f t="shared" si="0"/>
        <v>INSERT INTO Call_Log (Call_ID,Operator_ID,Personnel_ID,Call_Started,Call_Ended,Computer_Serial_No,Reason_For_Call,Call_Notes) VALUES(callseq.NEXTVAL,106,1006,TO_TIMESTAMP('2021/01/16 08:29','yyyy/mm/dd hh24:mi'),TO_TIMESTAMP('2021/01/16 08:30','yyyy/mm/dd hh24:mi'),'WC5551','Concise statement of what the call relates to.','Example of notes that could be placed here.');</v>
      </c>
      <c r="M9" s="10" t="str">
        <f t="shared" si="1"/>
        <v>UPDATE Call_Log SET Problem_ID =  400038 WHERE Call_ID =  200005;</v>
      </c>
    </row>
    <row r="10" spans="1:13" ht="120" x14ac:dyDescent="0.25">
      <c r="A10">
        <v>200006</v>
      </c>
      <c r="B10" t="s">
        <v>680</v>
      </c>
      <c r="C10">
        <v>102</v>
      </c>
      <c r="D10">
        <v>1002</v>
      </c>
      <c r="E10" s="12" t="s">
        <v>467</v>
      </c>
      <c r="F10" s="11" t="s">
        <v>576</v>
      </c>
      <c r="G10" t="s">
        <v>359</v>
      </c>
      <c r="H10" t="s">
        <v>619</v>
      </c>
      <c r="I10" t="s">
        <v>620</v>
      </c>
      <c r="J10">
        <v>400015</v>
      </c>
      <c r="L10" s="13" t="str">
        <f t="shared" si="0"/>
        <v>INSERT INTO Call_Log (Call_ID,Operator_ID,Personnel_ID,Call_Started,Call_Ended,Computer_Serial_No,Reason_For_Call,Call_Notes) VALUES(callseq.NEXTVAL,102,1002,TO_TIMESTAMP('2021/01/18 08:16','yyyy/mm/dd hh24:mi'),TO_TIMESTAMP('2021/01/18 08:17','yyyy/mm/dd hh24:mi'),'WC9542','Concise statement of what the call relates to.','Example of notes that could be placed here.');</v>
      </c>
      <c r="M10" s="10" t="str">
        <f t="shared" si="1"/>
        <v>UPDATE Call_Log SET Problem_ID =  400015 WHERE Call_ID =  200006;</v>
      </c>
    </row>
    <row r="11" spans="1:13" ht="120" x14ac:dyDescent="0.25">
      <c r="A11">
        <v>200007</v>
      </c>
      <c r="B11" t="s">
        <v>680</v>
      </c>
      <c r="C11">
        <v>108</v>
      </c>
      <c r="D11">
        <v>1028</v>
      </c>
      <c r="E11" s="12" t="s">
        <v>456</v>
      </c>
      <c r="F11" s="11" t="s">
        <v>565</v>
      </c>
      <c r="G11" t="s">
        <v>338</v>
      </c>
      <c r="H11" t="s">
        <v>619</v>
      </c>
      <c r="I11" t="s">
        <v>620</v>
      </c>
      <c r="J11" t="s">
        <v>283</v>
      </c>
      <c r="L11" s="13" t="str">
        <f t="shared" si="0"/>
        <v>INSERT INTO Call_Log (Call_ID,Operator_ID,Personnel_ID,Call_Started,Call_Ended,Computer_Serial_No,Reason_For_Call,Call_Notes) VALUES(callseq.NEXTVAL,108,1028,TO_TIMESTAMP('2021/01/21 08:29','yyyy/mm/dd hh24:mi'),TO_TIMESTAMP('2021/01/21 08:37','yyyy/mm/dd hh24:mi'),'WC7738','Concise statement of what the call relates to.','Example of notes that could be placed here.');</v>
      </c>
      <c r="M11" s="10" t="str">
        <f t="shared" si="1"/>
        <v>UPDATE Call_Log SET Problem_ID =  NULL WHERE Call_ID =  200007;</v>
      </c>
    </row>
    <row r="12" spans="1:13" ht="120" x14ac:dyDescent="0.25">
      <c r="A12">
        <v>200008</v>
      </c>
      <c r="B12" t="s">
        <v>680</v>
      </c>
      <c r="C12">
        <v>105</v>
      </c>
      <c r="D12">
        <v>1040</v>
      </c>
      <c r="E12" s="12" t="s">
        <v>472</v>
      </c>
      <c r="F12" s="11" t="s">
        <v>581</v>
      </c>
      <c r="G12" t="s">
        <v>339</v>
      </c>
      <c r="H12" t="s">
        <v>619</v>
      </c>
      <c r="I12" t="s">
        <v>620</v>
      </c>
      <c r="J12">
        <v>400004</v>
      </c>
      <c r="L12" s="13" t="str">
        <f t="shared" si="0"/>
        <v>INSERT INTO Call_Log (Call_ID,Operator_ID,Personnel_ID,Call_Started,Call_Ended,Computer_Serial_No,Reason_For_Call,Call_Notes) VALUES(callseq.NEXTVAL,105,1040,TO_TIMESTAMP('2021/01/22 09:20','yyyy/mm/dd hh24:mi'),TO_TIMESTAMP('2021/01/22 09:30','yyyy/mm/dd hh24:mi'),'WC9456','Concise statement of what the call relates to.','Example of notes that could be placed here.');</v>
      </c>
      <c r="M12" s="10" t="str">
        <f t="shared" si="1"/>
        <v>UPDATE Call_Log SET Problem_ID =  400004 WHERE Call_ID =  200008;</v>
      </c>
    </row>
    <row r="13" spans="1:13" ht="120" x14ac:dyDescent="0.25">
      <c r="A13">
        <v>200009</v>
      </c>
      <c r="B13" t="s">
        <v>680</v>
      </c>
      <c r="C13">
        <v>108</v>
      </c>
      <c r="D13">
        <v>1042</v>
      </c>
      <c r="E13" s="12" t="s">
        <v>463</v>
      </c>
      <c r="F13" s="11" t="s">
        <v>572</v>
      </c>
      <c r="G13" t="s">
        <v>370</v>
      </c>
      <c r="H13" t="s">
        <v>619</v>
      </c>
      <c r="I13" t="s">
        <v>620</v>
      </c>
      <c r="J13">
        <v>400048</v>
      </c>
      <c r="L13" s="13" t="str">
        <f t="shared" si="0"/>
        <v>INSERT INTO Call_Log (Call_ID,Operator_ID,Personnel_ID,Call_Started,Call_Ended,Computer_Serial_No,Reason_For_Call,Call_Notes) VALUES(callseq.NEXTVAL,108,1042,TO_TIMESTAMP('2021/01/23 08:28','yyyy/mm/dd hh24:mi'),TO_TIMESTAMP('2021/01/23 08:34','yyyy/mm/dd hh24:mi'),'WC4910','Concise statement of what the call relates to.','Example of notes that could be placed here.');</v>
      </c>
      <c r="M13" s="10" t="str">
        <f t="shared" si="1"/>
        <v>UPDATE Call_Log SET Problem_ID =  400048 WHERE Call_ID =  200009;</v>
      </c>
    </row>
    <row r="14" spans="1:13" ht="120" x14ac:dyDescent="0.25">
      <c r="A14">
        <v>200010</v>
      </c>
      <c r="B14" t="s">
        <v>680</v>
      </c>
      <c r="C14">
        <v>103</v>
      </c>
      <c r="D14">
        <v>1033</v>
      </c>
      <c r="E14" s="12" t="s">
        <v>470</v>
      </c>
      <c r="F14" s="11" t="s">
        <v>579</v>
      </c>
      <c r="G14" t="s">
        <v>321</v>
      </c>
      <c r="H14" t="s">
        <v>619</v>
      </c>
      <c r="I14" t="s">
        <v>620</v>
      </c>
      <c r="J14">
        <v>400014</v>
      </c>
      <c r="L14" s="13" t="str">
        <f t="shared" si="0"/>
        <v>INSERT INTO Call_Log (Call_ID,Operator_ID,Personnel_ID,Call_Started,Call_Ended,Computer_Serial_No,Reason_For_Call,Call_Notes) VALUES(callseq.NEXTVAL,103,1033,TO_TIMESTAMP('2021/01/26 08:13','yyyy/mm/dd hh24:mi'),TO_TIMESTAMP('2021/01/26 08:18','yyyy/mm/dd hh24:mi'),'WC7379','Concise statement of what the call relates to.','Example of notes that could be placed here.');</v>
      </c>
      <c r="M14" s="10" t="str">
        <f t="shared" si="1"/>
        <v>UPDATE Call_Log SET Problem_ID =  400014 WHERE Call_ID =  200010;</v>
      </c>
    </row>
    <row r="15" spans="1:13" ht="120" x14ac:dyDescent="0.25">
      <c r="A15">
        <v>200011</v>
      </c>
      <c r="B15" t="s">
        <v>680</v>
      </c>
      <c r="C15">
        <v>101</v>
      </c>
      <c r="D15">
        <v>1058</v>
      </c>
      <c r="E15" s="12" t="s">
        <v>457</v>
      </c>
      <c r="F15" s="11" t="s">
        <v>566</v>
      </c>
      <c r="G15" t="s">
        <v>361</v>
      </c>
      <c r="H15" t="s">
        <v>619</v>
      </c>
      <c r="I15" t="s">
        <v>620</v>
      </c>
      <c r="J15">
        <v>400008</v>
      </c>
      <c r="L15" s="13" t="str">
        <f t="shared" si="0"/>
        <v>INSERT INTO Call_Log (Call_ID,Operator_ID,Personnel_ID,Call_Started,Call_Ended,Computer_Serial_No,Reason_For_Call,Call_Notes) VALUES(callseq.NEXTVAL,101,1058,TO_TIMESTAMP('2021/01/29 09:34','yyyy/mm/dd hh24:mi'),TO_TIMESTAMP('2021/01/29 09:39','yyyy/mm/dd hh24:mi'),'WC3521','Concise statement of what the call relates to.','Example of notes that could be placed here.');</v>
      </c>
      <c r="M15" s="10" t="str">
        <f t="shared" si="1"/>
        <v>UPDATE Call_Log SET Problem_ID =  400008 WHERE Call_ID =  200011;</v>
      </c>
    </row>
    <row r="16" spans="1:13" ht="120" x14ac:dyDescent="0.25">
      <c r="A16">
        <v>200012</v>
      </c>
      <c r="B16" t="s">
        <v>680</v>
      </c>
      <c r="C16">
        <v>107</v>
      </c>
      <c r="D16">
        <v>1053</v>
      </c>
      <c r="E16" s="12" t="s">
        <v>438</v>
      </c>
      <c r="F16" s="11" t="s">
        <v>547</v>
      </c>
      <c r="G16" t="s">
        <v>368</v>
      </c>
      <c r="H16" t="s">
        <v>619</v>
      </c>
      <c r="I16" t="s">
        <v>620</v>
      </c>
      <c r="J16" t="s">
        <v>283</v>
      </c>
      <c r="L16" s="13" t="str">
        <f t="shared" si="0"/>
        <v>INSERT INTO Call_Log (Call_ID,Operator_ID,Personnel_ID,Call_Started,Call_Ended,Computer_Serial_No,Reason_For_Call,Call_Notes) VALUES(callseq.NEXTVAL,107,1053,TO_TIMESTAMP('2021/01/31 09:32','yyyy/mm/dd hh24:mi'),TO_TIMESTAMP('2021/01/31 09:41','yyyy/mm/dd hh24:mi'),'WC1071','Concise statement of what the call relates to.','Example of notes that could be placed here.');</v>
      </c>
      <c r="M16" s="10" t="str">
        <f t="shared" si="1"/>
        <v>UPDATE Call_Log SET Problem_ID =  NULL WHERE Call_ID =  200012;</v>
      </c>
    </row>
    <row r="17" spans="1:13" ht="120" x14ac:dyDescent="0.25">
      <c r="A17">
        <v>200013</v>
      </c>
      <c r="B17" t="s">
        <v>680</v>
      </c>
      <c r="C17">
        <v>102</v>
      </c>
      <c r="D17">
        <v>1011</v>
      </c>
      <c r="E17" s="12" t="s">
        <v>414</v>
      </c>
      <c r="F17" s="11" t="s">
        <v>523</v>
      </c>
      <c r="G17" t="s">
        <v>340</v>
      </c>
      <c r="H17" t="s">
        <v>619</v>
      </c>
      <c r="I17" t="s">
        <v>620</v>
      </c>
      <c r="J17">
        <v>400022</v>
      </c>
      <c r="L17" s="13" t="str">
        <f t="shared" si="0"/>
        <v>INSERT INTO Call_Log (Call_ID,Operator_ID,Personnel_ID,Call_Started,Call_Ended,Computer_Serial_No,Reason_For_Call,Call_Notes) VALUES(callseq.NEXTVAL,102,1011,TO_TIMESTAMP('2021/02/04 08:32','yyyy/mm/dd hh24:mi'),TO_TIMESTAMP('2021/02/04 08:46','yyyy/mm/dd hh24:mi'),'WC6889','Concise statement of what the call relates to.','Example of notes that could be placed here.');</v>
      </c>
      <c r="M17" s="10" t="str">
        <f t="shared" si="1"/>
        <v>UPDATE Call_Log SET Problem_ID =  400022 WHERE Call_ID =  200013;</v>
      </c>
    </row>
    <row r="18" spans="1:13" ht="120" x14ac:dyDescent="0.25">
      <c r="A18">
        <v>200014</v>
      </c>
      <c r="B18" t="s">
        <v>680</v>
      </c>
      <c r="C18">
        <v>101</v>
      </c>
      <c r="D18">
        <v>1052</v>
      </c>
      <c r="E18" s="12" t="s">
        <v>466</v>
      </c>
      <c r="F18" s="11" t="s">
        <v>575</v>
      </c>
      <c r="G18" t="s">
        <v>345</v>
      </c>
      <c r="H18" t="s">
        <v>619</v>
      </c>
      <c r="I18" t="s">
        <v>620</v>
      </c>
      <c r="J18">
        <v>400023</v>
      </c>
      <c r="L18" s="13" t="str">
        <f t="shared" si="0"/>
        <v>INSERT INTO Call_Log (Call_ID,Operator_ID,Personnel_ID,Call_Started,Call_Ended,Computer_Serial_No,Reason_For_Call,Call_Notes) VALUES(callseq.NEXTVAL,101,1052,TO_TIMESTAMP('2021/02/04 09:56','yyyy/mm/dd hh24:mi'),TO_TIMESTAMP('2021/02/04 10:03','yyyy/mm/dd hh24:mi'),'WC4275','Concise statement of what the call relates to.','Example of notes that could be placed here.');</v>
      </c>
      <c r="M18" s="10" t="str">
        <f t="shared" si="1"/>
        <v>UPDATE Call_Log SET Problem_ID =  400023 WHERE Call_ID =  200014;</v>
      </c>
    </row>
    <row r="19" spans="1:13" ht="120" x14ac:dyDescent="0.25">
      <c r="A19">
        <v>200015</v>
      </c>
      <c r="B19" t="s">
        <v>680</v>
      </c>
      <c r="C19">
        <v>103</v>
      </c>
      <c r="D19">
        <v>1054</v>
      </c>
      <c r="E19" s="12" t="s">
        <v>409</v>
      </c>
      <c r="F19" s="11" t="s">
        <v>518</v>
      </c>
      <c r="G19" t="s">
        <v>329</v>
      </c>
      <c r="H19" t="s">
        <v>619</v>
      </c>
      <c r="I19" t="s">
        <v>620</v>
      </c>
      <c r="J19" t="s">
        <v>283</v>
      </c>
      <c r="L19" s="13" t="str">
        <f t="shared" si="0"/>
        <v>INSERT INTO Call_Log (Call_ID,Operator_ID,Personnel_ID,Call_Started,Call_Ended,Computer_Serial_No,Reason_For_Call,Call_Notes) VALUES(callseq.NEXTVAL,103,1054,TO_TIMESTAMP('2021/02/08 08:47','yyyy/mm/dd hh24:mi'),TO_TIMESTAMP('2021/02/08 09:00','yyyy/mm/dd hh24:mi'),'WC6885','Concise statement of what the call relates to.','Example of notes that could be placed here.');</v>
      </c>
      <c r="M19" s="10" t="str">
        <f t="shared" si="1"/>
        <v>UPDATE Call_Log SET Problem_ID =  NULL WHERE Call_ID =  200015;</v>
      </c>
    </row>
    <row r="20" spans="1:13" ht="120" x14ac:dyDescent="0.25">
      <c r="A20">
        <v>200016</v>
      </c>
      <c r="B20" t="s">
        <v>680</v>
      </c>
      <c r="C20">
        <v>106</v>
      </c>
      <c r="D20">
        <v>1028</v>
      </c>
      <c r="E20" s="12" t="s">
        <v>407</v>
      </c>
      <c r="F20" s="11" t="s">
        <v>516</v>
      </c>
      <c r="G20" t="s">
        <v>345</v>
      </c>
      <c r="H20" t="s">
        <v>619</v>
      </c>
      <c r="I20" t="s">
        <v>620</v>
      </c>
      <c r="J20" t="s">
        <v>283</v>
      </c>
      <c r="L20" s="13" t="str">
        <f t="shared" si="0"/>
        <v>INSERT INTO Call_Log (Call_ID,Operator_ID,Personnel_ID,Call_Started,Call_Ended,Computer_Serial_No,Reason_For_Call,Call_Notes) VALUES(callseq.NEXTVAL,106,1028,TO_TIMESTAMP('2021/02/12 08:37','yyyy/mm/dd hh24:mi'),TO_TIMESTAMP('2021/02/12 08:39','yyyy/mm/dd hh24:mi'),'WC4275','Concise statement of what the call relates to.','Example of notes that could be placed here.');</v>
      </c>
      <c r="M20" s="10" t="str">
        <f t="shared" si="1"/>
        <v>UPDATE Call_Log SET Problem_ID =  NULL WHERE Call_ID =  200016;</v>
      </c>
    </row>
    <row r="21" spans="1:13" ht="120" x14ac:dyDescent="0.25">
      <c r="A21">
        <v>200017</v>
      </c>
      <c r="B21" t="s">
        <v>680</v>
      </c>
      <c r="C21">
        <v>102</v>
      </c>
      <c r="D21">
        <v>1046</v>
      </c>
      <c r="E21" s="12" t="s">
        <v>415</v>
      </c>
      <c r="F21" s="11" t="s">
        <v>524</v>
      </c>
      <c r="G21" t="s">
        <v>339</v>
      </c>
      <c r="H21" t="s">
        <v>619</v>
      </c>
      <c r="I21" t="s">
        <v>620</v>
      </c>
      <c r="J21" t="s">
        <v>283</v>
      </c>
      <c r="L21" s="13" t="str">
        <f t="shared" si="0"/>
        <v>INSERT INTO Call_Log (Call_ID,Operator_ID,Personnel_ID,Call_Started,Call_Ended,Computer_Serial_No,Reason_For_Call,Call_Notes) VALUES(callseq.NEXTVAL,102,1046,TO_TIMESTAMP('2021/02/21 08:59','yyyy/mm/dd hh24:mi'),TO_TIMESTAMP('2021/02/21 09:04','yyyy/mm/dd hh24:mi'),'WC9456','Concise statement of what the call relates to.','Example of notes that could be placed here.');</v>
      </c>
      <c r="M21" s="10" t="str">
        <f t="shared" si="1"/>
        <v>UPDATE Call_Log SET Problem_ID =  NULL WHERE Call_ID =  200017;</v>
      </c>
    </row>
    <row r="22" spans="1:13" ht="120" x14ac:dyDescent="0.25">
      <c r="A22">
        <v>200018</v>
      </c>
      <c r="B22" t="s">
        <v>680</v>
      </c>
      <c r="C22">
        <v>105</v>
      </c>
      <c r="D22">
        <v>1048</v>
      </c>
      <c r="E22" s="12" t="s">
        <v>453</v>
      </c>
      <c r="F22" s="11" t="s">
        <v>562</v>
      </c>
      <c r="G22" t="s">
        <v>334</v>
      </c>
      <c r="H22" t="s">
        <v>619</v>
      </c>
      <c r="I22" t="s">
        <v>620</v>
      </c>
      <c r="J22" t="s">
        <v>283</v>
      </c>
      <c r="L22" s="13" t="str">
        <f t="shared" si="0"/>
        <v>INSERT INTO Call_Log (Call_ID,Operator_ID,Personnel_ID,Call_Started,Call_Ended,Computer_Serial_No,Reason_For_Call,Call_Notes) VALUES(callseq.NEXTVAL,105,1048,TO_TIMESTAMP('2021/03/02 08:55','yyyy/mm/dd hh24:mi'),TO_TIMESTAMP('2021/03/02 08:57','yyyy/mm/dd hh24:mi'),'WC7330','Concise statement of what the call relates to.','Example of notes that could be placed here.');</v>
      </c>
      <c r="M22" s="10" t="str">
        <f t="shared" si="1"/>
        <v>UPDATE Call_Log SET Problem_ID =  NULL WHERE Call_ID =  200018;</v>
      </c>
    </row>
    <row r="23" spans="1:13" ht="120" x14ac:dyDescent="0.25">
      <c r="A23">
        <v>200019</v>
      </c>
      <c r="B23" t="s">
        <v>680</v>
      </c>
      <c r="C23">
        <v>108</v>
      </c>
      <c r="D23">
        <v>1024</v>
      </c>
      <c r="E23" s="12" t="s">
        <v>444</v>
      </c>
      <c r="F23" s="11" t="s">
        <v>553</v>
      </c>
      <c r="G23" t="s">
        <v>340</v>
      </c>
      <c r="H23" t="s">
        <v>619</v>
      </c>
      <c r="I23" t="s">
        <v>620</v>
      </c>
      <c r="J23">
        <v>400019</v>
      </c>
      <c r="L23" s="13" t="str">
        <f t="shared" si="0"/>
        <v>INSERT INTO Call_Log (Call_ID,Operator_ID,Personnel_ID,Call_Started,Call_Ended,Computer_Serial_No,Reason_For_Call,Call_Notes) VALUES(callseq.NEXTVAL,108,1024,TO_TIMESTAMP('2021/03/10 08:53','yyyy/mm/dd hh24:mi'),TO_TIMESTAMP('2021/03/10 08:55','yyyy/mm/dd hh24:mi'),'WC6889','Concise statement of what the call relates to.','Example of notes that could be placed here.');</v>
      </c>
      <c r="M23" s="10" t="str">
        <f t="shared" si="1"/>
        <v>UPDATE Call_Log SET Problem_ID =  400019 WHERE Call_ID =  200019;</v>
      </c>
    </row>
    <row r="24" spans="1:13" ht="120" x14ac:dyDescent="0.25">
      <c r="A24">
        <v>200020</v>
      </c>
      <c r="B24" t="s">
        <v>680</v>
      </c>
      <c r="C24">
        <v>108</v>
      </c>
      <c r="D24">
        <v>1010</v>
      </c>
      <c r="E24" s="12" t="s">
        <v>420</v>
      </c>
      <c r="F24" s="11" t="s">
        <v>529</v>
      </c>
      <c r="G24" t="s">
        <v>328</v>
      </c>
      <c r="H24" t="s">
        <v>619</v>
      </c>
      <c r="I24" t="s">
        <v>620</v>
      </c>
      <c r="J24">
        <v>400036</v>
      </c>
      <c r="L24" s="13" t="str">
        <f t="shared" si="0"/>
        <v>INSERT INTO Call_Log (Call_ID,Operator_ID,Personnel_ID,Call_Started,Call_Ended,Computer_Serial_No,Reason_For_Call,Call_Notes) VALUES(callseq.NEXTVAL,108,1010,TO_TIMESTAMP('2021/03/18 08:29','yyyy/mm/dd hh24:mi'),TO_TIMESTAMP('2021/03/18 08:31','yyyy/mm/dd hh24:mi'),'WC9396','Concise statement of what the call relates to.','Example of notes that could be placed here.');</v>
      </c>
      <c r="M24" s="10" t="str">
        <f t="shared" si="1"/>
        <v>UPDATE Call_Log SET Problem_ID =  400036 WHERE Call_ID =  200020;</v>
      </c>
    </row>
    <row r="25" spans="1:13" ht="120" x14ac:dyDescent="0.25">
      <c r="A25">
        <v>200021</v>
      </c>
      <c r="B25" t="s">
        <v>680</v>
      </c>
      <c r="C25">
        <v>107</v>
      </c>
      <c r="D25">
        <v>1048</v>
      </c>
      <c r="E25" s="12" t="s">
        <v>450</v>
      </c>
      <c r="F25" s="11" t="s">
        <v>559</v>
      </c>
      <c r="G25" t="s">
        <v>350</v>
      </c>
      <c r="H25" t="s">
        <v>619</v>
      </c>
      <c r="I25" t="s">
        <v>620</v>
      </c>
      <c r="J25" t="s">
        <v>283</v>
      </c>
      <c r="L25" s="13" t="str">
        <f t="shared" si="0"/>
        <v>INSERT INTO Call_Log (Call_ID,Operator_ID,Personnel_ID,Call_Started,Call_Ended,Computer_Serial_No,Reason_For_Call,Call_Notes) VALUES(callseq.NEXTVAL,107,1048,TO_TIMESTAMP('2021/03/20 08:46','yyyy/mm/dd hh24:mi'),TO_TIMESTAMP('2021/03/20 09:00','yyyy/mm/dd hh24:mi'),'WC8458','Concise statement of what the call relates to.','Example of notes that could be placed here.');</v>
      </c>
      <c r="M25" s="10" t="str">
        <f t="shared" si="1"/>
        <v>UPDATE Call_Log SET Problem_ID =  NULL WHERE Call_ID =  200021;</v>
      </c>
    </row>
    <row r="26" spans="1:13" ht="120" x14ac:dyDescent="0.25">
      <c r="A26">
        <v>200022</v>
      </c>
      <c r="B26" t="s">
        <v>680</v>
      </c>
      <c r="C26">
        <v>108</v>
      </c>
      <c r="D26">
        <v>1015</v>
      </c>
      <c r="E26" s="12" t="s">
        <v>481</v>
      </c>
      <c r="F26" s="11" t="s">
        <v>590</v>
      </c>
      <c r="G26" t="s">
        <v>340</v>
      </c>
      <c r="H26" t="s">
        <v>619</v>
      </c>
      <c r="I26" t="s">
        <v>620</v>
      </c>
      <c r="J26">
        <v>400014</v>
      </c>
      <c r="L26" s="13" t="str">
        <f t="shared" si="0"/>
        <v>INSERT INTO Call_Log (Call_ID,Operator_ID,Personnel_ID,Call_Started,Call_Ended,Computer_Serial_No,Reason_For_Call,Call_Notes) VALUES(callseq.NEXTVAL,108,1015,TO_TIMESTAMP('2021/03/22 09:33','yyyy/mm/dd hh24:mi'),TO_TIMESTAMP('2021/03/22 09:45','yyyy/mm/dd hh24:mi'),'WC6889','Concise statement of what the call relates to.','Example of notes that could be placed here.');</v>
      </c>
      <c r="M26" s="10" t="str">
        <f t="shared" si="1"/>
        <v>UPDATE Call_Log SET Problem_ID =  400014 WHERE Call_ID =  200022;</v>
      </c>
    </row>
    <row r="27" spans="1:13" ht="120" x14ac:dyDescent="0.25">
      <c r="A27">
        <v>200023</v>
      </c>
      <c r="B27" t="s">
        <v>680</v>
      </c>
      <c r="C27">
        <v>108</v>
      </c>
      <c r="D27">
        <v>1046</v>
      </c>
      <c r="E27" s="12" t="s">
        <v>497</v>
      </c>
      <c r="F27" s="11" t="s">
        <v>606</v>
      </c>
      <c r="G27" t="s">
        <v>373</v>
      </c>
      <c r="H27" t="s">
        <v>619</v>
      </c>
      <c r="I27" t="s">
        <v>620</v>
      </c>
      <c r="J27">
        <v>400025</v>
      </c>
      <c r="L27" s="13" t="str">
        <f t="shared" si="0"/>
        <v>INSERT INTO Call_Log (Call_ID,Operator_ID,Personnel_ID,Call_Started,Call_Ended,Computer_Serial_No,Reason_For_Call,Call_Notes) VALUES(callseq.NEXTVAL,108,1046,TO_TIMESTAMP('2021/03/29 08:36','yyyy/mm/dd hh24:mi'),TO_TIMESTAMP('2021/03/29 08:44','yyyy/mm/dd hh24:mi'),'WC1823','Concise statement of what the call relates to.','Example of notes that could be placed here.');</v>
      </c>
      <c r="M27" s="10" t="str">
        <f t="shared" si="1"/>
        <v>UPDATE Call_Log SET Problem_ID =  400025 WHERE Call_ID =  200023;</v>
      </c>
    </row>
    <row r="28" spans="1:13" ht="120" x14ac:dyDescent="0.25">
      <c r="A28">
        <v>200024</v>
      </c>
      <c r="B28" t="s">
        <v>680</v>
      </c>
      <c r="C28">
        <v>107</v>
      </c>
      <c r="D28">
        <v>1012</v>
      </c>
      <c r="E28" s="12" t="s">
        <v>443</v>
      </c>
      <c r="F28" s="11" t="s">
        <v>552</v>
      </c>
      <c r="G28" t="s">
        <v>320</v>
      </c>
      <c r="H28" t="s">
        <v>619</v>
      </c>
      <c r="I28" t="s">
        <v>620</v>
      </c>
      <c r="J28">
        <v>400047</v>
      </c>
      <c r="L28" s="13" t="str">
        <f t="shared" si="0"/>
        <v>INSERT INTO Call_Log (Call_ID,Operator_ID,Personnel_ID,Call_Started,Call_Ended,Computer_Serial_No,Reason_For_Call,Call_Notes) VALUES(callseq.NEXTVAL,107,1012,TO_TIMESTAMP('2021/04/07 09:12','yyyy/mm/dd hh24:mi'),TO_TIMESTAMP('2021/04/07 09:26','yyyy/mm/dd hh24:mi'),'WC2479','Concise statement of what the call relates to.','Example of notes that could be placed here.');</v>
      </c>
      <c r="M28" s="10" t="str">
        <f t="shared" si="1"/>
        <v>UPDATE Call_Log SET Problem_ID =  400047 WHERE Call_ID =  200024;</v>
      </c>
    </row>
    <row r="29" spans="1:13" ht="120" x14ac:dyDescent="0.25">
      <c r="A29">
        <v>200025</v>
      </c>
      <c r="B29" t="s">
        <v>680</v>
      </c>
      <c r="C29">
        <v>103</v>
      </c>
      <c r="D29">
        <v>1039</v>
      </c>
      <c r="E29" s="12" t="s">
        <v>428</v>
      </c>
      <c r="F29" s="11" t="s">
        <v>537</v>
      </c>
      <c r="G29" t="s">
        <v>343</v>
      </c>
      <c r="H29" t="s">
        <v>619</v>
      </c>
      <c r="I29" t="s">
        <v>620</v>
      </c>
      <c r="J29" t="s">
        <v>283</v>
      </c>
      <c r="L29" s="13" t="str">
        <f>_xlfn.CONCAT("INSERT INTO Call_Log (Call_ID,Operator_ID,Personnel_ID,Call_Started,Call_Ended,Computer_Serial_No,Reason_For_Call,Call_Notes) VALUES(",B29,",",C29,",",D29,",","TO_TIMESTAMP(","'",E29,"'",",","'","yyyy/mm/dd hh24:mi","'",")",",","TO_TIMESTAMP(","'",F29,"'",",","'","yyyy/mm/dd hh24:mi","'",")",",","'",G29,"'",",","'",H29,"'",",","'",I29,"'",");")</f>
        <v>INSERT INTO Call_Log (Call_ID,Operator_ID,Personnel_ID,Call_Started,Call_Ended,Computer_Serial_No,Reason_For_Call,Call_Notes) VALUES(callseq.NEXTVAL,103,1039,TO_TIMESTAMP('2021/04/14 09:40','yyyy/mm/dd hh24:mi'),TO_TIMESTAMP('2021/04/14 09:41','yyyy/mm/dd hh24:mi'),'WC2331','Concise statement of what the call relates to.','Example of notes that could be placed here.');</v>
      </c>
      <c r="M29" s="10" t="str">
        <f t="shared" si="1"/>
        <v>UPDATE Call_Log SET Problem_ID =  NULL WHERE Call_ID =  200025;</v>
      </c>
    </row>
    <row r="30" spans="1:13" ht="120" x14ac:dyDescent="0.25">
      <c r="A30">
        <v>200026</v>
      </c>
      <c r="B30" t="s">
        <v>680</v>
      </c>
      <c r="C30">
        <v>106</v>
      </c>
      <c r="D30">
        <v>1031</v>
      </c>
      <c r="E30" s="12" t="s">
        <v>464</v>
      </c>
      <c r="F30" s="11" t="s">
        <v>573</v>
      </c>
      <c r="G30" t="s">
        <v>369</v>
      </c>
      <c r="H30" t="s">
        <v>619</v>
      </c>
      <c r="I30" t="s">
        <v>620</v>
      </c>
      <c r="J30" t="s">
        <v>283</v>
      </c>
      <c r="L30" s="13" t="str">
        <f t="shared" si="0"/>
        <v>INSERT INTO Call_Log (Call_ID,Operator_ID,Personnel_ID,Call_Started,Call_Ended,Computer_Serial_No,Reason_For_Call,Call_Notes) VALUES(callseq.NEXTVAL,106,1031,TO_TIMESTAMP('2021/04/17 08:47','yyyy/mm/dd hh24:mi'),TO_TIMESTAMP('2021/04/17 08:56','yyyy/mm/dd hh24:mi'),'WC7515','Concise statement of what the call relates to.','Example of notes that could be placed here.');</v>
      </c>
      <c r="M30" s="10" t="str">
        <f t="shared" si="1"/>
        <v>UPDATE Call_Log SET Problem_ID =  NULL WHERE Call_ID =  200026;</v>
      </c>
    </row>
    <row r="31" spans="1:13" ht="120" x14ac:dyDescent="0.25">
      <c r="A31">
        <v>200027</v>
      </c>
      <c r="B31" t="s">
        <v>680</v>
      </c>
      <c r="C31">
        <v>101</v>
      </c>
      <c r="D31">
        <v>1054</v>
      </c>
      <c r="E31" s="12" t="s">
        <v>424</v>
      </c>
      <c r="F31" s="11" t="s">
        <v>533</v>
      </c>
      <c r="G31" t="s">
        <v>362</v>
      </c>
      <c r="H31" t="s">
        <v>619</v>
      </c>
      <c r="I31" t="s">
        <v>620</v>
      </c>
      <c r="J31">
        <v>400009</v>
      </c>
      <c r="L31" s="13" t="str">
        <f t="shared" si="0"/>
        <v>INSERT INTO Call_Log (Call_ID,Operator_ID,Personnel_ID,Call_Started,Call_Ended,Computer_Serial_No,Reason_For_Call,Call_Notes) VALUES(callseq.NEXTVAL,101,1054,TO_TIMESTAMP('2021/04/24 09:11','yyyy/mm/dd hh24:mi'),TO_TIMESTAMP('2021/04/24 09:14','yyyy/mm/dd hh24:mi'),'WC7019','Concise statement of what the call relates to.','Example of notes that could be placed here.');</v>
      </c>
      <c r="M31" s="10" t="str">
        <f t="shared" si="1"/>
        <v>UPDATE Call_Log SET Problem_ID =  400009 WHERE Call_ID =  200027;</v>
      </c>
    </row>
    <row r="32" spans="1:13" ht="120" x14ac:dyDescent="0.25">
      <c r="A32">
        <v>200028</v>
      </c>
      <c r="B32" t="s">
        <v>680</v>
      </c>
      <c r="C32">
        <v>106</v>
      </c>
      <c r="D32">
        <v>1003</v>
      </c>
      <c r="E32" s="12" t="s">
        <v>439</v>
      </c>
      <c r="F32" s="11" t="s">
        <v>548</v>
      </c>
      <c r="G32" t="s">
        <v>368</v>
      </c>
      <c r="H32" t="s">
        <v>619</v>
      </c>
      <c r="I32" t="s">
        <v>620</v>
      </c>
      <c r="J32">
        <v>400001</v>
      </c>
      <c r="L32" s="13" t="str">
        <f t="shared" si="0"/>
        <v>INSERT INTO Call_Log (Call_ID,Operator_ID,Personnel_ID,Call_Started,Call_Ended,Computer_Serial_No,Reason_For_Call,Call_Notes) VALUES(callseq.NEXTVAL,106,1003,TO_TIMESTAMP('2021/04/25 08:49','yyyy/mm/dd hh24:mi'),TO_TIMESTAMP('2021/04/25 09:02','yyyy/mm/dd hh24:mi'),'WC1071','Concise statement of what the call relates to.','Example of notes that could be placed here.');</v>
      </c>
      <c r="M32" s="10" t="str">
        <f t="shared" si="1"/>
        <v>UPDATE Call_Log SET Problem_ID =  400001 WHERE Call_ID =  200028;</v>
      </c>
    </row>
    <row r="33" spans="1:13" ht="120" x14ac:dyDescent="0.25">
      <c r="A33">
        <v>200029</v>
      </c>
      <c r="B33" t="s">
        <v>680</v>
      </c>
      <c r="C33">
        <v>108</v>
      </c>
      <c r="D33">
        <v>1028</v>
      </c>
      <c r="E33" s="12" t="s">
        <v>494</v>
      </c>
      <c r="F33" s="11" t="s">
        <v>603</v>
      </c>
      <c r="G33" t="s">
        <v>331</v>
      </c>
      <c r="H33" t="s">
        <v>619</v>
      </c>
      <c r="I33" t="s">
        <v>620</v>
      </c>
      <c r="J33">
        <v>400026</v>
      </c>
      <c r="L33" s="13" t="str">
        <f t="shared" si="0"/>
        <v>INSERT INTO Call_Log (Call_ID,Operator_ID,Personnel_ID,Call_Started,Call_Ended,Computer_Serial_No,Reason_For_Call,Call_Notes) VALUES(callseq.NEXTVAL,108,1028,TO_TIMESTAMP('2021/04/27 08:33','yyyy/mm/dd hh24:mi'),TO_TIMESTAMP('2021/04/27 08:43','yyyy/mm/dd hh24:mi'),'WC8914','Concise statement of what the call relates to.','Example of notes that could be placed here.');</v>
      </c>
      <c r="M33" s="10" t="str">
        <f t="shared" si="1"/>
        <v>UPDATE Call_Log SET Problem_ID =  400026 WHERE Call_ID =  200029;</v>
      </c>
    </row>
    <row r="34" spans="1:13" ht="120" x14ac:dyDescent="0.25">
      <c r="A34">
        <v>200030</v>
      </c>
      <c r="B34" t="s">
        <v>680</v>
      </c>
      <c r="C34">
        <v>101</v>
      </c>
      <c r="D34">
        <v>1058</v>
      </c>
      <c r="E34" s="12" t="s">
        <v>430</v>
      </c>
      <c r="F34" s="11" t="s">
        <v>539</v>
      </c>
      <c r="G34" t="s">
        <v>325</v>
      </c>
      <c r="H34" t="s">
        <v>619</v>
      </c>
      <c r="I34" t="s">
        <v>620</v>
      </c>
      <c r="J34">
        <v>400025</v>
      </c>
      <c r="L34" s="13" t="str">
        <f t="shared" si="0"/>
        <v>INSERT INTO Call_Log (Call_ID,Operator_ID,Personnel_ID,Call_Started,Call_Ended,Computer_Serial_No,Reason_For_Call,Call_Notes) VALUES(callseq.NEXTVAL,101,1058,TO_TIMESTAMP('2021/04/27 09:25','yyyy/mm/dd hh24:mi'),TO_TIMESTAMP('2021/04/27 09:40','yyyy/mm/dd hh24:mi'),'WC1297','Concise statement of what the call relates to.','Example of notes that could be placed here.');</v>
      </c>
      <c r="M34" s="10" t="str">
        <f t="shared" si="1"/>
        <v>UPDATE Call_Log SET Problem_ID =  400025 WHERE Call_ID =  200030;</v>
      </c>
    </row>
    <row r="35" spans="1:13" ht="120" x14ac:dyDescent="0.25">
      <c r="A35">
        <v>200031</v>
      </c>
      <c r="B35" t="s">
        <v>680</v>
      </c>
      <c r="C35">
        <v>101</v>
      </c>
      <c r="D35">
        <v>1005</v>
      </c>
      <c r="E35" s="12" t="s">
        <v>442</v>
      </c>
      <c r="F35" s="11" t="s">
        <v>551</v>
      </c>
      <c r="G35" t="s">
        <v>339</v>
      </c>
      <c r="H35" t="s">
        <v>619</v>
      </c>
      <c r="I35" t="s">
        <v>620</v>
      </c>
      <c r="J35">
        <v>400029</v>
      </c>
      <c r="L35" s="13" t="str">
        <f t="shared" si="0"/>
        <v>INSERT INTO Call_Log (Call_ID,Operator_ID,Personnel_ID,Call_Started,Call_Ended,Computer_Serial_No,Reason_For_Call,Call_Notes) VALUES(callseq.NEXTVAL,101,1005,TO_TIMESTAMP('2021/04/29 09:42','yyyy/mm/dd hh24:mi'),TO_TIMESTAMP('2021/04/29 09:43','yyyy/mm/dd hh24:mi'),'WC9456','Concise statement of what the call relates to.','Example of notes that could be placed here.');</v>
      </c>
      <c r="M35" s="10" t="str">
        <f t="shared" si="1"/>
        <v>UPDATE Call_Log SET Problem_ID =  400029 WHERE Call_ID =  200031;</v>
      </c>
    </row>
    <row r="36" spans="1:13" ht="120" x14ac:dyDescent="0.25">
      <c r="A36">
        <v>200032</v>
      </c>
      <c r="B36" t="s">
        <v>680</v>
      </c>
      <c r="C36">
        <v>103</v>
      </c>
      <c r="D36">
        <v>1007</v>
      </c>
      <c r="E36" s="12" t="s">
        <v>460</v>
      </c>
      <c r="F36" s="11" t="s">
        <v>569</v>
      </c>
      <c r="G36" t="s">
        <v>328</v>
      </c>
      <c r="H36" t="s">
        <v>619</v>
      </c>
      <c r="I36" t="s">
        <v>620</v>
      </c>
      <c r="J36" t="s">
        <v>283</v>
      </c>
      <c r="L36" s="13" t="str">
        <f t="shared" si="0"/>
        <v>INSERT INTO Call_Log (Call_ID,Operator_ID,Personnel_ID,Call_Started,Call_Ended,Computer_Serial_No,Reason_For_Call,Call_Notes) VALUES(callseq.NEXTVAL,103,1007,TO_TIMESTAMP('2021/04/30 09:00','yyyy/mm/dd hh24:mi'),TO_TIMESTAMP('2021/04/30 09:04','yyyy/mm/dd hh24:mi'),'WC9396','Concise statement of what the call relates to.','Example of notes that could be placed here.');</v>
      </c>
      <c r="M36" s="10" t="str">
        <f t="shared" si="1"/>
        <v>UPDATE Call_Log SET Problem_ID =  NULL WHERE Call_ID =  200032;</v>
      </c>
    </row>
    <row r="37" spans="1:13" ht="120" x14ac:dyDescent="0.25">
      <c r="A37">
        <v>200033</v>
      </c>
      <c r="B37" t="s">
        <v>680</v>
      </c>
      <c r="C37">
        <v>107</v>
      </c>
      <c r="D37">
        <v>1033</v>
      </c>
      <c r="E37" s="12" t="s">
        <v>486</v>
      </c>
      <c r="F37" s="11" t="s">
        <v>595</v>
      </c>
      <c r="G37" t="s">
        <v>349</v>
      </c>
      <c r="H37" t="s">
        <v>619</v>
      </c>
      <c r="I37" t="s">
        <v>620</v>
      </c>
      <c r="J37" t="s">
        <v>283</v>
      </c>
      <c r="L37" s="13" t="str">
        <f t="shared" si="0"/>
        <v>INSERT INTO Call_Log (Call_ID,Operator_ID,Personnel_ID,Call_Started,Call_Ended,Computer_Serial_No,Reason_For_Call,Call_Notes) VALUES(callseq.NEXTVAL,107,1033,TO_TIMESTAMP('2021/05/02 08:46','yyyy/mm/dd hh24:mi'),TO_TIMESTAMP('2021/05/02 08:52','yyyy/mm/dd hh24:mi'),'WC3570','Concise statement of what the call relates to.','Example of notes that could be placed here.');</v>
      </c>
      <c r="M37" s="10" t="str">
        <f t="shared" si="1"/>
        <v>UPDATE Call_Log SET Problem_ID =  NULL WHERE Call_ID =  200033;</v>
      </c>
    </row>
    <row r="38" spans="1:13" ht="120" x14ac:dyDescent="0.25">
      <c r="A38">
        <v>200034</v>
      </c>
      <c r="B38" t="s">
        <v>680</v>
      </c>
      <c r="C38">
        <v>103</v>
      </c>
      <c r="D38">
        <v>1050</v>
      </c>
      <c r="E38" s="12" t="s">
        <v>496</v>
      </c>
      <c r="F38" s="11" t="s">
        <v>605</v>
      </c>
      <c r="G38" t="s">
        <v>330</v>
      </c>
      <c r="H38" t="s">
        <v>619</v>
      </c>
      <c r="I38" t="s">
        <v>620</v>
      </c>
      <c r="J38">
        <v>400035</v>
      </c>
      <c r="L38" s="13" t="str">
        <f t="shared" si="0"/>
        <v>INSERT INTO Call_Log (Call_ID,Operator_ID,Personnel_ID,Call_Started,Call_Ended,Computer_Serial_No,Reason_For_Call,Call_Notes) VALUES(callseq.NEXTVAL,103,1050,TO_TIMESTAMP('2021/05/02 09:46','yyyy/mm/dd hh24:mi'),TO_TIMESTAMP('2021/05/02 09:47','yyyy/mm/dd hh24:mi'),'WC3588','Concise statement of what the call relates to.','Example of notes that could be placed here.');</v>
      </c>
      <c r="M38" s="10" t="str">
        <f t="shared" si="1"/>
        <v>UPDATE Call_Log SET Problem_ID =  400035 WHERE Call_ID =  200034;</v>
      </c>
    </row>
    <row r="39" spans="1:13" ht="120" x14ac:dyDescent="0.25">
      <c r="A39">
        <v>200035</v>
      </c>
      <c r="B39" t="s">
        <v>680</v>
      </c>
      <c r="C39">
        <v>102</v>
      </c>
      <c r="D39">
        <v>1058</v>
      </c>
      <c r="E39" s="12" t="s">
        <v>440</v>
      </c>
      <c r="F39" s="11" t="s">
        <v>549</v>
      </c>
      <c r="G39" t="s">
        <v>344</v>
      </c>
      <c r="H39" t="s">
        <v>619</v>
      </c>
      <c r="I39" t="s">
        <v>620</v>
      </c>
      <c r="J39">
        <v>400047</v>
      </c>
      <c r="L39" s="13" t="str">
        <f t="shared" si="0"/>
        <v>INSERT INTO Call_Log (Call_ID,Operator_ID,Personnel_ID,Call_Started,Call_Ended,Computer_Serial_No,Reason_For_Call,Call_Notes) VALUES(callseq.NEXTVAL,102,1058,TO_TIMESTAMP('2021/05/05 09:06','yyyy/mm/dd hh24:mi'),TO_TIMESTAMP('2021/05/05 09:15','yyyy/mm/dd hh24:mi'),'WC7418','Concise statement of what the call relates to.','Example of notes that could be placed here.');</v>
      </c>
      <c r="M39" s="10" t="str">
        <f t="shared" si="1"/>
        <v>UPDATE Call_Log SET Problem_ID =  400047 WHERE Call_ID =  200035;</v>
      </c>
    </row>
    <row r="40" spans="1:13" ht="120" x14ac:dyDescent="0.25">
      <c r="A40">
        <v>200036</v>
      </c>
      <c r="B40" t="s">
        <v>680</v>
      </c>
      <c r="C40">
        <v>101</v>
      </c>
      <c r="D40">
        <v>1001</v>
      </c>
      <c r="E40" s="12" t="s">
        <v>418</v>
      </c>
      <c r="F40" s="11" t="s">
        <v>527</v>
      </c>
      <c r="G40" t="s">
        <v>351</v>
      </c>
      <c r="H40" t="s">
        <v>619</v>
      </c>
      <c r="I40" t="s">
        <v>620</v>
      </c>
      <c r="J40">
        <v>400001</v>
      </c>
      <c r="L40" s="13" t="str">
        <f t="shared" si="0"/>
        <v>INSERT INTO Call_Log (Call_ID,Operator_ID,Personnel_ID,Call_Started,Call_Ended,Computer_Serial_No,Reason_For_Call,Call_Notes) VALUES(callseq.NEXTVAL,101,1001,TO_TIMESTAMP('2021/05/06 09:02','yyyy/mm/dd hh24:mi'),TO_TIMESTAMP('2021/05/06 09:08','yyyy/mm/dd hh24:mi'),'WC3733','Concise statement of what the call relates to.','Example of notes that could be placed here.');</v>
      </c>
      <c r="M40" s="10" t="str">
        <f t="shared" si="1"/>
        <v>UPDATE Call_Log SET Problem_ID =  400001 WHERE Call_ID =  200036;</v>
      </c>
    </row>
    <row r="41" spans="1:13" ht="120" x14ac:dyDescent="0.25">
      <c r="A41">
        <v>200037</v>
      </c>
      <c r="B41" t="s">
        <v>680</v>
      </c>
      <c r="C41">
        <v>106</v>
      </c>
      <c r="D41">
        <v>1033</v>
      </c>
      <c r="E41" s="12" t="s">
        <v>454</v>
      </c>
      <c r="F41" s="11" t="s">
        <v>563</v>
      </c>
      <c r="G41" t="s">
        <v>345</v>
      </c>
      <c r="H41" t="s">
        <v>619</v>
      </c>
      <c r="I41" t="s">
        <v>620</v>
      </c>
      <c r="J41">
        <v>400047</v>
      </c>
      <c r="L41" s="13" t="str">
        <f t="shared" si="0"/>
        <v>INSERT INTO Call_Log (Call_ID,Operator_ID,Personnel_ID,Call_Started,Call_Ended,Computer_Serial_No,Reason_For_Call,Call_Notes) VALUES(callseq.NEXTVAL,106,1033,TO_TIMESTAMP('2021/05/08 08:24','yyyy/mm/dd hh24:mi'),TO_TIMESTAMP('2021/05/08 08:33','yyyy/mm/dd hh24:mi'),'WC4275','Concise statement of what the call relates to.','Example of notes that could be placed here.');</v>
      </c>
      <c r="M41" s="10" t="str">
        <f t="shared" si="1"/>
        <v>UPDATE Call_Log SET Problem_ID =  400047 WHERE Call_ID =  200037;</v>
      </c>
    </row>
    <row r="42" spans="1:13" ht="120" x14ac:dyDescent="0.25">
      <c r="A42">
        <v>200038</v>
      </c>
      <c r="B42" t="s">
        <v>680</v>
      </c>
      <c r="C42">
        <v>102</v>
      </c>
      <c r="D42">
        <v>1025</v>
      </c>
      <c r="E42" s="12" t="s">
        <v>509</v>
      </c>
      <c r="F42" s="11" t="s">
        <v>618</v>
      </c>
      <c r="G42" t="s">
        <v>365</v>
      </c>
      <c r="H42" t="s">
        <v>619</v>
      </c>
      <c r="I42" t="s">
        <v>620</v>
      </c>
      <c r="J42">
        <v>400023</v>
      </c>
      <c r="L42" s="13" t="str">
        <f t="shared" si="0"/>
        <v>INSERT INTO Call_Log (Call_ID,Operator_ID,Personnel_ID,Call_Started,Call_Ended,Computer_Serial_No,Reason_For_Call,Call_Notes) VALUES(callseq.NEXTVAL,102,1025,TO_TIMESTAMP('2021/05/12 09:00','yyyy/mm/dd hh24:mi'),TO_TIMESTAMP('2021/05/12 09:13','yyyy/mm/dd hh24:mi'),'WC6921','Concise statement of what the call relates to.','Example of notes that could be placed here.');</v>
      </c>
      <c r="M42" s="10" t="str">
        <f t="shared" si="1"/>
        <v>UPDATE Call_Log SET Problem_ID =  400023 WHERE Call_ID =  200038;</v>
      </c>
    </row>
    <row r="43" spans="1:13" ht="120" x14ac:dyDescent="0.25">
      <c r="A43">
        <v>200039</v>
      </c>
      <c r="B43" t="s">
        <v>680</v>
      </c>
      <c r="C43">
        <v>107</v>
      </c>
      <c r="D43">
        <v>1054</v>
      </c>
      <c r="E43" s="12" t="s">
        <v>508</v>
      </c>
      <c r="F43" s="11" t="s">
        <v>617</v>
      </c>
      <c r="G43" t="s">
        <v>326</v>
      </c>
      <c r="H43" t="s">
        <v>619</v>
      </c>
      <c r="I43" t="s">
        <v>620</v>
      </c>
      <c r="J43">
        <v>400037</v>
      </c>
      <c r="L43" s="13" t="str">
        <f t="shared" si="0"/>
        <v>INSERT INTO Call_Log (Call_ID,Operator_ID,Personnel_ID,Call_Started,Call_Ended,Computer_Serial_No,Reason_For_Call,Call_Notes) VALUES(callseq.NEXTVAL,107,1054,TO_TIMESTAMP('2021/05/14 08:25','yyyy/mm/dd hh24:mi'),TO_TIMESTAMP('2021/05/14 08:27','yyyy/mm/dd hh24:mi'),'WC3110','Concise statement of what the call relates to.','Example of notes that could be placed here.');</v>
      </c>
      <c r="M43" s="10" t="str">
        <f t="shared" si="1"/>
        <v>UPDATE Call_Log SET Problem_ID =  400037 WHERE Call_ID =  200039;</v>
      </c>
    </row>
    <row r="44" spans="1:13" ht="120" x14ac:dyDescent="0.25">
      <c r="A44">
        <v>200040</v>
      </c>
      <c r="B44" t="s">
        <v>680</v>
      </c>
      <c r="C44">
        <v>102</v>
      </c>
      <c r="D44">
        <v>1029</v>
      </c>
      <c r="E44" s="12" t="s">
        <v>422</v>
      </c>
      <c r="F44" s="11" t="s">
        <v>531</v>
      </c>
      <c r="G44" t="s">
        <v>350</v>
      </c>
      <c r="H44" t="s">
        <v>619</v>
      </c>
      <c r="I44" t="s">
        <v>620</v>
      </c>
      <c r="J44">
        <v>400009</v>
      </c>
      <c r="L44" s="13" t="str">
        <f t="shared" si="0"/>
        <v>INSERT INTO Call_Log (Call_ID,Operator_ID,Personnel_ID,Call_Started,Call_Ended,Computer_Serial_No,Reason_For_Call,Call_Notes) VALUES(callseq.NEXTVAL,102,1029,TO_TIMESTAMP('2021/05/24 08:55','yyyy/mm/dd hh24:mi'),TO_TIMESTAMP('2021/05/24 09:10','yyyy/mm/dd hh24:mi'),'WC8458','Concise statement of what the call relates to.','Example of notes that could be placed here.');</v>
      </c>
      <c r="M44" s="10" t="str">
        <f t="shared" si="1"/>
        <v>UPDATE Call_Log SET Problem_ID =  400009 WHERE Call_ID =  200040;</v>
      </c>
    </row>
    <row r="45" spans="1:13" ht="120" x14ac:dyDescent="0.25">
      <c r="A45">
        <v>200041</v>
      </c>
      <c r="B45" t="s">
        <v>680</v>
      </c>
      <c r="C45">
        <v>104</v>
      </c>
      <c r="D45">
        <v>1050</v>
      </c>
      <c r="E45" s="12" t="s">
        <v>462</v>
      </c>
      <c r="F45" s="11" t="s">
        <v>571</v>
      </c>
      <c r="G45" t="s">
        <v>348</v>
      </c>
      <c r="H45" t="s">
        <v>619</v>
      </c>
      <c r="I45" t="s">
        <v>620</v>
      </c>
      <c r="J45">
        <v>400020</v>
      </c>
      <c r="L45" s="13" t="str">
        <f t="shared" si="0"/>
        <v>INSERT INTO Call_Log (Call_ID,Operator_ID,Personnel_ID,Call_Started,Call_Ended,Computer_Serial_No,Reason_For_Call,Call_Notes) VALUES(callseq.NEXTVAL,104,1050,TO_TIMESTAMP('2021/05/25 08:43','yyyy/mm/dd hh24:mi'),TO_TIMESTAMP('2021/05/25 08:53','yyyy/mm/dd hh24:mi'),'WC1804','Concise statement of what the call relates to.','Example of notes that could be placed here.');</v>
      </c>
      <c r="M45" s="10" t="str">
        <f t="shared" si="1"/>
        <v>UPDATE Call_Log SET Problem_ID =  400020 WHERE Call_ID =  200041;</v>
      </c>
    </row>
    <row r="46" spans="1:13" ht="120" x14ac:dyDescent="0.25">
      <c r="A46">
        <v>200042</v>
      </c>
      <c r="B46" t="s">
        <v>680</v>
      </c>
      <c r="C46">
        <v>105</v>
      </c>
      <c r="D46">
        <v>1009</v>
      </c>
      <c r="E46" s="12" t="s">
        <v>482</v>
      </c>
      <c r="F46" s="11" t="s">
        <v>591</v>
      </c>
      <c r="G46" t="s">
        <v>362</v>
      </c>
      <c r="H46" t="s">
        <v>619</v>
      </c>
      <c r="I46" t="s">
        <v>620</v>
      </c>
      <c r="J46">
        <v>400024</v>
      </c>
      <c r="L46" s="13" t="str">
        <f t="shared" si="0"/>
        <v>INSERT INTO Call_Log (Call_ID,Operator_ID,Personnel_ID,Call_Started,Call_Ended,Computer_Serial_No,Reason_For_Call,Call_Notes) VALUES(callseq.NEXTVAL,105,1009,TO_TIMESTAMP('2021/05/26 09:06','yyyy/mm/dd hh24:mi'),TO_TIMESTAMP('2021/05/26 09:18','yyyy/mm/dd hh24:mi'),'WC7019','Concise statement of what the call relates to.','Example of notes that could be placed here.');</v>
      </c>
      <c r="M46" s="10" t="str">
        <f t="shared" si="1"/>
        <v>UPDATE Call_Log SET Problem_ID =  400024 WHERE Call_ID =  200042;</v>
      </c>
    </row>
    <row r="47" spans="1:13" ht="120" x14ac:dyDescent="0.25">
      <c r="A47">
        <v>200043</v>
      </c>
      <c r="B47" t="s">
        <v>680</v>
      </c>
      <c r="C47">
        <v>104</v>
      </c>
      <c r="D47">
        <v>1045</v>
      </c>
      <c r="E47" s="12" t="s">
        <v>431</v>
      </c>
      <c r="F47" s="11" t="s">
        <v>540</v>
      </c>
      <c r="G47" t="s">
        <v>353</v>
      </c>
      <c r="H47" t="s">
        <v>619</v>
      </c>
      <c r="I47" t="s">
        <v>620</v>
      </c>
      <c r="J47" t="s">
        <v>283</v>
      </c>
      <c r="L47" s="13" t="str">
        <f t="shared" si="0"/>
        <v>INSERT INTO Call_Log (Call_ID,Operator_ID,Personnel_ID,Call_Started,Call_Ended,Computer_Serial_No,Reason_For_Call,Call_Notes) VALUES(callseq.NEXTVAL,104,1045,TO_TIMESTAMP('2021/05/30 09:20','yyyy/mm/dd hh24:mi'),TO_TIMESTAMP('2021/05/30 09:23','yyyy/mm/dd hh24:mi'),'WC3517','Concise statement of what the call relates to.','Example of notes that could be placed here.');</v>
      </c>
      <c r="M47" s="10" t="str">
        <f t="shared" si="1"/>
        <v>UPDATE Call_Log SET Problem_ID =  NULL WHERE Call_ID =  200043;</v>
      </c>
    </row>
    <row r="48" spans="1:13" ht="120" x14ac:dyDescent="0.25">
      <c r="A48">
        <v>200044</v>
      </c>
      <c r="B48" t="s">
        <v>680</v>
      </c>
      <c r="C48">
        <v>107</v>
      </c>
      <c r="D48">
        <v>1007</v>
      </c>
      <c r="E48" s="12" t="s">
        <v>434</v>
      </c>
      <c r="F48" s="11" t="s">
        <v>543</v>
      </c>
      <c r="G48" t="s">
        <v>358</v>
      </c>
      <c r="H48" t="s">
        <v>619</v>
      </c>
      <c r="I48" t="s">
        <v>620</v>
      </c>
      <c r="J48">
        <v>400021</v>
      </c>
      <c r="L48" s="13" t="str">
        <f t="shared" si="0"/>
        <v>INSERT INTO Call_Log (Call_ID,Operator_ID,Personnel_ID,Call_Started,Call_Ended,Computer_Serial_No,Reason_For_Call,Call_Notes) VALUES(callseq.NEXTVAL,107,1007,TO_TIMESTAMP('2021/06/01 09:38','yyyy/mm/dd hh24:mi'),TO_TIMESTAMP('2021/06/01 09:48','yyyy/mm/dd hh24:mi'),'WC4250','Concise statement of what the call relates to.','Example of notes that could be placed here.');</v>
      </c>
      <c r="M48" s="10" t="str">
        <f t="shared" si="1"/>
        <v>UPDATE Call_Log SET Problem_ID =  400021 WHERE Call_ID =  200044;</v>
      </c>
    </row>
    <row r="49" spans="1:13" ht="120" x14ac:dyDescent="0.25">
      <c r="A49">
        <v>200045</v>
      </c>
      <c r="B49" t="s">
        <v>680</v>
      </c>
      <c r="C49">
        <v>108</v>
      </c>
      <c r="D49">
        <v>1043</v>
      </c>
      <c r="E49" s="12" t="s">
        <v>504</v>
      </c>
      <c r="F49" s="11" t="s">
        <v>613</v>
      </c>
      <c r="G49" t="s">
        <v>370</v>
      </c>
      <c r="H49" t="s">
        <v>619</v>
      </c>
      <c r="I49" t="s">
        <v>620</v>
      </c>
      <c r="J49">
        <v>400050</v>
      </c>
      <c r="L49" s="13" t="str">
        <f t="shared" si="0"/>
        <v>INSERT INTO Call_Log (Call_ID,Operator_ID,Personnel_ID,Call_Started,Call_Ended,Computer_Serial_No,Reason_For_Call,Call_Notes) VALUES(callseq.NEXTVAL,108,1043,TO_TIMESTAMP('2021/06/15 08:54','yyyy/mm/dd hh24:mi'),TO_TIMESTAMP('2021/06/15 09:05','yyyy/mm/dd hh24:mi'),'WC4910','Concise statement of what the call relates to.','Example of notes that could be placed here.');</v>
      </c>
      <c r="M49" s="10" t="str">
        <f t="shared" si="1"/>
        <v>UPDATE Call_Log SET Problem_ID =  400050 WHERE Call_ID =  200045;</v>
      </c>
    </row>
    <row r="50" spans="1:13" ht="120" x14ac:dyDescent="0.25">
      <c r="A50">
        <v>200046</v>
      </c>
      <c r="B50" t="s">
        <v>680</v>
      </c>
      <c r="C50">
        <v>103</v>
      </c>
      <c r="D50">
        <v>1016</v>
      </c>
      <c r="E50" s="12" t="s">
        <v>507</v>
      </c>
      <c r="F50" s="11" t="s">
        <v>616</v>
      </c>
      <c r="G50" t="s">
        <v>336</v>
      </c>
      <c r="H50" t="s">
        <v>619</v>
      </c>
      <c r="I50" t="s">
        <v>620</v>
      </c>
      <c r="J50" t="s">
        <v>283</v>
      </c>
      <c r="L50" s="13" t="str">
        <f t="shared" si="0"/>
        <v>INSERT INTO Call_Log (Call_ID,Operator_ID,Personnel_ID,Call_Started,Call_Ended,Computer_Serial_No,Reason_For_Call,Call_Notes) VALUES(callseq.NEXTVAL,103,1016,TO_TIMESTAMP('2021/06/21 09:58','yyyy/mm/dd hh24:mi'),TO_TIMESTAMP('2021/06/21 10:05','yyyy/mm/dd hh24:mi'),'WC0657','Concise statement of what the call relates to.','Example of notes that could be placed here.');</v>
      </c>
      <c r="M50" s="10" t="str">
        <f t="shared" si="1"/>
        <v>UPDATE Call_Log SET Problem_ID =  NULL WHERE Call_ID =  200046;</v>
      </c>
    </row>
    <row r="51" spans="1:13" ht="120" x14ac:dyDescent="0.25">
      <c r="A51">
        <v>200047</v>
      </c>
      <c r="B51" t="s">
        <v>680</v>
      </c>
      <c r="C51">
        <v>104</v>
      </c>
      <c r="D51">
        <v>1005</v>
      </c>
      <c r="E51" s="12" t="s">
        <v>445</v>
      </c>
      <c r="F51" s="11" t="s">
        <v>554</v>
      </c>
      <c r="G51" t="s">
        <v>326</v>
      </c>
      <c r="H51" t="s">
        <v>619</v>
      </c>
      <c r="I51" t="s">
        <v>620</v>
      </c>
      <c r="J51">
        <v>400011</v>
      </c>
      <c r="L51" s="13" t="str">
        <f t="shared" si="0"/>
        <v>INSERT INTO Call_Log (Call_ID,Operator_ID,Personnel_ID,Call_Started,Call_Ended,Computer_Serial_No,Reason_For_Call,Call_Notes) VALUES(callseq.NEXTVAL,104,1005,TO_TIMESTAMP('2021/06/30 08:10','yyyy/mm/dd hh24:mi'),TO_TIMESTAMP('2021/06/30 08:23','yyyy/mm/dd hh24:mi'),'WC3110','Concise statement of what the call relates to.','Example of notes that could be placed here.');</v>
      </c>
      <c r="M51" s="10" t="str">
        <f t="shared" si="1"/>
        <v>UPDATE Call_Log SET Problem_ID =  400011 WHERE Call_ID =  200047;</v>
      </c>
    </row>
    <row r="52" spans="1:13" ht="120" x14ac:dyDescent="0.25">
      <c r="A52">
        <v>200048</v>
      </c>
      <c r="B52" t="s">
        <v>680</v>
      </c>
      <c r="C52">
        <v>103</v>
      </c>
      <c r="D52">
        <v>1017</v>
      </c>
      <c r="E52" s="12" t="s">
        <v>437</v>
      </c>
      <c r="F52" s="11" t="s">
        <v>546</v>
      </c>
      <c r="G52" t="s">
        <v>340</v>
      </c>
      <c r="H52" t="s">
        <v>619</v>
      </c>
      <c r="I52" t="s">
        <v>620</v>
      </c>
      <c r="J52">
        <v>400018</v>
      </c>
      <c r="L52" s="13" t="str">
        <f t="shared" si="0"/>
        <v>INSERT INTO Call_Log (Call_ID,Operator_ID,Personnel_ID,Call_Started,Call_Ended,Computer_Serial_No,Reason_For_Call,Call_Notes) VALUES(callseq.NEXTVAL,103,1017,TO_TIMESTAMP('2021/07/08 08:31','yyyy/mm/dd hh24:mi'),TO_TIMESTAMP('2021/07/08 08:41','yyyy/mm/dd hh24:mi'),'WC6889','Concise statement of what the call relates to.','Example of notes that could be placed here.');</v>
      </c>
      <c r="M52" s="10" t="str">
        <f t="shared" si="1"/>
        <v>UPDATE Call_Log SET Problem_ID =  400018 WHERE Call_ID =  200048;</v>
      </c>
    </row>
    <row r="53" spans="1:13" ht="120" x14ac:dyDescent="0.25">
      <c r="A53">
        <v>200049</v>
      </c>
      <c r="B53" t="s">
        <v>680</v>
      </c>
      <c r="C53">
        <v>108</v>
      </c>
      <c r="D53">
        <v>1025</v>
      </c>
      <c r="E53" s="12" t="s">
        <v>427</v>
      </c>
      <c r="F53" s="11" t="s">
        <v>536</v>
      </c>
      <c r="G53" t="s">
        <v>354</v>
      </c>
      <c r="H53" t="s">
        <v>619</v>
      </c>
      <c r="I53" t="s">
        <v>620</v>
      </c>
      <c r="J53">
        <v>400042</v>
      </c>
      <c r="L53" s="13" t="str">
        <f t="shared" si="0"/>
        <v>INSERT INTO Call_Log (Call_ID,Operator_ID,Personnel_ID,Call_Started,Call_Ended,Computer_Serial_No,Reason_For_Call,Call_Notes) VALUES(callseq.NEXTVAL,108,1025,TO_TIMESTAMP('2021/07/08 09:00','yyyy/mm/dd hh24:mi'),TO_TIMESTAMP('2021/07/08 09:09','yyyy/mm/dd hh24:mi'),'WC5439','Concise statement of what the call relates to.','Example of notes that could be placed here.');</v>
      </c>
      <c r="M53" s="10" t="str">
        <f t="shared" si="1"/>
        <v>UPDATE Call_Log SET Problem_ID =  400042 WHERE Call_ID =  200049;</v>
      </c>
    </row>
    <row r="54" spans="1:13" ht="120" x14ac:dyDescent="0.25">
      <c r="A54">
        <v>200050</v>
      </c>
      <c r="B54" t="s">
        <v>680</v>
      </c>
      <c r="C54">
        <v>104</v>
      </c>
      <c r="D54">
        <v>1058</v>
      </c>
      <c r="E54" s="12" t="s">
        <v>410</v>
      </c>
      <c r="F54" s="11" t="s">
        <v>519</v>
      </c>
      <c r="G54" t="s">
        <v>318</v>
      </c>
      <c r="H54" t="s">
        <v>619</v>
      </c>
      <c r="I54" t="s">
        <v>620</v>
      </c>
      <c r="J54" t="s">
        <v>283</v>
      </c>
      <c r="L54" s="13" t="str">
        <f t="shared" si="0"/>
        <v>INSERT INTO Call_Log (Call_ID,Operator_ID,Personnel_ID,Call_Started,Call_Ended,Computer_Serial_No,Reason_For_Call,Call_Notes) VALUES(callseq.NEXTVAL,104,1058,TO_TIMESTAMP('2021/07/15 09:40','yyyy/mm/dd hh24:mi'),TO_TIMESTAMP('2021/07/15 09:48','yyyy/mm/dd hh24:mi'),'WC5551','Concise statement of what the call relates to.','Example of notes that could be placed here.');</v>
      </c>
      <c r="M54" s="10" t="str">
        <f t="shared" si="1"/>
        <v>UPDATE Call_Log SET Problem_ID =  NULL WHERE Call_ID =  200050;</v>
      </c>
    </row>
    <row r="55" spans="1:13" ht="120" x14ac:dyDescent="0.25">
      <c r="A55">
        <v>200051</v>
      </c>
      <c r="B55" t="s">
        <v>680</v>
      </c>
      <c r="C55">
        <v>107</v>
      </c>
      <c r="D55">
        <v>1008</v>
      </c>
      <c r="E55" s="12" t="s">
        <v>406</v>
      </c>
      <c r="F55" s="11" t="s">
        <v>515</v>
      </c>
      <c r="G55" t="s">
        <v>343</v>
      </c>
      <c r="H55" t="s">
        <v>619</v>
      </c>
      <c r="I55" t="s">
        <v>620</v>
      </c>
      <c r="J55" t="s">
        <v>283</v>
      </c>
      <c r="L55" s="13" t="str">
        <f t="shared" si="0"/>
        <v>INSERT INTO Call_Log (Call_ID,Operator_ID,Personnel_ID,Call_Started,Call_Ended,Computer_Serial_No,Reason_For_Call,Call_Notes) VALUES(callseq.NEXTVAL,107,1008,TO_TIMESTAMP('2021/07/17 09:15','yyyy/mm/dd hh24:mi'),TO_TIMESTAMP('2021/07/17 09:24','yyyy/mm/dd hh24:mi'),'WC2331','Concise statement of what the call relates to.','Example of notes that could be placed here.');</v>
      </c>
      <c r="M55" s="10" t="str">
        <f t="shared" si="1"/>
        <v>UPDATE Call_Log SET Problem_ID =  NULL WHERE Call_ID =  200051;</v>
      </c>
    </row>
    <row r="56" spans="1:13" ht="120" x14ac:dyDescent="0.25">
      <c r="A56">
        <v>200052</v>
      </c>
      <c r="B56" t="s">
        <v>680</v>
      </c>
      <c r="C56">
        <v>106</v>
      </c>
      <c r="D56">
        <v>1018</v>
      </c>
      <c r="E56" s="12" t="s">
        <v>452</v>
      </c>
      <c r="F56" s="11" t="s">
        <v>561</v>
      </c>
      <c r="G56" t="s">
        <v>349</v>
      </c>
      <c r="H56" t="s">
        <v>619</v>
      </c>
      <c r="I56" t="s">
        <v>620</v>
      </c>
      <c r="J56">
        <v>400015</v>
      </c>
      <c r="L56" s="13" t="str">
        <f t="shared" si="0"/>
        <v>INSERT INTO Call_Log (Call_ID,Operator_ID,Personnel_ID,Call_Started,Call_Ended,Computer_Serial_No,Reason_For_Call,Call_Notes) VALUES(callseq.NEXTVAL,106,1018,TO_TIMESTAMP('2021/07/18 08:42','yyyy/mm/dd hh24:mi'),TO_TIMESTAMP('2021/07/18 08:54','yyyy/mm/dd hh24:mi'),'WC3570','Concise statement of what the call relates to.','Example of notes that could be placed here.');</v>
      </c>
      <c r="M56" s="10" t="str">
        <f t="shared" si="1"/>
        <v>UPDATE Call_Log SET Problem_ID =  400015 WHERE Call_ID =  200052;</v>
      </c>
    </row>
    <row r="57" spans="1:13" ht="120" x14ac:dyDescent="0.25">
      <c r="A57">
        <v>200053</v>
      </c>
      <c r="B57" t="s">
        <v>680</v>
      </c>
      <c r="C57">
        <v>107</v>
      </c>
      <c r="D57">
        <v>1020</v>
      </c>
      <c r="E57" s="12" t="s">
        <v>435</v>
      </c>
      <c r="F57" s="11" t="s">
        <v>544</v>
      </c>
      <c r="G57" t="s">
        <v>372</v>
      </c>
      <c r="H57" t="s">
        <v>619</v>
      </c>
      <c r="I57" t="s">
        <v>620</v>
      </c>
      <c r="J57">
        <v>400001</v>
      </c>
      <c r="L57" s="13" t="str">
        <f t="shared" si="0"/>
        <v>INSERT INTO Call_Log (Call_ID,Operator_ID,Personnel_ID,Call_Started,Call_Ended,Computer_Serial_No,Reason_For_Call,Call_Notes) VALUES(callseq.NEXTVAL,107,1020,TO_TIMESTAMP('2021/07/19 08:02','yyyy/mm/dd hh24:mi'),TO_TIMESTAMP('2021/07/19 08:13','yyyy/mm/dd hh24:mi'),'WC4341','Concise statement of what the call relates to.','Example of notes that could be placed here.');</v>
      </c>
      <c r="M57" s="10" t="str">
        <f t="shared" si="1"/>
        <v>UPDATE Call_Log SET Problem_ID =  400001 WHERE Call_ID =  200053;</v>
      </c>
    </row>
    <row r="58" spans="1:13" ht="120" x14ac:dyDescent="0.25">
      <c r="A58">
        <v>200054</v>
      </c>
      <c r="B58" t="s">
        <v>680</v>
      </c>
      <c r="C58">
        <v>103</v>
      </c>
      <c r="D58">
        <v>1040</v>
      </c>
      <c r="E58" s="12" t="s">
        <v>423</v>
      </c>
      <c r="F58" s="11" t="s">
        <v>532</v>
      </c>
      <c r="G58" t="s">
        <v>333</v>
      </c>
      <c r="H58" t="s">
        <v>619</v>
      </c>
      <c r="I58" t="s">
        <v>620</v>
      </c>
      <c r="J58" t="s">
        <v>283</v>
      </c>
      <c r="L58" s="13" t="str">
        <f t="shared" si="0"/>
        <v>INSERT INTO Call_Log (Call_ID,Operator_ID,Personnel_ID,Call_Started,Call_Ended,Computer_Serial_No,Reason_For_Call,Call_Notes) VALUES(callseq.NEXTVAL,103,1040,TO_TIMESTAMP('2021/07/26 09:19','yyyy/mm/dd hh24:mi'),TO_TIMESTAMP('2021/07/26 09:23','yyyy/mm/dd hh24:mi'),'WC2450','Concise statement of what the call relates to.','Example of notes that could be placed here.');</v>
      </c>
      <c r="M58" s="10" t="str">
        <f t="shared" si="1"/>
        <v>UPDATE Call_Log SET Problem_ID =  NULL WHERE Call_ID =  200054;</v>
      </c>
    </row>
    <row r="59" spans="1:13" ht="120" x14ac:dyDescent="0.25">
      <c r="A59">
        <v>200055</v>
      </c>
      <c r="B59" t="s">
        <v>680</v>
      </c>
      <c r="C59">
        <v>108</v>
      </c>
      <c r="D59">
        <v>1001</v>
      </c>
      <c r="E59" s="12" t="s">
        <v>480</v>
      </c>
      <c r="F59" s="11" t="s">
        <v>589</v>
      </c>
      <c r="G59" t="s">
        <v>350</v>
      </c>
      <c r="H59" t="s">
        <v>619</v>
      </c>
      <c r="I59" t="s">
        <v>620</v>
      </c>
      <c r="J59" t="s">
        <v>283</v>
      </c>
      <c r="L59" s="13" t="str">
        <f t="shared" si="0"/>
        <v>INSERT INTO Call_Log (Call_ID,Operator_ID,Personnel_ID,Call_Started,Call_Ended,Computer_Serial_No,Reason_For_Call,Call_Notes) VALUES(callseq.NEXTVAL,108,1001,TO_TIMESTAMP('2021/07/28 09:33','yyyy/mm/dd hh24:mi'),TO_TIMESTAMP('2021/07/28 09:39','yyyy/mm/dd hh24:mi'),'WC8458','Concise statement of what the call relates to.','Example of notes that could be placed here.');</v>
      </c>
      <c r="M59" s="10" t="str">
        <f t="shared" si="1"/>
        <v>UPDATE Call_Log SET Problem_ID =  NULL WHERE Call_ID =  200055;</v>
      </c>
    </row>
    <row r="60" spans="1:13" ht="120" x14ac:dyDescent="0.25">
      <c r="A60">
        <v>200056</v>
      </c>
      <c r="B60" t="s">
        <v>680</v>
      </c>
      <c r="C60">
        <v>106</v>
      </c>
      <c r="D60">
        <v>1044</v>
      </c>
      <c r="E60" s="12" t="s">
        <v>403</v>
      </c>
      <c r="F60" s="11" t="s">
        <v>512</v>
      </c>
      <c r="G60" t="s">
        <v>332</v>
      </c>
      <c r="H60" t="s">
        <v>619</v>
      </c>
      <c r="I60" t="s">
        <v>620</v>
      </c>
      <c r="J60">
        <v>400043</v>
      </c>
      <c r="L60" s="13" t="str">
        <f t="shared" si="0"/>
        <v>INSERT INTO Call_Log (Call_ID,Operator_ID,Personnel_ID,Call_Started,Call_Ended,Computer_Serial_No,Reason_For_Call,Call_Notes) VALUES(callseq.NEXTVAL,106,1044,TO_TIMESTAMP('2021/07/31 08:19','yyyy/mm/dd hh24:mi'),TO_TIMESTAMP('2021/07/31 08:27','yyyy/mm/dd hh24:mi'),'WC3977','Concise statement of what the call relates to.','Example of notes that could be placed here.');</v>
      </c>
      <c r="M60" s="10" t="str">
        <f t="shared" si="1"/>
        <v>UPDATE Call_Log SET Problem_ID =  400043 WHERE Call_ID =  200056;</v>
      </c>
    </row>
    <row r="61" spans="1:13" ht="120" x14ac:dyDescent="0.25">
      <c r="A61">
        <v>200057</v>
      </c>
      <c r="B61" t="s">
        <v>680</v>
      </c>
      <c r="C61">
        <v>105</v>
      </c>
      <c r="D61">
        <v>1026</v>
      </c>
      <c r="E61" s="12" t="s">
        <v>436</v>
      </c>
      <c r="F61" s="11" t="s">
        <v>545</v>
      </c>
      <c r="G61" t="s">
        <v>351</v>
      </c>
      <c r="H61" t="s">
        <v>619</v>
      </c>
      <c r="I61" t="s">
        <v>620</v>
      </c>
      <c r="J61" t="s">
        <v>283</v>
      </c>
      <c r="L61" s="13" t="str">
        <f t="shared" si="0"/>
        <v>INSERT INTO Call_Log (Call_ID,Operator_ID,Personnel_ID,Call_Started,Call_Ended,Computer_Serial_No,Reason_For_Call,Call_Notes) VALUES(callseq.NEXTVAL,105,1026,TO_TIMESTAMP('2021/07/31 08:35','yyyy/mm/dd hh24:mi'),TO_TIMESTAMP('2021/07/31 08:49','yyyy/mm/dd hh24:mi'),'WC3733','Concise statement of what the call relates to.','Example of notes that could be placed here.');</v>
      </c>
      <c r="M61" s="10" t="str">
        <f t="shared" si="1"/>
        <v>UPDATE Call_Log SET Problem_ID =  NULL WHERE Call_ID =  200057;</v>
      </c>
    </row>
    <row r="62" spans="1:13" ht="120" x14ac:dyDescent="0.25">
      <c r="A62">
        <v>200058</v>
      </c>
      <c r="B62" t="s">
        <v>680</v>
      </c>
      <c r="C62">
        <v>102</v>
      </c>
      <c r="D62">
        <v>1015</v>
      </c>
      <c r="E62" s="12" t="s">
        <v>503</v>
      </c>
      <c r="F62" s="11" t="s">
        <v>612</v>
      </c>
      <c r="G62" t="s">
        <v>326</v>
      </c>
      <c r="H62" t="s">
        <v>619</v>
      </c>
      <c r="I62" t="s">
        <v>620</v>
      </c>
      <c r="J62">
        <v>400032</v>
      </c>
      <c r="L62" s="13" t="str">
        <f t="shared" si="0"/>
        <v>INSERT INTO Call_Log (Call_ID,Operator_ID,Personnel_ID,Call_Started,Call_Ended,Computer_Serial_No,Reason_For_Call,Call_Notes) VALUES(callseq.NEXTVAL,102,1015,TO_TIMESTAMP('2021/07/31 08:54','yyyy/mm/dd hh24:mi'),TO_TIMESTAMP('2021/07/31 09:00','yyyy/mm/dd hh24:mi'),'WC3110','Concise statement of what the call relates to.','Example of notes that could be placed here.');</v>
      </c>
      <c r="M62" s="10" t="str">
        <f t="shared" si="1"/>
        <v>UPDATE Call_Log SET Problem_ID =  400032 WHERE Call_ID =  200058;</v>
      </c>
    </row>
    <row r="63" spans="1:13" ht="120" x14ac:dyDescent="0.25">
      <c r="A63">
        <v>200059</v>
      </c>
      <c r="B63" t="s">
        <v>680</v>
      </c>
      <c r="C63">
        <v>108</v>
      </c>
      <c r="D63">
        <v>1045</v>
      </c>
      <c r="E63" s="12" t="s">
        <v>502</v>
      </c>
      <c r="F63" s="11" t="s">
        <v>611</v>
      </c>
      <c r="G63" t="s">
        <v>373</v>
      </c>
      <c r="H63" t="s">
        <v>619</v>
      </c>
      <c r="I63" t="s">
        <v>620</v>
      </c>
      <c r="J63">
        <v>400005</v>
      </c>
      <c r="L63" s="13" t="str">
        <f t="shared" si="0"/>
        <v>INSERT INTO Call_Log (Call_ID,Operator_ID,Personnel_ID,Call_Started,Call_Ended,Computer_Serial_No,Reason_For_Call,Call_Notes) VALUES(callseq.NEXTVAL,108,1045,TO_TIMESTAMP('2021/08/05 08:26','yyyy/mm/dd hh24:mi'),TO_TIMESTAMP('2021/08/05 08:38','yyyy/mm/dd hh24:mi'),'WC1823','Concise statement of what the call relates to.','Example of notes that could be placed here.');</v>
      </c>
      <c r="M63" s="10" t="str">
        <f t="shared" si="1"/>
        <v>UPDATE Call_Log SET Problem_ID =  400005 WHERE Call_ID =  200059;</v>
      </c>
    </row>
    <row r="64" spans="1:13" ht="120" x14ac:dyDescent="0.25">
      <c r="A64">
        <v>200060</v>
      </c>
      <c r="B64" t="s">
        <v>680</v>
      </c>
      <c r="C64">
        <v>108</v>
      </c>
      <c r="D64">
        <v>1017</v>
      </c>
      <c r="E64" s="12" t="s">
        <v>408</v>
      </c>
      <c r="F64" s="11" t="s">
        <v>517</v>
      </c>
      <c r="G64" t="s">
        <v>362</v>
      </c>
      <c r="H64" t="s">
        <v>619</v>
      </c>
      <c r="I64" t="s">
        <v>620</v>
      </c>
      <c r="J64" t="s">
        <v>283</v>
      </c>
      <c r="L64" s="13" t="str">
        <f t="shared" si="0"/>
        <v>INSERT INTO Call_Log (Call_ID,Operator_ID,Personnel_ID,Call_Started,Call_Ended,Computer_Serial_No,Reason_For_Call,Call_Notes) VALUES(callseq.NEXTVAL,108,1017,TO_TIMESTAMP('2021/08/06 09:34','yyyy/mm/dd hh24:mi'),TO_TIMESTAMP('2021/08/06 09:45','yyyy/mm/dd hh24:mi'),'WC7019','Concise statement of what the call relates to.','Example of notes that could be placed here.');</v>
      </c>
      <c r="M64" s="10" t="str">
        <f t="shared" si="1"/>
        <v>UPDATE Call_Log SET Problem_ID =  NULL WHERE Call_ID =  200060;</v>
      </c>
    </row>
    <row r="65" spans="1:13" ht="120" x14ac:dyDescent="0.25">
      <c r="A65">
        <v>200061</v>
      </c>
      <c r="B65" t="s">
        <v>680</v>
      </c>
      <c r="C65">
        <v>103</v>
      </c>
      <c r="D65">
        <v>1015</v>
      </c>
      <c r="E65" s="12" t="s">
        <v>471</v>
      </c>
      <c r="F65" s="11" t="s">
        <v>580</v>
      </c>
      <c r="G65" t="s">
        <v>370</v>
      </c>
      <c r="H65" t="s">
        <v>619</v>
      </c>
      <c r="I65" t="s">
        <v>620</v>
      </c>
      <c r="J65">
        <v>400012</v>
      </c>
      <c r="L65" s="13" t="str">
        <f t="shared" si="0"/>
        <v>INSERT INTO Call_Log (Call_ID,Operator_ID,Personnel_ID,Call_Started,Call_Ended,Computer_Serial_No,Reason_For_Call,Call_Notes) VALUES(callseq.NEXTVAL,103,1015,TO_TIMESTAMP('2021/08/13 08:11','yyyy/mm/dd hh24:mi'),TO_TIMESTAMP('2021/08/13 08:22','yyyy/mm/dd hh24:mi'),'WC4910','Concise statement of what the call relates to.','Example of notes that could be placed here.');</v>
      </c>
      <c r="M65" s="10" t="str">
        <f t="shared" si="1"/>
        <v>UPDATE Call_Log SET Problem_ID =  400012 WHERE Call_ID =  200061;</v>
      </c>
    </row>
    <row r="66" spans="1:13" ht="120" x14ac:dyDescent="0.25">
      <c r="A66">
        <v>200062</v>
      </c>
      <c r="B66" t="s">
        <v>680</v>
      </c>
      <c r="C66">
        <v>101</v>
      </c>
      <c r="D66">
        <v>1032</v>
      </c>
      <c r="E66" s="12" t="s">
        <v>412</v>
      </c>
      <c r="F66" s="11" t="s">
        <v>521</v>
      </c>
      <c r="G66" t="s">
        <v>358</v>
      </c>
      <c r="H66" t="s">
        <v>619</v>
      </c>
      <c r="I66" t="s">
        <v>620</v>
      </c>
      <c r="J66">
        <v>400021</v>
      </c>
      <c r="L66" s="13" t="str">
        <f t="shared" si="0"/>
        <v>INSERT INTO Call_Log (Call_ID,Operator_ID,Personnel_ID,Call_Started,Call_Ended,Computer_Serial_No,Reason_For_Call,Call_Notes) VALUES(callseq.NEXTVAL,101,1032,TO_TIMESTAMP('2021/08/16 09:54','yyyy/mm/dd hh24:mi'),TO_TIMESTAMP('2021/08/16 09:56','yyyy/mm/dd hh24:mi'),'WC4250','Concise statement of what the call relates to.','Example of notes that could be placed here.');</v>
      </c>
      <c r="M66" s="10" t="str">
        <f t="shared" si="1"/>
        <v>UPDATE Call_Log SET Problem_ID =  400021 WHERE Call_ID =  200062;</v>
      </c>
    </row>
    <row r="67" spans="1:13" ht="120" x14ac:dyDescent="0.25">
      <c r="A67">
        <v>200063</v>
      </c>
      <c r="B67" t="s">
        <v>680</v>
      </c>
      <c r="C67">
        <v>101</v>
      </c>
      <c r="D67">
        <v>1039</v>
      </c>
      <c r="E67" s="12" t="s">
        <v>416</v>
      </c>
      <c r="F67" s="11" t="s">
        <v>525</v>
      </c>
      <c r="G67" t="s">
        <v>325</v>
      </c>
      <c r="H67" t="s">
        <v>619</v>
      </c>
      <c r="I67" t="s">
        <v>620</v>
      </c>
      <c r="J67">
        <v>400002</v>
      </c>
      <c r="L67" s="13" t="str">
        <f t="shared" ref="L67:L110" si="2">_xlfn.CONCAT("INSERT INTO Call_Log (Call_ID,Operator_ID,Personnel_ID,Call_Started,Call_Ended,Computer_Serial_No,Reason_For_Call,Call_Notes) VALUES(",B67,",",C67,",",D67,",","TO_TIMESTAMP(","'",E67,"'",",","'","yyyy/mm/dd hh24:mi","'",")",",","TO_TIMESTAMP(","'",F67,"'",",","'","yyyy/mm/dd hh24:mi","'",")",",","'",G67,"'",",","'",H67,"'",",","'",I67,"'",");")</f>
        <v>INSERT INTO Call_Log (Call_ID,Operator_ID,Personnel_ID,Call_Started,Call_Ended,Computer_Serial_No,Reason_For_Call,Call_Notes) VALUES(callseq.NEXTVAL,101,1039,TO_TIMESTAMP('2021/08/22 09:02','yyyy/mm/dd hh24:mi'),TO_TIMESTAMP('2021/08/22 09:16','yyyy/mm/dd hh24:mi'),'WC1297','Concise statement of what the call relates to.','Example of notes that could be placed here.');</v>
      </c>
      <c r="M67" s="10" t="str">
        <f t="shared" ref="M67:M110" si="3">_xlfn.CONCAT("UPDATE Call_Log SET Problem_ID =  ",J67," WHERE Call_ID =  ",A67,";")</f>
        <v>UPDATE Call_Log SET Problem_ID =  400002 WHERE Call_ID =  200063;</v>
      </c>
    </row>
    <row r="68" spans="1:13" ht="120" x14ac:dyDescent="0.25">
      <c r="A68">
        <v>200064</v>
      </c>
      <c r="B68" t="s">
        <v>680</v>
      </c>
      <c r="C68">
        <v>102</v>
      </c>
      <c r="D68">
        <v>1034</v>
      </c>
      <c r="E68" s="12" t="s">
        <v>490</v>
      </c>
      <c r="F68" s="11" t="s">
        <v>599</v>
      </c>
      <c r="G68" t="s">
        <v>363</v>
      </c>
      <c r="H68" t="s">
        <v>619</v>
      </c>
      <c r="I68" t="s">
        <v>620</v>
      </c>
      <c r="J68" t="s">
        <v>283</v>
      </c>
      <c r="L68" s="13" t="str">
        <f t="shared" si="2"/>
        <v>INSERT INTO Call_Log (Call_ID,Operator_ID,Personnel_ID,Call_Started,Call_Ended,Computer_Serial_No,Reason_For_Call,Call_Notes) VALUES(callseq.NEXTVAL,102,1034,TO_TIMESTAMP('2021/08/24 09:18','yyyy/mm/dd hh24:mi'),TO_TIMESTAMP('2021/08/24 09:27','yyyy/mm/dd hh24:mi'),'WC6907','Concise statement of what the call relates to.','Example of notes that could be placed here.');</v>
      </c>
      <c r="M68" s="10" t="str">
        <f t="shared" si="3"/>
        <v>UPDATE Call_Log SET Problem_ID =  NULL WHERE Call_ID =  200064;</v>
      </c>
    </row>
    <row r="69" spans="1:13" ht="120" x14ac:dyDescent="0.25">
      <c r="A69">
        <v>200065</v>
      </c>
      <c r="B69" t="s">
        <v>680</v>
      </c>
      <c r="C69">
        <v>103</v>
      </c>
      <c r="D69">
        <v>1026</v>
      </c>
      <c r="E69" s="12" t="s">
        <v>426</v>
      </c>
      <c r="F69" s="11" t="s">
        <v>535</v>
      </c>
      <c r="G69" t="s">
        <v>338</v>
      </c>
      <c r="H69" t="s">
        <v>619</v>
      </c>
      <c r="I69" t="s">
        <v>620</v>
      </c>
      <c r="J69">
        <v>400021</v>
      </c>
      <c r="L69" s="13" t="str">
        <f t="shared" si="2"/>
        <v>INSERT INTO Call_Log (Call_ID,Operator_ID,Personnel_ID,Call_Started,Call_Ended,Computer_Serial_No,Reason_For_Call,Call_Notes) VALUES(callseq.NEXTVAL,103,1026,TO_TIMESTAMP('2021/09/10 08:59','yyyy/mm/dd hh24:mi'),TO_TIMESTAMP('2021/09/10 09:10','yyyy/mm/dd hh24:mi'),'WC7738','Concise statement of what the call relates to.','Example of notes that could be placed here.');</v>
      </c>
      <c r="M69" s="10" t="str">
        <f t="shared" si="3"/>
        <v>UPDATE Call_Log SET Problem_ID =  400021 WHERE Call_ID =  200065;</v>
      </c>
    </row>
    <row r="70" spans="1:13" ht="120" x14ac:dyDescent="0.25">
      <c r="A70">
        <v>200066</v>
      </c>
      <c r="B70" t="s">
        <v>680</v>
      </c>
      <c r="C70">
        <v>106</v>
      </c>
      <c r="D70">
        <v>1036</v>
      </c>
      <c r="E70" s="12" t="s">
        <v>469</v>
      </c>
      <c r="F70" s="11" t="s">
        <v>578</v>
      </c>
      <c r="G70" t="s">
        <v>365</v>
      </c>
      <c r="H70" t="s">
        <v>619</v>
      </c>
      <c r="I70" t="s">
        <v>620</v>
      </c>
      <c r="J70" t="s">
        <v>283</v>
      </c>
      <c r="L70" s="13" t="str">
        <f t="shared" si="2"/>
        <v>INSERT INTO Call_Log (Call_ID,Operator_ID,Personnel_ID,Call_Started,Call_Ended,Computer_Serial_No,Reason_For_Call,Call_Notes) VALUES(callseq.NEXTVAL,106,1036,TO_TIMESTAMP('2021/09/12 09:16','yyyy/mm/dd hh24:mi'),TO_TIMESTAMP('2021/09/12 09:23','yyyy/mm/dd hh24:mi'),'WC6921','Concise statement of what the call relates to.','Example of notes that could be placed here.');</v>
      </c>
      <c r="M70" s="10" t="str">
        <f t="shared" si="3"/>
        <v>UPDATE Call_Log SET Problem_ID =  NULL WHERE Call_ID =  200066;</v>
      </c>
    </row>
    <row r="71" spans="1:13" ht="120" x14ac:dyDescent="0.25">
      <c r="A71">
        <v>200067</v>
      </c>
      <c r="B71" t="s">
        <v>680</v>
      </c>
      <c r="C71">
        <v>108</v>
      </c>
      <c r="D71">
        <v>1044</v>
      </c>
      <c r="E71" s="12" t="s">
        <v>477</v>
      </c>
      <c r="F71" s="11" t="s">
        <v>586</v>
      </c>
      <c r="G71" t="s">
        <v>336</v>
      </c>
      <c r="H71" t="s">
        <v>619</v>
      </c>
      <c r="I71" t="s">
        <v>620</v>
      </c>
      <c r="J71">
        <v>400039</v>
      </c>
      <c r="L71" s="13" t="str">
        <f t="shared" si="2"/>
        <v>INSERT INTO Call_Log (Call_ID,Operator_ID,Personnel_ID,Call_Started,Call_Ended,Computer_Serial_No,Reason_For_Call,Call_Notes) VALUES(callseq.NEXTVAL,108,1044,TO_TIMESTAMP('2021/09/15 08:10','yyyy/mm/dd hh24:mi'),TO_TIMESTAMP('2021/09/15 08:23','yyyy/mm/dd hh24:mi'),'WC0657','Concise statement of what the call relates to.','Example of notes that could be placed here.');</v>
      </c>
      <c r="M71" s="10" t="str">
        <f t="shared" si="3"/>
        <v>UPDATE Call_Log SET Problem_ID =  400039 WHERE Call_ID =  200067;</v>
      </c>
    </row>
    <row r="72" spans="1:13" ht="120" x14ac:dyDescent="0.25">
      <c r="A72">
        <v>200068</v>
      </c>
      <c r="B72" t="s">
        <v>680</v>
      </c>
      <c r="C72">
        <v>103</v>
      </c>
      <c r="D72">
        <v>1050</v>
      </c>
      <c r="E72" s="12" t="s">
        <v>487</v>
      </c>
      <c r="F72" s="11" t="s">
        <v>596</v>
      </c>
      <c r="G72" t="s">
        <v>323</v>
      </c>
      <c r="H72" t="s">
        <v>619</v>
      </c>
      <c r="I72" t="s">
        <v>620</v>
      </c>
      <c r="J72">
        <v>400035</v>
      </c>
      <c r="L72" s="13" t="str">
        <f t="shared" si="2"/>
        <v>INSERT INTO Call_Log (Call_ID,Operator_ID,Personnel_ID,Call_Started,Call_Ended,Computer_Serial_No,Reason_For_Call,Call_Notes) VALUES(callseq.NEXTVAL,103,1050,TO_TIMESTAMP('2021/09/15 09:51','yyyy/mm/dd hh24:mi'),TO_TIMESTAMP('2021/09/15 10:05','yyyy/mm/dd hh24:mi'),'WC2739','Concise statement of what the call relates to.','Example of notes that could be placed here.');</v>
      </c>
      <c r="M72" s="10" t="str">
        <f t="shared" si="3"/>
        <v>UPDATE Call_Log SET Problem_ID =  400035 WHERE Call_ID =  200068;</v>
      </c>
    </row>
    <row r="73" spans="1:13" ht="120" x14ac:dyDescent="0.25">
      <c r="A73">
        <v>200069</v>
      </c>
      <c r="B73" t="s">
        <v>680</v>
      </c>
      <c r="C73">
        <v>107</v>
      </c>
      <c r="D73">
        <v>1053</v>
      </c>
      <c r="E73" s="12" t="s">
        <v>505</v>
      </c>
      <c r="F73" s="11" t="s">
        <v>614</v>
      </c>
      <c r="G73" t="s">
        <v>333</v>
      </c>
      <c r="H73" t="s">
        <v>619</v>
      </c>
      <c r="I73" t="s">
        <v>620</v>
      </c>
      <c r="J73" t="s">
        <v>283</v>
      </c>
      <c r="L73" s="13" t="str">
        <f t="shared" si="2"/>
        <v>INSERT INTO Call_Log (Call_ID,Operator_ID,Personnel_ID,Call_Started,Call_Ended,Computer_Serial_No,Reason_For_Call,Call_Notes) VALUES(callseq.NEXTVAL,107,1053,TO_TIMESTAMP('2021/09/20 09:13','yyyy/mm/dd hh24:mi'),TO_TIMESTAMP('2021/09/20 09:17','yyyy/mm/dd hh24:mi'),'WC2450','Concise statement of what the call relates to.','Example of notes that could be placed here.');</v>
      </c>
      <c r="M73" s="10" t="str">
        <f t="shared" si="3"/>
        <v>UPDATE Call_Log SET Problem_ID =  NULL WHERE Call_ID =  200069;</v>
      </c>
    </row>
    <row r="74" spans="1:13" ht="120" x14ac:dyDescent="0.25">
      <c r="A74">
        <v>200070</v>
      </c>
      <c r="B74" t="s">
        <v>680</v>
      </c>
      <c r="C74">
        <v>104</v>
      </c>
      <c r="D74">
        <v>1044</v>
      </c>
      <c r="E74" s="12" t="s">
        <v>448</v>
      </c>
      <c r="F74" s="11" t="s">
        <v>557</v>
      </c>
      <c r="G74" t="s">
        <v>319</v>
      </c>
      <c r="H74" t="s">
        <v>619</v>
      </c>
      <c r="I74" t="s">
        <v>620</v>
      </c>
      <c r="J74">
        <v>400030</v>
      </c>
      <c r="L74" s="13" t="str">
        <f t="shared" si="2"/>
        <v>INSERT INTO Call_Log (Call_ID,Operator_ID,Personnel_ID,Call_Started,Call_Ended,Computer_Serial_No,Reason_For_Call,Call_Notes) VALUES(callseq.NEXTVAL,104,1044,TO_TIMESTAMP('2021/09/24 09:58','yyyy/mm/dd hh24:mi'),TO_TIMESTAMP('2021/09/24 10:03','yyyy/mm/dd hh24:mi'),'WC4264','Concise statement of what the call relates to.','Example of notes that could be placed here.');</v>
      </c>
      <c r="M74" s="10" t="str">
        <f t="shared" si="3"/>
        <v>UPDATE Call_Log SET Problem_ID =  400030 WHERE Call_ID =  200070;</v>
      </c>
    </row>
    <row r="75" spans="1:13" ht="120" x14ac:dyDescent="0.25">
      <c r="A75">
        <v>200071</v>
      </c>
      <c r="B75" t="s">
        <v>680</v>
      </c>
      <c r="C75">
        <v>107</v>
      </c>
      <c r="D75">
        <v>1006</v>
      </c>
      <c r="E75" s="12" t="s">
        <v>421</v>
      </c>
      <c r="F75" s="11" t="s">
        <v>530</v>
      </c>
      <c r="G75" t="s">
        <v>318</v>
      </c>
      <c r="H75" t="s">
        <v>619</v>
      </c>
      <c r="I75" t="s">
        <v>620</v>
      </c>
      <c r="J75">
        <v>400016</v>
      </c>
      <c r="L75" s="13" t="str">
        <f t="shared" si="2"/>
        <v>INSERT INTO Call_Log (Call_ID,Operator_ID,Personnel_ID,Call_Started,Call_Ended,Computer_Serial_No,Reason_For_Call,Call_Notes) VALUES(callseq.NEXTVAL,107,1006,TO_TIMESTAMP('2021/09/29 09:12','yyyy/mm/dd hh24:mi'),TO_TIMESTAMP('2021/09/29 09:21','yyyy/mm/dd hh24:mi'),'WC5551','Concise statement of what the call relates to.','Example of notes that could be placed here.');</v>
      </c>
      <c r="M75" s="10" t="str">
        <f t="shared" si="3"/>
        <v>UPDATE Call_Log SET Problem_ID =  400016 WHERE Call_ID =  200071;</v>
      </c>
    </row>
    <row r="76" spans="1:13" ht="120" x14ac:dyDescent="0.25">
      <c r="A76">
        <v>200072</v>
      </c>
      <c r="B76" t="s">
        <v>680</v>
      </c>
      <c r="C76">
        <v>102</v>
      </c>
      <c r="D76">
        <v>1046</v>
      </c>
      <c r="E76" s="12" t="s">
        <v>495</v>
      </c>
      <c r="F76" s="11" t="s">
        <v>604</v>
      </c>
      <c r="G76" t="s">
        <v>355</v>
      </c>
      <c r="H76" t="s">
        <v>619</v>
      </c>
      <c r="I76" t="s">
        <v>620</v>
      </c>
      <c r="J76">
        <v>400043</v>
      </c>
      <c r="L76" s="13" t="str">
        <f t="shared" si="2"/>
        <v>INSERT INTO Call_Log (Call_ID,Operator_ID,Personnel_ID,Call_Started,Call_Ended,Computer_Serial_No,Reason_For_Call,Call_Notes) VALUES(callseq.NEXTVAL,102,1046,TO_TIMESTAMP('2021/10/06 08:10','yyyy/mm/dd hh24:mi'),TO_TIMESTAMP('2021/10/06 08:15','yyyy/mm/dd hh24:mi'),'WC5653','Concise statement of what the call relates to.','Example of notes that could be placed here.');</v>
      </c>
      <c r="M76" s="10" t="str">
        <f t="shared" si="3"/>
        <v>UPDATE Call_Log SET Problem_ID =  400043 WHERE Call_ID =  200072;</v>
      </c>
    </row>
    <row r="77" spans="1:13" ht="120" x14ac:dyDescent="0.25">
      <c r="A77">
        <v>200073</v>
      </c>
      <c r="B77" t="s">
        <v>680</v>
      </c>
      <c r="C77">
        <v>102</v>
      </c>
      <c r="D77">
        <v>1057</v>
      </c>
      <c r="E77" s="12" t="s">
        <v>449</v>
      </c>
      <c r="F77" s="11" t="s">
        <v>558</v>
      </c>
      <c r="G77" t="s">
        <v>354</v>
      </c>
      <c r="H77" t="s">
        <v>619</v>
      </c>
      <c r="I77" t="s">
        <v>620</v>
      </c>
      <c r="J77">
        <v>400010</v>
      </c>
      <c r="L77" s="13" t="str">
        <f t="shared" si="2"/>
        <v>INSERT INTO Call_Log (Call_ID,Operator_ID,Personnel_ID,Call_Started,Call_Ended,Computer_Serial_No,Reason_For_Call,Call_Notes) VALUES(callseq.NEXTVAL,102,1057,TO_TIMESTAMP('2021/10/07 08:41','yyyy/mm/dd hh24:mi'),TO_TIMESTAMP('2021/10/07 08:44','yyyy/mm/dd hh24:mi'),'WC5439','Concise statement of what the call relates to.','Example of notes that could be placed here.');</v>
      </c>
      <c r="M77" s="10" t="str">
        <f t="shared" si="3"/>
        <v>UPDATE Call_Log SET Problem_ID =  400010 WHERE Call_ID =  200073;</v>
      </c>
    </row>
    <row r="78" spans="1:13" ht="120" x14ac:dyDescent="0.25">
      <c r="A78">
        <v>200074</v>
      </c>
      <c r="B78" t="s">
        <v>680</v>
      </c>
      <c r="C78">
        <v>107</v>
      </c>
      <c r="D78">
        <v>1046</v>
      </c>
      <c r="E78" s="12" t="s">
        <v>493</v>
      </c>
      <c r="F78" s="11" t="s">
        <v>602</v>
      </c>
      <c r="G78" t="s">
        <v>369</v>
      </c>
      <c r="H78" t="s">
        <v>619</v>
      </c>
      <c r="I78" t="s">
        <v>620</v>
      </c>
      <c r="J78">
        <v>400019</v>
      </c>
      <c r="L78" s="13" t="str">
        <f t="shared" si="2"/>
        <v>INSERT INTO Call_Log (Call_ID,Operator_ID,Personnel_ID,Call_Started,Call_Ended,Computer_Serial_No,Reason_For_Call,Call_Notes) VALUES(callseq.NEXTVAL,107,1046,TO_TIMESTAMP('2021/10/19 08:32','yyyy/mm/dd hh24:mi'),TO_TIMESTAMP('2021/10/19 08:39','yyyy/mm/dd hh24:mi'),'WC7515','Concise statement of what the call relates to.','Example of notes that could be placed here.');</v>
      </c>
      <c r="M78" s="10" t="str">
        <f t="shared" si="3"/>
        <v>UPDATE Call_Log SET Problem_ID =  400019 WHERE Call_ID =  200074;</v>
      </c>
    </row>
    <row r="79" spans="1:13" ht="120" x14ac:dyDescent="0.25">
      <c r="A79">
        <v>200075</v>
      </c>
      <c r="B79" t="s">
        <v>680</v>
      </c>
      <c r="C79">
        <v>104</v>
      </c>
      <c r="D79">
        <v>1042</v>
      </c>
      <c r="E79" s="12" t="s">
        <v>485</v>
      </c>
      <c r="F79" s="11" t="s">
        <v>594</v>
      </c>
      <c r="G79" t="s">
        <v>352</v>
      </c>
      <c r="H79" t="s">
        <v>619</v>
      </c>
      <c r="I79" t="s">
        <v>620</v>
      </c>
      <c r="J79" t="s">
        <v>283</v>
      </c>
      <c r="L79" s="13" t="str">
        <f t="shared" si="2"/>
        <v>INSERT INTO Call_Log (Call_ID,Operator_ID,Personnel_ID,Call_Started,Call_Ended,Computer_Serial_No,Reason_For_Call,Call_Notes) VALUES(callseq.NEXTVAL,104,1042,TO_TIMESTAMP('2021/10/19 09:33','yyyy/mm/dd hh24:mi'),TO_TIMESTAMP('2021/10/19 09:46','yyyy/mm/dd hh24:mi'),'WC0985','Concise statement of what the call relates to.','Example of notes that could be placed here.');</v>
      </c>
      <c r="M79" s="10" t="str">
        <f t="shared" si="3"/>
        <v>UPDATE Call_Log SET Problem_ID =  NULL WHERE Call_ID =  200075;</v>
      </c>
    </row>
    <row r="80" spans="1:13" ht="120" x14ac:dyDescent="0.25">
      <c r="A80">
        <v>200076</v>
      </c>
      <c r="B80" t="s">
        <v>680</v>
      </c>
      <c r="C80">
        <v>101</v>
      </c>
      <c r="D80">
        <v>1021</v>
      </c>
      <c r="E80" s="12" t="s">
        <v>501</v>
      </c>
      <c r="F80" s="11" t="s">
        <v>610</v>
      </c>
      <c r="G80" t="s">
        <v>335</v>
      </c>
      <c r="H80" t="s">
        <v>619</v>
      </c>
      <c r="I80" t="s">
        <v>620</v>
      </c>
      <c r="J80">
        <v>400022</v>
      </c>
      <c r="L80" s="13" t="str">
        <f t="shared" si="2"/>
        <v>INSERT INTO Call_Log (Call_ID,Operator_ID,Personnel_ID,Call_Started,Call_Ended,Computer_Serial_No,Reason_For_Call,Call_Notes) VALUES(callseq.NEXTVAL,101,1021,TO_TIMESTAMP('2021/10/20 08:53','yyyy/mm/dd hh24:mi'),TO_TIMESTAMP('2021/10/20 08:54','yyyy/mm/dd hh24:mi'),'WC3253','Concise statement of what the call relates to.','Example of notes that could be placed here.');</v>
      </c>
      <c r="M80" s="10" t="str">
        <f t="shared" si="3"/>
        <v>UPDATE Call_Log SET Problem_ID =  400022 WHERE Call_ID =  200076;</v>
      </c>
    </row>
    <row r="81" spans="1:13" ht="120" x14ac:dyDescent="0.25">
      <c r="A81">
        <v>200077</v>
      </c>
      <c r="B81" t="s">
        <v>680</v>
      </c>
      <c r="C81">
        <v>106</v>
      </c>
      <c r="D81">
        <v>1022</v>
      </c>
      <c r="E81" s="12" t="s">
        <v>474</v>
      </c>
      <c r="F81" s="11" t="s">
        <v>583</v>
      </c>
      <c r="G81" t="s">
        <v>368</v>
      </c>
      <c r="H81" t="s">
        <v>619</v>
      </c>
      <c r="I81" t="s">
        <v>620</v>
      </c>
      <c r="J81">
        <v>400035</v>
      </c>
      <c r="L81" s="13" t="str">
        <f t="shared" si="2"/>
        <v>INSERT INTO Call_Log (Call_ID,Operator_ID,Personnel_ID,Call_Started,Call_Ended,Computer_Serial_No,Reason_For_Call,Call_Notes) VALUES(callseq.NEXTVAL,106,1022,TO_TIMESTAMP('2021/10/20 09:22','yyyy/mm/dd hh24:mi'),TO_TIMESTAMP('2021/10/20 09:26','yyyy/mm/dd hh24:mi'),'WC1071','Concise statement of what the call relates to.','Example of notes that could be placed here.');</v>
      </c>
      <c r="M81" s="10" t="str">
        <f t="shared" si="3"/>
        <v>UPDATE Call_Log SET Problem_ID =  400035 WHERE Call_ID =  200077;</v>
      </c>
    </row>
    <row r="82" spans="1:13" ht="120" x14ac:dyDescent="0.25">
      <c r="A82">
        <v>200078</v>
      </c>
      <c r="B82" t="s">
        <v>680</v>
      </c>
      <c r="C82">
        <v>104</v>
      </c>
      <c r="D82">
        <v>1003</v>
      </c>
      <c r="E82" s="12" t="s">
        <v>425</v>
      </c>
      <c r="F82" s="11" t="s">
        <v>534</v>
      </c>
      <c r="G82" t="s">
        <v>323</v>
      </c>
      <c r="H82" t="s">
        <v>619</v>
      </c>
      <c r="I82" t="s">
        <v>620</v>
      </c>
      <c r="J82">
        <v>400019</v>
      </c>
      <c r="L82" s="13" t="str">
        <f t="shared" si="2"/>
        <v>INSERT INTO Call_Log (Call_ID,Operator_ID,Personnel_ID,Call_Started,Call_Ended,Computer_Serial_No,Reason_For_Call,Call_Notes) VALUES(callseq.NEXTVAL,104,1003,TO_TIMESTAMP('2021/10/21 09:33','yyyy/mm/dd hh24:mi'),TO_TIMESTAMP('2021/10/21 09:45','yyyy/mm/dd hh24:mi'),'WC2739','Concise statement of what the call relates to.','Example of notes that could be placed here.');</v>
      </c>
      <c r="M82" s="10" t="str">
        <f t="shared" si="3"/>
        <v>UPDATE Call_Log SET Problem_ID =  400019 WHERE Call_ID =  200078;</v>
      </c>
    </row>
    <row r="83" spans="1:13" ht="120" x14ac:dyDescent="0.25">
      <c r="A83">
        <v>200079</v>
      </c>
      <c r="B83" t="s">
        <v>680</v>
      </c>
      <c r="C83">
        <v>107</v>
      </c>
      <c r="D83">
        <v>1058</v>
      </c>
      <c r="E83" s="12" t="s">
        <v>402</v>
      </c>
      <c r="F83" s="11" t="s">
        <v>511</v>
      </c>
      <c r="G83" t="s">
        <v>327</v>
      </c>
      <c r="H83" t="s">
        <v>619</v>
      </c>
      <c r="I83" t="s">
        <v>620</v>
      </c>
      <c r="J83">
        <v>400017</v>
      </c>
      <c r="L83" s="13" t="str">
        <f t="shared" si="2"/>
        <v>INSERT INTO Call_Log (Call_ID,Operator_ID,Personnel_ID,Call_Started,Call_Ended,Computer_Serial_No,Reason_For_Call,Call_Notes) VALUES(callseq.NEXTVAL,107,1058,TO_TIMESTAMP('2021/10/23 08:04','yyyy/mm/dd hh24:mi'),TO_TIMESTAMP('2021/10/23 08:18','yyyy/mm/dd hh24:mi'),'WC6566','Concise statement of what the call relates to.','Example of notes that could be placed here.');</v>
      </c>
      <c r="M83" s="10" t="str">
        <f t="shared" si="3"/>
        <v>UPDATE Call_Log SET Problem_ID =  400017 WHERE Call_ID =  200079;</v>
      </c>
    </row>
    <row r="84" spans="1:13" ht="120" x14ac:dyDescent="0.25">
      <c r="A84">
        <v>200080</v>
      </c>
      <c r="B84" t="s">
        <v>680</v>
      </c>
      <c r="C84">
        <v>105</v>
      </c>
      <c r="D84">
        <v>1057</v>
      </c>
      <c r="E84" s="12" t="s">
        <v>461</v>
      </c>
      <c r="F84" s="11" t="s">
        <v>570</v>
      </c>
      <c r="G84" t="s">
        <v>334</v>
      </c>
      <c r="H84" t="s">
        <v>619</v>
      </c>
      <c r="I84" t="s">
        <v>620</v>
      </c>
      <c r="J84">
        <v>400025</v>
      </c>
      <c r="L84" s="13" t="str">
        <f t="shared" si="2"/>
        <v>INSERT INTO Call_Log (Call_ID,Operator_ID,Personnel_ID,Call_Started,Call_Ended,Computer_Serial_No,Reason_For_Call,Call_Notes) VALUES(callseq.NEXTVAL,105,1057,TO_TIMESTAMP('2021/10/25 08:41','yyyy/mm/dd hh24:mi'),TO_TIMESTAMP('2021/10/25 08:46','yyyy/mm/dd hh24:mi'),'WC7330','Concise statement of what the call relates to.','Example of notes that could be placed here.');</v>
      </c>
      <c r="M84" s="10" t="str">
        <f t="shared" si="3"/>
        <v>UPDATE Call_Log SET Problem_ID =  400025 WHERE Call_ID =  200080;</v>
      </c>
    </row>
    <row r="85" spans="1:13" ht="120" x14ac:dyDescent="0.25">
      <c r="A85">
        <v>200081</v>
      </c>
      <c r="B85" t="s">
        <v>680</v>
      </c>
      <c r="C85">
        <v>107</v>
      </c>
      <c r="D85">
        <v>1038</v>
      </c>
      <c r="E85" s="12" t="s">
        <v>451</v>
      </c>
      <c r="F85" s="11" t="s">
        <v>560</v>
      </c>
      <c r="G85" t="s">
        <v>332</v>
      </c>
      <c r="H85" t="s">
        <v>619</v>
      </c>
      <c r="I85" t="s">
        <v>620</v>
      </c>
      <c r="J85">
        <v>400007</v>
      </c>
      <c r="L85" s="13" t="str">
        <f t="shared" si="2"/>
        <v>INSERT INTO Call_Log (Call_ID,Operator_ID,Personnel_ID,Call_Started,Call_Ended,Computer_Serial_No,Reason_For_Call,Call_Notes) VALUES(callseq.NEXTVAL,107,1038,TO_TIMESTAMP('2021/10/25 09:49','yyyy/mm/dd hh24:mi'),TO_TIMESTAMP('2021/10/25 10:00','yyyy/mm/dd hh24:mi'),'WC3977','Concise statement of what the call relates to.','Example of notes that could be placed here.');</v>
      </c>
      <c r="M85" s="10" t="str">
        <f t="shared" si="3"/>
        <v>UPDATE Call_Log SET Problem_ID =  400007 WHERE Call_ID =  200081;</v>
      </c>
    </row>
    <row r="86" spans="1:13" ht="120" x14ac:dyDescent="0.25">
      <c r="A86">
        <v>200082</v>
      </c>
      <c r="B86" t="s">
        <v>680</v>
      </c>
      <c r="C86">
        <v>101</v>
      </c>
      <c r="D86">
        <v>1026</v>
      </c>
      <c r="E86" s="12" t="s">
        <v>441</v>
      </c>
      <c r="F86" s="11" t="s">
        <v>550</v>
      </c>
      <c r="G86" t="s">
        <v>329</v>
      </c>
      <c r="H86" t="s">
        <v>619</v>
      </c>
      <c r="I86" t="s">
        <v>620</v>
      </c>
      <c r="J86" t="s">
        <v>283</v>
      </c>
      <c r="L86" s="13" t="str">
        <f t="shared" si="2"/>
        <v>INSERT INTO Call_Log (Call_ID,Operator_ID,Personnel_ID,Call_Started,Call_Ended,Computer_Serial_No,Reason_For_Call,Call_Notes) VALUES(callseq.NEXTVAL,101,1026,TO_TIMESTAMP('2021/11/04 08:54','yyyy/mm/dd hh24:mi'),TO_TIMESTAMP('2021/11/04 09:06','yyyy/mm/dd hh24:mi'),'WC6885','Concise statement of what the call relates to.','Example of notes that could be placed here.');</v>
      </c>
      <c r="M86" s="10" t="str">
        <f t="shared" si="3"/>
        <v>UPDATE Call_Log SET Problem_ID =  NULL WHERE Call_ID =  200082;</v>
      </c>
    </row>
    <row r="87" spans="1:13" ht="120" x14ac:dyDescent="0.25">
      <c r="A87">
        <v>200083</v>
      </c>
      <c r="B87" t="s">
        <v>680</v>
      </c>
      <c r="C87">
        <v>102</v>
      </c>
      <c r="D87">
        <v>1033</v>
      </c>
      <c r="E87" s="12" t="s">
        <v>492</v>
      </c>
      <c r="F87" s="11" t="s">
        <v>601</v>
      </c>
      <c r="G87" t="s">
        <v>318</v>
      </c>
      <c r="H87" t="s">
        <v>619</v>
      </c>
      <c r="I87" t="s">
        <v>620</v>
      </c>
      <c r="J87">
        <v>400035</v>
      </c>
      <c r="L87" s="13" t="str">
        <f t="shared" si="2"/>
        <v>INSERT INTO Call_Log (Call_ID,Operator_ID,Personnel_ID,Call_Started,Call_Ended,Computer_Serial_No,Reason_For_Call,Call_Notes) VALUES(callseq.NEXTVAL,102,1033,TO_TIMESTAMP('2021/11/12 08:39','yyyy/mm/dd hh24:mi'),TO_TIMESTAMP('2021/11/12 08:43','yyyy/mm/dd hh24:mi'),'WC5551','Concise statement of what the call relates to.','Example of notes that could be placed here.');</v>
      </c>
      <c r="M87" s="10" t="str">
        <f t="shared" si="3"/>
        <v>UPDATE Call_Log SET Problem_ID =  400035 WHERE Call_ID =  200083;</v>
      </c>
    </row>
    <row r="88" spans="1:13" ht="120" x14ac:dyDescent="0.25">
      <c r="A88">
        <v>200084</v>
      </c>
      <c r="B88" t="s">
        <v>680</v>
      </c>
      <c r="C88">
        <v>108</v>
      </c>
      <c r="D88">
        <v>1008</v>
      </c>
      <c r="E88" s="12" t="s">
        <v>405</v>
      </c>
      <c r="F88" s="11" t="s">
        <v>514</v>
      </c>
      <c r="G88" t="s">
        <v>339</v>
      </c>
      <c r="H88" t="s">
        <v>619</v>
      </c>
      <c r="I88" t="s">
        <v>620</v>
      </c>
      <c r="J88">
        <v>400040</v>
      </c>
      <c r="L88" s="13" t="str">
        <f t="shared" si="2"/>
        <v>INSERT INTO Call_Log (Call_ID,Operator_ID,Personnel_ID,Call_Started,Call_Ended,Computer_Serial_No,Reason_For_Call,Call_Notes) VALUES(callseq.NEXTVAL,108,1008,TO_TIMESTAMP('2021/11/14 08:38','yyyy/mm/dd hh24:mi'),TO_TIMESTAMP('2021/11/14 08:52','yyyy/mm/dd hh24:mi'),'WC9456','Concise statement of what the call relates to.','Example of notes that could be placed here.');</v>
      </c>
      <c r="M88" s="10" t="str">
        <f t="shared" si="3"/>
        <v>UPDATE Call_Log SET Problem_ID =  400040 WHERE Call_ID =  200084;</v>
      </c>
    </row>
    <row r="89" spans="1:13" ht="120" x14ac:dyDescent="0.25">
      <c r="A89">
        <v>200085</v>
      </c>
      <c r="B89" t="s">
        <v>680</v>
      </c>
      <c r="C89">
        <v>104</v>
      </c>
      <c r="D89">
        <v>1021</v>
      </c>
      <c r="E89" s="12" t="s">
        <v>447</v>
      </c>
      <c r="F89" s="11" t="s">
        <v>556</v>
      </c>
      <c r="G89" t="s">
        <v>361</v>
      </c>
      <c r="H89" t="s">
        <v>619</v>
      </c>
      <c r="I89" t="s">
        <v>620</v>
      </c>
      <c r="J89">
        <v>400024</v>
      </c>
      <c r="L89" s="13" t="str">
        <f t="shared" si="2"/>
        <v>INSERT INTO Call_Log (Call_ID,Operator_ID,Personnel_ID,Call_Started,Call_Ended,Computer_Serial_No,Reason_For_Call,Call_Notes) VALUES(callseq.NEXTVAL,104,1021,TO_TIMESTAMP('2021/11/20 08:36','yyyy/mm/dd hh24:mi'),TO_TIMESTAMP('2021/11/20 08:49','yyyy/mm/dd hh24:mi'),'WC3521','Concise statement of what the call relates to.','Example of notes that could be placed here.');</v>
      </c>
      <c r="M89" s="10" t="str">
        <f t="shared" si="3"/>
        <v>UPDATE Call_Log SET Problem_ID =  400024 WHERE Call_ID =  200085;</v>
      </c>
    </row>
    <row r="90" spans="1:13" ht="120" x14ac:dyDescent="0.25">
      <c r="A90">
        <v>200086</v>
      </c>
      <c r="B90" t="s">
        <v>680</v>
      </c>
      <c r="C90">
        <v>103</v>
      </c>
      <c r="D90">
        <v>1012</v>
      </c>
      <c r="E90" s="12" t="s">
        <v>404</v>
      </c>
      <c r="F90" s="11" t="s">
        <v>513</v>
      </c>
      <c r="G90" t="s">
        <v>324</v>
      </c>
      <c r="H90" t="s">
        <v>619</v>
      </c>
      <c r="I90" t="s">
        <v>620</v>
      </c>
      <c r="J90" t="s">
        <v>283</v>
      </c>
      <c r="L90" s="13" t="str">
        <f t="shared" si="2"/>
        <v>INSERT INTO Call_Log (Call_ID,Operator_ID,Personnel_ID,Call_Started,Call_Ended,Computer_Serial_No,Reason_For_Call,Call_Notes) VALUES(callseq.NEXTVAL,103,1012,TO_TIMESTAMP('2021/11/26 08:08','yyyy/mm/dd hh24:mi'),TO_TIMESTAMP('2021/11/26 08:10','yyyy/mm/dd hh24:mi'),'WC5458','Concise statement of what the call relates to.','Example of notes that could be placed here.');</v>
      </c>
      <c r="M90" s="10" t="str">
        <f t="shared" si="3"/>
        <v>UPDATE Call_Log SET Problem_ID =  NULL WHERE Call_ID =  200086;</v>
      </c>
    </row>
    <row r="91" spans="1:13" ht="120" x14ac:dyDescent="0.25">
      <c r="A91">
        <v>200087</v>
      </c>
      <c r="B91" t="s">
        <v>680</v>
      </c>
      <c r="C91">
        <v>107</v>
      </c>
      <c r="D91">
        <v>1019</v>
      </c>
      <c r="E91" s="12" t="s">
        <v>479</v>
      </c>
      <c r="F91" s="11" t="s">
        <v>588</v>
      </c>
      <c r="G91" t="s">
        <v>368</v>
      </c>
      <c r="H91" t="s">
        <v>619</v>
      </c>
      <c r="I91" t="s">
        <v>620</v>
      </c>
      <c r="J91">
        <v>400046</v>
      </c>
      <c r="L91" s="13" t="str">
        <f t="shared" si="2"/>
        <v>INSERT INTO Call_Log (Call_ID,Operator_ID,Personnel_ID,Call_Started,Call_Ended,Computer_Serial_No,Reason_For_Call,Call_Notes) VALUES(callseq.NEXTVAL,107,1019,TO_TIMESTAMP('2021/11/28 08:50','yyyy/mm/dd hh24:mi'),TO_TIMESTAMP('2021/11/28 09:03','yyyy/mm/dd hh24:mi'),'WC1071','Concise statement of what the call relates to.','Example of notes that could be placed here.');</v>
      </c>
      <c r="M91" s="10" t="str">
        <f t="shared" si="3"/>
        <v>UPDATE Call_Log SET Problem_ID =  400046 WHERE Call_ID =  200087;</v>
      </c>
    </row>
    <row r="92" spans="1:13" ht="120" x14ac:dyDescent="0.25">
      <c r="A92">
        <v>200088</v>
      </c>
      <c r="B92" t="s">
        <v>680</v>
      </c>
      <c r="C92">
        <v>107</v>
      </c>
      <c r="D92">
        <v>1027</v>
      </c>
      <c r="E92" s="12" t="s">
        <v>446</v>
      </c>
      <c r="F92" s="11" t="s">
        <v>555</v>
      </c>
      <c r="G92" t="s">
        <v>336</v>
      </c>
      <c r="H92" t="s">
        <v>619</v>
      </c>
      <c r="I92" t="s">
        <v>620</v>
      </c>
      <c r="J92">
        <v>400027</v>
      </c>
      <c r="L92" s="13" t="str">
        <f t="shared" si="2"/>
        <v>INSERT INTO Call_Log (Call_ID,Operator_ID,Personnel_ID,Call_Started,Call_Ended,Computer_Serial_No,Reason_For_Call,Call_Notes) VALUES(callseq.NEXTVAL,107,1027,TO_TIMESTAMP('2021/11/29 09:07','yyyy/mm/dd hh24:mi'),TO_TIMESTAMP('2021/11/29 09:15','yyyy/mm/dd hh24:mi'),'WC0657','Concise statement of what the call relates to.','Example of notes that could be placed here.');</v>
      </c>
      <c r="M92" s="10" t="str">
        <f t="shared" si="3"/>
        <v>UPDATE Call_Log SET Problem_ID =  400027 WHERE Call_ID =  200088;</v>
      </c>
    </row>
    <row r="93" spans="1:13" ht="120" x14ac:dyDescent="0.25">
      <c r="A93">
        <v>200089</v>
      </c>
      <c r="B93" t="s">
        <v>680</v>
      </c>
      <c r="C93">
        <v>106</v>
      </c>
      <c r="D93">
        <v>1039</v>
      </c>
      <c r="E93" s="12" t="s">
        <v>413</v>
      </c>
      <c r="F93" s="11" t="s">
        <v>522</v>
      </c>
      <c r="G93" t="s">
        <v>342</v>
      </c>
      <c r="H93" t="s">
        <v>619</v>
      </c>
      <c r="I93" t="s">
        <v>620</v>
      </c>
      <c r="J93">
        <v>400050</v>
      </c>
      <c r="L93" s="13" t="str">
        <f t="shared" si="2"/>
        <v>INSERT INTO Call_Log (Call_ID,Operator_ID,Personnel_ID,Call_Started,Call_Ended,Computer_Serial_No,Reason_For_Call,Call_Notes) VALUES(callseq.NEXTVAL,106,1039,TO_TIMESTAMP('2021/12/10 08:22','yyyy/mm/dd hh24:mi'),TO_TIMESTAMP('2021/12/10 08:31','yyyy/mm/dd hh24:mi'),'WC8778','Concise statement of what the call relates to.','Example of notes that could be placed here.');</v>
      </c>
      <c r="M93" s="10" t="str">
        <f t="shared" si="3"/>
        <v>UPDATE Call_Log SET Problem_ID =  400050 WHERE Call_ID =  200089;</v>
      </c>
    </row>
    <row r="94" spans="1:13" ht="120" x14ac:dyDescent="0.25">
      <c r="A94">
        <v>200090</v>
      </c>
      <c r="B94" t="s">
        <v>680</v>
      </c>
      <c r="C94">
        <v>106</v>
      </c>
      <c r="D94">
        <v>1014</v>
      </c>
      <c r="E94" s="12" t="s">
        <v>468</v>
      </c>
      <c r="F94" s="11" t="s">
        <v>577</v>
      </c>
      <c r="G94" t="s">
        <v>372</v>
      </c>
      <c r="H94" t="s">
        <v>619</v>
      </c>
      <c r="I94" t="s">
        <v>620</v>
      </c>
      <c r="J94">
        <v>400004</v>
      </c>
      <c r="L94" s="13" t="str">
        <f t="shared" si="2"/>
        <v>INSERT INTO Call_Log (Call_ID,Operator_ID,Personnel_ID,Call_Started,Call_Ended,Computer_Serial_No,Reason_For_Call,Call_Notes) VALUES(callseq.NEXTVAL,106,1014,TO_TIMESTAMP('2021/12/10 08:45','yyyy/mm/dd hh24:mi'),TO_TIMESTAMP('2021/12/10 08:55','yyyy/mm/dd hh24:mi'),'WC4341','Concise statement of what the call relates to.','Example of notes that could be placed here.');</v>
      </c>
      <c r="M94" s="10" t="str">
        <f t="shared" si="3"/>
        <v>UPDATE Call_Log SET Problem_ID =  400004 WHERE Call_ID =  200090;</v>
      </c>
    </row>
    <row r="95" spans="1:13" ht="120" x14ac:dyDescent="0.25">
      <c r="A95">
        <v>200091</v>
      </c>
      <c r="B95" t="s">
        <v>680</v>
      </c>
      <c r="C95">
        <v>101</v>
      </c>
      <c r="D95">
        <v>1027</v>
      </c>
      <c r="E95" s="12" t="s">
        <v>458</v>
      </c>
      <c r="F95" s="11" t="s">
        <v>567</v>
      </c>
      <c r="G95" t="s">
        <v>371</v>
      </c>
      <c r="H95" t="s">
        <v>619</v>
      </c>
      <c r="I95" t="s">
        <v>620</v>
      </c>
      <c r="J95">
        <v>400030</v>
      </c>
      <c r="L95" s="13" t="str">
        <f t="shared" si="2"/>
        <v>INSERT INTO Call_Log (Call_ID,Operator_ID,Personnel_ID,Call_Started,Call_Ended,Computer_Serial_No,Reason_For_Call,Call_Notes) VALUES(callseq.NEXTVAL,101,1027,TO_TIMESTAMP('2021/12/16 09:14','yyyy/mm/dd hh24:mi'),TO_TIMESTAMP('2021/12/16 09:21','yyyy/mm/dd hh24:mi'),'WC7750','Concise statement of what the call relates to.','Example of notes that could be placed here.');</v>
      </c>
      <c r="M95" s="10" t="str">
        <f t="shared" si="3"/>
        <v>UPDATE Call_Log SET Problem_ID =  400030 WHERE Call_ID =  200091;</v>
      </c>
    </row>
    <row r="96" spans="1:13" ht="120" x14ac:dyDescent="0.25">
      <c r="A96">
        <v>200092</v>
      </c>
      <c r="B96" t="s">
        <v>680</v>
      </c>
      <c r="C96">
        <v>108</v>
      </c>
      <c r="D96">
        <v>1001</v>
      </c>
      <c r="E96" s="12" t="s">
        <v>478</v>
      </c>
      <c r="F96" s="11" t="s">
        <v>587</v>
      </c>
      <c r="G96" t="s">
        <v>332</v>
      </c>
      <c r="H96" t="s">
        <v>619</v>
      </c>
      <c r="I96" t="s">
        <v>620</v>
      </c>
      <c r="J96">
        <v>400048</v>
      </c>
      <c r="L96" s="13" t="str">
        <f t="shared" si="2"/>
        <v>INSERT INTO Call_Log (Call_ID,Operator_ID,Personnel_ID,Call_Started,Call_Ended,Computer_Serial_No,Reason_For_Call,Call_Notes) VALUES(callseq.NEXTVAL,108,1001,TO_TIMESTAMP('2021/12/21 08:42','yyyy/mm/dd hh24:mi'),TO_TIMESTAMP('2021/12/21 08:55','yyyy/mm/dd hh24:mi'),'WC3977','Concise statement of what the call relates to.','Example of notes that could be placed here.');</v>
      </c>
      <c r="M96" s="10" t="str">
        <f t="shared" si="3"/>
        <v>UPDATE Call_Log SET Problem_ID =  400048 WHERE Call_ID =  200092;</v>
      </c>
    </row>
    <row r="97" spans="1:13" ht="120" x14ac:dyDescent="0.25">
      <c r="A97">
        <v>200093</v>
      </c>
      <c r="B97" t="s">
        <v>680</v>
      </c>
      <c r="C97">
        <v>103</v>
      </c>
      <c r="D97">
        <v>1012</v>
      </c>
      <c r="E97" s="12" t="s">
        <v>429</v>
      </c>
      <c r="F97" s="11" t="s">
        <v>538</v>
      </c>
      <c r="G97" t="s">
        <v>333</v>
      </c>
      <c r="H97" t="s">
        <v>619</v>
      </c>
      <c r="I97" t="s">
        <v>620</v>
      </c>
      <c r="J97">
        <v>400021</v>
      </c>
      <c r="L97" s="13" t="str">
        <f t="shared" si="2"/>
        <v>INSERT INTO Call_Log (Call_ID,Operator_ID,Personnel_ID,Call_Started,Call_Ended,Computer_Serial_No,Reason_For_Call,Call_Notes) VALUES(callseq.NEXTVAL,103,1012,TO_TIMESTAMP('2021/12/23 09:50','yyyy/mm/dd hh24:mi'),TO_TIMESTAMP('2021/12/23 10:03','yyyy/mm/dd hh24:mi'),'WC2450','Concise statement of what the call relates to.','Example of notes that could be placed here.');</v>
      </c>
      <c r="M97" s="10" t="str">
        <f t="shared" si="3"/>
        <v>UPDATE Call_Log SET Problem_ID =  400021 WHERE Call_ID =  200093;</v>
      </c>
    </row>
    <row r="98" spans="1:13" ht="120" x14ac:dyDescent="0.25">
      <c r="A98">
        <v>200094</v>
      </c>
      <c r="B98" t="s">
        <v>680</v>
      </c>
      <c r="C98">
        <v>105</v>
      </c>
      <c r="D98">
        <v>1027</v>
      </c>
      <c r="E98" s="12" t="s">
        <v>506</v>
      </c>
      <c r="F98" s="11" t="s">
        <v>615</v>
      </c>
      <c r="G98" t="s">
        <v>333</v>
      </c>
      <c r="H98" t="s">
        <v>619</v>
      </c>
      <c r="I98" t="s">
        <v>620</v>
      </c>
      <c r="J98">
        <v>400016</v>
      </c>
      <c r="L98" s="13" t="str">
        <f t="shared" si="2"/>
        <v>INSERT INTO Call_Log (Call_ID,Operator_ID,Personnel_ID,Call_Started,Call_Ended,Computer_Serial_No,Reason_For_Call,Call_Notes) VALUES(callseq.NEXTVAL,105,1027,TO_TIMESTAMP('2022/01/01 09:30','yyyy/mm/dd hh24:mi'),TO_TIMESTAMP('2022/01/01 09:38','yyyy/mm/dd hh24:mi'),'WC2450','Concise statement of what the call relates to.','Example of notes that could be placed here.');</v>
      </c>
      <c r="M98" s="10" t="str">
        <f t="shared" si="3"/>
        <v>UPDATE Call_Log SET Problem_ID =  400016 WHERE Call_ID =  200094;</v>
      </c>
    </row>
    <row r="99" spans="1:13" ht="120" x14ac:dyDescent="0.25">
      <c r="A99">
        <v>200095</v>
      </c>
      <c r="B99" t="s">
        <v>680</v>
      </c>
      <c r="C99">
        <v>105</v>
      </c>
      <c r="D99">
        <v>1049</v>
      </c>
      <c r="E99" s="12" t="s">
        <v>491</v>
      </c>
      <c r="F99" s="11" t="s">
        <v>600</v>
      </c>
      <c r="G99" t="s">
        <v>335</v>
      </c>
      <c r="H99" t="s">
        <v>619</v>
      </c>
      <c r="I99" t="s">
        <v>620</v>
      </c>
      <c r="J99" t="s">
        <v>283</v>
      </c>
      <c r="L99" s="13" t="str">
        <f t="shared" si="2"/>
        <v>INSERT INTO Call_Log (Call_ID,Operator_ID,Personnel_ID,Call_Started,Call_Ended,Computer_Serial_No,Reason_For_Call,Call_Notes) VALUES(callseq.NEXTVAL,105,1049,TO_TIMESTAMP('2022/01/03 09:44','yyyy/mm/dd hh24:mi'),TO_TIMESTAMP('2022/01/03 09:50','yyyy/mm/dd hh24:mi'),'WC3253','Concise statement of what the call relates to.','Example of notes that could be placed here.');</v>
      </c>
      <c r="M99" s="10" t="str">
        <f t="shared" si="3"/>
        <v>UPDATE Call_Log SET Problem_ID =  NULL WHERE Call_ID =  200095;</v>
      </c>
    </row>
    <row r="100" spans="1:13" ht="120" x14ac:dyDescent="0.25">
      <c r="A100">
        <v>200096</v>
      </c>
      <c r="B100" t="s">
        <v>680</v>
      </c>
      <c r="C100">
        <v>104</v>
      </c>
      <c r="D100">
        <v>1038</v>
      </c>
      <c r="E100" s="12" t="s">
        <v>500</v>
      </c>
      <c r="F100" s="11" t="s">
        <v>609</v>
      </c>
      <c r="G100" t="s">
        <v>363</v>
      </c>
      <c r="H100" t="s">
        <v>619</v>
      </c>
      <c r="I100" t="s">
        <v>620</v>
      </c>
      <c r="J100">
        <v>400029</v>
      </c>
      <c r="L100" s="13" t="str">
        <f t="shared" si="2"/>
        <v>INSERT INTO Call_Log (Call_ID,Operator_ID,Personnel_ID,Call_Started,Call_Ended,Computer_Serial_No,Reason_For_Call,Call_Notes) VALUES(callseq.NEXTVAL,104,1038,TO_TIMESTAMP('2022/01/05 08:40','yyyy/mm/dd hh24:mi'),TO_TIMESTAMP('2022/01/05 08:46','yyyy/mm/dd hh24:mi'),'WC6907','Concise statement of what the call relates to.','Example of notes that could be placed here.');</v>
      </c>
      <c r="M100" s="10" t="str">
        <f t="shared" si="3"/>
        <v>UPDATE Call_Log SET Problem_ID =  400029 WHERE Call_ID =  200096;</v>
      </c>
    </row>
    <row r="101" spans="1:13" ht="120" x14ac:dyDescent="0.25">
      <c r="A101">
        <v>200097</v>
      </c>
      <c r="B101" t="s">
        <v>680</v>
      </c>
      <c r="C101">
        <v>106</v>
      </c>
      <c r="D101">
        <v>1034</v>
      </c>
      <c r="E101" s="12" t="s">
        <v>484</v>
      </c>
      <c r="F101" s="11" t="s">
        <v>593</v>
      </c>
      <c r="G101" t="s">
        <v>356</v>
      </c>
      <c r="H101" t="s">
        <v>619</v>
      </c>
      <c r="I101" t="s">
        <v>620</v>
      </c>
      <c r="J101" t="s">
        <v>283</v>
      </c>
      <c r="L101" s="13" t="str">
        <f t="shared" si="2"/>
        <v>INSERT INTO Call_Log (Call_ID,Operator_ID,Personnel_ID,Call_Started,Call_Ended,Computer_Serial_No,Reason_For_Call,Call_Notes) VALUES(callseq.NEXTVAL,106,1034,TO_TIMESTAMP('2022/01/11 08:03','yyyy/mm/dd hh24:mi'),TO_TIMESTAMP('2022/01/11 08:05','yyyy/mm/dd hh24:mi'),'WC7541','Concise statement of what the call relates to.','Example of notes that could be placed here.');</v>
      </c>
      <c r="M101" s="10" t="str">
        <f t="shared" si="3"/>
        <v>UPDATE Call_Log SET Problem_ID =  NULL WHERE Call_ID =  200097;</v>
      </c>
    </row>
    <row r="102" spans="1:13" ht="120" x14ac:dyDescent="0.25">
      <c r="A102">
        <v>200098</v>
      </c>
      <c r="B102" t="s">
        <v>680</v>
      </c>
      <c r="C102">
        <v>107</v>
      </c>
      <c r="D102">
        <v>1053</v>
      </c>
      <c r="E102" s="12" t="s">
        <v>455</v>
      </c>
      <c r="F102" s="11" t="s">
        <v>564</v>
      </c>
      <c r="G102" t="s">
        <v>347</v>
      </c>
      <c r="H102" t="s">
        <v>619</v>
      </c>
      <c r="I102" t="s">
        <v>620</v>
      </c>
      <c r="J102" t="s">
        <v>283</v>
      </c>
      <c r="L102" s="13" t="str">
        <f t="shared" si="2"/>
        <v>INSERT INTO Call_Log (Call_ID,Operator_ID,Personnel_ID,Call_Started,Call_Ended,Computer_Serial_No,Reason_For_Call,Call_Notes) VALUES(callseq.NEXTVAL,107,1053,TO_TIMESTAMP('2022/01/13 08:03','yyyy/mm/dd hh24:mi'),TO_TIMESTAMP('2022/01/13 08:12','yyyy/mm/dd hh24:mi'),'WC0642','Concise statement of what the call relates to.','Example of notes that could be placed here.');</v>
      </c>
      <c r="M102" s="10" t="str">
        <f t="shared" si="3"/>
        <v>UPDATE Call_Log SET Problem_ID =  NULL WHERE Call_ID =  200098;</v>
      </c>
    </row>
    <row r="103" spans="1:13" ht="120" x14ac:dyDescent="0.25">
      <c r="A103">
        <v>200099</v>
      </c>
      <c r="B103" t="s">
        <v>680</v>
      </c>
      <c r="C103">
        <v>106</v>
      </c>
      <c r="D103">
        <v>1039</v>
      </c>
      <c r="E103" s="12" t="s">
        <v>498</v>
      </c>
      <c r="F103" s="11" t="s">
        <v>607</v>
      </c>
      <c r="G103" t="s">
        <v>324</v>
      </c>
      <c r="H103" t="s">
        <v>619</v>
      </c>
      <c r="I103" t="s">
        <v>620</v>
      </c>
      <c r="J103">
        <v>400036</v>
      </c>
      <c r="L103" s="13" t="str">
        <f t="shared" si="2"/>
        <v>INSERT INTO Call_Log (Call_ID,Operator_ID,Personnel_ID,Call_Started,Call_Ended,Computer_Serial_No,Reason_For_Call,Call_Notes) VALUES(callseq.NEXTVAL,106,1039,TO_TIMESTAMP('2022/01/13 09:55','yyyy/mm/dd hh24:mi'),TO_TIMESTAMP('2022/01/13 10:06','yyyy/mm/dd hh24:mi'),'WC5458','Concise statement of what the call relates to.','Example of notes that could be placed here.');</v>
      </c>
      <c r="M103" s="10" t="str">
        <f t="shared" si="3"/>
        <v>UPDATE Call_Log SET Problem_ID =  400036 WHERE Call_ID =  200099;</v>
      </c>
    </row>
    <row r="104" spans="1:13" ht="120" x14ac:dyDescent="0.25">
      <c r="A104">
        <v>200100</v>
      </c>
      <c r="B104" t="s">
        <v>680</v>
      </c>
      <c r="C104">
        <v>108</v>
      </c>
      <c r="D104">
        <v>1049</v>
      </c>
      <c r="E104" s="12" t="s">
        <v>499</v>
      </c>
      <c r="F104" s="11" t="s">
        <v>608</v>
      </c>
      <c r="G104" t="s">
        <v>353</v>
      </c>
      <c r="H104" t="s">
        <v>619</v>
      </c>
      <c r="I104" t="s">
        <v>620</v>
      </c>
      <c r="J104">
        <v>400050</v>
      </c>
      <c r="L104" s="13" t="str">
        <f t="shared" si="2"/>
        <v>INSERT INTO Call_Log (Call_ID,Operator_ID,Personnel_ID,Call_Started,Call_Ended,Computer_Serial_No,Reason_For_Call,Call_Notes) VALUES(callseq.NEXTVAL,108,1049,TO_TIMESTAMP('2022/01/14 09:22','yyyy/mm/dd hh24:mi'),TO_TIMESTAMP('2022/01/14 09:26','yyyy/mm/dd hh24:mi'),'WC3517','Concise statement of what the call relates to.','Example of notes that could be placed here.');</v>
      </c>
      <c r="M104" s="10" t="str">
        <f t="shared" si="3"/>
        <v>UPDATE Call_Log SET Problem_ID =  400050 WHERE Call_ID =  200100;</v>
      </c>
    </row>
    <row r="105" spans="1:13" ht="120" x14ac:dyDescent="0.25">
      <c r="A105">
        <v>200101</v>
      </c>
      <c r="B105" t="s">
        <v>680</v>
      </c>
      <c r="C105">
        <v>107</v>
      </c>
      <c r="D105">
        <v>1056</v>
      </c>
      <c r="E105" s="12" t="s">
        <v>432</v>
      </c>
      <c r="F105" s="11" t="s">
        <v>541</v>
      </c>
      <c r="G105" t="s">
        <v>367</v>
      </c>
      <c r="H105" t="s">
        <v>619</v>
      </c>
      <c r="I105" t="s">
        <v>620</v>
      </c>
      <c r="J105">
        <v>400034</v>
      </c>
      <c r="L105" s="13" t="str">
        <f t="shared" si="2"/>
        <v>INSERT INTO Call_Log (Call_ID,Operator_ID,Personnel_ID,Call_Started,Call_Ended,Computer_Serial_No,Reason_For_Call,Call_Notes) VALUES(callseq.NEXTVAL,107,1056,TO_TIMESTAMP('2022/01/15 08:41','yyyy/mm/dd hh24:mi'),TO_TIMESTAMP('2022/01/15 08:55','yyyy/mm/dd hh24:mi'),'WC8222','Concise statement of what the call relates to.','Example of notes that could be placed here.');</v>
      </c>
      <c r="M105" s="10" t="str">
        <f t="shared" si="3"/>
        <v>UPDATE Call_Log SET Problem_ID =  400034 WHERE Call_ID =  200101;</v>
      </c>
    </row>
    <row r="106" spans="1:13" ht="120" x14ac:dyDescent="0.25">
      <c r="A106">
        <v>200102</v>
      </c>
      <c r="B106" t="s">
        <v>680</v>
      </c>
      <c r="C106">
        <v>107</v>
      </c>
      <c r="D106">
        <v>1012</v>
      </c>
      <c r="E106" s="12" t="s">
        <v>411</v>
      </c>
      <c r="F106" s="11" t="s">
        <v>520</v>
      </c>
      <c r="G106" t="s">
        <v>330</v>
      </c>
      <c r="H106" t="s">
        <v>619</v>
      </c>
      <c r="I106" t="s">
        <v>620</v>
      </c>
      <c r="J106">
        <v>400022</v>
      </c>
      <c r="L106" s="13" t="str">
        <f t="shared" si="2"/>
        <v>INSERT INTO Call_Log (Call_ID,Operator_ID,Personnel_ID,Call_Started,Call_Ended,Computer_Serial_No,Reason_For_Call,Call_Notes) VALUES(callseq.NEXTVAL,107,1012,TO_TIMESTAMP('2022/01/16 08:00','yyyy/mm/dd hh24:mi'),TO_TIMESTAMP('2022/01/16 08:10','yyyy/mm/dd hh24:mi'),'WC3588','Concise statement of what the call relates to.','Example of notes that could be placed here.');</v>
      </c>
      <c r="M106" s="10" t="str">
        <f t="shared" si="3"/>
        <v>UPDATE Call_Log SET Problem_ID =  400022 WHERE Call_ID =  200102;</v>
      </c>
    </row>
    <row r="107" spans="1:13" ht="120" x14ac:dyDescent="0.25">
      <c r="A107">
        <v>200103</v>
      </c>
      <c r="B107" t="s">
        <v>680</v>
      </c>
      <c r="C107">
        <v>105</v>
      </c>
      <c r="D107">
        <v>1041</v>
      </c>
      <c r="E107" s="12" t="s">
        <v>476</v>
      </c>
      <c r="F107" s="11" t="s">
        <v>585</v>
      </c>
      <c r="G107" t="s">
        <v>338</v>
      </c>
      <c r="H107" t="s">
        <v>619</v>
      </c>
      <c r="I107" t="s">
        <v>620</v>
      </c>
      <c r="J107">
        <v>400010</v>
      </c>
      <c r="L107" s="13" t="str">
        <f t="shared" si="2"/>
        <v>INSERT INTO Call_Log (Call_ID,Operator_ID,Personnel_ID,Call_Started,Call_Ended,Computer_Serial_No,Reason_For_Call,Call_Notes) VALUES(callseq.NEXTVAL,105,1041,TO_TIMESTAMP('2022/01/17 08:58','yyyy/mm/dd hh24:mi'),TO_TIMESTAMP('2022/01/17 09:04','yyyy/mm/dd hh24:mi'),'WC7738','Concise statement of what the call relates to.','Example of notes that could be placed here.');</v>
      </c>
      <c r="M107" s="10" t="str">
        <f t="shared" si="3"/>
        <v>UPDATE Call_Log SET Problem_ID =  400010 WHERE Call_ID =  200103;</v>
      </c>
    </row>
    <row r="108" spans="1:13" ht="120" x14ac:dyDescent="0.25">
      <c r="A108">
        <v>200104</v>
      </c>
      <c r="B108" t="s">
        <v>680</v>
      </c>
      <c r="C108">
        <v>107</v>
      </c>
      <c r="D108">
        <v>1050</v>
      </c>
      <c r="E108" s="12" t="s">
        <v>417</v>
      </c>
      <c r="F108" s="11" t="s">
        <v>526</v>
      </c>
      <c r="G108" t="s">
        <v>329</v>
      </c>
      <c r="H108" t="s">
        <v>619</v>
      </c>
      <c r="I108" t="s">
        <v>620</v>
      </c>
      <c r="J108">
        <v>400002</v>
      </c>
      <c r="L108" s="13" t="str">
        <f t="shared" si="2"/>
        <v>INSERT INTO Call_Log (Call_ID,Operator_ID,Personnel_ID,Call_Started,Call_Ended,Computer_Serial_No,Reason_For_Call,Call_Notes) VALUES(callseq.NEXTVAL,107,1050,TO_TIMESTAMP('2022/01/31 09:20','yyyy/mm/dd hh24:mi'),TO_TIMESTAMP('2022/01/31 09:30','yyyy/mm/dd hh24:mi'),'WC6885','Concise statement of what the call relates to.','Example of notes that could be placed here.');</v>
      </c>
      <c r="M108" s="10" t="str">
        <f t="shared" si="3"/>
        <v>UPDATE Call_Log SET Problem_ID =  400002 WHERE Call_ID =  200104;</v>
      </c>
    </row>
    <row r="109" spans="1:13" ht="120" x14ac:dyDescent="0.25">
      <c r="A109">
        <v>200105</v>
      </c>
      <c r="B109" t="s">
        <v>680</v>
      </c>
      <c r="C109">
        <v>106</v>
      </c>
      <c r="D109">
        <v>1034</v>
      </c>
      <c r="E109" s="12" t="s">
        <v>475</v>
      </c>
      <c r="F109" s="11" t="s">
        <v>584</v>
      </c>
      <c r="G109" t="s">
        <v>348</v>
      </c>
      <c r="H109" t="s">
        <v>619</v>
      </c>
      <c r="I109" t="s">
        <v>620</v>
      </c>
      <c r="J109" t="s">
        <v>283</v>
      </c>
      <c r="L109" s="13" t="str">
        <f t="shared" si="2"/>
        <v>INSERT INTO Call_Log (Call_ID,Operator_ID,Personnel_ID,Call_Started,Call_Ended,Computer_Serial_No,Reason_For_Call,Call_Notes) VALUES(callseq.NEXTVAL,106,1034,TO_TIMESTAMP('2022/02/01 09:07','yyyy/mm/dd hh24:mi'),TO_TIMESTAMP('2022/02/01 09:15','yyyy/mm/dd hh24:mi'),'WC1804','Concise statement of what the call relates to.','Example of notes that could be placed here.');</v>
      </c>
      <c r="M109" s="10" t="str">
        <f t="shared" si="3"/>
        <v>UPDATE Call_Log SET Problem_ID =  NULL WHERE Call_ID =  200105;</v>
      </c>
    </row>
    <row r="110" spans="1:13" ht="120" x14ac:dyDescent="0.25">
      <c r="A110">
        <v>200106</v>
      </c>
      <c r="B110" t="s">
        <v>680</v>
      </c>
      <c r="C110">
        <v>103</v>
      </c>
      <c r="D110">
        <v>1030</v>
      </c>
      <c r="E110" s="12" t="s">
        <v>465</v>
      </c>
      <c r="F110" s="11" t="s">
        <v>574</v>
      </c>
      <c r="G110" t="s">
        <v>333</v>
      </c>
      <c r="H110" t="s">
        <v>619</v>
      </c>
      <c r="I110" t="s">
        <v>620</v>
      </c>
      <c r="J110" t="s">
        <v>283</v>
      </c>
      <c r="L110" s="13" t="str">
        <f t="shared" si="2"/>
        <v>INSERT INTO Call_Log (Call_ID,Operator_ID,Personnel_ID,Call_Started,Call_Ended,Computer_Serial_No,Reason_For_Call,Call_Notes) VALUES(callseq.NEXTVAL,103,1030,TO_TIMESTAMP('2022/02/12 08:02','yyyy/mm/dd hh24:mi'),TO_TIMESTAMP('2022/02/12 08:16','yyyy/mm/dd hh24:mi'),'WC2450','Concise statement of what the call relates to.','Example of notes that could be placed here.');</v>
      </c>
      <c r="M110" s="10" t="str">
        <f t="shared" si="3"/>
        <v>UPDATE Call_Log SET Problem_ID =  NULL WHERE Call_ID =  200106;</v>
      </c>
    </row>
  </sheetData>
  <autoFilter ref="A1:J110" xr:uid="{87ABD60B-0A43-47CD-8F81-936870E9954B}">
    <sortState xmlns:xlrd2="http://schemas.microsoft.com/office/spreadsheetml/2017/richdata2" ref="A2:J110">
      <sortCondition ref="F1:F11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9088-7AF9-400C-B3E3-512644DF024F}">
  <sheetPr>
    <tabColor rgb="FF00B050"/>
  </sheetPr>
  <dimension ref="A1:L72"/>
  <sheetViews>
    <sheetView topLeftCell="A49" workbookViewId="0">
      <selection activeCell="B58" sqref="B58"/>
    </sheetView>
  </sheetViews>
  <sheetFormatPr defaultRowHeight="15" x14ac:dyDescent="0.25"/>
  <cols>
    <col min="2" max="2" width="20.5703125" bestFit="1" customWidth="1"/>
    <col min="3" max="3" width="7.140625" bestFit="1" customWidth="1"/>
    <col min="4" max="4" width="12.28515625" bestFit="1" customWidth="1"/>
    <col min="5" max="5" width="50.42578125" bestFit="1" customWidth="1"/>
    <col min="6" max="6" width="22.7109375" customWidth="1"/>
    <col min="7" max="7" width="20.5703125" bestFit="1" customWidth="1"/>
    <col min="8" max="8" width="21.42578125" bestFit="1" customWidth="1"/>
    <col min="9" max="9" width="24.7109375" style="10" customWidth="1"/>
    <col min="10" max="10" width="9.42578125" customWidth="1"/>
    <col min="12" max="12" width="86.85546875" style="14" bestFit="1" customWidth="1"/>
  </cols>
  <sheetData>
    <row r="1" spans="1:12" x14ac:dyDescent="0.25">
      <c r="A1" s="18"/>
      <c r="B1" t="s">
        <v>400</v>
      </c>
      <c r="C1" t="s">
        <v>395</v>
      </c>
      <c r="D1" t="s">
        <v>278</v>
      </c>
      <c r="E1" t="s">
        <v>621</v>
      </c>
      <c r="F1" t="s">
        <v>622</v>
      </c>
      <c r="G1" t="s">
        <v>623</v>
      </c>
      <c r="H1" t="s">
        <v>624</v>
      </c>
      <c r="I1" s="10" t="s">
        <v>625</v>
      </c>
      <c r="J1" t="s">
        <v>284</v>
      </c>
    </row>
    <row r="2" spans="1:12" ht="60" x14ac:dyDescent="0.25">
      <c r="A2" s="18">
        <v>400001</v>
      </c>
      <c r="B2" s="16" t="s">
        <v>394</v>
      </c>
      <c r="C2" s="16">
        <v>200029</v>
      </c>
      <c r="D2" s="16">
        <v>903</v>
      </c>
      <c r="E2" s="16" t="s">
        <v>626</v>
      </c>
      <c r="F2" s="16" t="s">
        <v>449</v>
      </c>
      <c r="G2" s="16" t="s">
        <v>631</v>
      </c>
      <c r="H2" s="16" t="s">
        <v>629</v>
      </c>
      <c r="I2" s="13" t="s">
        <v>627</v>
      </c>
      <c r="J2" s="16">
        <v>35004</v>
      </c>
      <c r="K2" s="16"/>
      <c r="L2" s="15" t="str">
        <f>_xlfn.CONCAT("INSERT INTO Problem_Register VALUES(",B2,",",C2,",",D2,",","'",E2,"'",",","TO_TIMESTAMP(","'",F2,"'",",","'","yyyy/mm/dd hh24:mi","'",")",",","TO_TIMESTAMP(","'",G2,"'",",","'","yyyy/mm/dd hh24:mi","'",")",",","'",H2,"'",",","'",I2,"'",",",J2,");")</f>
        <v>INSERT INTO Problem_Register VALUES(problemseq.NEXTVAL,200029,903,'Detailed description of what the problem is related to ',TO_TIMESTAMP('2021/10/07 08:41','yyyy/mm/dd hh24:mi'),TO_TIMESTAMP('2021/11/04 08:41','yyyy/mm/dd hh24:mi'),'Closed','Information as to how the problem was resolved ',35004);</v>
      </c>
    </row>
    <row r="3" spans="1:12" ht="60" x14ac:dyDescent="0.25">
      <c r="A3" s="18">
        <v>400002</v>
      </c>
      <c r="B3" s="16" t="s">
        <v>394</v>
      </c>
      <c r="C3" s="16">
        <v>200016</v>
      </c>
      <c r="D3" s="16" t="s">
        <v>283</v>
      </c>
      <c r="E3" s="16" t="s">
        <v>626</v>
      </c>
      <c r="F3" s="16" t="s">
        <v>449</v>
      </c>
      <c r="G3" s="16" t="s">
        <v>632</v>
      </c>
      <c r="H3" s="16" t="s">
        <v>630</v>
      </c>
      <c r="I3" s="13" t="s">
        <v>627</v>
      </c>
      <c r="J3" s="16">
        <v>35006</v>
      </c>
      <c r="K3" s="16"/>
      <c r="L3" s="15" t="str">
        <f t="shared" ref="L3:L51" si="0">_xlfn.CONCAT("INSERT INTO Problem_Register VALUES(",B3,",",C3,",",D3,",","'",E3,"'",",","TO_TIMESTAMP(","'",F3,"'",",","'","yyyy/mm/dd hh24:mi","'",")",",","TO_TIMESTAMP(","'",G3,"'",",","'","yyyy/mm/dd hh24:mi","'",")",",","'",H3,"'",",","'",I3,"'",",",J3,");")</f>
        <v>INSERT INTO Problem_Register VALUES(problemseq.NEXTVAL,200016,NULL,'Detailed description of what the problem is related to ',TO_TIMESTAMP('2021/10/07 08:41','yyyy/mm/dd hh24:mi'),TO_TIMESTAMP('2021/10/28 08:41','yyyy/mm/dd hh24:mi'),'On-hold','Information as to how the problem was resolved ',35006);</v>
      </c>
    </row>
    <row r="4" spans="1:12" ht="60" x14ac:dyDescent="0.25">
      <c r="A4" s="18">
        <v>400003</v>
      </c>
      <c r="B4" s="16" t="s">
        <v>394</v>
      </c>
      <c r="C4" s="16">
        <v>200004</v>
      </c>
      <c r="D4" s="16">
        <v>901</v>
      </c>
      <c r="E4" s="16" t="s">
        <v>626</v>
      </c>
      <c r="F4" s="16" t="s">
        <v>442</v>
      </c>
      <c r="G4" s="16" t="s">
        <v>633</v>
      </c>
      <c r="H4" s="16" t="s">
        <v>630</v>
      </c>
      <c r="I4" s="13" t="s">
        <v>627</v>
      </c>
      <c r="J4" s="16">
        <v>35001</v>
      </c>
      <c r="K4" s="16"/>
      <c r="L4" s="15" t="str">
        <f t="shared" si="0"/>
        <v>INSERT INTO Problem_Register VALUES(problemseq.NEXTVAL,200004,901,'Detailed description of what the problem is related to ',TO_TIMESTAMP('2021/04/29 09:42','yyyy/mm/dd hh24:mi'),TO_TIMESTAMP('2021/05/19 09:42','yyyy/mm/dd hh24:mi'),'On-hold','Information as to how the problem was resolved ',35001);</v>
      </c>
    </row>
    <row r="5" spans="1:12" ht="60" x14ac:dyDescent="0.25">
      <c r="A5" s="18">
        <v>400004</v>
      </c>
      <c r="B5" s="16" t="s">
        <v>394</v>
      </c>
      <c r="C5" s="16">
        <v>200025</v>
      </c>
      <c r="D5" s="16" t="s">
        <v>283</v>
      </c>
      <c r="E5" s="16" t="s">
        <v>626</v>
      </c>
      <c r="F5" s="16" t="s">
        <v>418</v>
      </c>
      <c r="G5" s="16" t="s">
        <v>634</v>
      </c>
      <c r="H5" s="16" t="s">
        <v>628</v>
      </c>
      <c r="I5" s="13" t="s">
        <v>627</v>
      </c>
      <c r="J5" s="16">
        <v>35014</v>
      </c>
      <c r="K5" s="16"/>
      <c r="L5" s="15" t="str">
        <f t="shared" si="0"/>
        <v>INSERT INTO Problem_Register VALUES(problemseq.NEXTVAL,200025,NULL,'Detailed description of what the problem is related to ',TO_TIMESTAMP('2021/05/06 09:02','yyyy/mm/dd hh24:mi'),TO_TIMESTAMP('2021/05/27 09:02','yyyy/mm/dd hh24:mi'),'Open','Information as to how the problem was resolved ',35014);</v>
      </c>
    </row>
    <row r="6" spans="1:12" ht="60" x14ac:dyDescent="0.25">
      <c r="A6" s="18">
        <v>400005</v>
      </c>
      <c r="B6" s="16" t="s">
        <v>394</v>
      </c>
      <c r="C6" s="16">
        <v>200040</v>
      </c>
      <c r="D6" s="16">
        <v>903</v>
      </c>
      <c r="E6" s="16" t="s">
        <v>626</v>
      </c>
      <c r="F6" s="16" t="s">
        <v>457</v>
      </c>
      <c r="G6" s="16" t="s">
        <v>635</v>
      </c>
      <c r="H6" s="16" t="s">
        <v>630</v>
      </c>
      <c r="I6" s="13" t="s">
        <v>627</v>
      </c>
      <c r="J6" s="16">
        <v>35016</v>
      </c>
      <c r="K6" s="16"/>
      <c r="L6" s="15" t="str">
        <f t="shared" si="0"/>
        <v>INSERT INTO Problem_Register VALUES(problemseq.NEXTVAL,200040,903,'Detailed description of what the problem is related to ',TO_TIMESTAMP('2021/01/29 09:34','yyyy/mm/dd hh24:mi'),TO_TIMESTAMP('2021/02/02 09:34','yyyy/mm/dd hh24:mi'),'On-hold','Information as to how the problem was resolved ',35016);</v>
      </c>
    </row>
    <row r="7" spans="1:12" ht="60" x14ac:dyDescent="0.25">
      <c r="A7" s="18">
        <v>400006</v>
      </c>
      <c r="B7" s="16" t="s">
        <v>394</v>
      </c>
      <c r="C7" s="16">
        <v>200094</v>
      </c>
      <c r="D7" s="16" t="s">
        <v>283</v>
      </c>
      <c r="E7" s="16" t="s">
        <v>626</v>
      </c>
      <c r="F7" s="16" t="s">
        <v>485</v>
      </c>
      <c r="G7" s="16" t="s">
        <v>636</v>
      </c>
      <c r="H7" s="16" t="s">
        <v>628</v>
      </c>
      <c r="I7" s="13" t="s">
        <v>627</v>
      </c>
      <c r="J7" s="16">
        <v>35014</v>
      </c>
      <c r="K7" s="16"/>
      <c r="L7" s="15" t="str">
        <f t="shared" si="0"/>
        <v>INSERT INTO Problem_Register VALUES(problemseq.NEXTVAL,200094,NULL,'Detailed description of what the problem is related to ',TO_TIMESTAMP('2021/10/19 09:33','yyyy/mm/dd hh24:mi'),TO_TIMESTAMP('2021/11/16 09:33','yyyy/mm/dd hh24:mi'),'Open','Information as to how the problem was resolved ',35014);</v>
      </c>
    </row>
    <row r="8" spans="1:12" ht="60" x14ac:dyDescent="0.25">
      <c r="A8" s="18">
        <v>400007</v>
      </c>
      <c r="B8" s="16" t="s">
        <v>394</v>
      </c>
      <c r="C8" s="16">
        <v>200035</v>
      </c>
      <c r="D8" s="16">
        <v>903</v>
      </c>
      <c r="E8" s="16" t="s">
        <v>626</v>
      </c>
      <c r="F8" s="16" t="s">
        <v>465</v>
      </c>
      <c r="G8" s="16" t="s">
        <v>637</v>
      </c>
      <c r="H8" s="16" t="s">
        <v>628</v>
      </c>
      <c r="I8" s="13" t="s">
        <v>627</v>
      </c>
      <c r="J8" s="16">
        <v>35011</v>
      </c>
      <c r="K8" s="16"/>
      <c r="L8" s="15" t="str">
        <f t="shared" si="0"/>
        <v>INSERT INTO Problem_Register VALUES(problemseq.NEXTVAL,200035,903,'Detailed description of what the problem is related to ',TO_TIMESTAMP('2022/02/12 08:02','yyyy/mm/dd hh24:mi'),TO_TIMESTAMP('2022/02/20 08:02','yyyy/mm/dd hh24:mi'),'Open','Information as to how the problem was resolved ',35011);</v>
      </c>
    </row>
    <row r="9" spans="1:12" ht="60" x14ac:dyDescent="0.25">
      <c r="A9" s="18">
        <v>400008</v>
      </c>
      <c r="B9" s="16" t="s">
        <v>394</v>
      </c>
      <c r="C9" s="16">
        <v>200106</v>
      </c>
      <c r="D9" s="16">
        <v>901</v>
      </c>
      <c r="E9" s="16" t="s">
        <v>626</v>
      </c>
      <c r="F9" s="16" t="s">
        <v>451</v>
      </c>
      <c r="G9" s="16" t="s">
        <v>638</v>
      </c>
      <c r="H9" s="16" t="s">
        <v>630</v>
      </c>
      <c r="I9" s="13" t="s">
        <v>627</v>
      </c>
      <c r="J9" s="16">
        <v>35007</v>
      </c>
      <c r="K9" s="16"/>
      <c r="L9" s="15" t="str">
        <f t="shared" si="0"/>
        <v>INSERT INTO Problem_Register VALUES(problemseq.NEXTVAL,200106,901,'Detailed description of what the problem is related to ',TO_TIMESTAMP('2021/10/25 09:49','yyyy/mm/dd hh24:mi'),TO_TIMESTAMP('2021/10/27 09:49','yyyy/mm/dd hh24:mi'),'On-hold','Information as to how the problem was resolved ',35007);</v>
      </c>
    </row>
    <row r="10" spans="1:12" ht="60" x14ac:dyDescent="0.25">
      <c r="A10" s="18">
        <v>400009</v>
      </c>
      <c r="B10" s="16" t="s">
        <v>394</v>
      </c>
      <c r="C10" s="16">
        <v>200068</v>
      </c>
      <c r="D10" s="16">
        <v>901</v>
      </c>
      <c r="E10" s="16" t="s">
        <v>626</v>
      </c>
      <c r="F10" s="16" t="s">
        <v>405</v>
      </c>
      <c r="G10" s="16" t="s">
        <v>639</v>
      </c>
      <c r="H10" s="16" t="s">
        <v>630</v>
      </c>
      <c r="I10" s="13" t="s">
        <v>627</v>
      </c>
      <c r="J10" s="16">
        <v>35004</v>
      </c>
      <c r="K10" s="16"/>
      <c r="L10" s="15" t="str">
        <f t="shared" si="0"/>
        <v>INSERT INTO Problem_Register VALUES(problemseq.NEXTVAL,200068,901,'Detailed description of what the problem is related to ',TO_TIMESTAMP('2021/11/14 08:38','yyyy/mm/dd hh24:mi'),TO_TIMESTAMP('2021/12/03 08:38','yyyy/mm/dd hh24:mi'),'On-hold','Information as to how the problem was resolved ',35004);</v>
      </c>
    </row>
    <row r="11" spans="1:12" ht="60" x14ac:dyDescent="0.25">
      <c r="A11" s="18">
        <v>400010</v>
      </c>
      <c r="B11" s="16" t="s">
        <v>394</v>
      </c>
      <c r="C11" s="16">
        <v>200034</v>
      </c>
      <c r="D11" s="16">
        <v>902</v>
      </c>
      <c r="E11" s="16" t="s">
        <v>626</v>
      </c>
      <c r="F11" s="16" t="s">
        <v>481</v>
      </c>
      <c r="G11" s="16" t="s">
        <v>640</v>
      </c>
      <c r="H11" s="16" t="s">
        <v>629</v>
      </c>
      <c r="I11" s="13" t="s">
        <v>627</v>
      </c>
      <c r="J11" s="16">
        <v>35016</v>
      </c>
      <c r="K11" s="16"/>
      <c r="L11" s="15" t="str">
        <f t="shared" si="0"/>
        <v>INSERT INTO Problem_Register VALUES(problemseq.NEXTVAL,200034,902,'Detailed description of what the problem is related to ',TO_TIMESTAMP('2021/03/22 09:33','yyyy/mm/dd hh24:mi'),TO_TIMESTAMP('2021/03/29 09:33','yyyy/mm/dd hh24:mi'),'Closed','Information as to how the problem was resolved ',35016);</v>
      </c>
    </row>
    <row r="12" spans="1:12" ht="60" x14ac:dyDescent="0.25">
      <c r="A12" s="18">
        <v>400011</v>
      </c>
      <c r="B12" s="16" t="s">
        <v>394</v>
      </c>
      <c r="C12" s="16">
        <v>200043</v>
      </c>
      <c r="D12" s="16">
        <v>903</v>
      </c>
      <c r="E12" s="16" t="s">
        <v>626</v>
      </c>
      <c r="F12" s="16" t="s">
        <v>437</v>
      </c>
      <c r="G12" s="16" t="s">
        <v>641</v>
      </c>
      <c r="H12" s="16" t="s">
        <v>630</v>
      </c>
      <c r="I12" s="13" t="s">
        <v>627</v>
      </c>
      <c r="J12" s="16">
        <v>35002</v>
      </c>
      <c r="K12" s="16"/>
      <c r="L12" s="15" t="str">
        <f t="shared" si="0"/>
        <v>INSERT INTO Problem_Register VALUES(problemseq.NEXTVAL,200043,903,'Detailed description of what the problem is related to ',TO_TIMESTAMP('2021/07/08 08:31','yyyy/mm/dd hh24:mi'),TO_TIMESTAMP('2021/07/26 08:31','yyyy/mm/dd hh24:mi'),'On-hold','Information as to how the problem was resolved ',35002);</v>
      </c>
    </row>
    <row r="13" spans="1:12" ht="60" x14ac:dyDescent="0.25">
      <c r="A13" s="18">
        <v>400012</v>
      </c>
      <c r="B13" s="16" t="s">
        <v>394</v>
      </c>
      <c r="C13" s="16">
        <v>200106</v>
      </c>
      <c r="D13" s="16">
        <v>902</v>
      </c>
      <c r="E13" s="16" t="s">
        <v>626</v>
      </c>
      <c r="F13" s="16" t="s">
        <v>411</v>
      </c>
      <c r="G13" s="16" t="s">
        <v>642</v>
      </c>
      <c r="H13" s="16" t="s">
        <v>630</v>
      </c>
      <c r="I13" s="13" t="s">
        <v>627</v>
      </c>
      <c r="J13" s="16">
        <v>35013</v>
      </c>
      <c r="K13" s="16"/>
      <c r="L13" s="15" t="str">
        <f t="shared" si="0"/>
        <v>INSERT INTO Problem_Register VALUES(problemseq.NEXTVAL,200106,902,'Detailed description of what the problem is related to ',TO_TIMESTAMP('2022/01/16 08:00','yyyy/mm/dd hh24:mi'),TO_TIMESTAMP('2022/01/27 08:00','yyyy/mm/dd hh24:mi'),'On-hold','Information as to how the problem was resolved ',35013);</v>
      </c>
    </row>
    <row r="14" spans="1:12" ht="60" x14ac:dyDescent="0.25">
      <c r="A14" s="18">
        <v>400013</v>
      </c>
      <c r="B14" s="16" t="s">
        <v>394</v>
      </c>
      <c r="C14" s="16">
        <v>200042</v>
      </c>
      <c r="D14" s="16">
        <v>904</v>
      </c>
      <c r="E14" s="16" t="s">
        <v>626</v>
      </c>
      <c r="F14" s="16" t="s">
        <v>450</v>
      </c>
      <c r="G14" s="16" t="s">
        <v>643</v>
      </c>
      <c r="H14" s="16" t="s">
        <v>630</v>
      </c>
      <c r="I14" s="13" t="s">
        <v>627</v>
      </c>
      <c r="J14" s="16">
        <v>35014</v>
      </c>
      <c r="K14" s="16"/>
      <c r="L14" s="15" t="str">
        <f t="shared" si="0"/>
        <v>INSERT INTO Problem_Register VALUES(problemseq.NEXTVAL,200042,904,'Detailed description of what the problem is related to ',TO_TIMESTAMP('2021/03/20 08:46','yyyy/mm/dd hh24:mi'),TO_TIMESTAMP('2021/04/05 08:46','yyyy/mm/dd hh24:mi'),'On-hold','Information as to how the problem was resolved ',35014);</v>
      </c>
    </row>
    <row r="15" spans="1:12" ht="60" x14ac:dyDescent="0.25">
      <c r="A15" s="18">
        <v>400014</v>
      </c>
      <c r="B15" s="16" t="s">
        <v>394</v>
      </c>
      <c r="C15" s="16">
        <v>200016</v>
      </c>
      <c r="D15" s="16" t="s">
        <v>283</v>
      </c>
      <c r="E15" s="16" t="s">
        <v>626</v>
      </c>
      <c r="F15" s="16" t="s">
        <v>469</v>
      </c>
      <c r="G15" s="16" t="s">
        <v>644</v>
      </c>
      <c r="H15" s="16" t="s">
        <v>628</v>
      </c>
      <c r="I15" s="13" t="s">
        <v>627</v>
      </c>
      <c r="J15" s="16">
        <v>35004</v>
      </c>
      <c r="K15" s="16"/>
      <c r="L15" s="15" t="str">
        <f t="shared" si="0"/>
        <v>INSERT INTO Problem_Register VALUES(problemseq.NEXTVAL,200016,NULL,'Detailed description of what the problem is related to ',TO_TIMESTAMP('2021/09/12 09:16','yyyy/mm/dd hh24:mi'),TO_TIMESTAMP('2021/09/19 09:16','yyyy/mm/dd hh24:mi'),'Open','Information as to how the problem was resolved ',35004);</v>
      </c>
    </row>
    <row r="16" spans="1:12" ht="60" x14ac:dyDescent="0.25">
      <c r="A16" s="18">
        <v>400015</v>
      </c>
      <c r="B16" s="16" t="s">
        <v>394</v>
      </c>
      <c r="C16" s="16">
        <v>200108</v>
      </c>
      <c r="D16" s="16">
        <v>902</v>
      </c>
      <c r="E16" s="16" t="s">
        <v>626</v>
      </c>
      <c r="F16" s="16" t="s">
        <v>444</v>
      </c>
      <c r="G16" s="16" t="s">
        <v>645</v>
      </c>
      <c r="H16" s="16" t="s">
        <v>630</v>
      </c>
      <c r="I16" s="13" t="s">
        <v>627</v>
      </c>
      <c r="J16" s="16">
        <v>35015</v>
      </c>
      <c r="K16" s="16"/>
      <c r="L16" s="15" t="str">
        <f t="shared" si="0"/>
        <v>INSERT INTO Problem_Register VALUES(problemseq.NEXTVAL,200108,902,'Detailed description of what the problem is related to ',TO_TIMESTAMP('2021/03/10 08:53','yyyy/mm/dd hh24:mi'),TO_TIMESTAMP('2021/04/06 08:53','yyyy/mm/dd hh24:mi'),'On-hold','Information as to how the problem was resolved ',35015);</v>
      </c>
    </row>
    <row r="17" spans="1:12" ht="60" x14ac:dyDescent="0.25">
      <c r="A17" s="18">
        <v>400016</v>
      </c>
      <c r="B17" s="16" t="s">
        <v>394</v>
      </c>
      <c r="C17" s="16">
        <v>200061</v>
      </c>
      <c r="D17" s="16">
        <v>904</v>
      </c>
      <c r="E17" s="16" t="s">
        <v>626</v>
      </c>
      <c r="F17" s="16" t="s">
        <v>502</v>
      </c>
      <c r="G17" s="16" t="s">
        <v>646</v>
      </c>
      <c r="H17" s="16" t="s">
        <v>630</v>
      </c>
      <c r="I17" s="13" t="s">
        <v>627</v>
      </c>
      <c r="J17" s="16">
        <v>35014</v>
      </c>
      <c r="K17" s="16"/>
      <c r="L17" s="15" t="str">
        <f t="shared" si="0"/>
        <v>INSERT INTO Problem_Register VALUES(problemseq.NEXTVAL,200061,904,'Detailed description of what the problem is related to ',TO_TIMESTAMP('2021/08/05 08:26','yyyy/mm/dd hh24:mi'),TO_TIMESTAMP('2021/08/29 08:26','yyyy/mm/dd hh24:mi'),'On-hold','Information as to how the problem was resolved ',35014);</v>
      </c>
    </row>
    <row r="18" spans="1:12" ht="60" x14ac:dyDescent="0.25">
      <c r="A18" s="18">
        <v>400017</v>
      </c>
      <c r="B18" s="16" t="s">
        <v>394</v>
      </c>
      <c r="C18" s="16">
        <v>200062</v>
      </c>
      <c r="D18" s="16">
        <v>903</v>
      </c>
      <c r="E18" s="16" t="s">
        <v>626</v>
      </c>
      <c r="F18" s="16" t="s">
        <v>443</v>
      </c>
      <c r="G18" s="16" t="s">
        <v>647</v>
      </c>
      <c r="H18" s="16" t="s">
        <v>630</v>
      </c>
      <c r="I18" s="13" t="s">
        <v>627</v>
      </c>
      <c r="J18" s="16">
        <v>35002</v>
      </c>
      <c r="K18" s="16"/>
      <c r="L18" s="15" t="str">
        <f t="shared" si="0"/>
        <v>INSERT INTO Problem_Register VALUES(problemseq.NEXTVAL,200062,903,'Detailed description of what the problem is related to ',TO_TIMESTAMP('2021/04/07 09:12','yyyy/mm/dd hh24:mi'),TO_TIMESTAMP('2021/04/08 09:12','yyyy/mm/dd hh24:mi'),'On-hold','Information as to how the problem was resolved ',35002);</v>
      </c>
    </row>
    <row r="19" spans="1:12" ht="60" x14ac:dyDescent="0.25">
      <c r="A19" s="18">
        <v>400018</v>
      </c>
      <c r="B19" s="16" t="s">
        <v>394</v>
      </c>
      <c r="C19" s="16">
        <v>200011</v>
      </c>
      <c r="D19" s="16">
        <v>901</v>
      </c>
      <c r="E19" s="16" t="s">
        <v>626</v>
      </c>
      <c r="F19" s="16" t="s">
        <v>453</v>
      </c>
      <c r="G19" s="16" t="s">
        <v>648</v>
      </c>
      <c r="H19" s="16" t="s">
        <v>630</v>
      </c>
      <c r="I19" s="13" t="s">
        <v>627</v>
      </c>
      <c r="J19" s="16">
        <v>35016</v>
      </c>
      <c r="K19" s="16"/>
      <c r="L19" s="15" t="str">
        <f t="shared" si="0"/>
        <v>INSERT INTO Problem_Register VALUES(problemseq.NEXTVAL,200011,901,'Detailed description of what the problem is related to ',TO_TIMESTAMP('2021/03/02 08:55','yyyy/mm/dd hh24:mi'),TO_TIMESTAMP('2021/03/03 08:55','yyyy/mm/dd hh24:mi'),'On-hold','Information as to how the problem was resolved ',35016);</v>
      </c>
    </row>
    <row r="20" spans="1:12" ht="60" x14ac:dyDescent="0.25">
      <c r="A20" s="18">
        <v>400019</v>
      </c>
      <c r="B20" s="16" t="s">
        <v>394</v>
      </c>
      <c r="C20" s="16">
        <v>200005</v>
      </c>
      <c r="D20" s="16">
        <v>902</v>
      </c>
      <c r="E20" s="16" t="s">
        <v>626</v>
      </c>
      <c r="F20" s="16" t="s">
        <v>487</v>
      </c>
      <c r="G20" s="16" t="s">
        <v>649</v>
      </c>
      <c r="H20" s="16" t="s">
        <v>628</v>
      </c>
      <c r="I20" s="13" t="s">
        <v>627</v>
      </c>
      <c r="J20" s="16">
        <v>35004</v>
      </c>
      <c r="K20" s="16"/>
      <c r="L20" s="15" t="str">
        <f t="shared" si="0"/>
        <v>INSERT INTO Problem_Register VALUES(problemseq.NEXTVAL,200005,902,'Detailed description of what the problem is related to ',TO_TIMESTAMP('2021/09/15 09:51','yyyy/mm/dd hh24:mi'),TO_TIMESTAMP('2021/10/06 09:51','yyyy/mm/dd hh24:mi'),'Open','Information as to how the problem was resolved ',35004);</v>
      </c>
    </row>
    <row r="21" spans="1:12" ht="60" x14ac:dyDescent="0.25">
      <c r="A21" s="18">
        <v>400020</v>
      </c>
      <c r="B21" s="16" t="s">
        <v>394</v>
      </c>
      <c r="C21" s="16">
        <v>200050</v>
      </c>
      <c r="D21" s="16" t="s">
        <v>283</v>
      </c>
      <c r="E21" s="16" t="s">
        <v>626</v>
      </c>
      <c r="F21" s="16" t="s">
        <v>439</v>
      </c>
      <c r="G21" s="16" t="s">
        <v>650</v>
      </c>
      <c r="H21" s="16" t="s">
        <v>628</v>
      </c>
      <c r="I21" s="13" t="s">
        <v>627</v>
      </c>
      <c r="J21" s="16">
        <v>35007</v>
      </c>
      <c r="K21" s="16"/>
      <c r="L21" s="15" t="str">
        <f t="shared" si="0"/>
        <v>INSERT INTO Problem_Register VALUES(problemseq.NEXTVAL,200050,NULL,'Detailed description of what the problem is related to ',TO_TIMESTAMP('2021/04/25 08:49','yyyy/mm/dd hh24:mi'),TO_TIMESTAMP('2021/05/18 08:49','yyyy/mm/dd hh24:mi'),'Open','Information as to how the problem was resolved ',35007);</v>
      </c>
    </row>
    <row r="22" spans="1:12" ht="60" x14ac:dyDescent="0.25">
      <c r="A22" s="18">
        <v>400021</v>
      </c>
      <c r="B22" s="16" t="s">
        <v>394</v>
      </c>
      <c r="C22" s="16">
        <v>200069</v>
      </c>
      <c r="D22" s="16">
        <v>904</v>
      </c>
      <c r="E22" s="16" t="s">
        <v>626</v>
      </c>
      <c r="F22" s="16" t="s">
        <v>494</v>
      </c>
      <c r="G22" s="16" t="s">
        <v>651</v>
      </c>
      <c r="H22" s="16" t="s">
        <v>630</v>
      </c>
      <c r="I22" s="13" t="s">
        <v>627</v>
      </c>
      <c r="J22" s="16">
        <v>35008</v>
      </c>
      <c r="K22" s="16"/>
      <c r="L22" s="15" t="str">
        <f t="shared" si="0"/>
        <v>INSERT INTO Problem_Register VALUES(problemseq.NEXTVAL,200069,904,'Detailed description of what the problem is related to ',TO_TIMESTAMP('2021/04/27 08:33','yyyy/mm/dd hh24:mi'),TO_TIMESTAMP('2021/04/30 08:33','yyyy/mm/dd hh24:mi'),'On-hold','Information as to how the problem was resolved ',35008);</v>
      </c>
    </row>
    <row r="23" spans="1:12" ht="60" x14ac:dyDescent="0.25">
      <c r="A23" s="18">
        <v>400022</v>
      </c>
      <c r="B23" s="16" t="s">
        <v>394</v>
      </c>
      <c r="C23" s="16">
        <v>200002</v>
      </c>
      <c r="D23" s="16">
        <v>904</v>
      </c>
      <c r="E23" s="16" t="s">
        <v>626</v>
      </c>
      <c r="F23" s="16" t="s">
        <v>435</v>
      </c>
      <c r="G23" s="16" t="s">
        <v>652</v>
      </c>
      <c r="H23" s="16" t="s">
        <v>630</v>
      </c>
      <c r="I23" s="13" t="s">
        <v>627</v>
      </c>
      <c r="J23" s="16">
        <v>35010</v>
      </c>
      <c r="K23" s="16"/>
      <c r="L23" s="15" t="str">
        <f t="shared" si="0"/>
        <v>INSERT INTO Problem_Register VALUES(problemseq.NEXTVAL,200002,904,'Detailed description of what the problem is related to ',TO_TIMESTAMP('2021/07/19 08:02','yyyy/mm/dd hh24:mi'),TO_TIMESTAMP('2021/07/27 08:02','yyyy/mm/dd hh24:mi'),'On-hold','Information as to how the problem was resolved ',35010);</v>
      </c>
    </row>
    <row r="24" spans="1:12" ht="60" x14ac:dyDescent="0.25">
      <c r="A24" s="18">
        <v>400023</v>
      </c>
      <c r="B24" s="16" t="s">
        <v>394</v>
      </c>
      <c r="C24" s="16">
        <v>200069</v>
      </c>
      <c r="D24" s="16">
        <v>901</v>
      </c>
      <c r="E24" s="16" t="s">
        <v>626</v>
      </c>
      <c r="F24" s="16" t="s">
        <v>466</v>
      </c>
      <c r="G24" s="16" t="s">
        <v>653</v>
      </c>
      <c r="H24" s="16" t="s">
        <v>628</v>
      </c>
      <c r="I24" s="13" t="s">
        <v>627</v>
      </c>
      <c r="J24" s="16">
        <v>35016</v>
      </c>
      <c r="K24" s="16"/>
      <c r="L24" s="15" t="str">
        <f t="shared" si="0"/>
        <v>INSERT INTO Problem_Register VALUES(problemseq.NEXTVAL,200069,901,'Detailed description of what the problem is related to ',TO_TIMESTAMP('2021/02/04 09:56','yyyy/mm/dd hh24:mi'),TO_TIMESTAMP('2021/02/06 09:56','yyyy/mm/dd hh24:mi'),'Open','Information as to how the problem was resolved ',35016);</v>
      </c>
    </row>
    <row r="25" spans="1:12" ht="60" x14ac:dyDescent="0.25">
      <c r="A25" s="18">
        <v>400024</v>
      </c>
      <c r="B25" s="16" t="s">
        <v>394</v>
      </c>
      <c r="C25" s="16">
        <v>200103</v>
      </c>
      <c r="D25" s="16">
        <v>904</v>
      </c>
      <c r="E25" s="16" t="s">
        <v>626</v>
      </c>
      <c r="F25" s="16" t="s">
        <v>505</v>
      </c>
      <c r="G25" s="16" t="s">
        <v>654</v>
      </c>
      <c r="H25" s="16" t="s">
        <v>628</v>
      </c>
      <c r="I25" s="13" t="s">
        <v>627</v>
      </c>
      <c r="J25" s="16">
        <v>35015</v>
      </c>
      <c r="K25" s="16"/>
      <c r="L25" s="15" t="str">
        <f t="shared" si="0"/>
        <v>INSERT INTO Problem_Register VALUES(problemseq.NEXTVAL,200103,904,'Detailed description of what the problem is related to ',TO_TIMESTAMP('2021/09/20 09:13','yyyy/mm/dd hh24:mi'),TO_TIMESTAMP('2021/09/27 09:13','yyyy/mm/dd hh24:mi'),'Open','Information as to how the problem was resolved ',35015);</v>
      </c>
    </row>
    <row r="26" spans="1:12" ht="60" x14ac:dyDescent="0.25">
      <c r="A26" s="18">
        <v>400025</v>
      </c>
      <c r="B26" s="16" t="s">
        <v>394</v>
      </c>
      <c r="C26" s="16">
        <v>200020</v>
      </c>
      <c r="D26" s="16">
        <v>904</v>
      </c>
      <c r="E26" s="16" t="s">
        <v>626</v>
      </c>
      <c r="F26" s="16" t="s">
        <v>459</v>
      </c>
      <c r="G26" s="16" t="s">
        <v>655</v>
      </c>
      <c r="H26" s="16" t="s">
        <v>630</v>
      </c>
      <c r="I26" s="13" t="s">
        <v>627</v>
      </c>
      <c r="J26" s="16">
        <v>35003</v>
      </c>
      <c r="K26" s="16"/>
      <c r="L26" s="15" t="str">
        <f t="shared" si="0"/>
        <v>INSERT INTO Problem_Register VALUES(problemseq.NEXTVAL,200020,904,'Detailed description of what the problem is related to ',TO_TIMESTAMP('2021/01/09 08:55','yyyy/mm/dd hh24:mi'),TO_TIMESTAMP('2021/02/05 08:55','yyyy/mm/dd hh24:mi'),'On-hold','Information as to how the problem was resolved ',35003);</v>
      </c>
    </row>
    <row r="27" spans="1:12" ht="60" x14ac:dyDescent="0.25">
      <c r="A27" s="18">
        <v>400026</v>
      </c>
      <c r="B27" s="16" t="s">
        <v>394</v>
      </c>
      <c r="C27" s="16">
        <v>200106</v>
      </c>
      <c r="D27" s="16">
        <v>901</v>
      </c>
      <c r="E27" s="16" t="s">
        <v>626</v>
      </c>
      <c r="F27" s="16" t="s">
        <v>449</v>
      </c>
      <c r="G27" s="16" t="s">
        <v>631</v>
      </c>
      <c r="H27" s="16" t="s">
        <v>629</v>
      </c>
      <c r="I27" s="13" t="s">
        <v>627</v>
      </c>
      <c r="J27" s="16">
        <v>35013</v>
      </c>
      <c r="K27" s="16"/>
      <c r="L27" s="15" t="str">
        <f t="shared" si="0"/>
        <v>INSERT INTO Problem_Register VALUES(problemseq.NEXTVAL,200106,901,'Detailed description of what the problem is related to ',TO_TIMESTAMP('2021/10/07 08:41','yyyy/mm/dd hh24:mi'),TO_TIMESTAMP('2021/11/04 08:41','yyyy/mm/dd hh24:mi'),'Closed','Information as to how the problem was resolved ',35013);</v>
      </c>
    </row>
    <row r="28" spans="1:12" ht="60" x14ac:dyDescent="0.25">
      <c r="A28" s="18">
        <v>400027</v>
      </c>
      <c r="B28" s="16" t="s">
        <v>394</v>
      </c>
      <c r="C28" s="16">
        <v>200057</v>
      </c>
      <c r="D28" s="16">
        <v>901</v>
      </c>
      <c r="E28" s="16" t="s">
        <v>626</v>
      </c>
      <c r="F28" s="16" t="s">
        <v>429</v>
      </c>
      <c r="G28" s="16" t="s">
        <v>656</v>
      </c>
      <c r="H28" s="16" t="s">
        <v>628</v>
      </c>
      <c r="I28" s="13" t="s">
        <v>627</v>
      </c>
      <c r="J28" s="16">
        <v>35011</v>
      </c>
      <c r="K28" s="16"/>
      <c r="L28" s="15" t="str">
        <f t="shared" si="0"/>
        <v>INSERT INTO Problem_Register VALUES(problemseq.NEXTVAL,200057,901,'Detailed description of what the problem is related to ',TO_TIMESTAMP('2021/12/23 09:50','yyyy/mm/dd hh24:mi'),TO_TIMESTAMP('2021/12/25 09:50','yyyy/mm/dd hh24:mi'),'Open','Information as to how the problem was resolved ',35011);</v>
      </c>
    </row>
    <row r="29" spans="1:12" ht="60" x14ac:dyDescent="0.25">
      <c r="A29" s="18">
        <v>400028</v>
      </c>
      <c r="B29" s="16" t="s">
        <v>394</v>
      </c>
      <c r="C29" s="16">
        <v>200047</v>
      </c>
      <c r="D29" s="16">
        <v>903</v>
      </c>
      <c r="E29" s="16" t="s">
        <v>626</v>
      </c>
      <c r="F29" s="16" t="s">
        <v>413</v>
      </c>
      <c r="G29" s="16" t="s">
        <v>657</v>
      </c>
      <c r="H29" s="16" t="s">
        <v>629</v>
      </c>
      <c r="I29" s="13" t="s">
        <v>627</v>
      </c>
      <c r="J29" s="16">
        <v>35009</v>
      </c>
      <c r="K29" s="16"/>
      <c r="L29" s="15" t="str">
        <f t="shared" si="0"/>
        <v>INSERT INTO Problem_Register VALUES(problemseq.NEXTVAL,200047,903,'Detailed description of what the problem is related to ',TO_TIMESTAMP('2021/12/10 08:22','yyyy/mm/dd hh24:mi'),TO_TIMESTAMP('2021/12/20 08:22','yyyy/mm/dd hh24:mi'),'Closed','Information as to how the problem was resolved ',35009);</v>
      </c>
    </row>
    <row r="30" spans="1:12" ht="60" x14ac:dyDescent="0.25">
      <c r="A30" s="18">
        <v>400029</v>
      </c>
      <c r="B30" s="16" t="s">
        <v>394</v>
      </c>
      <c r="C30" s="16">
        <v>200047</v>
      </c>
      <c r="D30" s="16">
        <v>904</v>
      </c>
      <c r="E30" s="16" t="s">
        <v>626</v>
      </c>
      <c r="F30" s="16" t="s">
        <v>430</v>
      </c>
      <c r="G30" s="16" t="s">
        <v>658</v>
      </c>
      <c r="H30" s="16" t="s">
        <v>630</v>
      </c>
      <c r="I30" s="13" t="s">
        <v>627</v>
      </c>
      <c r="J30" s="16">
        <v>35005</v>
      </c>
      <c r="K30" s="16"/>
      <c r="L30" s="15" t="str">
        <f t="shared" si="0"/>
        <v>INSERT INTO Problem_Register VALUES(problemseq.NEXTVAL,200047,904,'Detailed description of what the problem is related to ',TO_TIMESTAMP('2021/04/27 09:25','yyyy/mm/dd hh24:mi'),TO_TIMESTAMP('2021/05/05 09:25','yyyy/mm/dd hh24:mi'),'On-hold','Information as to how the problem was resolved ',35005);</v>
      </c>
    </row>
    <row r="31" spans="1:12" ht="60" x14ac:dyDescent="0.25">
      <c r="A31" s="18">
        <v>400030</v>
      </c>
      <c r="B31" s="16" t="s">
        <v>394</v>
      </c>
      <c r="C31" s="16">
        <v>200064</v>
      </c>
      <c r="D31" s="16">
        <v>901</v>
      </c>
      <c r="E31" s="16" t="s">
        <v>626</v>
      </c>
      <c r="F31" s="16" t="s">
        <v>492</v>
      </c>
      <c r="G31" s="16" t="s">
        <v>659</v>
      </c>
      <c r="H31" s="16" t="s">
        <v>629</v>
      </c>
      <c r="I31" s="13" t="s">
        <v>627</v>
      </c>
      <c r="J31" s="16">
        <v>35014</v>
      </c>
      <c r="K31" s="16"/>
      <c r="L31" s="15" t="str">
        <f t="shared" si="0"/>
        <v>INSERT INTO Problem_Register VALUES(problemseq.NEXTVAL,200064,901,'Detailed description of what the problem is related to ',TO_TIMESTAMP('2021/11/12 08:39','yyyy/mm/dd hh24:mi'),TO_TIMESTAMP('2021/12/04 08:39','yyyy/mm/dd hh24:mi'),'Closed','Information as to how the problem was resolved ',35014);</v>
      </c>
    </row>
    <row r="32" spans="1:12" ht="60" x14ac:dyDescent="0.25">
      <c r="A32" s="18">
        <v>400031</v>
      </c>
      <c r="B32" s="16" t="s">
        <v>394</v>
      </c>
      <c r="C32" s="16">
        <v>200043</v>
      </c>
      <c r="D32" s="16">
        <v>901</v>
      </c>
      <c r="E32" s="16" t="s">
        <v>626</v>
      </c>
      <c r="F32" s="16" t="s">
        <v>486</v>
      </c>
      <c r="G32" s="16" t="s">
        <v>660</v>
      </c>
      <c r="H32" s="16" t="s">
        <v>630</v>
      </c>
      <c r="I32" s="13" t="s">
        <v>627</v>
      </c>
      <c r="J32" s="16">
        <v>35015</v>
      </c>
      <c r="K32" s="16"/>
      <c r="L32" s="15" t="str">
        <f t="shared" si="0"/>
        <v>INSERT INTO Problem_Register VALUES(problemseq.NEXTVAL,200043,901,'Detailed description of what the problem is related to ',TO_TIMESTAMP('2021/05/02 08:46','yyyy/mm/dd hh24:mi'),TO_TIMESTAMP('2021/05/05 08:46','yyyy/mm/dd hh24:mi'),'On-hold','Information as to how the problem was resolved ',35015);</v>
      </c>
    </row>
    <row r="33" spans="1:12" ht="60" x14ac:dyDescent="0.25">
      <c r="A33" s="18">
        <v>400032</v>
      </c>
      <c r="B33" s="16" t="s">
        <v>394</v>
      </c>
      <c r="C33" s="16">
        <v>200030</v>
      </c>
      <c r="D33" s="16">
        <v>904</v>
      </c>
      <c r="E33" s="16" t="s">
        <v>626</v>
      </c>
      <c r="F33" s="16" t="s">
        <v>425</v>
      </c>
      <c r="G33" s="16" t="s">
        <v>661</v>
      </c>
      <c r="H33" s="16" t="s">
        <v>629</v>
      </c>
      <c r="I33" s="13" t="s">
        <v>627</v>
      </c>
      <c r="J33" s="16">
        <v>35010</v>
      </c>
      <c r="K33" s="16"/>
      <c r="L33" s="15" t="str">
        <f t="shared" si="0"/>
        <v>INSERT INTO Problem_Register VALUES(problemseq.NEXTVAL,200030,904,'Detailed description of what the problem is related to ',TO_TIMESTAMP('2021/10/21 09:33','yyyy/mm/dd hh24:mi'),TO_TIMESTAMP('2021/11/10 09:33','yyyy/mm/dd hh24:mi'),'Closed','Information as to how the problem was resolved ',35010);</v>
      </c>
    </row>
    <row r="34" spans="1:12" ht="60" x14ac:dyDescent="0.25">
      <c r="A34" s="18">
        <v>400033</v>
      </c>
      <c r="B34" s="16" t="s">
        <v>394</v>
      </c>
      <c r="C34" s="16">
        <v>200096</v>
      </c>
      <c r="D34" s="16">
        <v>901</v>
      </c>
      <c r="E34" s="16" t="s">
        <v>626</v>
      </c>
      <c r="F34" s="16" t="s">
        <v>448</v>
      </c>
      <c r="G34" s="16" t="s">
        <v>662</v>
      </c>
      <c r="H34" s="16" t="s">
        <v>629</v>
      </c>
      <c r="I34" s="13" t="s">
        <v>627</v>
      </c>
      <c r="J34" s="16">
        <v>35006</v>
      </c>
      <c r="K34" s="16"/>
      <c r="L34" s="15" t="str">
        <f t="shared" si="0"/>
        <v>INSERT INTO Problem_Register VALUES(problemseq.NEXTVAL,200096,901,'Detailed description of what the problem is related to ',TO_TIMESTAMP('2021/09/24 09:58','yyyy/mm/dd hh24:mi'),TO_TIMESTAMP('2021/10/02 09:58','yyyy/mm/dd hh24:mi'),'Closed','Information as to how the problem was resolved ',35006);</v>
      </c>
    </row>
    <row r="35" spans="1:12" ht="60" x14ac:dyDescent="0.25">
      <c r="A35" s="18">
        <v>400034</v>
      </c>
      <c r="B35" s="16" t="s">
        <v>394</v>
      </c>
      <c r="C35" s="16">
        <v>200005</v>
      </c>
      <c r="D35" s="16">
        <v>901</v>
      </c>
      <c r="E35" s="16" t="s">
        <v>626</v>
      </c>
      <c r="F35" s="16" t="s">
        <v>457</v>
      </c>
      <c r="G35" s="16" t="s">
        <v>663</v>
      </c>
      <c r="H35" s="16" t="s">
        <v>628</v>
      </c>
      <c r="I35" s="13" t="s">
        <v>627</v>
      </c>
      <c r="J35" s="16">
        <v>35011</v>
      </c>
      <c r="K35" s="16"/>
      <c r="L35" s="15" t="str">
        <f t="shared" si="0"/>
        <v>INSERT INTO Problem_Register VALUES(problemseq.NEXTVAL,200005,901,'Detailed description of what the problem is related to ',TO_TIMESTAMP('2021/01/29 09:34','yyyy/mm/dd hh24:mi'),TO_TIMESTAMP('2021/02/18 09:34','yyyy/mm/dd hh24:mi'),'Open','Information as to how the problem was resolved ',35011);</v>
      </c>
    </row>
    <row r="36" spans="1:12" ht="60" x14ac:dyDescent="0.25">
      <c r="A36" s="18">
        <v>400035</v>
      </c>
      <c r="B36" s="16" t="s">
        <v>394</v>
      </c>
      <c r="C36" s="16">
        <v>200065</v>
      </c>
      <c r="D36" s="16">
        <v>902</v>
      </c>
      <c r="E36" s="16" t="s">
        <v>626</v>
      </c>
      <c r="F36" s="16" t="s">
        <v>462</v>
      </c>
      <c r="G36" s="16" t="s">
        <v>664</v>
      </c>
      <c r="H36" s="16" t="s">
        <v>630</v>
      </c>
      <c r="I36" s="13" t="s">
        <v>627</v>
      </c>
      <c r="J36" s="16">
        <v>35006</v>
      </c>
      <c r="K36" s="16"/>
      <c r="L36" s="15" t="str">
        <f t="shared" si="0"/>
        <v>INSERT INTO Problem_Register VALUES(problemseq.NEXTVAL,200065,902,'Detailed description of what the problem is related to ',TO_TIMESTAMP('2021/05/25 08:43','yyyy/mm/dd hh24:mi'),TO_TIMESTAMP('2021/06/04 08:43','yyyy/mm/dd hh24:mi'),'On-hold','Information as to how the problem was resolved ',35006);</v>
      </c>
    </row>
    <row r="37" spans="1:12" ht="60" x14ac:dyDescent="0.25">
      <c r="A37" s="18">
        <v>400036</v>
      </c>
      <c r="B37" s="16" t="s">
        <v>394</v>
      </c>
      <c r="C37" s="16">
        <v>200027</v>
      </c>
      <c r="D37" s="16">
        <v>901</v>
      </c>
      <c r="E37" s="16" t="s">
        <v>626</v>
      </c>
      <c r="F37" s="16" t="s">
        <v>456</v>
      </c>
      <c r="G37" s="16" t="s">
        <v>665</v>
      </c>
      <c r="H37" s="16" t="s">
        <v>629</v>
      </c>
      <c r="I37" s="13" t="s">
        <v>627</v>
      </c>
      <c r="J37" s="16">
        <v>35003</v>
      </c>
      <c r="K37" s="16"/>
      <c r="L37" s="15" t="str">
        <f t="shared" si="0"/>
        <v>INSERT INTO Problem_Register VALUES(problemseq.NEXTVAL,200027,901,'Detailed description of what the problem is related to ',TO_TIMESTAMP('2021/01/21 08:29','yyyy/mm/dd hh24:mi'),TO_TIMESTAMP('2021/02/04 08:29','yyyy/mm/dd hh24:mi'),'Closed','Information as to how the problem was resolved ',35003);</v>
      </c>
    </row>
    <row r="38" spans="1:12" ht="60" x14ac:dyDescent="0.25">
      <c r="A38" s="18">
        <v>400037</v>
      </c>
      <c r="B38" s="16" t="s">
        <v>394</v>
      </c>
      <c r="C38" s="16">
        <v>200035</v>
      </c>
      <c r="D38" s="16" t="s">
        <v>283</v>
      </c>
      <c r="E38" s="16" t="s">
        <v>626</v>
      </c>
      <c r="F38" s="16" t="s">
        <v>506</v>
      </c>
      <c r="G38" s="16" t="s">
        <v>666</v>
      </c>
      <c r="H38" s="16" t="s">
        <v>630</v>
      </c>
      <c r="I38" s="13" t="s">
        <v>627</v>
      </c>
      <c r="J38" s="16">
        <v>35014</v>
      </c>
      <c r="K38" s="16"/>
      <c r="L38" s="15" t="str">
        <f t="shared" si="0"/>
        <v>INSERT INTO Problem_Register VALUES(problemseq.NEXTVAL,200035,NULL,'Detailed description of what the problem is related to ',TO_TIMESTAMP('2022/01/01 09:30','yyyy/mm/dd hh24:mi'),TO_TIMESTAMP('2022/01/27 09:30','yyyy/mm/dd hh24:mi'),'On-hold','Information as to how the problem was resolved ',35014);</v>
      </c>
    </row>
    <row r="39" spans="1:12" ht="60" x14ac:dyDescent="0.25">
      <c r="A39" s="18">
        <v>400038</v>
      </c>
      <c r="B39" s="16" t="s">
        <v>394</v>
      </c>
      <c r="C39" s="16">
        <v>200002</v>
      </c>
      <c r="D39" s="16">
        <v>901</v>
      </c>
      <c r="E39" s="16" t="s">
        <v>626</v>
      </c>
      <c r="F39" s="16" t="s">
        <v>455</v>
      </c>
      <c r="G39" s="16" t="s">
        <v>667</v>
      </c>
      <c r="H39" s="16" t="s">
        <v>628</v>
      </c>
      <c r="I39" s="13" t="s">
        <v>627</v>
      </c>
      <c r="J39" s="16">
        <v>35001</v>
      </c>
      <c r="K39" s="16"/>
      <c r="L39" s="15" t="str">
        <f t="shared" si="0"/>
        <v>INSERT INTO Problem_Register VALUES(problemseq.NEXTVAL,200002,901,'Detailed description of what the problem is related to ',TO_TIMESTAMP('2022/01/13 08:03','yyyy/mm/dd hh24:mi'),TO_TIMESTAMP('2022/01/22 08:03','yyyy/mm/dd hh24:mi'),'Open','Information as to how the problem was resolved ',35001);</v>
      </c>
    </row>
    <row r="40" spans="1:12" ht="60" x14ac:dyDescent="0.25">
      <c r="A40" s="18">
        <v>400039</v>
      </c>
      <c r="B40" s="16" t="s">
        <v>394</v>
      </c>
      <c r="C40" s="16">
        <v>200105</v>
      </c>
      <c r="D40" s="16">
        <v>904</v>
      </c>
      <c r="E40" s="16" t="s">
        <v>626</v>
      </c>
      <c r="F40" s="16" t="s">
        <v>492</v>
      </c>
      <c r="G40" s="16" t="s">
        <v>668</v>
      </c>
      <c r="H40" s="16" t="s">
        <v>630</v>
      </c>
      <c r="I40" s="13" t="s">
        <v>627</v>
      </c>
      <c r="J40" s="16">
        <v>35007</v>
      </c>
      <c r="K40" s="16"/>
      <c r="L40" s="15" t="str">
        <f t="shared" si="0"/>
        <v>INSERT INTO Problem_Register VALUES(problemseq.NEXTVAL,200105,904,'Detailed description of what the problem is related to ',TO_TIMESTAMP('2021/11/12 08:39','yyyy/mm/dd hh24:mi'),TO_TIMESTAMP('2021/11/13 08:39','yyyy/mm/dd hh24:mi'),'On-hold','Information as to how the problem was resolved ',35007);</v>
      </c>
    </row>
    <row r="41" spans="1:12" ht="60" x14ac:dyDescent="0.25">
      <c r="A41" s="18">
        <v>400040</v>
      </c>
      <c r="B41" s="16" t="s">
        <v>394</v>
      </c>
      <c r="C41" s="16">
        <v>200058</v>
      </c>
      <c r="D41" s="16" t="s">
        <v>283</v>
      </c>
      <c r="E41" s="16" t="s">
        <v>626</v>
      </c>
      <c r="F41" s="16" t="s">
        <v>425</v>
      </c>
      <c r="G41" s="16" t="s">
        <v>669</v>
      </c>
      <c r="H41" s="16" t="s">
        <v>628</v>
      </c>
      <c r="I41" s="13" t="s">
        <v>627</v>
      </c>
      <c r="J41" s="16">
        <v>35006</v>
      </c>
      <c r="K41" s="16"/>
      <c r="L41" s="15" t="str">
        <f t="shared" si="0"/>
        <v>INSERT INTO Problem_Register VALUES(problemseq.NEXTVAL,200058,NULL,'Detailed description of what the problem is related to ',TO_TIMESTAMP('2021/10/21 09:33','yyyy/mm/dd hh24:mi'),TO_TIMESTAMP('2021/11/01 09:33','yyyy/mm/dd hh24:mi'),'Open','Information as to how the problem was resolved ',35006);</v>
      </c>
    </row>
    <row r="42" spans="1:12" ht="60" x14ac:dyDescent="0.25">
      <c r="A42" s="18">
        <v>400041</v>
      </c>
      <c r="B42" s="16" t="s">
        <v>394</v>
      </c>
      <c r="C42" s="16">
        <v>200017</v>
      </c>
      <c r="D42" s="16" t="s">
        <v>283</v>
      </c>
      <c r="E42" s="16" t="s">
        <v>626</v>
      </c>
      <c r="F42" s="16" t="s">
        <v>420</v>
      </c>
      <c r="G42" s="16" t="s">
        <v>670</v>
      </c>
      <c r="H42" s="16" t="s">
        <v>629</v>
      </c>
      <c r="I42" s="13" t="s">
        <v>627</v>
      </c>
      <c r="J42" s="16">
        <v>35005</v>
      </c>
      <c r="K42" s="16"/>
      <c r="L42" s="15" t="str">
        <f t="shared" si="0"/>
        <v>INSERT INTO Problem_Register VALUES(problemseq.NEXTVAL,200017,NULL,'Detailed description of what the problem is related to ',TO_TIMESTAMP('2021/03/18 08:29','yyyy/mm/dd hh24:mi'),TO_TIMESTAMP('2021/04/01 08:29','yyyy/mm/dd hh24:mi'),'Closed','Information as to how the problem was resolved ',35005);</v>
      </c>
    </row>
    <row r="43" spans="1:12" ht="60" x14ac:dyDescent="0.25">
      <c r="A43" s="18">
        <v>400042</v>
      </c>
      <c r="B43" s="16" t="s">
        <v>394</v>
      </c>
      <c r="C43" s="16">
        <v>200024</v>
      </c>
      <c r="D43" s="16">
        <v>904</v>
      </c>
      <c r="E43" s="16" t="s">
        <v>626</v>
      </c>
      <c r="F43" s="16" t="s">
        <v>466</v>
      </c>
      <c r="G43" s="16" t="s">
        <v>671</v>
      </c>
      <c r="H43" s="16" t="s">
        <v>629</v>
      </c>
      <c r="I43" s="13" t="s">
        <v>627</v>
      </c>
      <c r="J43" s="16">
        <v>35016</v>
      </c>
      <c r="K43" s="16"/>
      <c r="L43" s="15" t="str">
        <f t="shared" si="0"/>
        <v>INSERT INTO Problem_Register VALUES(problemseq.NEXTVAL,200024,904,'Detailed description of what the problem is related to ',TO_TIMESTAMP('2021/02/04 09:56','yyyy/mm/dd hh24:mi'),TO_TIMESTAMP('2021/02/14 09:56','yyyy/mm/dd hh24:mi'),'Closed','Information as to how the problem was resolved ',35016);</v>
      </c>
    </row>
    <row r="44" spans="1:12" ht="60" x14ac:dyDescent="0.25">
      <c r="A44" s="18">
        <v>400043</v>
      </c>
      <c r="B44" s="16" t="s">
        <v>394</v>
      </c>
      <c r="C44" s="16">
        <v>200056</v>
      </c>
      <c r="D44" s="16" t="s">
        <v>283</v>
      </c>
      <c r="E44" s="16" t="s">
        <v>626</v>
      </c>
      <c r="F44" s="16" t="s">
        <v>491</v>
      </c>
      <c r="G44" s="16" t="s">
        <v>672</v>
      </c>
      <c r="H44" s="16" t="s">
        <v>630</v>
      </c>
      <c r="I44" s="13" t="s">
        <v>627</v>
      </c>
      <c r="J44" s="16">
        <v>35012</v>
      </c>
      <c r="K44" s="16"/>
      <c r="L44" s="15" t="str">
        <f t="shared" si="0"/>
        <v>INSERT INTO Problem_Register VALUES(problemseq.NEXTVAL,200056,NULL,'Detailed description of what the problem is related to ',TO_TIMESTAMP('2022/01/03 09:44','yyyy/mm/dd hh24:mi'),TO_TIMESTAMP('2022/01/08 09:44','yyyy/mm/dd hh24:mi'),'On-hold','Information as to how the problem was resolved ',35012);</v>
      </c>
    </row>
    <row r="45" spans="1:12" ht="60" x14ac:dyDescent="0.25">
      <c r="A45" s="18">
        <v>400044</v>
      </c>
      <c r="B45" s="16" t="s">
        <v>394</v>
      </c>
      <c r="C45" s="16">
        <v>200063</v>
      </c>
      <c r="D45" s="16">
        <v>901</v>
      </c>
      <c r="E45" s="16" t="s">
        <v>626</v>
      </c>
      <c r="F45" s="16" t="s">
        <v>463</v>
      </c>
      <c r="G45" s="16" t="s">
        <v>673</v>
      </c>
      <c r="H45" s="16" t="s">
        <v>628</v>
      </c>
      <c r="I45" s="13" t="s">
        <v>627</v>
      </c>
      <c r="J45" s="16">
        <v>35016</v>
      </c>
      <c r="K45" s="16"/>
      <c r="L45" s="15" t="str">
        <f t="shared" si="0"/>
        <v>INSERT INTO Problem_Register VALUES(problemseq.NEXTVAL,200063,901,'Detailed description of what the problem is related to ',TO_TIMESTAMP('2021/01/23 08:28','yyyy/mm/dd hh24:mi'),TO_TIMESTAMP('2021/02/06 08:28','yyyy/mm/dd hh24:mi'),'Open','Information as to how the problem was resolved ',35016);</v>
      </c>
    </row>
    <row r="46" spans="1:12" ht="60" x14ac:dyDescent="0.25">
      <c r="A46" s="18">
        <v>400045</v>
      </c>
      <c r="B46" s="16" t="s">
        <v>394</v>
      </c>
      <c r="C46" s="16">
        <v>200016</v>
      </c>
      <c r="D46" s="16">
        <v>903</v>
      </c>
      <c r="E46" s="16" t="s">
        <v>626</v>
      </c>
      <c r="F46" s="16" t="s">
        <v>444</v>
      </c>
      <c r="G46" s="16" t="s">
        <v>674</v>
      </c>
      <c r="H46" s="16" t="s">
        <v>629</v>
      </c>
      <c r="I46" s="13" t="s">
        <v>627</v>
      </c>
      <c r="J46" s="16">
        <v>35011</v>
      </c>
      <c r="K46" s="16"/>
      <c r="L46" s="15" t="str">
        <f t="shared" si="0"/>
        <v>INSERT INTO Problem_Register VALUES(problemseq.NEXTVAL,200016,903,'Detailed description of what the problem is related to ',TO_TIMESTAMP('2021/03/10 08:53','yyyy/mm/dd hh24:mi'),TO_TIMESTAMP('2021/03/28 08:53','yyyy/mm/dd hh24:mi'),'Closed','Information as to how the problem was resolved ',35011);</v>
      </c>
    </row>
    <row r="47" spans="1:12" ht="60" x14ac:dyDescent="0.25">
      <c r="A47" s="18">
        <v>400046</v>
      </c>
      <c r="B47" s="16" t="s">
        <v>394</v>
      </c>
      <c r="C47" s="16">
        <v>200094</v>
      </c>
      <c r="D47" s="16">
        <v>901</v>
      </c>
      <c r="E47" s="16" t="s">
        <v>626</v>
      </c>
      <c r="F47" s="16" t="s">
        <v>509</v>
      </c>
      <c r="G47" s="16" t="s">
        <v>675</v>
      </c>
      <c r="H47" s="16" t="s">
        <v>628</v>
      </c>
      <c r="I47" s="13" t="s">
        <v>627</v>
      </c>
      <c r="J47" s="16">
        <v>35005</v>
      </c>
      <c r="K47" s="16"/>
      <c r="L47" s="15" t="str">
        <f t="shared" si="0"/>
        <v>INSERT INTO Problem_Register VALUES(problemseq.NEXTVAL,200094,901,'Detailed description of what the problem is related to ',TO_TIMESTAMP('2021/05/12 09:00','yyyy/mm/dd hh24:mi'),TO_TIMESTAMP('2021/05/22 09:00','yyyy/mm/dd hh24:mi'),'Open','Information as to how the problem was resolved ',35005);</v>
      </c>
    </row>
    <row r="48" spans="1:12" ht="60" x14ac:dyDescent="0.25">
      <c r="A48" s="18">
        <v>400047</v>
      </c>
      <c r="B48" s="16" t="s">
        <v>394</v>
      </c>
      <c r="C48" s="16">
        <v>200081</v>
      </c>
      <c r="D48" s="16" t="s">
        <v>283</v>
      </c>
      <c r="E48" s="16" t="s">
        <v>626</v>
      </c>
      <c r="F48" s="16" t="s">
        <v>499</v>
      </c>
      <c r="G48" s="16" t="s">
        <v>676</v>
      </c>
      <c r="H48" s="16" t="s">
        <v>630</v>
      </c>
      <c r="I48" s="13" t="s">
        <v>627</v>
      </c>
      <c r="J48" s="16">
        <v>35003</v>
      </c>
      <c r="K48" s="16"/>
      <c r="L48" s="15" t="str">
        <f t="shared" si="0"/>
        <v>INSERT INTO Problem_Register VALUES(problemseq.NEXTVAL,200081,NULL,'Detailed description of what the problem is related to ',TO_TIMESTAMP('2022/01/14 09:22','yyyy/mm/dd hh24:mi'),TO_TIMESTAMP('2022/01/17 09:22','yyyy/mm/dd hh24:mi'),'On-hold','Information as to how the problem was resolved ',35003);</v>
      </c>
    </row>
    <row r="49" spans="1:12" ht="60" x14ac:dyDescent="0.25">
      <c r="A49" s="18">
        <v>400048</v>
      </c>
      <c r="B49" s="16" t="s">
        <v>394</v>
      </c>
      <c r="C49" s="16">
        <v>200012</v>
      </c>
      <c r="D49" s="16" t="s">
        <v>283</v>
      </c>
      <c r="E49" s="16" t="s">
        <v>626</v>
      </c>
      <c r="F49" s="16" t="s">
        <v>492</v>
      </c>
      <c r="G49" s="16" t="s">
        <v>677</v>
      </c>
      <c r="H49" s="16" t="s">
        <v>630</v>
      </c>
      <c r="I49" s="13" t="s">
        <v>627</v>
      </c>
      <c r="J49" s="16">
        <v>35005</v>
      </c>
      <c r="K49" s="16"/>
      <c r="L49" s="15" t="str">
        <f t="shared" si="0"/>
        <v>INSERT INTO Problem_Register VALUES(problemseq.NEXTVAL,200012,NULL,'Detailed description of what the problem is related to ',TO_TIMESTAMP('2021/11/12 08:39','yyyy/mm/dd hh24:mi'),TO_TIMESTAMP('2021/11/29 08:39','yyyy/mm/dd hh24:mi'),'On-hold','Information as to how the problem was resolved ',35005);</v>
      </c>
    </row>
    <row r="50" spans="1:12" ht="60" x14ac:dyDescent="0.25">
      <c r="A50" s="18">
        <v>400049</v>
      </c>
      <c r="B50" s="16" t="s">
        <v>394</v>
      </c>
      <c r="C50" s="16">
        <v>200065</v>
      </c>
      <c r="D50" s="16" t="s">
        <v>283</v>
      </c>
      <c r="E50" s="16" t="s">
        <v>626</v>
      </c>
      <c r="F50" s="16" t="s">
        <v>450</v>
      </c>
      <c r="G50" s="16" t="s">
        <v>678</v>
      </c>
      <c r="H50" s="16" t="s">
        <v>628</v>
      </c>
      <c r="I50" s="13" t="s">
        <v>627</v>
      </c>
      <c r="J50" s="16">
        <v>35011</v>
      </c>
      <c r="K50" s="16"/>
      <c r="L50" s="15" t="str">
        <f t="shared" si="0"/>
        <v>INSERT INTO Problem_Register VALUES(problemseq.NEXTVAL,200065,NULL,'Detailed description of what the problem is related to ',TO_TIMESTAMP('2021/03/20 08:46','yyyy/mm/dd hh24:mi'),TO_TIMESTAMP('2021/04/07 08:46','yyyy/mm/dd hh24:mi'),'Open','Information as to how the problem was resolved ',35011);</v>
      </c>
    </row>
    <row r="51" spans="1:12" ht="60" x14ac:dyDescent="0.25">
      <c r="A51" s="18">
        <v>400050</v>
      </c>
      <c r="B51" s="16" t="s">
        <v>394</v>
      </c>
      <c r="C51" s="16">
        <v>200044</v>
      </c>
      <c r="D51" s="16">
        <v>903</v>
      </c>
      <c r="E51" s="16" t="s">
        <v>626</v>
      </c>
      <c r="F51" s="16" t="s">
        <v>491</v>
      </c>
      <c r="G51" s="16" t="s">
        <v>679</v>
      </c>
      <c r="H51" s="16" t="s">
        <v>630</v>
      </c>
      <c r="I51" s="13" t="s">
        <v>627</v>
      </c>
      <c r="J51" s="16">
        <v>35016</v>
      </c>
      <c r="K51" s="16"/>
      <c r="L51" s="15" t="str">
        <f t="shared" si="0"/>
        <v>INSERT INTO Problem_Register VALUES(problemseq.NEXTVAL,200044,903,'Detailed description of what the problem is related to ',TO_TIMESTAMP('2022/01/03 09:44','yyyy/mm/dd hh24:mi'),TO_TIMESTAMP('2022/01/18 09:44','yyyy/mm/dd hh24:mi'),'On-hold','Information as to how the problem was resolved ',35016);</v>
      </c>
    </row>
    <row r="52" spans="1:12" x14ac:dyDescent="0.25">
      <c r="A52" t="s">
        <v>283</v>
      </c>
    </row>
    <row r="53" spans="1:12" x14ac:dyDescent="0.25">
      <c r="A53" t="s">
        <v>283</v>
      </c>
    </row>
    <row r="54" spans="1:12" x14ac:dyDescent="0.25">
      <c r="A54" t="s">
        <v>283</v>
      </c>
    </row>
    <row r="55" spans="1:12" x14ac:dyDescent="0.25">
      <c r="A55" t="s">
        <v>283</v>
      </c>
    </row>
    <row r="56" spans="1:12" x14ac:dyDescent="0.25">
      <c r="A56" t="s">
        <v>283</v>
      </c>
    </row>
    <row r="57" spans="1:12" x14ac:dyDescent="0.25">
      <c r="A57" t="s">
        <v>283</v>
      </c>
    </row>
    <row r="58" spans="1:12" x14ac:dyDescent="0.25">
      <c r="A58" t="s">
        <v>283</v>
      </c>
    </row>
    <row r="59" spans="1:12" x14ac:dyDescent="0.25">
      <c r="A59" t="s">
        <v>283</v>
      </c>
    </row>
    <row r="60" spans="1:12" x14ac:dyDescent="0.25">
      <c r="A60" t="s">
        <v>283</v>
      </c>
    </row>
    <row r="61" spans="1:12" x14ac:dyDescent="0.25">
      <c r="A61" t="s">
        <v>283</v>
      </c>
    </row>
    <row r="62" spans="1:12" x14ac:dyDescent="0.25">
      <c r="A62" t="s">
        <v>283</v>
      </c>
    </row>
    <row r="63" spans="1:12" x14ac:dyDescent="0.25">
      <c r="A63" t="s">
        <v>283</v>
      </c>
    </row>
    <row r="64" spans="1:12" x14ac:dyDescent="0.25">
      <c r="A64" t="s">
        <v>283</v>
      </c>
    </row>
    <row r="65" spans="1:1" x14ac:dyDescent="0.25">
      <c r="A65" t="s">
        <v>283</v>
      </c>
    </row>
    <row r="66" spans="1:1" x14ac:dyDescent="0.25">
      <c r="A66" t="s">
        <v>283</v>
      </c>
    </row>
    <row r="67" spans="1:1" x14ac:dyDescent="0.25">
      <c r="A67" t="s">
        <v>283</v>
      </c>
    </row>
    <row r="68" spans="1:1" x14ac:dyDescent="0.25">
      <c r="A68" t="s">
        <v>283</v>
      </c>
    </row>
    <row r="69" spans="1:1" x14ac:dyDescent="0.25">
      <c r="A69" t="s">
        <v>283</v>
      </c>
    </row>
    <row r="70" spans="1:1" x14ac:dyDescent="0.25">
      <c r="A70" t="s">
        <v>283</v>
      </c>
    </row>
    <row r="71" spans="1:1" x14ac:dyDescent="0.25">
      <c r="A71" t="s">
        <v>283</v>
      </c>
    </row>
    <row r="72" spans="1:1" x14ac:dyDescent="0.25">
      <c r="A72" t="s">
        <v>283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5C56-5EBF-407F-92B4-D0327D2FE3A5}">
  <dimension ref="A2:Q12"/>
  <sheetViews>
    <sheetView workbookViewId="0">
      <selection activeCell="G7" sqref="G7"/>
    </sheetView>
  </sheetViews>
  <sheetFormatPr defaultRowHeight="15" x14ac:dyDescent="0.25"/>
  <cols>
    <col min="1" max="2" width="10.7109375" bestFit="1" customWidth="1"/>
  </cols>
  <sheetData>
    <row r="2" spans="1:17" x14ac:dyDescent="0.25">
      <c r="A2" s="17">
        <v>44530</v>
      </c>
      <c r="B2" s="17">
        <v>44565</v>
      </c>
    </row>
    <row r="3" spans="1:17" x14ac:dyDescent="0.25">
      <c r="A3">
        <f>WEEKNUM(A2)</f>
        <v>49</v>
      </c>
      <c r="B3">
        <f>WEEKNUM(B2)</f>
        <v>2</v>
      </c>
      <c r="C3">
        <f>54-49</f>
        <v>5</v>
      </c>
      <c r="J3">
        <v>1969.78</v>
      </c>
      <c r="M3">
        <f>J3+J4</f>
        <v>3545.8599999999997</v>
      </c>
    </row>
    <row r="4" spans="1:17" x14ac:dyDescent="0.25">
      <c r="A4" s="17">
        <v>44565</v>
      </c>
      <c r="B4" s="17">
        <v>44610</v>
      </c>
      <c r="E4">
        <f>C3+C5</f>
        <v>11</v>
      </c>
      <c r="G4">
        <f>E4*(12500/52)</f>
        <v>2644.2307692307691</v>
      </c>
      <c r="J4">
        <v>1576.08</v>
      </c>
      <c r="M4">
        <f>M3-I12</f>
        <v>1836.5892307692307</v>
      </c>
      <c r="N4">
        <f>M4*0.2</f>
        <v>367.31784615384618</v>
      </c>
      <c r="P4">
        <f>M3-N4</f>
        <v>3178.5421538461533</v>
      </c>
    </row>
    <row r="5" spans="1:17" x14ac:dyDescent="0.25">
      <c r="A5">
        <f>WEEKNUM(A4)</f>
        <v>2</v>
      </c>
      <c r="B5">
        <f>WEEKNUM(B4)</f>
        <v>8</v>
      </c>
      <c r="C5">
        <f>B5-A5</f>
        <v>6</v>
      </c>
    </row>
    <row r="8" spans="1:17" x14ac:dyDescent="0.25">
      <c r="I8" t="s">
        <v>681</v>
      </c>
      <c r="J8">
        <v>388.74</v>
      </c>
    </row>
    <row r="9" spans="1:17" x14ac:dyDescent="0.25">
      <c r="I9" t="s">
        <v>682</v>
      </c>
      <c r="J9">
        <v>546.22</v>
      </c>
    </row>
    <row r="10" spans="1:17" x14ac:dyDescent="0.25">
      <c r="J10">
        <f>J8+J9</f>
        <v>934.96</v>
      </c>
    </row>
    <row r="12" spans="1:17" x14ac:dyDescent="0.25">
      <c r="I12">
        <f>G4-J10</f>
        <v>1709.270769230769</v>
      </c>
      <c r="Q12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59"/>
  <sheetViews>
    <sheetView workbookViewId="0">
      <pane ySplit="1" topLeftCell="A2" activePane="bottomLeft" state="frozen"/>
      <selection activeCell="B1" sqref="B1"/>
      <selection pane="bottomLeft" activeCell="I26" sqref="I26"/>
    </sheetView>
  </sheetViews>
  <sheetFormatPr defaultRowHeight="15" x14ac:dyDescent="0.25"/>
  <cols>
    <col min="1" max="1" width="23" bestFit="1" customWidth="1"/>
    <col min="2" max="2" width="19.7109375" bestFit="1" customWidth="1"/>
    <col min="3" max="5" width="19.7109375" customWidth="1"/>
    <col min="6" max="9" width="23" customWidth="1"/>
  </cols>
  <sheetData>
    <row r="1" spans="1:12" x14ac:dyDescent="0.25">
      <c r="A1" t="s">
        <v>260</v>
      </c>
      <c r="B1" t="s">
        <v>259</v>
      </c>
      <c r="C1" t="s">
        <v>314</v>
      </c>
      <c r="D1" t="s">
        <v>315</v>
      </c>
      <c r="E1" t="s">
        <v>316</v>
      </c>
      <c r="F1" t="s">
        <v>291</v>
      </c>
      <c r="G1" t="s">
        <v>292</v>
      </c>
      <c r="H1" t="s">
        <v>313</v>
      </c>
      <c r="I1" t="s">
        <v>262</v>
      </c>
      <c r="L1" t="s">
        <v>312</v>
      </c>
    </row>
    <row r="2" spans="1:12" x14ac:dyDescent="0.25">
      <c r="A2" t="s">
        <v>289</v>
      </c>
      <c r="B2" s="5" t="s">
        <v>317</v>
      </c>
      <c r="C2" s="7">
        <v>5002</v>
      </c>
      <c r="D2" s="7">
        <v>5005</v>
      </c>
      <c r="E2" s="7" t="s">
        <v>283</v>
      </c>
      <c r="F2">
        <v>6005</v>
      </c>
      <c r="G2">
        <v>6001</v>
      </c>
      <c r="H2">
        <v>6002</v>
      </c>
      <c r="I2" s="1">
        <v>1001</v>
      </c>
      <c r="L2" t="str">
        <f>_xlfn.CONCAT("INSERT INTO Equipment_Register VALUES (",A2,",","'",B2,"'",",",C2,",",D2,",",E2,",",F2,",",G2,",",H2,",",I2,");")</f>
        <v>INSERT INTO Equipment_Register VALUES (equipmentseq.NEXTVAL,'WC7321',5002,5005,NULL,6005,6001,6002,1001);</v>
      </c>
    </row>
    <row r="3" spans="1:12" x14ac:dyDescent="0.25">
      <c r="A3" t="s">
        <v>289</v>
      </c>
      <c r="B3" s="6" t="s">
        <v>318</v>
      </c>
      <c r="C3" s="7">
        <v>5001</v>
      </c>
      <c r="D3" s="7">
        <v>5005</v>
      </c>
      <c r="E3" s="7" t="s">
        <v>283</v>
      </c>
      <c r="F3">
        <v>6004</v>
      </c>
      <c r="G3">
        <v>6003</v>
      </c>
      <c r="H3" t="s">
        <v>283</v>
      </c>
      <c r="I3" s="2">
        <v>1002</v>
      </c>
      <c r="L3" t="str">
        <f t="shared" ref="L3:L59" si="0">_xlfn.CONCAT("INSERT INTO Equipment_Register VALUES (",A3,",","'",B3,"'",",",C3,",",D3,",",E3,",",F3,",",G3,",",H3,",",I3,");")</f>
        <v>INSERT INTO Equipment_Register VALUES (equipmentseq.NEXTVAL,'WC5551',5001,5005,NULL,6004,6003,NULL,1002);</v>
      </c>
    </row>
    <row r="4" spans="1:12" x14ac:dyDescent="0.25">
      <c r="A4" t="s">
        <v>289</v>
      </c>
      <c r="B4" s="5" t="s">
        <v>319</v>
      </c>
      <c r="C4" s="7">
        <v>5002</v>
      </c>
      <c r="D4" s="7">
        <v>5003</v>
      </c>
      <c r="E4" s="7">
        <v>5007</v>
      </c>
      <c r="F4">
        <v>6005</v>
      </c>
      <c r="G4">
        <v>6002</v>
      </c>
      <c r="H4" t="s">
        <v>283</v>
      </c>
      <c r="I4" s="1">
        <v>1003</v>
      </c>
      <c r="L4" t="str">
        <f t="shared" si="0"/>
        <v>INSERT INTO Equipment_Register VALUES (equipmentseq.NEXTVAL,'WC4264',5002,5003,5007,6005,6002,NULL,1003);</v>
      </c>
    </row>
    <row r="5" spans="1:12" x14ac:dyDescent="0.25">
      <c r="A5" t="s">
        <v>289</v>
      </c>
      <c r="B5" s="6" t="s">
        <v>320</v>
      </c>
      <c r="C5" s="7">
        <v>5002</v>
      </c>
      <c r="D5" s="7">
        <v>5005</v>
      </c>
      <c r="E5" s="7">
        <v>5007</v>
      </c>
      <c r="F5">
        <v>6005</v>
      </c>
      <c r="G5">
        <v>6001</v>
      </c>
      <c r="H5" t="s">
        <v>283</v>
      </c>
      <c r="I5" s="2">
        <v>1004</v>
      </c>
      <c r="L5" t="str">
        <f t="shared" si="0"/>
        <v>INSERT INTO Equipment_Register VALUES (equipmentseq.NEXTVAL,'WC2479',5002,5005,5007,6005,6001,NULL,1004);</v>
      </c>
    </row>
    <row r="6" spans="1:12" x14ac:dyDescent="0.25">
      <c r="A6" t="s">
        <v>289</v>
      </c>
      <c r="B6" s="5" t="s">
        <v>321</v>
      </c>
      <c r="C6" s="7">
        <v>5002</v>
      </c>
      <c r="D6" s="7">
        <v>5005</v>
      </c>
      <c r="E6" s="7">
        <v>5006</v>
      </c>
      <c r="F6">
        <v>6005</v>
      </c>
      <c r="G6">
        <v>6001</v>
      </c>
      <c r="H6">
        <v>6003</v>
      </c>
      <c r="I6" s="1">
        <v>1005</v>
      </c>
      <c r="L6" t="str">
        <f t="shared" si="0"/>
        <v>INSERT INTO Equipment_Register VALUES (equipmentseq.NEXTVAL,'WC7379',5002,5005,5006,6005,6001,6003,1005);</v>
      </c>
    </row>
    <row r="7" spans="1:12" x14ac:dyDescent="0.25">
      <c r="A7" t="s">
        <v>289</v>
      </c>
      <c r="B7" s="6" t="s">
        <v>322</v>
      </c>
      <c r="C7" s="7">
        <v>5001</v>
      </c>
      <c r="D7" s="7">
        <v>5005</v>
      </c>
      <c r="E7" s="7">
        <v>5006</v>
      </c>
      <c r="F7">
        <v>6004</v>
      </c>
      <c r="G7">
        <v>6002</v>
      </c>
      <c r="H7">
        <v>6001</v>
      </c>
      <c r="I7" s="2">
        <v>1006</v>
      </c>
      <c r="L7" t="str">
        <f t="shared" si="0"/>
        <v>INSERT INTO Equipment_Register VALUES (equipmentseq.NEXTVAL,'WC3585',5001,5005,5006,6004,6002,6001,1006);</v>
      </c>
    </row>
    <row r="8" spans="1:12" x14ac:dyDescent="0.25">
      <c r="A8" t="s">
        <v>289</v>
      </c>
      <c r="B8" s="5" t="s">
        <v>323</v>
      </c>
      <c r="C8" s="7">
        <v>5002</v>
      </c>
      <c r="D8" s="7">
        <v>5005</v>
      </c>
      <c r="E8" s="7">
        <v>5007</v>
      </c>
      <c r="F8">
        <v>6005</v>
      </c>
      <c r="G8">
        <v>6002</v>
      </c>
      <c r="H8">
        <v>6001</v>
      </c>
      <c r="I8" s="1">
        <v>1007</v>
      </c>
      <c r="L8" t="str">
        <f t="shared" si="0"/>
        <v>INSERT INTO Equipment_Register VALUES (equipmentseq.NEXTVAL,'WC2739',5002,5005,5007,6005,6002,6001,1007);</v>
      </c>
    </row>
    <row r="9" spans="1:12" x14ac:dyDescent="0.25">
      <c r="A9" t="s">
        <v>289</v>
      </c>
      <c r="B9" s="6" t="s">
        <v>324</v>
      </c>
      <c r="C9" s="7">
        <v>5002</v>
      </c>
      <c r="D9" s="7">
        <v>5003</v>
      </c>
      <c r="E9" s="7">
        <v>5006</v>
      </c>
      <c r="F9">
        <v>6005</v>
      </c>
      <c r="G9">
        <v>6003</v>
      </c>
      <c r="H9">
        <v>6001</v>
      </c>
      <c r="I9" s="2">
        <v>1008</v>
      </c>
      <c r="L9" t="str">
        <f t="shared" si="0"/>
        <v>INSERT INTO Equipment_Register VALUES (equipmentseq.NEXTVAL,'WC5458',5002,5003,5006,6005,6003,6001,1008);</v>
      </c>
    </row>
    <row r="10" spans="1:12" x14ac:dyDescent="0.25">
      <c r="A10" t="s">
        <v>289</v>
      </c>
      <c r="B10" s="5" t="s">
        <v>325</v>
      </c>
      <c r="C10" s="7">
        <v>5001</v>
      </c>
      <c r="D10" s="7">
        <v>5004</v>
      </c>
      <c r="E10" s="7">
        <v>5007</v>
      </c>
      <c r="F10">
        <v>6004</v>
      </c>
      <c r="G10">
        <v>6001</v>
      </c>
      <c r="H10">
        <v>6003</v>
      </c>
      <c r="I10" s="1">
        <v>1009</v>
      </c>
      <c r="L10" t="str">
        <f t="shared" si="0"/>
        <v>INSERT INTO Equipment_Register VALUES (equipmentseq.NEXTVAL,'WC1297',5001,5004,5007,6004,6001,6003,1009);</v>
      </c>
    </row>
    <row r="11" spans="1:12" x14ac:dyDescent="0.25">
      <c r="A11" t="s">
        <v>289</v>
      </c>
      <c r="B11" s="6" t="s">
        <v>326</v>
      </c>
      <c r="C11" s="7">
        <v>5001</v>
      </c>
      <c r="D11" s="7">
        <v>5003</v>
      </c>
      <c r="E11" s="7">
        <v>5006</v>
      </c>
      <c r="F11">
        <v>6004</v>
      </c>
      <c r="G11">
        <v>6003</v>
      </c>
      <c r="H11" t="s">
        <v>283</v>
      </c>
      <c r="I11" s="2">
        <v>1010</v>
      </c>
      <c r="L11" t="str">
        <f t="shared" si="0"/>
        <v>INSERT INTO Equipment_Register VALUES (equipmentseq.NEXTVAL,'WC3110',5001,5003,5006,6004,6003,NULL,1010);</v>
      </c>
    </row>
    <row r="12" spans="1:12" x14ac:dyDescent="0.25">
      <c r="A12" t="s">
        <v>289</v>
      </c>
      <c r="B12" s="5" t="s">
        <v>327</v>
      </c>
      <c r="C12" s="7">
        <v>5002</v>
      </c>
      <c r="D12" s="7">
        <v>5004</v>
      </c>
      <c r="E12" s="7" t="s">
        <v>283</v>
      </c>
      <c r="F12">
        <v>6005</v>
      </c>
      <c r="G12">
        <v>6001</v>
      </c>
      <c r="H12">
        <v>6002</v>
      </c>
      <c r="I12" s="1">
        <v>1011</v>
      </c>
      <c r="L12" t="str">
        <f t="shared" si="0"/>
        <v>INSERT INTO Equipment_Register VALUES (equipmentseq.NEXTVAL,'WC6566',5002,5004,NULL,6005,6001,6002,1011);</v>
      </c>
    </row>
    <row r="13" spans="1:12" x14ac:dyDescent="0.25">
      <c r="A13" t="s">
        <v>289</v>
      </c>
      <c r="B13" s="6" t="s">
        <v>328</v>
      </c>
      <c r="C13" s="7">
        <v>5001</v>
      </c>
      <c r="D13" s="7">
        <v>5005</v>
      </c>
      <c r="E13" s="7">
        <v>5007</v>
      </c>
      <c r="F13">
        <v>6004</v>
      </c>
      <c r="G13">
        <v>6001</v>
      </c>
      <c r="H13">
        <v>6002</v>
      </c>
      <c r="I13" s="2">
        <v>1012</v>
      </c>
      <c r="L13" t="str">
        <f t="shared" si="0"/>
        <v>INSERT INTO Equipment_Register VALUES (equipmentseq.NEXTVAL,'WC9396',5001,5005,5007,6004,6001,6002,1012);</v>
      </c>
    </row>
    <row r="14" spans="1:12" x14ac:dyDescent="0.25">
      <c r="A14" t="s">
        <v>289</v>
      </c>
      <c r="B14" s="5" t="s">
        <v>329</v>
      </c>
      <c r="C14" s="7">
        <v>5002</v>
      </c>
      <c r="D14" s="7">
        <v>5004</v>
      </c>
      <c r="E14" s="7">
        <v>5006</v>
      </c>
      <c r="F14">
        <v>6005</v>
      </c>
      <c r="G14">
        <v>6001</v>
      </c>
      <c r="H14" t="s">
        <v>283</v>
      </c>
      <c r="I14" s="1">
        <v>1013</v>
      </c>
      <c r="L14" t="str">
        <f t="shared" si="0"/>
        <v>INSERT INTO Equipment_Register VALUES (equipmentseq.NEXTVAL,'WC6885',5002,5004,5006,6005,6001,NULL,1013);</v>
      </c>
    </row>
    <row r="15" spans="1:12" x14ac:dyDescent="0.25">
      <c r="A15" t="s">
        <v>289</v>
      </c>
      <c r="B15" s="6" t="s">
        <v>330</v>
      </c>
      <c r="C15" s="7">
        <v>5001</v>
      </c>
      <c r="D15" s="7">
        <v>5003</v>
      </c>
      <c r="E15" s="7">
        <v>5006</v>
      </c>
      <c r="F15">
        <v>6004</v>
      </c>
      <c r="G15">
        <v>6003</v>
      </c>
      <c r="H15" t="s">
        <v>283</v>
      </c>
      <c r="I15" s="2">
        <v>1014</v>
      </c>
      <c r="L15" t="str">
        <f t="shared" si="0"/>
        <v>INSERT INTO Equipment_Register VALUES (equipmentseq.NEXTVAL,'WC3588',5001,5003,5006,6004,6003,NULL,1014);</v>
      </c>
    </row>
    <row r="16" spans="1:12" x14ac:dyDescent="0.25">
      <c r="A16" t="s">
        <v>289</v>
      </c>
      <c r="B16" s="5" t="s">
        <v>331</v>
      </c>
      <c r="C16" s="7">
        <v>5002</v>
      </c>
      <c r="D16" s="7">
        <v>5003</v>
      </c>
      <c r="E16" s="7" t="s">
        <v>283</v>
      </c>
      <c r="F16">
        <v>6005</v>
      </c>
      <c r="G16">
        <v>6003</v>
      </c>
      <c r="H16" t="s">
        <v>283</v>
      </c>
      <c r="I16" s="1">
        <v>1015</v>
      </c>
      <c r="L16" t="str">
        <f t="shared" si="0"/>
        <v>INSERT INTO Equipment_Register VALUES (equipmentseq.NEXTVAL,'WC8914',5002,5003,NULL,6005,6003,NULL,1015);</v>
      </c>
    </row>
    <row r="17" spans="1:12" x14ac:dyDescent="0.25">
      <c r="A17" t="s">
        <v>289</v>
      </c>
      <c r="B17" s="6" t="s">
        <v>332</v>
      </c>
      <c r="C17" s="7">
        <v>5001</v>
      </c>
      <c r="D17" s="7">
        <v>5005</v>
      </c>
      <c r="E17" s="7">
        <v>5007</v>
      </c>
      <c r="F17">
        <v>6004</v>
      </c>
      <c r="G17">
        <v>6001</v>
      </c>
      <c r="H17" t="s">
        <v>283</v>
      </c>
      <c r="I17" s="2">
        <v>1016</v>
      </c>
      <c r="L17" t="str">
        <f t="shared" si="0"/>
        <v>INSERT INTO Equipment_Register VALUES (equipmentseq.NEXTVAL,'WC3977',5001,5005,5007,6004,6001,NULL,1016);</v>
      </c>
    </row>
    <row r="18" spans="1:12" x14ac:dyDescent="0.25">
      <c r="A18" t="s">
        <v>289</v>
      </c>
      <c r="B18" s="5" t="s">
        <v>333</v>
      </c>
      <c r="C18" s="7">
        <v>5001</v>
      </c>
      <c r="D18" s="7">
        <v>5004</v>
      </c>
      <c r="E18" s="7" t="s">
        <v>283</v>
      </c>
      <c r="F18">
        <v>6004</v>
      </c>
      <c r="G18">
        <v>6003</v>
      </c>
      <c r="H18">
        <v>6001</v>
      </c>
      <c r="I18" s="1">
        <v>1017</v>
      </c>
      <c r="L18" t="str">
        <f t="shared" si="0"/>
        <v>INSERT INTO Equipment_Register VALUES (equipmentseq.NEXTVAL,'WC2450',5001,5004,NULL,6004,6003,6001,1017);</v>
      </c>
    </row>
    <row r="19" spans="1:12" x14ac:dyDescent="0.25">
      <c r="A19" t="s">
        <v>289</v>
      </c>
      <c r="B19" s="6" t="s">
        <v>334</v>
      </c>
      <c r="C19" s="7">
        <v>5002</v>
      </c>
      <c r="D19" s="7">
        <v>5003</v>
      </c>
      <c r="E19" s="7" t="s">
        <v>283</v>
      </c>
      <c r="F19">
        <v>6005</v>
      </c>
      <c r="G19">
        <v>6002</v>
      </c>
      <c r="H19" t="s">
        <v>283</v>
      </c>
      <c r="I19" s="2">
        <v>1018</v>
      </c>
      <c r="L19" t="str">
        <f t="shared" si="0"/>
        <v>INSERT INTO Equipment_Register VALUES (equipmentseq.NEXTVAL,'WC7330',5002,5003,NULL,6005,6002,NULL,1018);</v>
      </c>
    </row>
    <row r="20" spans="1:12" x14ac:dyDescent="0.25">
      <c r="A20" t="s">
        <v>289</v>
      </c>
      <c r="B20" s="5" t="s">
        <v>335</v>
      </c>
      <c r="C20" s="7">
        <v>5002</v>
      </c>
      <c r="D20" s="7">
        <v>5004</v>
      </c>
      <c r="E20" s="7">
        <v>5007</v>
      </c>
      <c r="F20">
        <v>6005</v>
      </c>
      <c r="G20">
        <v>6003</v>
      </c>
      <c r="H20" t="s">
        <v>283</v>
      </c>
      <c r="I20" s="1">
        <v>1019</v>
      </c>
      <c r="L20" t="str">
        <f t="shared" si="0"/>
        <v>INSERT INTO Equipment_Register VALUES (equipmentseq.NEXTVAL,'WC3253',5002,5004,5007,6005,6003,NULL,1019);</v>
      </c>
    </row>
    <row r="21" spans="1:12" x14ac:dyDescent="0.25">
      <c r="A21" t="s">
        <v>289</v>
      </c>
      <c r="B21" s="6" t="s">
        <v>336</v>
      </c>
      <c r="C21" s="7">
        <v>5001</v>
      </c>
      <c r="D21" s="7">
        <v>5004</v>
      </c>
      <c r="E21" s="7">
        <v>5007</v>
      </c>
      <c r="F21">
        <v>6004</v>
      </c>
      <c r="G21">
        <v>6001</v>
      </c>
      <c r="H21">
        <v>6002</v>
      </c>
      <c r="I21" s="2">
        <v>1020</v>
      </c>
      <c r="L21" t="str">
        <f t="shared" si="0"/>
        <v>INSERT INTO Equipment_Register VALUES (equipmentseq.NEXTVAL,'WC0657',5001,5004,5007,6004,6001,6002,1020);</v>
      </c>
    </row>
    <row r="22" spans="1:12" x14ac:dyDescent="0.25">
      <c r="A22" t="s">
        <v>289</v>
      </c>
      <c r="B22" s="5" t="s">
        <v>337</v>
      </c>
      <c r="C22" s="7">
        <v>5002</v>
      </c>
      <c r="D22" s="7">
        <v>5005</v>
      </c>
      <c r="E22" s="7">
        <v>5006</v>
      </c>
      <c r="F22">
        <v>6005</v>
      </c>
      <c r="G22">
        <v>6002</v>
      </c>
      <c r="H22">
        <v>6001</v>
      </c>
      <c r="I22" s="1">
        <v>1021</v>
      </c>
      <c r="L22" t="str">
        <f t="shared" si="0"/>
        <v>INSERT INTO Equipment_Register VALUES (equipmentseq.NEXTVAL,'WC3186',5002,5005,5006,6005,6002,6001,1021);</v>
      </c>
    </row>
    <row r="23" spans="1:12" x14ac:dyDescent="0.25">
      <c r="A23" t="s">
        <v>289</v>
      </c>
      <c r="B23" s="6" t="s">
        <v>338</v>
      </c>
      <c r="C23" s="7">
        <v>5001</v>
      </c>
      <c r="D23" s="7">
        <v>5003</v>
      </c>
      <c r="E23" s="7" t="s">
        <v>283</v>
      </c>
      <c r="F23">
        <v>6004</v>
      </c>
      <c r="G23">
        <v>6002</v>
      </c>
      <c r="H23" t="s">
        <v>283</v>
      </c>
      <c r="I23" s="2">
        <v>1022</v>
      </c>
      <c r="L23" t="str">
        <f t="shared" si="0"/>
        <v>INSERT INTO Equipment_Register VALUES (equipmentseq.NEXTVAL,'WC7738',5001,5003,NULL,6004,6002,NULL,1022);</v>
      </c>
    </row>
    <row r="24" spans="1:12" x14ac:dyDescent="0.25">
      <c r="A24" t="s">
        <v>289</v>
      </c>
      <c r="B24" s="5" t="s">
        <v>339</v>
      </c>
      <c r="C24" s="7">
        <v>5002</v>
      </c>
      <c r="D24" s="7">
        <v>5004</v>
      </c>
      <c r="E24" s="7" t="s">
        <v>283</v>
      </c>
      <c r="F24">
        <v>6005</v>
      </c>
      <c r="G24">
        <v>6001</v>
      </c>
      <c r="H24" t="s">
        <v>283</v>
      </c>
      <c r="I24" s="1">
        <v>1023</v>
      </c>
      <c r="L24" t="str">
        <f t="shared" si="0"/>
        <v>INSERT INTO Equipment_Register VALUES (equipmentseq.NEXTVAL,'WC9456',5002,5004,NULL,6005,6001,NULL,1023);</v>
      </c>
    </row>
    <row r="25" spans="1:12" x14ac:dyDescent="0.25">
      <c r="A25" t="s">
        <v>289</v>
      </c>
      <c r="B25" s="6" t="s">
        <v>340</v>
      </c>
      <c r="C25" s="7">
        <v>5001</v>
      </c>
      <c r="D25" s="7">
        <v>5003</v>
      </c>
      <c r="E25" s="7">
        <v>5006</v>
      </c>
      <c r="F25">
        <v>6004</v>
      </c>
      <c r="G25">
        <v>6002</v>
      </c>
      <c r="H25" t="s">
        <v>283</v>
      </c>
      <c r="I25" s="2">
        <v>1024</v>
      </c>
      <c r="L25" t="str">
        <f t="shared" si="0"/>
        <v>INSERT INTO Equipment_Register VALUES (equipmentseq.NEXTVAL,'WC6889',5001,5003,5006,6004,6002,NULL,1024);</v>
      </c>
    </row>
    <row r="26" spans="1:12" x14ac:dyDescent="0.25">
      <c r="A26" t="s">
        <v>289</v>
      </c>
      <c r="B26" s="5" t="s">
        <v>341</v>
      </c>
      <c r="C26" s="7">
        <v>5001</v>
      </c>
      <c r="D26" s="7">
        <v>5003</v>
      </c>
      <c r="E26" s="7">
        <v>5006</v>
      </c>
      <c r="F26">
        <v>6004</v>
      </c>
      <c r="G26">
        <v>6003</v>
      </c>
      <c r="H26" t="s">
        <v>283</v>
      </c>
      <c r="I26" s="1">
        <v>1025</v>
      </c>
      <c r="L26" t="str">
        <f t="shared" si="0"/>
        <v>INSERT INTO Equipment_Register VALUES (equipmentseq.NEXTVAL,'WC4863',5001,5003,5006,6004,6003,NULL,1025);</v>
      </c>
    </row>
    <row r="27" spans="1:12" x14ac:dyDescent="0.25">
      <c r="A27" t="s">
        <v>289</v>
      </c>
      <c r="B27" s="6" t="s">
        <v>342</v>
      </c>
      <c r="C27" s="7">
        <v>5001</v>
      </c>
      <c r="D27" s="7">
        <v>5003</v>
      </c>
      <c r="E27" s="7">
        <v>5007</v>
      </c>
      <c r="F27">
        <v>6004</v>
      </c>
      <c r="G27">
        <v>6003</v>
      </c>
      <c r="H27">
        <v>6001</v>
      </c>
      <c r="I27" s="2">
        <v>1026</v>
      </c>
      <c r="L27" t="str">
        <f t="shared" si="0"/>
        <v>INSERT INTO Equipment_Register VALUES (equipmentseq.NEXTVAL,'WC8778',5001,5003,5007,6004,6003,6001,1026);</v>
      </c>
    </row>
    <row r="28" spans="1:12" x14ac:dyDescent="0.25">
      <c r="A28" t="s">
        <v>289</v>
      </c>
      <c r="B28" s="5" t="s">
        <v>343</v>
      </c>
      <c r="C28" s="7">
        <v>5002</v>
      </c>
      <c r="D28" s="7">
        <v>5004</v>
      </c>
      <c r="E28" s="7">
        <v>5007</v>
      </c>
      <c r="F28">
        <v>6005</v>
      </c>
      <c r="G28">
        <v>6002</v>
      </c>
      <c r="H28" t="s">
        <v>283</v>
      </c>
      <c r="I28" s="1">
        <v>1027</v>
      </c>
      <c r="L28" t="str">
        <f t="shared" si="0"/>
        <v>INSERT INTO Equipment_Register VALUES (equipmentseq.NEXTVAL,'WC2331',5002,5004,5007,6005,6002,NULL,1027);</v>
      </c>
    </row>
    <row r="29" spans="1:12" x14ac:dyDescent="0.25">
      <c r="A29" t="s">
        <v>289</v>
      </c>
      <c r="B29" s="6" t="s">
        <v>344</v>
      </c>
      <c r="C29" s="7">
        <v>5001</v>
      </c>
      <c r="D29" s="7">
        <v>5003</v>
      </c>
      <c r="E29" s="7" t="s">
        <v>283</v>
      </c>
      <c r="F29">
        <v>6004</v>
      </c>
      <c r="G29">
        <v>6001</v>
      </c>
      <c r="H29">
        <v>6003</v>
      </c>
      <c r="I29" s="2">
        <v>1028</v>
      </c>
      <c r="L29" t="str">
        <f t="shared" si="0"/>
        <v>INSERT INTO Equipment_Register VALUES (equipmentseq.NEXTVAL,'WC7418',5001,5003,NULL,6004,6001,6003,1028);</v>
      </c>
    </row>
    <row r="30" spans="1:12" x14ac:dyDescent="0.25">
      <c r="A30" t="s">
        <v>289</v>
      </c>
      <c r="B30" s="5" t="s">
        <v>345</v>
      </c>
      <c r="C30" s="7">
        <v>5001</v>
      </c>
      <c r="D30" s="7">
        <v>5005</v>
      </c>
      <c r="E30" s="7">
        <v>5006</v>
      </c>
      <c r="F30">
        <v>6004</v>
      </c>
      <c r="G30">
        <v>6001</v>
      </c>
      <c r="H30">
        <v>6003</v>
      </c>
      <c r="I30" s="1">
        <v>1029</v>
      </c>
      <c r="L30" t="str">
        <f t="shared" si="0"/>
        <v>INSERT INTO Equipment_Register VALUES (equipmentseq.NEXTVAL,'WC4275',5001,5005,5006,6004,6001,6003,1029);</v>
      </c>
    </row>
    <row r="31" spans="1:12" x14ac:dyDescent="0.25">
      <c r="A31" t="s">
        <v>289</v>
      </c>
      <c r="B31" s="6" t="s">
        <v>346</v>
      </c>
      <c r="C31" s="7">
        <v>5001</v>
      </c>
      <c r="D31" s="7">
        <v>5004</v>
      </c>
      <c r="E31" s="7" t="s">
        <v>283</v>
      </c>
      <c r="F31">
        <v>6004</v>
      </c>
      <c r="G31">
        <v>6001</v>
      </c>
      <c r="H31" t="s">
        <v>283</v>
      </c>
      <c r="I31" s="2">
        <v>1030</v>
      </c>
      <c r="L31" t="str">
        <f t="shared" si="0"/>
        <v>INSERT INTO Equipment_Register VALUES (equipmentseq.NEXTVAL,'WC9891',5001,5004,NULL,6004,6001,NULL,1030);</v>
      </c>
    </row>
    <row r="32" spans="1:12" x14ac:dyDescent="0.25">
      <c r="A32" t="s">
        <v>289</v>
      </c>
      <c r="B32" s="5" t="s">
        <v>347</v>
      </c>
      <c r="C32" s="7">
        <v>5001</v>
      </c>
      <c r="D32" s="7">
        <v>5005</v>
      </c>
      <c r="E32" s="7">
        <v>5007</v>
      </c>
      <c r="F32">
        <v>6004</v>
      </c>
      <c r="G32">
        <v>6002</v>
      </c>
      <c r="H32" t="s">
        <v>283</v>
      </c>
      <c r="I32" s="1">
        <v>1031</v>
      </c>
      <c r="L32" t="str">
        <f t="shared" si="0"/>
        <v>INSERT INTO Equipment_Register VALUES (equipmentseq.NEXTVAL,'WC0642',5001,5005,5007,6004,6002,NULL,1031);</v>
      </c>
    </row>
    <row r="33" spans="1:12" x14ac:dyDescent="0.25">
      <c r="A33" t="s">
        <v>289</v>
      </c>
      <c r="B33" s="6" t="s">
        <v>348</v>
      </c>
      <c r="C33" s="7">
        <v>5001</v>
      </c>
      <c r="D33" s="7">
        <v>5004</v>
      </c>
      <c r="E33" s="7" t="s">
        <v>283</v>
      </c>
      <c r="F33">
        <v>6004</v>
      </c>
      <c r="G33">
        <v>6002</v>
      </c>
      <c r="H33">
        <v>6001</v>
      </c>
      <c r="I33" s="2">
        <v>1032</v>
      </c>
      <c r="L33" t="str">
        <f t="shared" si="0"/>
        <v>INSERT INTO Equipment_Register VALUES (equipmentseq.NEXTVAL,'WC1804',5001,5004,NULL,6004,6002,6001,1032);</v>
      </c>
    </row>
    <row r="34" spans="1:12" x14ac:dyDescent="0.25">
      <c r="A34" t="s">
        <v>289</v>
      </c>
      <c r="B34" s="5" t="s">
        <v>349</v>
      </c>
      <c r="C34" s="7">
        <v>5002</v>
      </c>
      <c r="D34" s="7">
        <v>5005</v>
      </c>
      <c r="E34" s="7">
        <v>5007</v>
      </c>
      <c r="F34">
        <v>6005</v>
      </c>
      <c r="G34">
        <v>6002</v>
      </c>
      <c r="H34">
        <v>6001</v>
      </c>
      <c r="I34" s="1">
        <v>1033</v>
      </c>
      <c r="L34" t="str">
        <f t="shared" si="0"/>
        <v>INSERT INTO Equipment_Register VALUES (equipmentseq.NEXTVAL,'WC3570',5002,5005,5007,6005,6002,6001,1033);</v>
      </c>
    </row>
    <row r="35" spans="1:12" x14ac:dyDescent="0.25">
      <c r="A35" t="s">
        <v>289</v>
      </c>
      <c r="B35" s="6" t="s">
        <v>350</v>
      </c>
      <c r="C35" s="7">
        <v>5002</v>
      </c>
      <c r="D35" s="7">
        <v>5005</v>
      </c>
      <c r="E35" s="7" t="s">
        <v>283</v>
      </c>
      <c r="F35">
        <v>6005</v>
      </c>
      <c r="G35">
        <v>6001</v>
      </c>
      <c r="H35">
        <v>6003</v>
      </c>
      <c r="I35" s="2">
        <v>1034</v>
      </c>
      <c r="L35" t="str">
        <f t="shared" si="0"/>
        <v>INSERT INTO Equipment_Register VALUES (equipmentseq.NEXTVAL,'WC8458',5002,5005,NULL,6005,6001,6003,1034);</v>
      </c>
    </row>
    <row r="36" spans="1:12" x14ac:dyDescent="0.25">
      <c r="A36" t="s">
        <v>289</v>
      </c>
      <c r="B36" s="5" t="s">
        <v>351</v>
      </c>
      <c r="C36" s="7">
        <v>5001</v>
      </c>
      <c r="D36" s="7">
        <v>5005</v>
      </c>
      <c r="E36" s="7" t="s">
        <v>283</v>
      </c>
      <c r="F36">
        <v>6004</v>
      </c>
      <c r="G36">
        <v>6003</v>
      </c>
      <c r="H36" t="s">
        <v>283</v>
      </c>
      <c r="I36" s="1">
        <v>1035</v>
      </c>
      <c r="L36" t="str">
        <f t="shared" si="0"/>
        <v>INSERT INTO Equipment_Register VALUES (equipmentseq.NEXTVAL,'WC3733',5001,5005,NULL,6004,6003,NULL,1035);</v>
      </c>
    </row>
    <row r="37" spans="1:12" x14ac:dyDescent="0.25">
      <c r="A37" t="s">
        <v>289</v>
      </c>
      <c r="B37" s="6" t="s">
        <v>352</v>
      </c>
      <c r="C37" s="7">
        <v>5001</v>
      </c>
      <c r="D37" s="7">
        <v>5005</v>
      </c>
      <c r="E37" s="7">
        <v>5006</v>
      </c>
      <c r="F37">
        <v>6004</v>
      </c>
      <c r="G37">
        <v>6001</v>
      </c>
      <c r="H37" t="s">
        <v>283</v>
      </c>
      <c r="I37" s="2">
        <v>1036</v>
      </c>
      <c r="L37" t="str">
        <f t="shared" si="0"/>
        <v>INSERT INTO Equipment_Register VALUES (equipmentseq.NEXTVAL,'WC0985',5001,5005,5006,6004,6001,NULL,1036);</v>
      </c>
    </row>
    <row r="38" spans="1:12" x14ac:dyDescent="0.25">
      <c r="A38" t="s">
        <v>289</v>
      </c>
      <c r="B38" s="5" t="s">
        <v>353</v>
      </c>
      <c r="C38" s="7">
        <v>5002</v>
      </c>
      <c r="D38" s="7">
        <v>5004</v>
      </c>
      <c r="E38" s="7">
        <v>5007</v>
      </c>
      <c r="F38">
        <v>6005</v>
      </c>
      <c r="G38">
        <v>6001</v>
      </c>
      <c r="H38" t="s">
        <v>283</v>
      </c>
      <c r="I38" s="1">
        <v>1037</v>
      </c>
      <c r="L38" t="str">
        <f t="shared" si="0"/>
        <v>INSERT INTO Equipment_Register VALUES (equipmentseq.NEXTVAL,'WC3517',5002,5004,5007,6005,6001,NULL,1037);</v>
      </c>
    </row>
    <row r="39" spans="1:12" x14ac:dyDescent="0.25">
      <c r="A39" t="s">
        <v>289</v>
      </c>
      <c r="B39" s="6" t="s">
        <v>354</v>
      </c>
      <c r="C39" s="7">
        <v>5001</v>
      </c>
      <c r="D39" s="7">
        <v>5005</v>
      </c>
      <c r="E39" s="7" t="s">
        <v>283</v>
      </c>
      <c r="F39">
        <v>6004</v>
      </c>
      <c r="G39">
        <v>6001</v>
      </c>
      <c r="H39" t="s">
        <v>283</v>
      </c>
      <c r="I39" s="2">
        <v>1038</v>
      </c>
      <c r="L39" t="str">
        <f t="shared" si="0"/>
        <v>INSERT INTO Equipment_Register VALUES (equipmentseq.NEXTVAL,'WC5439',5001,5005,NULL,6004,6001,NULL,1038);</v>
      </c>
    </row>
    <row r="40" spans="1:12" x14ac:dyDescent="0.25">
      <c r="A40" t="s">
        <v>289</v>
      </c>
      <c r="B40" s="5" t="s">
        <v>355</v>
      </c>
      <c r="C40" s="7">
        <v>5001</v>
      </c>
      <c r="D40" s="7">
        <v>5004</v>
      </c>
      <c r="E40" s="7" t="s">
        <v>283</v>
      </c>
      <c r="F40">
        <v>6004</v>
      </c>
      <c r="G40">
        <v>6002</v>
      </c>
      <c r="H40">
        <v>6003</v>
      </c>
      <c r="I40" s="1">
        <v>1039</v>
      </c>
      <c r="L40" t="str">
        <f t="shared" si="0"/>
        <v>INSERT INTO Equipment_Register VALUES (equipmentseq.NEXTVAL,'WC5653',5001,5004,NULL,6004,6002,6003,1039);</v>
      </c>
    </row>
    <row r="41" spans="1:12" x14ac:dyDescent="0.25">
      <c r="A41" t="s">
        <v>289</v>
      </c>
      <c r="B41" s="6" t="s">
        <v>356</v>
      </c>
      <c r="C41" s="7">
        <v>5001</v>
      </c>
      <c r="D41" s="7">
        <v>5003</v>
      </c>
      <c r="E41" s="7" t="s">
        <v>283</v>
      </c>
      <c r="F41">
        <v>6004</v>
      </c>
      <c r="G41">
        <v>6003</v>
      </c>
      <c r="H41">
        <v>6001</v>
      </c>
      <c r="I41" s="2">
        <v>1040</v>
      </c>
      <c r="L41" t="str">
        <f t="shared" si="0"/>
        <v>INSERT INTO Equipment_Register VALUES (equipmentseq.NEXTVAL,'WC7541',5001,5003,NULL,6004,6003,6001,1040);</v>
      </c>
    </row>
    <row r="42" spans="1:12" x14ac:dyDescent="0.25">
      <c r="A42" t="s">
        <v>289</v>
      </c>
      <c r="B42" s="5" t="s">
        <v>357</v>
      </c>
      <c r="C42" s="7">
        <v>5001</v>
      </c>
      <c r="D42" s="7">
        <v>5004</v>
      </c>
      <c r="E42" s="7" t="s">
        <v>283</v>
      </c>
      <c r="F42">
        <v>6004</v>
      </c>
      <c r="G42">
        <v>6003</v>
      </c>
      <c r="H42">
        <v>6002</v>
      </c>
      <c r="I42" s="1">
        <v>1041</v>
      </c>
      <c r="L42" t="str">
        <f t="shared" si="0"/>
        <v>INSERT INTO Equipment_Register VALUES (equipmentseq.NEXTVAL,'WC7842',5001,5004,NULL,6004,6003,6002,1041);</v>
      </c>
    </row>
    <row r="43" spans="1:12" x14ac:dyDescent="0.25">
      <c r="A43" t="s">
        <v>289</v>
      </c>
      <c r="B43" s="6" t="s">
        <v>358</v>
      </c>
      <c r="C43" s="7">
        <v>5002</v>
      </c>
      <c r="D43" s="7">
        <v>5003</v>
      </c>
      <c r="E43" s="7" t="s">
        <v>283</v>
      </c>
      <c r="F43">
        <v>6005</v>
      </c>
      <c r="G43">
        <v>6001</v>
      </c>
      <c r="H43">
        <v>6003</v>
      </c>
      <c r="I43" s="2">
        <v>1042</v>
      </c>
      <c r="L43" t="str">
        <f t="shared" si="0"/>
        <v>INSERT INTO Equipment_Register VALUES (equipmentseq.NEXTVAL,'WC4250',5002,5003,NULL,6005,6001,6003,1042);</v>
      </c>
    </row>
    <row r="44" spans="1:12" x14ac:dyDescent="0.25">
      <c r="A44" t="s">
        <v>289</v>
      </c>
      <c r="B44" s="5" t="s">
        <v>359</v>
      </c>
      <c r="C44" s="7">
        <v>5001</v>
      </c>
      <c r="D44" s="7">
        <v>5003</v>
      </c>
      <c r="E44" s="7">
        <v>5006</v>
      </c>
      <c r="F44">
        <v>6004</v>
      </c>
      <c r="G44">
        <v>6001</v>
      </c>
      <c r="H44">
        <v>6003</v>
      </c>
      <c r="I44" s="1">
        <v>1043</v>
      </c>
      <c r="L44" t="str">
        <f t="shared" si="0"/>
        <v>INSERT INTO Equipment_Register VALUES (equipmentseq.NEXTVAL,'WC9542',5001,5003,5006,6004,6001,6003,1043);</v>
      </c>
    </row>
    <row r="45" spans="1:12" x14ac:dyDescent="0.25">
      <c r="A45" t="s">
        <v>289</v>
      </c>
      <c r="B45" s="6" t="s">
        <v>360</v>
      </c>
      <c r="C45" s="7">
        <v>5002</v>
      </c>
      <c r="D45" s="7">
        <v>5005</v>
      </c>
      <c r="E45" s="7">
        <v>5006</v>
      </c>
      <c r="F45">
        <v>6005</v>
      </c>
      <c r="G45">
        <v>6003</v>
      </c>
      <c r="H45">
        <v>6002</v>
      </c>
      <c r="I45" s="2">
        <v>1044</v>
      </c>
      <c r="L45" t="str">
        <f t="shared" si="0"/>
        <v>INSERT INTO Equipment_Register VALUES (equipmentseq.NEXTVAL,'WC1310',5002,5005,5006,6005,6003,6002,1044);</v>
      </c>
    </row>
    <row r="46" spans="1:12" x14ac:dyDescent="0.25">
      <c r="A46" t="s">
        <v>289</v>
      </c>
      <c r="B46" s="5" t="s">
        <v>361</v>
      </c>
      <c r="C46" s="7">
        <v>5002</v>
      </c>
      <c r="D46" s="7">
        <v>5004</v>
      </c>
      <c r="E46" s="7" t="s">
        <v>283</v>
      </c>
      <c r="F46">
        <v>6005</v>
      </c>
      <c r="G46">
        <v>6003</v>
      </c>
      <c r="H46">
        <v>6002</v>
      </c>
      <c r="I46" s="1">
        <v>1045</v>
      </c>
      <c r="L46" t="str">
        <f t="shared" si="0"/>
        <v>INSERT INTO Equipment_Register VALUES (equipmentseq.NEXTVAL,'WC3521',5002,5004,NULL,6005,6003,6002,1045);</v>
      </c>
    </row>
    <row r="47" spans="1:12" x14ac:dyDescent="0.25">
      <c r="A47" t="s">
        <v>289</v>
      </c>
      <c r="B47" s="6" t="s">
        <v>362</v>
      </c>
      <c r="C47" s="7">
        <v>5001</v>
      </c>
      <c r="D47" s="7">
        <v>5004</v>
      </c>
      <c r="E47" s="7" t="s">
        <v>283</v>
      </c>
      <c r="F47">
        <v>6004</v>
      </c>
      <c r="G47">
        <v>6002</v>
      </c>
      <c r="H47">
        <v>6001</v>
      </c>
      <c r="I47" s="2">
        <v>1046</v>
      </c>
      <c r="L47" t="str">
        <f t="shared" si="0"/>
        <v>INSERT INTO Equipment_Register VALUES (equipmentseq.NEXTVAL,'WC7019',5001,5004,NULL,6004,6002,6001,1046);</v>
      </c>
    </row>
    <row r="48" spans="1:12" x14ac:dyDescent="0.25">
      <c r="A48" t="s">
        <v>289</v>
      </c>
      <c r="B48" s="5" t="s">
        <v>363</v>
      </c>
      <c r="C48" s="7">
        <v>5001</v>
      </c>
      <c r="D48" s="7">
        <v>5004</v>
      </c>
      <c r="E48" s="7">
        <v>5007</v>
      </c>
      <c r="F48">
        <v>6004</v>
      </c>
      <c r="G48">
        <v>6003</v>
      </c>
      <c r="H48">
        <v>6001</v>
      </c>
      <c r="I48" s="1">
        <v>1047</v>
      </c>
      <c r="L48" t="str">
        <f t="shared" si="0"/>
        <v>INSERT INTO Equipment_Register VALUES (equipmentseq.NEXTVAL,'WC6907',5001,5004,5007,6004,6003,6001,1047);</v>
      </c>
    </row>
    <row r="49" spans="1:12" x14ac:dyDescent="0.25">
      <c r="A49" t="s">
        <v>289</v>
      </c>
      <c r="B49" s="6" t="s">
        <v>364</v>
      </c>
      <c r="C49" s="7">
        <v>5001</v>
      </c>
      <c r="D49" s="7">
        <v>5003</v>
      </c>
      <c r="E49" s="7">
        <v>5007</v>
      </c>
      <c r="F49">
        <v>6004</v>
      </c>
      <c r="G49">
        <v>6003</v>
      </c>
      <c r="H49">
        <v>6002</v>
      </c>
      <c r="I49" s="2">
        <v>1048</v>
      </c>
      <c r="L49" t="str">
        <f t="shared" si="0"/>
        <v>INSERT INTO Equipment_Register VALUES (equipmentseq.NEXTVAL,'WC5364',5001,5003,5007,6004,6003,6002,1048);</v>
      </c>
    </row>
    <row r="50" spans="1:12" x14ac:dyDescent="0.25">
      <c r="A50" t="s">
        <v>289</v>
      </c>
      <c r="B50" s="5" t="s">
        <v>365</v>
      </c>
      <c r="C50" s="7">
        <v>5002</v>
      </c>
      <c r="D50" s="7">
        <v>5003</v>
      </c>
      <c r="E50" s="7">
        <v>5006</v>
      </c>
      <c r="F50">
        <v>6005</v>
      </c>
      <c r="G50">
        <v>6002</v>
      </c>
      <c r="H50">
        <v>6003</v>
      </c>
      <c r="I50" s="1">
        <v>1049</v>
      </c>
      <c r="L50" t="str">
        <f t="shared" si="0"/>
        <v>INSERT INTO Equipment_Register VALUES (equipmentseq.NEXTVAL,'WC6921',5002,5003,5006,6005,6002,6003,1049);</v>
      </c>
    </row>
    <row r="51" spans="1:12" x14ac:dyDescent="0.25">
      <c r="A51" t="s">
        <v>289</v>
      </c>
      <c r="B51" s="6" t="s">
        <v>366</v>
      </c>
      <c r="C51" s="7">
        <v>5002</v>
      </c>
      <c r="D51" s="7">
        <v>5005</v>
      </c>
      <c r="E51" s="7">
        <v>5007</v>
      </c>
      <c r="F51">
        <v>6005</v>
      </c>
      <c r="G51">
        <v>6001</v>
      </c>
      <c r="H51">
        <v>6002</v>
      </c>
      <c r="I51" s="2">
        <v>1050</v>
      </c>
      <c r="L51" t="str">
        <f t="shared" si="0"/>
        <v>INSERT INTO Equipment_Register VALUES (equipmentseq.NEXTVAL,'WC5767',5002,5005,5007,6005,6001,6002,1050);</v>
      </c>
    </row>
    <row r="52" spans="1:12" x14ac:dyDescent="0.25">
      <c r="A52" t="s">
        <v>289</v>
      </c>
      <c r="B52" s="5" t="s">
        <v>367</v>
      </c>
      <c r="C52" s="7">
        <v>5002</v>
      </c>
      <c r="D52" s="7">
        <v>5003</v>
      </c>
      <c r="E52" s="7" t="s">
        <v>283</v>
      </c>
      <c r="F52">
        <v>6005</v>
      </c>
      <c r="G52">
        <v>6001</v>
      </c>
      <c r="H52" t="s">
        <v>283</v>
      </c>
      <c r="I52" s="1">
        <v>1051</v>
      </c>
      <c r="L52" t="str">
        <f t="shared" si="0"/>
        <v>INSERT INTO Equipment_Register VALUES (equipmentseq.NEXTVAL,'WC8222',5002,5003,NULL,6005,6001,NULL,1051);</v>
      </c>
    </row>
    <row r="53" spans="1:12" x14ac:dyDescent="0.25">
      <c r="A53" t="s">
        <v>289</v>
      </c>
      <c r="B53" s="6" t="s">
        <v>368</v>
      </c>
      <c r="C53" s="7">
        <v>5001</v>
      </c>
      <c r="D53" s="7">
        <v>5004</v>
      </c>
      <c r="E53" s="7" t="s">
        <v>283</v>
      </c>
      <c r="F53">
        <v>6004</v>
      </c>
      <c r="G53">
        <v>6002</v>
      </c>
      <c r="H53" t="s">
        <v>283</v>
      </c>
      <c r="I53" s="2">
        <v>1052</v>
      </c>
      <c r="L53" t="str">
        <f t="shared" si="0"/>
        <v>INSERT INTO Equipment_Register VALUES (equipmentseq.NEXTVAL,'WC1071',5001,5004,NULL,6004,6002,NULL,1052);</v>
      </c>
    </row>
    <row r="54" spans="1:12" x14ac:dyDescent="0.25">
      <c r="A54" t="s">
        <v>289</v>
      </c>
      <c r="B54" s="5" t="s">
        <v>369</v>
      </c>
      <c r="C54" s="7">
        <v>5001</v>
      </c>
      <c r="D54" s="7">
        <v>5005</v>
      </c>
      <c r="E54" s="7">
        <v>5007</v>
      </c>
      <c r="F54">
        <v>6004</v>
      </c>
      <c r="G54">
        <v>6002</v>
      </c>
      <c r="H54" t="s">
        <v>283</v>
      </c>
      <c r="I54" s="1">
        <v>1053</v>
      </c>
      <c r="L54" t="str">
        <f t="shared" si="0"/>
        <v>INSERT INTO Equipment_Register VALUES (equipmentseq.NEXTVAL,'WC7515',5001,5005,5007,6004,6002,NULL,1053);</v>
      </c>
    </row>
    <row r="55" spans="1:12" x14ac:dyDescent="0.25">
      <c r="A55" t="s">
        <v>289</v>
      </c>
      <c r="B55" s="6" t="s">
        <v>370</v>
      </c>
      <c r="C55" s="7">
        <v>5001</v>
      </c>
      <c r="D55" s="7">
        <v>5005</v>
      </c>
      <c r="E55" s="7" t="s">
        <v>283</v>
      </c>
      <c r="F55">
        <v>6004</v>
      </c>
      <c r="G55">
        <v>6002</v>
      </c>
      <c r="H55">
        <v>6003</v>
      </c>
      <c r="I55" s="2">
        <v>1054</v>
      </c>
      <c r="L55" t="str">
        <f t="shared" si="0"/>
        <v>INSERT INTO Equipment_Register VALUES (equipmentseq.NEXTVAL,'WC4910',5001,5005,NULL,6004,6002,6003,1054);</v>
      </c>
    </row>
    <row r="56" spans="1:12" x14ac:dyDescent="0.25">
      <c r="A56" t="s">
        <v>289</v>
      </c>
      <c r="B56" s="5" t="s">
        <v>371</v>
      </c>
      <c r="C56" s="7">
        <v>5001</v>
      </c>
      <c r="D56" s="7">
        <v>5003</v>
      </c>
      <c r="E56" s="7" t="s">
        <v>283</v>
      </c>
      <c r="F56">
        <v>6004</v>
      </c>
      <c r="G56">
        <v>6001</v>
      </c>
      <c r="H56">
        <v>6003</v>
      </c>
      <c r="I56" s="1">
        <v>1055</v>
      </c>
      <c r="L56" t="str">
        <f t="shared" si="0"/>
        <v>INSERT INTO Equipment_Register VALUES (equipmentseq.NEXTVAL,'WC7750',5001,5003,NULL,6004,6001,6003,1055);</v>
      </c>
    </row>
    <row r="57" spans="1:12" x14ac:dyDescent="0.25">
      <c r="A57" t="s">
        <v>289</v>
      </c>
      <c r="B57" s="6" t="s">
        <v>372</v>
      </c>
      <c r="C57" s="7">
        <v>5001</v>
      </c>
      <c r="D57" s="7">
        <v>5005</v>
      </c>
      <c r="E57" s="7">
        <v>5007</v>
      </c>
      <c r="F57">
        <v>6004</v>
      </c>
      <c r="G57">
        <v>6003</v>
      </c>
      <c r="H57" t="s">
        <v>283</v>
      </c>
      <c r="I57" s="2">
        <v>1056</v>
      </c>
      <c r="L57" t="str">
        <f t="shared" si="0"/>
        <v>INSERT INTO Equipment_Register VALUES (equipmentseq.NEXTVAL,'WC4341',5001,5005,5007,6004,6003,NULL,1056);</v>
      </c>
    </row>
    <row r="58" spans="1:12" x14ac:dyDescent="0.25">
      <c r="A58" t="s">
        <v>289</v>
      </c>
      <c r="B58" s="5" t="s">
        <v>373</v>
      </c>
      <c r="C58" s="7">
        <v>5002</v>
      </c>
      <c r="D58" s="7">
        <v>5005</v>
      </c>
      <c r="E58" s="7">
        <v>5007</v>
      </c>
      <c r="F58">
        <v>6005</v>
      </c>
      <c r="G58">
        <v>6003</v>
      </c>
      <c r="H58">
        <v>6002</v>
      </c>
      <c r="I58" s="1">
        <v>1057</v>
      </c>
      <c r="L58" t="str">
        <f t="shared" si="0"/>
        <v>INSERT INTO Equipment_Register VALUES (equipmentseq.NEXTVAL,'WC1823',5002,5005,5007,6005,6003,6002,1057);</v>
      </c>
    </row>
    <row r="59" spans="1:12" x14ac:dyDescent="0.25">
      <c r="A59" t="s">
        <v>289</v>
      </c>
      <c r="B59" s="6" t="s">
        <v>374</v>
      </c>
      <c r="C59" s="7">
        <v>5002</v>
      </c>
      <c r="D59" s="7">
        <v>5004</v>
      </c>
      <c r="E59" s="7">
        <v>5007</v>
      </c>
      <c r="F59">
        <v>6005</v>
      </c>
      <c r="G59">
        <v>6002</v>
      </c>
      <c r="H59">
        <v>6001</v>
      </c>
      <c r="I59" s="2">
        <v>1058</v>
      </c>
      <c r="L59" t="str">
        <f t="shared" si="0"/>
        <v>INSERT INTO Equipment_Register VALUES (equipmentseq.NEXTVAL,'WC6605',5002,5004,5007,6005,6002,6001,1058);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7"/>
  <sheetViews>
    <sheetView workbookViewId="0">
      <selection activeCell="H24" sqref="H24"/>
    </sheetView>
  </sheetViews>
  <sheetFormatPr defaultRowHeight="15" x14ac:dyDescent="0.25"/>
  <cols>
    <col min="2" max="2" width="22.85546875" bestFit="1" customWidth="1"/>
    <col min="3" max="3" width="15.42578125" bestFit="1" customWidth="1"/>
    <col min="4" max="4" width="15" bestFit="1" customWidth="1"/>
    <col min="5" max="5" width="36.5703125" bestFit="1" customWidth="1"/>
    <col min="6" max="6" width="13.28515625" bestFit="1" customWidth="1"/>
    <col min="8" max="8" width="121.85546875" bestFit="1" customWidth="1"/>
  </cols>
  <sheetData>
    <row r="1" spans="1:8" x14ac:dyDescent="0.25">
      <c r="B1" t="s">
        <v>21</v>
      </c>
      <c r="C1" t="s">
        <v>0</v>
      </c>
      <c r="D1" t="s">
        <v>1</v>
      </c>
      <c r="E1" t="s">
        <v>2</v>
      </c>
      <c r="F1" t="s">
        <v>3</v>
      </c>
      <c r="H1" t="s">
        <v>19</v>
      </c>
    </row>
    <row r="2" spans="1:8" x14ac:dyDescent="0.25">
      <c r="A2">
        <v>6004</v>
      </c>
      <c r="B2" t="s">
        <v>20</v>
      </c>
      <c r="C2" t="s">
        <v>17</v>
      </c>
      <c r="D2" t="s">
        <v>10</v>
      </c>
      <c r="E2" t="s">
        <v>11</v>
      </c>
      <c r="F2" t="s">
        <v>22</v>
      </c>
      <c r="H2" t="str">
        <f>_xlfn.CONCAT("INSERT INTO Software_Register VALUES (",B2,",","'",C2,"'",",","'",D2,"'",",","'",E2,"'",",","'",F2,"'",");")</f>
        <v>INSERT INTO Software_Register VALUES (softwareseq.NEXTVAL,'Windows 11','Microsoft','Operating System','Yes');</v>
      </c>
    </row>
    <row r="3" spans="1:8" x14ac:dyDescent="0.25">
      <c r="A3">
        <v>6005</v>
      </c>
      <c r="B3" t="s">
        <v>20</v>
      </c>
      <c r="C3" t="s">
        <v>13</v>
      </c>
      <c r="D3" t="s">
        <v>12</v>
      </c>
      <c r="E3" t="s">
        <v>14</v>
      </c>
      <c r="F3" t="s">
        <v>22</v>
      </c>
      <c r="H3" t="str">
        <f>_xlfn.CONCAT("INSERT INTO Software_Register VALUES (",B3,",","'",C3,"'",",","'",D3,"'",",","'",E3,"'",",","'",F3,"'",");")</f>
        <v>INSERT INTO Software_Register VALUES (softwareseq.NEXTVAL,'MacOS 10.14','Apple','Operating System (Mojave) ','Yes');</v>
      </c>
    </row>
    <row r="4" spans="1:8" x14ac:dyDescent="0.25">
      <c r="A4">
        <v>6001</v>
      </c>
      <c r="B4" t="s">
        <v>20</v>
      </c>
      <c r="C4" t="s">
        <v>4</v>
      </c>
      <c r="D4" t="s">
        <v>5</v>
      </c>
      <c r="E4" t="s">
        <v>15</v>
      </c>
      <c r="F4" t="s">
        <v>22</v>
      </c>
      <c r="H4" t="str">
        <f>_xlfn.CONCAT("INSERT INTO Software_Register VALUES (",B4,",","'",C4,"'",",","'",D4,"'",",","'",E4,"'",",","'",F4,"'",");")</f>
        <v>INSERT INTO Software_Register VALUES (softwareseq.NEXTVAL,'Zathin','Quaxo','scheduling system','Yes');</v>
      </c>
    </row>
    <row r="5" spans="1:8" x14ac:dyDescent="0.25">
      <c r="A5">
        <v>6002</v>
      </c>
      <c r="B5" t="s">
        <v>20</v>
      </c>
      <c r="C5" t="s">
        <v>6</v>
      </c>
      <c r="D5" t="s">
        <v>7</v>
      </c>
      <c r="E5" t="s">
        <v>16</v>
      </c>
      <c r="F5" t="s">
        <v>22</v>
      </c>
      <c r="H5" t="str">
        <f t="shared" ref="H5:H6" si="0">_xlfn.CONCAT("INSERT INTO Software_Register VALUES (",B5,",","'",C5,"'",",","'",D5,"'",",","'",E5,"'",",","'",F5,"'",");")</f>
        <v>INSERT INTO Software_Register VALUES (softwareseq.NEXTVAL,'Konklux','Vipe','Instant messaging service','Yes');</v>
      </c>
    </row>
    <row r="6" spans="1:8" x14ac:dyDescent="0.25">
      <c r="A6">
        <v>6003</v>
      </c>
      <c r="B6" t="s">
        <v>20</v>
      </c>
      <c r="C6" t="s">
        <v>8</v>
      </c>
      <c r="D6" t="s">
        <v>9</v>
      </c>
      <c r="E6" t="s">
        <v>18</v>
      </c>
      <c r="F6" t="s">
        <v>23</v>
      </c>
      <c r="H6" t="str">
        <f t="shared" si="0"/>
        <v>INSERT INTO Software_Register VALUES (softwareseq.NEXTVAL,'Tres-Zap','Snaptags','Instant messaging service (Deprecated)','No');</v>
      </c>
    </row>
    <row r="7" spans="1:8" x14ac:dyDescent="0.25">
      <c r="A7" t="s">
        <v>283</v>
      </c>
      <c r="C7" t="s">
        <v>283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21C-DDC5-4FD9-A100-DE42E188569F}">
  <sheetPr>
    <tabColor rgb="FF00B050"/>
  </sheetPr>
  <dimension ref="A1:D9"/>
  <sheetViews>
    <sheetView tabSelected="1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15.5703125" bestFit="1" customWidth="1"/>
    <col min="4" max="4" width="184.85546875" bestFit="1" customWidth="1"/>
  </cols>
  <sheetData>
    <row r="1" spans="1:4" x14ac:dyDescent="0.25">
      <c r="A1" t="s">
        <v>261</v>
      </c>
      <c r="B1" t="s">
        <v>309</v>
      </c>
      <c r="C1" t="s">
        <v>310</v>
      </c>
      <c r="D1" t="s">
        <v>311</v>
      </c>
    </row>
    <row r="2" spans="1:4" x14ac:dyDescent="0.25">
      <c r="A2">
        <v>5001</v>
      </c>
      <c r="B2" t="s">
        <v>293</v>
      </c>
      <c r="C2" t="s">
        <v>294</v>
      </c>
      <c r="D2" t="s">
        <v>295</v>
      </c>
    </row>
    <row r="3" spans="1:4" x14ac:dyDescent="0.25">
      <c r="A3">
        <v>5002</v>
      </c>
      <c r="B3" t="s">
        <v>293</v>
      </c>
      <c r="C3" t="s">
        <v>12</v>
      </c>
      <c r="D3" t="s">
        <v>296</v>
      </c>
    </row>
    <row r="4" spans="1:4" x14ac:dyDescent="0.25">
      <c r="A4">
        <v>5003</v>
      </c>
      <c r="B4" t="s">
        <v>297</v>
      </c>
      <c r="C4" t="s">
        <v>298</v>
      </c>
      <c r="D4" t="s">
        <v>299</v>
      </c>
    </row>
    <row r="5" spans="1:4" x14ac:dyDescent="0.25">
      <c r="A5">
        <v>5004</v>
      </c>
      <c r="B5" t="s">
        <v>297</v>
      </c>
      <c r="C5" t="s">
        <v>300</v>
      </c>
      <c r="D5" t="s">
        <v>301</v>
      </c>
    </row>
    <row r="6" spans="1:4" x14ac:dyDescent="0.25">
      <c r="A6">
        <v>5005</v>
      </c>
      <c r="B6" t="s">
        <v>302</v>
      </c>
      <c r="C6" t="s">
        <v>298</v>
      </c>
      <c r="D6" t="s">
        <v>303</v>
      </c>
    </row>
    <row r="7" spans="1:4" x14ac:dyDescent="0.25">
      <c r="A7">
        <v>5006</v>
      </c>
      <c r="B7" t="s">
        <v>304</v>
      </c>
      <c r="C7" t="s">
        <v>305</v>
      </c>
      <c r="D7" t="s">
        <v>306</v>
      </c>
    </row>
    <row r="8" spans="1:4" x14ac:dyDescent="0.25">
      <c r="A8">
        <v>5007</v>
      </c>
      <c r="B8" t="s">
        <v>304</v>
      </c>
      <c r="C8" t="s">
        <v>307</v>
      </c>
      <c r="D8" t="s">
        <v>308</v>
      </c>
    </row>
    <row r="9" spans="1:4" x14ac:dyDescent="0.25">
      <c r="A9" t="s">
        <v>283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2A53-306D-4ED6-8CC8-F6540DF4A3DB}">
  <sheetPr>
    <tabColor rgb="FF00B050"/>
  </sheetPr>
  <dimension ref="A1:E9"/>
  <sheetViews>
    <sheetView workbookViewId="0">
      <selection activeCell="E27" sqref="E27"/>
    </sheetView>
  </sheetViews>
  <sheetFormatPr defaultRowHeight="15" x14ac:dyDescent="0.25"/>
  <cols>
    <col min="2" max="2" width="20.7109375" bestFit="1" customWidth="1"/>
    <col min="3" max="3" width="12.85546875" bestFit="1" customWidth="1"/>
    <col min="5" max="5" width="69.42578125" bestFit="1" customWidth="1"/>
  </cols>
  <sheetData>
    <row r="1" spans="1:5" x14ac:dyDescent="0.25">
      <c r="B1" t="s">
        <v>263</v>
      </c>
      <c r="C1" t="s">
        <v>262</v>
      </c>
    </row>
    <row r="2" spans="1:5" x14ac:dyDescent="0.25">
      <c r="A2">
        <v>101</v>
      </c>
      <c r="B2" t="s">
        <v>264</v>
      </c>
      <c r="C2">
        <v>1002</v>
      </c>
      <c r="E2" t="str">
        <f>_xlfn.CONCAT("INSERT INTO Helpdesk_Operator VALUES (",B2,",",C2,");")</f>
        <v>INSERT INTO Helpdesk_Operator VALUES (operatorseq.NEXTVAL,1002);</v>
      </c>
    </row>
    <row r="3" spans="1:5" x14ac:dyDescent="0.25">
      <c r="A3">
        <v>102</v>
      </c>
      <c r="B3" t="s">
        <v>264</v>
      </c>
      <c r="C3">
        <v>1011</v>
      </c>
      <c r="E3" t="str">
        <f t="shared" ref="E3:E9" si="0">_xlfn.CONCAT("INSERT INTO Helpdesk_Operator VALUES (",B3,",",C3,");")</f>
        <v>INSERT INTO Helpdesk_Operator VALUES (operatorseq.NEXTVAL,1011);</v>
      </c>
    </row>
    <row r="4" spans="1:5" x14ac:dyDescent="0.25">
      <c r="A4">
        <v>103</v>
      </c>
      <c r="B4" t="s">
        <v>264</v>
      </c>
      <c r="C4">
        <v>1020</v>
      </c>
      <c r="E4" t="str">
        <f t="shared" si="0"/>
        <v>INSERT INTO Helpdesk_Operator VALUES (operatorseq.NEXTVAL,1020);</v>
      </c>
    </row>
    <row r="5" spans="1:5" x14ac:dyDescent="0.25">
      <c r="A5">
        <v>104</v>
      </c>
      <c r="B5" t="s">
        <v>264</v>
      </c>
      <c r="C5">
        <v>1026</v>
      </c>
      <c r="E5" t="str">
        <f t="shared" si="0"/>
        <v>INSERT INTO Helpdesk_Operator VALUES (operatorseq.NEXTVAL,1026);</v>
      </c>
    </row>
    <row r="6" spans="1:5" x14ac:dyDescent="0.25">
      <c r="A6">
        <v>105</v>
      </c>
      <c r="B6" t="s">
        <v>264</v>
      </c>
      <c r="C6">
        <v>1035</v>
      </c>
      <c r="E6" t="str">
        <f t="shared" si="0"/>
        <v>INSERT INTO Helpdesk_Operator VALUES (operatorseq.NEXTVAL,1035);</v>
      </c>
    </row>
    <row r="7" spans="1:5" x14ac:dyDescent="0.25">
      <c r="A7">
        <v>106</v>
      </c>
      <c r="B7" t="s">
        <v>264</v>
      </c>
      <c r="C7">
        <v>1049</v>
      </c>
      <c r="E7" t="str">
        <f t="shared" si="0"/>
        <v>INSERT INTO Helpdesk_Operator VALUES (operatorseq.NEXTVAL,1049);</v>
      </c>
    </row>
    <row r="8" spans="1:5" x14ac:dyDescent="0.25">
      <c r="A8">
        <v>107</v>
      </c>
      <c r="B8" t="s">
        <v>264</v>
      </c>
      <c r="C8">
        <v>1055</v>
      </c>
      <c r="E8" t="str">
        <f t="shared" si="0"/>
        <v>INSERT INTO Helpdesk_Operator VALUES (operatorseq.NEXTVAL,1055);</v>
      </c>
    </row>
    <row r="9" spans="1:5" x14ac:dyDescent="0.25">
      <c r="A9">
        <v>108</v>
      </c>
      <c r="B9" t="s">
        <v>264</v>
      </c>
      <c r="C9">
        <v>1062</v>
      </c>
      <c r="E9" t="str">
        <f t="shared" si="0"/>
        <v>INSERT INTO Helpdesk_Operator VALUES (operatorseq.NEXTVAL,1062);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3165-7B23-460F-AA1F-78DF4204EEDE}">
  <sheetPr>
    <tabColor rgb="FF00B050"/>
  </sheetPr>
  <dimension ref="A1:H6"/>
  <sheetViews>
    <sheetView workbookViewId="0">
      <selection activeCell="G4" sqref="G4"/>
    </sheetView>
  </sheetViews>
  <sheetFormatPr defaultRowHeight="15" x14ac:dyDescent="0.25"/>
  <cols>
    <col min="2" max="2" width="19.42578125" bestFit="1" customWidth="1"/>
    <col min="3" max="3" width="22.5703125" bestFit="1" customWidth="1"/>
    <col min="4" max="4" width="70.28515625" bestFit="1" customWidth="1"/>
    <col min="5" max="7" width="15" bestFit="1" customWidth="1"/>
    <col min="8" max="8" width="167.7109375" bestFit="1" customWidth="1"/>
  </cols>
  <sheetData>
    <row r="1" spans="1:8" x14ac:dyDescent="0.25">
      <c r="B1" t="s">
        <v>265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</row>
    <row r="2" spans="1:8" x14ac:dyDescent="0.25">
      <c r="A2">
        <v>65001</v>
      </c>
      <c r="B2" t="s">
        <v>266</v>
      </c>
      <c r="C2" t="s">
        <v>272</v>
      </c>
      <c r="D2" t="s">
        <v>273</v>
      </c>
      <c r="E2">
        <v>35004</v>
      </c>
      <c r="F2">
        <v>35005</v>
      </c>
      <c r="G2">
        <v>35006</v>
      </c>
      <c r="H2" t="str">
        <f>_xlfn.CONCAT("INSERT INTO Subject_Area (subject_Area_ID,Subject_Name,Subject_Description) VALUES (",B2,",","'",C2,"'",",","'",D2,"'",");")</f>
        <v>INSERT INTO Subject_Area (subject_Area_ID,Subject_Name,Subject_Description) VALUES (subjectseq.NEXTVAL,'Hardware','Issues relating to the physical equipment personnel use');</v>
      </c>
    </row>
    <row r="3" spans="1:8" x14ac:dyDescent="0.25">
      <c r="A3">
        <v>65002</v>
      </c>
      <c r="B3" t="s">
        <v>266</v>
      </c>
      <c r="C3" t="s">
        <v>275</v>
      </c>
      <c r="D3" t="s">
        <v>274</v>
      </c>
      <c r="E3">
        <v>35007</v>
      </c>
      <c r="F3">
        <v>35008</v>
      </c>
      <c r="G3">
        <v>35009</v>
      </c>
      <c r="H3" t="str">
        <f t="shared" ref="H3:H6" si="0">_xlfn.CONCAT("INSERT INTO Subject_Area (subject_Area_ID,Subject_Name,Subject_Description) VALUES (",B3,",","'",C3,"'",",","'",D3,"'",");")</f>
        <v>INSERT INTO Subject_Area (subject_Area_ID,Subject_Name,Subject_Description) VALUES (subjectseq.NEXTVAL,'Software','Issues relating to the running of virtual software on personnel laptops');</v>
      </c>
    </row>
    <row r="4" spans="1:8" ht="30" x14ac:dyDescent="0.25">
      <c r="A4">
        <v>65003</v>
      </c>
      <c r="B4" t="s">
        <v>266</v>
      </c>
      <c r="C4" t="s">
        <v>388</v>
      </c>
      <c r="D4" s="10" t="s">
        <v>389</v>
      </c>
      <c r="H4" t="str">
        <f t="shared" si="0"/>
        <v>INSERT INTO Subject_Area (subject_Area_ID,Subject_Name,Subject_Description) VALUES (subjectseq.NEXTVAL,'Business As Usual (BAU)','Set up or support for personnel, where operators unable to resolve due to complexities.');</v>
      </c>
    </row>
    <row r="5" spans="1:8" x14ac:dyDescent="0.25">
      <c r="A5">
        <v>65004</v>
      </c>
      <c r="B5" t="s">
        <v>266</v>
      </c>
      <c r="C5" t="s">
        <v>10</v>
      </c>
      <c r="D5" t="s">
        <v>276</v>
      </c>
      <c r="H5" t="str">
        <f t="shared" si="0"/>
        <v>INSERT INTO Subject_Area (subject_Area_ID,Subject_Name,Subject_Description) VALUES (subjectseq.NEXTVAL,'Microsoft','Issues that purely relate to Microsoft ran services and equipment');</v>
      </c>
    </row>
    <row r="6" spans="1:8" ht="35.25" customHeight="1" x14ac:dyDescent="0.25">
      <c r="A6">
        <v>65005</v>
      </c>
      <c r="B6" t="s">
        <v>266</v>
      </c>
      <c r="C6" t="s">
        <v>12</v>
      </c>
      <c r="D6" t="s">
        <v>277</v>
      </c>
      <c r="H6" t="str">
        <f t="shared" si="0"/>
        <v>INSERT INTO Subject_Area (subject_Area_ID,Subject_Name,Subject_Description) VALUES (subjectseq.NEXTVAL,'Apple','Issues that purely relate to Apple ran services and equipment');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9 G l I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P R p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a U h U s 3 F g X F Q B A A A + A g A A E w A c A E Z v c m 1 1 b G F z L 1 N l Y 3 R p b 2 4 x L m 0 g o h g A K K A U A A A A A A A A A A A A A A A A A A A A A A A A A A A A d Z B f a 4 M w F M W f J / g d g n t p Q Y S W / Y E V H 5 x a 5 r D a m e y p D n F 6 1 8 p i U p J Y V k q / + 9 J Z 6 E a 7 v C T 3 / H J P z o 2 E S j W c I d z v o 4 l p m I Z c l Q J q B F 9 r L h R y E Q V l G k g v z D t R g V Z 8 u X E C X n U t M D W Y N h Q c n z O l C z m w / I f 8 V Y K Q O e V q B X n K I B D N B v I A 5 K f i 6 7 y 3 d Z T c W E N 7 E Q B t 2 k a B c K 0 r y 0 Y + p 1 3 L p H t v o 5 B V v G 7 Y 0 h 2 N b 8 c 2 e u m 4 A q y 2 F N z T 0 U k 4 g 7 e h 3 c e 7 t u a C t 5 r V 6 A n K W m e w d F Z S v u u L R 3 L U B / 0 k N l o c d Y 9 S X J W 0 F N J V o v t t 6 a 9 K t t S O Z L u G k x 0 R J Z M f X L R 9 4 A O U g w v v 2 7 u d N Q 8 z n C Z J G B d R o E e M m L q 7 c Q 4 d e x v t r G m U Y V I k 3 i z U T G k V K f h S P y j 2 / i N + m h D P 1 z A 9 N w x n X h Q X X h B k I c Z n n c / p Y 0 E i E p 9 7 B u H c y 8 g s T M g f t B + a R s M u / s b k G 1 B L A Q I t A B Q A A g A I A P R p S F T u j w T L p Q A A A P Y A A A A S A A A A A A A A A A A A A A A A A A A A A A B D b 2 5 m a W c v U G F j a 2 F n Z S 5 4 b W x Q S w E C L Q A U A A I A C A D 0 a U h U D 8 r p q 6 Q A A A D p A A A A E w A A A A A A A A A A A A A A A A D x A A A A W 0 N v b n R l b n R f V H l w Z X N d L n h t b F B L A Q I t A B Q A A g A I A P R p S F S z c W B c V A E A A D 4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L A A A A A A A A s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v c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0 F 1 d G 9 S Z W 1 v d m V k Q 2 9 s d W 1 u c z E u e 1 B F U l N P T k 5 F T F 9 J R C w w f S Z x d W 9 0 O y w m c X V v d D t T Z W N 0 a W 9 u M S 9 l e H B v c n Q v Q X V 0 b 1 J l b W 9 2 Z W R D b 2 x 1 b W 5 z M S 5 7 R k l S U 1 R f T k F N R S w x f S Z x d W 9 0 O y w m c X V v d D t T Z W N 0 a W 9 u M S 9 l e H B v c n Q v Q X V 0 b 1 J l b W 9 2 Z W R D b 2 x 1 b W 5 z M S 5 7 T E F T V F 9 O Q U 1 F L D J 9 J n F 1 b 3 Q 7 L C Z x d W 9 0 O 1 N l Y 3 R p b 2 4 x L 2 V 4 c G 9 y d C 9 B d X R v U m V t b 3 Z l Z E N v b H V t b n M x L n t D T 0 5 U Q U N U X 0 5 P L D N 9 J n F 1 b 3 Q 7 L C Z x d W 9 0 O 1 N l Y 3 R p b 2 4 x L 2 V 4 c G 9 y d C 9 B d X R v U m V t b 3 Z l Z E N v b H V t b n M x L n t F T U F J T F 9 B R E R S R V N T L D R 9 J n F 1 b 3 Q 7 L C Z x d W 9 0 O 1 N l Y 3 R p b 2 4 x L 2 V 4 c G 9 y d C 9 B d X R v U m V t b 3 Z l Z E N v b H V t b n M x L n t K T 0 J f V E l U T E U s N X 0 m c X V v d D s s J n F 1 b 3 Q 7 U 2 V j d G l v b j E v Z X h w b 3 J 0 L 0 F 1 d G 9 S Z W 1 v d m V k Q 2 9 s d W 1 u c z E u e 0 R F U E F S V E 1 F T l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b 3 J 0 L 0 F 1 d G 9 S Z W 1 v d m V k Q 2 9 s d W 1 u c z E u e 1 B F U l N P T k 5 F T F 9 J R C w w f S Z x d W 9 0 O y w m c X V v d D t T Z W N 0 a W 9 u M S 9 l e H B v c n Q v Q X V 0 b 1 J l b W 9 2 Z W R D b 2 x 1 b W 5 z M S 5 7 R k l S U 1 R f T k F N R S w x f S Z x d W 9 0 O y w m c X V v d D t T Z W N 0 a W 9 u M S 9 l e H B v c n Q v Q X V 0 b 1 J l b W 9 2 Z W R D b 2 x 1 b W 5 z M S 5 7 T E F T V F 9 O Q U 1 F L D J 9 J n F 1 b 3 Q 7 L C Z x d W 9 0 O 1 N l Y 3 R p b 2 4 x L 2 V 4 c G 9 y d C 9 B d X R v U m V t b 3 Z l Z E N v b H V t b n M x L n t D T 0 5 U Q U N U X 0 5 P L D N 9 J n F 1 b 3 Q 7 L C Z x d W 9 0 O 1 N l Y 3 R p b 2 4 x L 2 V 4 c G 9 y d C 9 B d X R v U m V t b 3 Z l Z E N v b H V t b n M x L n t F T U F J T F 9 B R E R S R V N T L D R 9 J n F 1 b 3 Q 7 L C Z x d W 9 0 O 1 N l Y 3 R p b 2 4 x L 2 V 4 c G 9 y d C 9 B d X R v U m V t b 3 Z l Z E N v b H V t b n M x L n t K T 0 J f V E l U T E U s N X 0 m c X V v d D s s J n F 1 b 3 Q 7 U 2 V j d G l v b j E v Z X h w b 3 J 0 L 0 F 1 d G 9 S Z W 1 v d m V k Q 2 9 s d W 1 u c z E u e 0 R F U E F S V E 1 F T l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F U l N P T k 5 F T F 9 J R C Z x d W 9 0 O y w m c X V v d D t G S V J T V F 9 O Q U 1 F J n F 1 b 3 Q 7 L C Z x d W 9 0 O 0 x B U 1 R f T k F N R S Z x d W 9 0 O y w m c X V v d D t D T 0 5 U Q U N U X 0 5 P J n F 1 b 3 Q 7 L C Z x d W 9 0 O 0 V N Q U l M X 0 F E R F J F U 1 M m c X V v d D s s J n F 1 b 3 Q 7 S k 9 C X 1 R J V E x F J n F 1 b 3 Q 7 L C Z x d W 9 0 O 0 R F U E F S V E 1 F T l Q m c X V v d D t d I i A v P j x F b n R y e S B U e X B l P S J G a W x s Q 2 9 s d W 1 u V H l w Z X M i I F Z h b H V l P S J z Q X d Z R 0 F 3 W U d C Z z 0 9 I i A v P j x F b n R y e S B U e X B l P S J G a W x s T G F z d F V w Z G F 0 Z W Q i I F Z h b H V l P S J k M j A y M i 0 w M i 0 w O F Q x M z o x N T o y N C 4 3 O D M w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e f 5 F C 2 X W R Y A 0 / P e 4 K T o V A A A A A A I A A A A A A B B m A A A A A Q A A I A A A A I X v b 4 o K U f d 0 V 5 U N H Y g L a 9 4 7 H k 2 w C M V 4 Y B v K r h b s O / m 9 A A A A A A 6 A A A A A A g A A I A A A A O 8 H 6 7 k k 4 v 8 1 x D c z C R i d A o E S r S E p 2 9 z D H 1 V C p 3 9 P o W Q e U A A A A K C M s t y Y z 1 5 m 1 q x 9 B G 8 d j w A F l Y J G I t f J g s n e H R P 3 l T V j B / H K V f P 2 p v s / Y F I C N q 2 0 P a O k X R o Q T H G D P 2 H 9 u i H i J K + G Q + z K F L + H z Q t 1 f y T p v G E j Q A A A A D A J u f S V m M O / w v d T z 5 H 4 X t h g O x e A x k p F 1 8 6 S J K Z 2 U X K r o J E C m P V c s 6 y V p O + l b q f n n w C X 8 1 v 7 J 0 R v X F x m I X 2 h O L o = < / D a t a M a s h u p > 
</file>

<file path=customXml/itemProps1.xml><?xml version="1.0" encoding="utf-8"?>
<ds:datastoreItem xmlns:ds="http://schemas.openxmlformats.org/officeDocument/2006/customXml" ds:itemID="{08FB3EBC-9CA4-4B55-832E-03A4E563D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Personnel_Register</vt:lpstr>
      <vt:lpstr>Call_Log </vt:lpstr>
      <vt:lpstr>Problem_Register</vt:lpstr>
      <vt:lpstr>Sheet1</vt:lpstr>
      <vt:lpstr>Equipment_Register</vt:lpstr>
      <vt:lpstr>Software_Register</vt:lpstr>
      <vt:lpstr>Hardware_Register</vt:lpstr>
      <vt:lpstr>Helpdesk Operator</vt:lpstr>
      <vt:lpstr>Subject_Area</vt:lpstr>
      <vt:lpstr>Helpdesk_Specialist</vt:lpstr>
      <vt:lpstr>Problem_Type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Othen</dc:creator>
  <cp:lastModifiedBy>Louis Othen</cp:lastModifiedBy>
  <dcterms:created xsi:type="dcterms:W3CDTF">2022-02-08T11:57:26Z</dcterms:created>
  <dcterms:modified xsi:type="dcterms:W3CDTF">2022-02-18T00:04:51Z</dcterms:modified>
</cp:coreProperties>
</file>