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404dc92a195eadb/CRPA/Heures de Glace/"/>
    </mc:Choice>
  </mc:AlternateContent>
  <xr:revisionPtr revIDLastSave="838" documentId="8_{991EB5EA-6FB8-4040-9DAB-C0236368A536}" xr6:coauthVersionLast="47" xr6:coauthVersionMax="47" xr10:uidLastSave="{C504624C-91F3-43F9-B91C-7AC9043C7615}"/>
  <bookViews>
    <workbookView xWindow="-120" yWindow="-120" windowWidth="29040" windowHeight="15720" activeTab="1" xr2:uid="{00000000-000D-0000-FFFF-FFFF00000000}"/>
  </bookViews>
  <sheets>
    <sheet name=" Du 21 au 27 Oct" sheetId="2" r:id="rId1"/>
    <sheet name="Du 28 au 3 Nov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6" i="2" l="1"/>
  <c r="Q65" i="2"/>
  <c r="G66" i="2"/>
  <c r="F65" i="2"/>
  <c r="AA73" i="1"/>
  <c r="Q63" i="1"/>
  <c r="Z77" i="1"/>
  <c r="Z78" i="1"/>
  <c r="Z79" i="1"/>
  <c r="Z80" i="1"/>
  <c r="Z76" i="1"/>
  <c r="Z66" i="1"/>
  <c r="Z67" i="1"/>
  <c r="Z68" i="1"/>
  <c r="Z69" i="1"/>
  <c r="Z70" i="1"/>
  <c r="AO78" i="2"/>
  <c r="AO79" i="2"/>
  <c r="AO80" i="2"/>
  <c r="AA78" i="1" s="1"/>
  <c r="AO81" i="2"/>
  <c r="AO82" i="2"/>
  <c r="AA80" i="1" s="1"/>
  <c r="AO72" i="2"/>
  <c r="AO71" i="2"/>
  <c r="AA69" i="1" s="1"/>
  <c r="AO68" i="2"/>
  <c r="AA66" i="1" s="1"/>
  <c r="AB66" i="1" s="1"/>
  <c r="AO69" i="2"/>
  <c r="AO70" i="2"/>
  <c r="Z65" i="2"/>
  <c r="AE65" i="2"/>
  <c r="S66" i="2"/>
  <c r="D67" i="2"/>
  <c r="AF67" i="2"/>
  <c r="AO77" i="2"/>
  <c r="AA75" i="1" s="1"/>
  <c r="AO76" i="2"/>
  <c r="AA74" i="1" s="1"/>
  <c r="AO75" i="2"/>
  <c r="Z74" i="1"/>
  <c r="Z75" i="1"/>
  <c r="Z73" i="1"/>
  <c r="E63" i="1"/>
  <c r="B63" i="1"/>
  <c r="Z65" i="1"/>
  <c r="Z64" i="1"/>
  <c r="AA70" i="1" l="1"/>
  <c r="AA77" i="1"/>
  <c r="AB77" i="1" s="1"/>
  <c r="AA76" i="1"/>
  <c r="AB76" i="1" s="1"/>
  <c r="AA68" i="1"/>
  <c r="AB68" i="1" s="1"/>
  <c r="AB78" i="1"/>
  <c r="AA79" i="1"/>
  <c r="AB79" i="1" s="1"/>
  <c r="AA67" i="1"/>
  <c r="AB67" i="1" s="1"/>
  <c r="AB69" i="1"/>
  <c r="AB74" i="1"/>
  <c r="AB80" i="1"/>
  <c r="AB75" i="1"/>
  <c r="AB73" i="1"/>
  <c r="AB70" i="1"/>
  <c r="Z63" i="1"/>
  <c r="AO67" i="2"/>
  <c r="AO65" i="2"/>
  <c r="AA63" i="1" s="1"/>
  <c r="AO66" i="2"/>
  <c r="AA64" i="1" s="1"/>
  <c r="AB64" i="1" l="1"/>
  <c r="AA65" i="1"/>
  <c r="AB65" i="1" s="1"/>
  <c r="AB63" i="1"/>
</calcChain>
</file>

<file path=xl/sharedStrings.xml><?xml version="1.0" encoding="utf-8"?>
<sst xmlns="http://schemas.openxmlformats.org/spreadsheetml/2006/main" count="341" uniqueCount="107">
  <si>
    <t>C</t>
  </si>
  <si>
    <t>CA</t>
  </si>
  <si>
    <t>PC</t>
  </si>
  <si>
    <t>SE</t>
  </si>
  <si>
    <t>AD</t>
  </si>
  <si>
    <t>C1</t>
  </si>
  <si>
    <t>C2</t>
  </si>
  <si>
    <t>B</t>
  </si>
  <si>
    <t>I+</t>
  </si>
  <si>
    <t>CS</t>
  </si>
  <si>
    <t>A</t>
  </si>
  <si>
    <t>Ad</t>
  </si>
  <si>
    <t>Horaire</t>
  </si>
  <si>
    <t>Lundi 21</t>
  </si>
  <si>
    <t>Mardi 22</t>
  </si>
  <si>
    <t>Mer 23</t>
  </si>
  <si>
    <t>Jeudi 24</t>
  </si>
  <si>
    <t>Vendredi 25</t>
  </si>
  <si>
    <t>Samedi 26</t>
  </si>
  <si>
    <t>Dimanche 27</t>
  </si>
  <si>
    <t>E</t>
  </si>
  <si>
    <t>7h45-8h45</t>
  </si>
  <si>
    <t>7h45-9h15</t>
  </si>
  <si>
    <t>8h00-9h45</t>
  </si>
  <si>
    <t>8h00-11h00</t>
  </si>
  <si>
    <t>8h00-9h15</t>
  </si>
  <si>
    <t>8h15 -9h15</t>
  </si>
  <si>
    <t>8h30 10h45</t>
  </si>
  <si>
    <t>S</t>
  </si>
  <si>
    <t>9h00-10h15</t>
  </si>
  <si>
    <t>P</t>
  </si>
  <si>
    <t>9h30-10h30</t>
  </si>
  <si>
    <t>9h45-11h00</t>
  </si>
  <si>
    <t>10h15-11h30</t>
  </si>
  <si>
    <t>11h15-13h45</t>
  </si>
  <si>
    <t>11h15-12h45</t>
  </si>
  <si>
    <t>11h30-13h45</t>
  </si>
  <si>
    <t>11h45-13h45</t>
  </si>
  <si>
    <t>12h15-13h45 GLACE</t>
  </si>
  <si>
    <t>12h45-13h45 Glace</t>
  </si>
  <si>
    <t>12h45 - 13h45</t>
  </si>
  <si>
    <t>14h15-15h45
PPG</t>
  </si>
  <si>
    <t>14h15-15h15</t>
  </si>
  <si>
    <t>17h45-18h30</t>
  </si>
  <si>
    <t>17h45-19h15</t>
  </si>
  <si>
    <t>18h15-19h15</t>
  </si>
  <si>
    <t>19H15-20H15</t>
  </si>
  <si>
    <t>19h15-20h30</t>
  </si>
  <si>
    <t>Légende</t>
  </si>
  <si>
    <t>Sol</t>
  </si>
  <si>
    <t>Saint-Etienne =&gt; glace payée par le comité</t>
  </si>
  <si>
    <t>Compétition</t>
  </si>
  <si>
    <t>Club 2</t>
  </si>
  <si>
    <t>Cours Sup</t>
  </si>
  <si>
    <t>Glace</t>
  </si>
  <si>
    <t>Cours sup</t>
  </si>
  <si>
    <t>Compet Ado</t>
  </si>
  <si>
    <t>Club 1</t>
  </si>
  <si>
    <t>St Etienne</t>
  </si>
  <si>
    <t>Echauffement</t>
  </si>
  <si>
    <t>Pré Compet</t>
  </si>
  <si>
    <t>Babies</t>
  </si>
  <si>
    <t>Pause / Surfacage / Chaussage</t>
  </si>
  <si>
    <t>Initiation +</t>
  </si>
  <si>
    <t>Adultes</t>
  </si>
  <si>
    <t>Heures Glace</t>
  </si>
  <si>
    <t>Tot</t>
  </si>
  <si>
    <t>PPG</t>
  </si>
  <si>
    <t>Heure PPG</t>
  </si>
  <si>
    <t>Lundi 28</t>
  </si>
  <si>
    <t>Mardi 29</t>
  </si>
  <si>
    <t>Mercredi 30</t>
  </si>
  <si>
    <t>Jeudi 31</t>
  </si>
  <si>
    <t>Ven 1</t>
  </si>
  <si>
    <t>Sam 2</t>
  </si>
  <si>
    <t>Dim 3</t>
  </si>
  <si>
    <t>8h00 -9h45</t>
  </si>
  <si>
    <t>F</t>
  </si>
  <si>
    <t>O</t>
  </si>
  <si>
    <t>R</t>
  </si>
  <si>
    <t>I</t>
  </si>
  <si>
    <t>10h00-11h30</t>
  </si>
  <si>
    <t>10h00-11h00</t>
  </si>
  <si>
    <t>10h00-12h00</t>
  </si>
  <si>
    <t>12h15-13h45</t>
  </si>
  <si>
    <t>TOUT ROANNE GLISSE
Organisé par Roannais Agglomération</t>
  </si>
  <si>
    <t>18H15 - 19H15</t>
  </si>
  <si>
    <t>SOIREE HALLOWEEN - CO-ORGANISE PAR LE CRPA ET L'APEL DE ST FRANçOIS D'ASSISE</t>
  </si>
  <si>
    <t>Heures de Glace</t>
  </si>
  <si>
    <t>tot. Vac.</t>
  </si>
  <si>
    <t>Moyenne</t>
  </si>
  <si>
    <t>Heures de PPG</t>
  </si>
  <si>
    <t>8h30 10h44</t>
  </si>
  <si>
    <t>12h30-13h45</t>
  </si>
  <si>
    <t>10h30-12h00</t>
  </si>
  <si>
    <t>8h00 -9h15</t>
  </si>
  <si>
    <t>9h30-11h00</t>
  </si>
  <si>
    <t>8h00 -9h16</t>
  </si>
  <si>
    <t>8h00 -9h17</t>
  </si>
  <si>
    <t>9h30-11h01</t>
  </si>
  <si>
    <t>9h30-11h02</t>
  </si>
  <si>
    <t>10h15-11h00</t>
  </si>
  <si>
    <t>11h15 - 13h45</t>
  </si>
  <si>
    <t>7h45-9h16</t>
  </si>
  <si>
    <t>13h30-15h00</t>
  </si>
  <si>
    <t>10H15-12H30</t>
  </si>
  <si>
    <t>10H15-11h30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</si>
</sst>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indexed="8"/>
      <name val="Calibri"/>
      <charset val="134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sz val="6"/>
      <color indexed="8"/>
      <name val="Calibri"/>
      <family val="2"/>
    </font>
    <font>
      <b/>
      <sz val="6"/>
      <color theme="0"/>
      <name val="Calibri"/>
      <family val="2"/>
    </font>
    <font>
      <b/>
      <sz val="6"/>
      <color indexed="8"/>
      <name val="Calibri"/>
      <family val="2"/>
    </font>
    <font>
      <b/>
      <u/>
      <sz val="8"/>
      <color indexed="8"/>
      <name val="Calibri"/>
      <family val="2"/>
    </font>
    <font>
      <b/>
      <sz val="6"/>
      <color rgb="FFFF0000"/>
      <name val="Calibri"/>
      <family val="2"/>
    </font>
    <font>
      <b/>
      <u/>
      <sz val="8"/>
      <color rgb="FF000000"/>
      <name val="Calibri"/>
      <family val="2"/>
    </font>
    <font>
      <b/>
      <sz val="6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theme="0"/>
      <name val="Calibri"/>
      <family val="2"/>
    </font>
    <font>
      <sz val="12"/>
      <color indexed="8"/>
      <name val="Calibri"/>
      <family val="2"/>
    </font>
    <font>
      <b/>
      <sz val="4"/>
      <color theme="0"/>
      <name val="Calibri"/>
      <family val="2"/>
    </font>
    <font>
      <b/>
      <sz val="5"/>
      <color indexed="8"/>
      <name val="Calibri"/>
      <family val="2"/>
    </font>
    <font>
      <sz val="5"/>
      <color indexed="8"/>
      <name val="Calibri"/>
      <family val="2"/>
    </font>
    <font>
      <b/>
      <u/>
      <sz val="5"/>
      <color rgb="FF000000"/>
      <name val="Calibri"/>
      <family val="2"/>
    </font>
    <font>
      <sz val="10"/>
      <color indexed="8"/>
      <name val="Calibri"/>
      <family val="2"/>
    </font>
    <font>
      <sz val="8"/>
      <color theme="0"/>
      <name val="Calibri"/>
      <family val="2"/>
    </font>
    <font>
      <sz val="10"/>
      <color rgb="FF000000"/>
      <name val="Calibri"/>
      <family val="2"/>
    </font>
    <font>
      <sz val="8"/>
      <color theme="0"/>
      <name val="Calibri"/>
      <charset val="134"/>
    </font>
    <font>
      <b/>
      <sz val="8"/>
      <color indexed="8"/>
      <name val="Calibri"/>
      <charset val="134"/>
    </font>
    <font>
      <b/>
      <sz val="8"/>
      <color theme="0"/>
      <name val="Calibri"/>
      <charset val="134"/>
    </font>
    <font>
      <b/>
      <sz val="8"/>
      <name val="Calibri"/>
      <charset val="134"/>
    </font>
    <font>
      <b/>
      <sz val="8"/>
      <color rgb="FF000000"/>
      <name val="Calibri"/>
      <charset val="134"/>
    </font>
    <font>
      <b/>
      <sz val="8"/>
      <color rgb="FFFF0000"/>
      <name val="Calibri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10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8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8"/>
      </left>
      <right style="thick">
        <color auto="1"/>
      </right>
      <top style="thin">
        <color auto="1"/>
      </top>
      <bottom/>
      <diagonal/>
    </border>
    <border>
      <left style="thin">
        <color indexed="8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/>
      <bottom style="thick">
        <color auto="1"/>
      </bottom>
      <diagonal/>
    </border>
    <border>
      <left style="medium">
        <color indexed="8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indexed="8"/>
      </right>
      <top/>
      <bottom style="thick">
        <color auto="1"/>
      </bottom>
      <diagonal/>
    </border>
    <border>
      <left style="medium">
        <color indexed="8"/>
      </left>
      <right style="medium">
        <color indexed="8"/>
      </right>
      <top/>
      <bottom style="thick">
        <color auto="1"/>
      </bottom>
      <diagonal/>
    </border>
    <border>
      <left/>
      <right style="medium">
        <color indexed="8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8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indexed="10"/>
      </bottom>
      <diagonal/>
    </border>
    <border>
      <left style="medium">
        <color auto="1"/>
      </left>
      <right/>
      <top style="thin">
        <color indexed="10"/>
      </top>
      <bottom style="thin">
        <color indexed="10"/>
      </bottom>
      <diagonal/>
    </border>
    <border>
      <left style="medium">
        <color auto="1"/>
      </left>
      <right style="thin">
        <color auto="1"/>
      </right>
      <top style="thin">
        <color indexed="10"/>
      </top>
      <bottom style="thin">
        <color indexed="10"/>
      </bottom>
      <diagonal/>
    </border>
    <border>
      <left style="medium">
        <color auto="1"/>
      </left>
      <right style="thin">
        <color auto="1"/>
      </right>
      <top style="thin">
        <color indexed="10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8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8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medium">
        <color indexed="8"/>
      </right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indexed="10"/>
      </bottom>
      <diagonal/>
    </border>
    <border>
      <left style="thick">
        <color auto="1"/>
      </left>
      <right style="thick">
        <color auto="1"/>
      </right>
      <top style="thin">
        <color indexed="10"/>
      </top>
      <bottom style="thin">
        <color indexed="10"/>
      </bottom>
      <diagonal/>
    </border>
    <border>
      <left style="thick">
        <color auto="1"/>
      </left>
      <right style="thick">
        <color auto="1"/>
      </right>
      <top style="thin">
        <color indexed="10"/>
      </top>
      <bottom style="thick">
        <color auto="1"/>
      </bottom>
      <diagonal/>
    </border>
    <border>
      <left style="medium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520">
    <xf numFmtId="0" fontId="0" fillId="0" borderId="0" xfId="0"/>
    <xf numFmtId="0" fontId="1" fillId="0" borderId="0" xfId="0" applyNumberFormat="1" applyFont="1"/>
    <xf numFmtId="0" fontId="0" fillId="0" borderId="0" xfId="0" applyNumberFormat="1"/>
    <xf numFmtId="0" fontId="0" fillId="2" borderId="0" xfId="0" applyNumberFormat="1" applyFill="1"/>
    <xf numFmtId="0" fontId="0" fillId="0" borderId="1" xfId="0" applyNumberFormat="1" applyBorder="1"/>
    <xf numFmtId="49" fontId="10" fillId="4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 wrapText="1"/>
    </xf>
    <xf numFmtId="49" fontId="12" fillId="4" borderId="0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1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vertical="center" wrapText="1"/>
    </xf>
    <xf numFmtId="49" fontId="9" fillId="4" borderId="0" xfId="0" applyNumberFormat="1" applyFont="1" applyFill="1" applyBorder="1" applyAlignment="1">
      <alignment horizontal="center" vertical="center" wrapText="1"/>
    </xf>
    <xf numFmtId="49" fontId="1" fillId="4" borderId="26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 wrapText="1"/>
    </xf>
    <xf numFmtId="49" fontId="1" fillId="3" borderId="27" xfId="0" applyNumberFormat="1" applyFont="1" applyFill="1" applyBorder="1" applyAlignment="1">
      <alignment horizontal="center" vertical="center"/>
    </xf>
    <xf numFmtId="49" fontId="1" fillId="3" borderId="28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 wrapText="1"/>
    </xf>
    <xf numFmtId="49" fontId="1" fillId="3" borderId="27" xfId="0" applyNumberFormat="1" applyFont="1" applyFill="1" applyBorder="1" applyAlignment="1">
      <alignment horizontal="center" vertical="center" wrapText="1"/>
    </xf>
    <xf numFmtId="49" fontId="3" fillId="3" borderId="50" xfId="0" applyNumberFormat="1" applyFont="1" applyFill="1" applyBorder="1" applyAlignment="1">
      <alignment horizontal="center" vertical="center" wrapText="1"/>
    </xf>
    <xf numFmtId="49" fontId="1" fillId="3" borderId="28" xfId="0" applyNumberFormat="1" applyFont="1" applyFill="1" applyBorder="1" applyAlignment="1">
      <alignment horizontal="center" vertical="center" wrapText="1"/>
    </xf>
    <xf numFmtId="49" fontId="1" fillId="3" borderId="51" xfId="0" applyNumberFormat="1" applyFont="1" applyFill="1" applyBorder="1" applyAlignment="1">
      <alignment horizontal="center" vertical="center"/>
    </xf>
    <xf numFmtId="49" fontId="17" fillId="7" borderId="3" xfId="0" applyNumberFormat="1" applyFont="1" applyFill="1" applyBorder="1" applyAlignment="1">
      <alignment horizontal="center" vertical="center" wrapText="1"/>
    </xf>
    <xf numFmtId="0" fontId="2" fillId="4" borderId="53" xfId="0" applyFont="1" applyFill="1" applyBorder="1" applyAlignment="1">
      <alignment horizontal="center" vertical="center" wrapText="1"/>
    </xf>
    <xf numFmtId="49" fontId="2" fillId="3" borderId="54" xfId="0" applyNumberFormat="1" applyFont="1" applyFill="1" applyBorder="1" applyAlignment="1">
      <alignment horizontal="center"/>
    </xf>
    <xf numFmtId="49" fontId="1" fillId="3" borderId="52" xfId="0" applyNumberFormat="1" applyFont="1" applyFill="1" applyBorder="1" applyAlignment="1">
      <alignment horizontal="center" vertical="center" wrapText="1"/>
    </xf>
    <xf numFmtId="49" fontId="3" fillId="3" borderId="55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/>
    </xf>
    <xf numFmtId="49" fontId="1" fillId="3" borderId="55" xfId="0" applyNumberFormat="1" applyFont="1" applyFill="1" applyBorder="1" applyAlignment="1">
      <alignment horizontal="center"/>
    </xf>
    <xf numFmtId="20" fontId="5" fillId="3" borderId="57" xfId="0" applyNumberFormat="1" applyFont="1" applyFill="1" applyBorder="1" applyAlignment="1">
      <alignment horizontal="center" vertical="center"/>
    </xf>
    <xf numFmtId="20" fontId="7" fillId="3" borderId="58" xfId="0" applyNumberFormat="1" applyFont="1" applyFill="1" applyBorder="1" applyAlignment="1">
      <alignment horizontal="center" vertical="center"/>
    </xf>
    <xf numFmtId="20" fontId="5" fillId="3" borderId="59" xfId="0" applyNumberFormat="1" applyFont="1" applyFill="1" applyBorder="1" applyAlignment="1">
      <alignment horizontal="center" vertical="center"/>
    </xf>
    <xf numFmtId="20" fontId="7" fillId="3" borderId="59" xfId="0" applyNumberFormat="1" applyFont="1" applyFill="1" applyBorder="1" applyAlignment="1">
      <alignment horizontal="center" vertical="center"/>
    </xf>
    <xf numFmtId="20" fontId="5" fillId="3" borderId="58" xfId="0" applyNumberFormat="1" applyFont="1" applyFill="1" applyBorder="1" applyAlignment="1">
      <alignment horizontal="center" vertical="center"/>
    </xf>
    <xf numFmtId="20" fontId="7" fillId="3" borderId="60" xfId="0" applyNumberFormat="1" applyFont="1" applyFill="1" applyBorder="1" applyAlignment="1">
      <alignment horizontal="center" vertical="center"/>
    </xf>
    <xf numFmtId="0" fontId="2" fillId="8" borderId="6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49" fontId="4" fillId="3" borderId="64" xfId="0" applyNumberFormat="1" applyFont="1" applyFill="1" applyBorder="1" applyAlignment="1">
      <alignment horizontal="center"/>
    </xf>
    <xf numFmtId="49" fontId="1" fillId="3" borderId="70" xfId="0" applyNumberFormat="1" applyFont="1" applyFill="1" applyBorder="1" applyAlignment="1">
      <alignment horizontal="center" vertical="center"/>
    </xf>
    <xf numFmtId="0" fontId="1" fillId="0" borderId="71" xfId="0" applyNumberFormat="1" applyFont="1" applyBorder="1" applyAlignment="1">
      <alignment vertical="center"/>
    </xf>
    <xf numFmtId="49" fontId="1" fillId="3" borderId="75" xfId="0" applyNumberFormat="1" applyFont="1" applyFill="1" applyBorder="1" applyAlignment="1">
      <alignment horizontal="center" vertical="center" wrapText="1"/>
    </xf>
    <xf numFmtId="49" fontId="3" fillId="3" borderId="56" xfId="0" applyNumberFormat="1" applyFont="1" applyFill="1" applyBorder="1" applyAlignment="1">
      <alignment horizontal="center" vertical="center" wrapText="1"/>
    </xf>
    <xf numFmtId="49" fontId="1" fillId="3" borderId="56" xfId="0" applyNumberFormat="1" applyFont="1" applyFill="1" applyBorder="1" applyAlignment="1">
      <alignment horizontal="center" vertical="center" wrapText="1"/>
    </xf>
    <xf numFmtId="49" fontId="1" fillId="3" borderId="56" xfId="0" applyNumberFormat="1" applyFont="1" applyFill="1" applyBorder="1" applyAlignment="1">
      <alignment horizontal="center" vertical="center"/>
    </xf>
    <xf numFmtId="49" fontId="1" fillId="3" borderId="76" xfId="0" applyNumberFormat="1" applyFont="1" applyFill="1" applyBorder="1" applyAlignment="1">
      <alignment horizontal="center" vertical="center"/>
    </xf>
    <xf numFmtId="49" fontId="3" fillId="3" borderId="27" xfId="0" applyNumberFormat="1" applyFont="1" applyFill="1" applyBorder="1" applyAlignment="1">
      <alignment horizontal="center" vertical="center" wrapText="1"/>
    </xf>
    <xf numFmtId="49" fontId="1" fillId="3" borderId="77" xfId="0" applyNumberFormat="1" applyFont="1" applyFill="1" applyBorder="1" applyAlignment="1">
      <alignment horizontal="center" vertical="center"/>
    </xf>
    <xf numFmtId="49" fontId="21" fillId="3" borderId="33" xfId="0" applyNumberFormat="1" applyFont="1" applyFill="1" applyBorder="1" applyAlignment="1">
      <alignment horizontal="center"/>
    </xf>
    <xf numFmtId="49" fontId="21" fillId="4" borderId="8" xfId="0" applyNumberFormat="1" applyFont="1" applyFill="1" applyBorder="1" applyAlignment="1">
      <alignment horizontal="center"/>
    </xf>
    <xf numFmtId="49" fontId="21" fillId="3" borderId="72" xfId="0" applyNumberFormat="1" applyFont="1" applyFill="1" applyBorder="1" applyAlignment="1">
      <alignment horizontal="center"/>
    </xf>
    <xf numFmtId="49" fontId="21" fillId="3" borderId="73" xfId="0" applyNumberFormat="1" applyFont="1" applyFill="1" applyBorder="1" applyAlignment="1">
      <alignment horizontal="center"/>
    </xf>
    <xf numFmtId="49" fontId="21" fillId="3" borderId="74" xfId="0" applyNumberFormat="1" applyFont="1" applyFill="1" applyBorder="1" applyAlignment="1">
      <alignment horizontal="center"/>
    </xf>
    <xf numFmtId="49" fontId="4" fillId="3" borderId="25" xfId="0" applyNumberFormat="1" applyFont="1" applyFill="1" applyBorder="1" applyAlignment="1">
      <alignment horizontal="center"/>
    </xf>
    <xf numFmtId="20" fontId="5" fillId="3" borderId="79" xfId="0" applyNumberFormat="1" applyFont="1" applyFill="1" applyBorder="1" applyAlignment="1">
      <alignment horizontal="center" vertical="center"/>
    </xf>
    <xf numFmtId="20" fontId="7" fillId="3" borderId="80" xfId="0" applyNumberFormat="1" applyFont="1" applyFill="1" applyBorder="1" applyAlignment="1">
      <alignment horizontal="center" vertical="center"/>
    </xf>
    <xf numFmtId="20" fontId="5" fillId="3" borderId="80" xfId="0" applyNumberFormat="1" applyFont="1" applyFill="1" applyBorder="1" applyAlignment="1">
      <alignment horizontal="center" vertical="center"/>
    </xf>
    <xf numFmtId="20" fontId="7" fillId="3" borderId="81" xfId="0" applyNumberFormat="1" applyFont="1" applyFill="1" applyBorder="1" applyAlignment="1">
      <alignment horizontal="center" vertical="center"/>
    </xf>
    <xf numFmtId="49" fontId="2" fillId="3" borderId="25" xfId="0" applyNumberFormat="1" applyFont="1" applyFill="1" applyBorder="1" applyAlignment="1">
      <alignment horizontal="center"/>
    </xf>
    <xf numFmtId="0" fontId="0" fillId="17" borderId="1" xfId="0" applyFill="1" applyBorder="1" applyAlignment="1">
      <alignment horizontal="center" vertical="center" wrapText="1"/>
    </xf>
    <xf numFmtId="49" fontId="12" fillId="17" borderId="1" xfId="0" applyNumberFormat="1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0" fontId="1" fillId="17" borderId="15" xfId="0" applyFont="1" applyFill="1" applyBorder="1" applyAlignment="1">
      <alignment horizontal="center" vertical="center" wrapText="1"/>
    </xf>
    <xf numFmtId="49" fontId="2" fillId="17" borderId="15" xfId="0" applyNumberFormat="1" applyFont="1" applyFill="1" applyBorder="1" applyAlignment="1">
      <alignment horizontal="center" vertical="center" wrapText="1"/>
    </xf>
    <xf numFmtId="49" fontId="2" fillId="17" borderId="17" xfId="0" applyNumberFormat="1" applyFont="1" applyFill="1" applyBorder="1" applyAlignment="1">
      <alignment horizontal="center" vertical="center" wrapText="1"/>
    </xf>
    <xf numFmtId="0" fontId="0" fillId="17" borderId="24" xfId="0" applyNumberFormat="1" applyFill="1" applyBorder="1"/>
    <xf numFmtId="20" fontId="7" fillId="3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49" fontId="15" fillId="5" borderId="18" xfId="0" applyNumberFormat="1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49" fontId="15" fillId="5" borderId="78" xfId="0" applyNumberFormat="1" applyFont="1" applyFill="1" applyBorder="1" applyAlignment="1">
      <alignment horizontal="center" vertical="center" wrapText="1"/>
    </xf>
    <xf numFmtId="49" fontId="2" fillId="7" borderId="2" xfId="0" applyNumberFormat="1" applyFont="1" applyFill="1" applyBorder="1" applyAlignment="1">
      <alignment horizontal="center" vertical="center" wrapText="1"/>
    </xf>
    <xf numFmtId="49" fontId="15" fillId="7" borderId="3" xfId="0" applyNumberFormat="1" applyFont="1" applyFill="1" applyBorder="1" applyAlignment="1">
      <alignment horizontal="center" vertical="center" wrapText="1"/>
    </xf>
    <xf numFmtId="49" fontId="15" fillId="11" borderId="1" xfId="0" applyNumberFormat="1" applyFont="1" applyFill="1" applyBorder="1" applyAlignment="1">
      <alignment horizontal="center"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15" fillId="7" borderId="9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5" fillId="5" borderId="82" xfId="0" applyNumberFormat="1" applyFont="1" applyFill="1" applyBorder="1" applyAlignment="1">
      <alignment horizontal="center" vertical="center" wrapText="1"/>
    </xf>
    <xf numFmtId="49" fontId="15" fillId="5" borderId="83" xfId="0" applyNumberFormat="1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 wrapText="1"/>
    </xf>
    <xf numFmtId="0" fontId="2" fillId="8" borderId="36" xfId="0" applyFont="1" applyFill="1" applyBorder="1" applyAlignment="1">
      <alignment horizontal="center" vertical="center" wrapText="1"/>
    </xf>
    <xf numFmtId="49" fontId="20" fillId="2" borderId="3" xfId="0" applyNumberFormat="1" applyFont="1" applyFill="1" applyBorder="1" applyAlignment="1">
      <alignment vertical="center" wrapText="1"/>
    </xf>
    <xf numFmtId="49" fontId="20" fillId="6" borderId="3" xfId="0" applyNumberFormat="1" applyFont="1" applyFill="1" applyBorder="1" applyAlignment="1">
      <alignment vertical="center" wrapText="1"/>
    </xf>
    <xf numFmtId="49" fontId="20" fillId="18" borderId="3" xfId="0" applyNumberFormat="1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 wrapText="1"/>
    </xf>
    <xf numFmtId="49" fontId="20" fillId="16" borderId="3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49" fontId="12" fillId="0" borderId="0" xfId="0" applyNumberFormat="1" applyFont="1" applyFill="1" applyBorder="1" applyAlignment="1">
      <alignment vertical="center" wrapText="1"/>
    </xf>
    <xf numFmtId="0" fontId="2" fillId="19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 wrapText="1"/>
    </xf>
    <xf numFmtId="0" fontId="2" fillId="8" borderId="19" xfId="0" applyFont="1" applyFill="1" applyBorder="1" applyAlignment="1">
      <alignment horizontal="center" vertical="center" textRotation="90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NumberFormat="1" applyFont="1" applyBorder="1"/>
    <xf numFmtId="2" fontId="1" fillId="0" borderId="0" xfId="0" applyNumberFormat="1" applyFont="1"/>
    <xf numFmtId="0" fontId="1" fillId="11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3" xfId="0" applyFont="1" applyFill="1" applyBorder="1" applyAlignment="1">
      <alignment horizontal="center" vertical="center" wrapText="1"/>
    </xf>
    <xf numFmtId="0" fontId="2" fillId="8" borderId="35" xfId="0" applyFont="1" applyFill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 vertical="center" wrapText="1"/>
    </xf>
    <xf numFmtId="0" fontId="2" fillId="8" borderId="32" xfId="0" applyFont="1" applyFill="1" applyBorder="1" applyAlignment="1">
      <alignment horizontal="center" vertical="center" wrapText="1"/>
    </xf>
    <xf numFmtId="0" fontId="1" fillId="0" borderId="10" xfId="0" applyNumberFormat="1" applyFont="1" applyBorder="1"/>
    <xf numFmtId="0" fontId="1" fillId="4" borderId="14" xfId="0" applyNumberFormat="1" applyFont="1" applyFill="1" applyBorder="1" applyAlignment="1">
      <alignment horizontal="center" vertical="center"/>
    </xf>
    <xf numFmtId="0" fontId="1" fillId="8" borderId="90" xfId="0" applyNumberFormat="1" applyFont="1" applyFill="1" applyBorder="1" applyAlignment="1">
      <alignment horizontal="center" vertical="center" wrapText="1"/>
    </xf>
    <xf numFmtId="0" fontId="2" fillId="4" borderId="14" xfId="0" applyNumberFormat="1" applyFont="1" applyFill="1" applyBorder="1" applyAlignment="1">
      <alignment horizontal="center" vertical="center" wrapText="1"/>
    </xf>
    <xf numFmtId="0" fontId="2" fillId="8" borderId="54" xfId="0" applyNumberFormat="1" applyFont="1" applyFill="1" applyBorder="1" applyAlignment="1">
      <alignment horizontal="center" vertical="center" wrapText="1"/>
    </xf>
    <xf numFmtId="0" fontId="2" fillId="8" borderId="93" xfId="0" applyNumberFormat="1" applyFont="1" applyFill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horizontal="center" vertical="center" wrapText="1"/>
    </xf>
    <xf numFmtId="0" fontId="2" fillId="8" borderId="10" xfId="0" applyNumberFormat="1" applyFont="1" applyFill="1" applyBorder="1" applyAlignment="1">
      <alignment horizontal="center" vertical="center" wrapText="1"/>
    </xf>
    <xf numFmtId="0" fontId="2" fillId="8" borderId="1" xfId="0" applyNumberFormat="1" applyFont="1" applyFill="1" applyBorder="1" applyAlignment="1">
      <alignment horizontal="center" vertical="center" wrapText="1"/>
    </xf>
    <xf numFmtId="0" fontId="2" fillId="8" borderId="6" xfId="0" applyNumberFormat="1" applyFont="1" applyFill="1" applyBorder="1" applyAlignment="1">
      <alignment horizontal="center" vertical="center" wrapText="1"/>
    </xf>
    <xf numFmtId="0" fontId="2" fillId="8" borderId="20" xfId="0" applyNumberFormat="1" applyFont="1" applyFill="1" applyBorder="1" applyAlignment="1">
      <alignment horizontal="center" vertical="center" wrapText="1"/>
    </xf>
    <xf numFmtId="0" fontId="2" fillId="8" borderId="22" xfId="0" applyNumberFormat="1" applyFont="1" applyFill="1" applyBorder="1" applyAlignment="1">
      <alignment horizontal="center" vertical="center" wrapText="1"/>
    </xf>
    <xf numFmtId="0" fontId="2" fillId="8" borderId="24" xfId="0" applyNumberFormat="1" applyFont="1" applyFill="1" applyBorder="1" applyAlignment="1">
      <alignment horizontal="center" vertical="center" wrapText="1"/>
    </xf>
    <xf numFmtId="0" fontId="2" fillId="4" borderId="8" xfId="0" applyNumberFormat="1" applyFont="1" applyFill="1" applyBorder="1" applyAlignment="1">
      <alignment horizontal="center" vertical="center" wrapText="1"/>
    </xf>
    <xf numFmtId="0" fontId="2" fillId="8" borderId="62" xfId="0" applyNumberFormat="1" applyFont="1" applyFill="1" applyBorder="1" applyAlignment="1">
      <alignment horizontal="center" vertical="center" wrapText="1"/>
    </xf>
    <xf numFmtId="0" fontId="2" fillId="8" borderId="61" xfId="0" applyNumberFormat="1" applyFont="1" applyFill="1" applyBorder="1" applyAlignment="1">
      <alignment horizontal="center" vertical="center" wrapText="1"/>
    </xf>
    <xf numFmtId="0" fontId="2" fillId="8" borderId="63" xfId="0" applyNumberFormat="1" applyFont="1" applyFill="1" applyBorder="1" applyAlignment="1">
      <alignment horizontal="center" vertical="center" wrapText="1"/>
    </xf>
    <xf numFmtId="0" fontId="2" fillId="8" borderId="95" xfId="0" applyNumberFormat="1" applyFont="1" applyFill="1" applyBorder="1" applyAlignment="1">
      <alignment horizontal="center" vertical="center" wrapText="1"/>
    </xf>
    <xf numFmtId="0" fontId="2" fillId="8" borderId="96" xfId="0" applyNumberFormat="1" applyFont="1" applyFill="1" applyBorder="1" applyAlignment="1">
      <alignment horizontal="center" vertical="center" wrapText="1"/>
    </xf>
    <xf numFmtId="20" fontId="7" fillId="0" borderId="6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NumberFormat="1" applyFill="1" applyBorder="1"/>
    <xf numFmtId="0" fontId="0" fillId="0" borderId="0" xfId="0" applyNumberFormat="1" applyFill="1"/>
    <xf numFmtId="49" fontId="3" fillId="14" borderId="56" xfId="0" applyNumberFormat="1" applyFont="1" applyFill="1" applyBorder="1" applyAlignment="1">
      <alignment horizontal="center" vertical="center" wrapText="1"/>
    </xf>
    <xf numFmtId="0" fontId="1" fillId="4" borderId="9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61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/>
    <xf numFmtId="0" fontId="2" fillId="0" borderId="3" xfId="0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10" xfId="0" applyNumberFormat="1" applyFont="1" applyFill="1" applyBorder="1" applyAlignment="1">
      <alignment horizontal="right" vertical="center" wrapText="1"/>
    </xf>
    <xf numFmtId="0" fontId="1" fillId="20" borderId="71" xfId="0" applyNumberFormat="1" applyFont="1" applyFill="1" applyBorder="1" applyAlignment="1">
      <alignment horizontal="center" vertical="center"/>
    </xf>
    <xf numFmtId="0" fontId="2" fillId="20" borderId="93" xfId="0" applyNumberFormat="1" applyFont="1" applyFill="1" applyBorder="1" applyAlignment="1">
      <alignment horizontal="center" vertical="center" wrapText="1"/>
    </xf>
    <xf numFmtId="0" fontId="2" fillId="20" borderId="2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right" vertical="center" wrapText="1"/>
    </xf>
    <xf numFmtId="0" fontId="1" fillId="0" borderId="10" xfId="0" applyNumberFormat="1" applyFont="1" applyFill="1" applyBorder="1"/>
    <xf numFmtId="0" fontId="1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/>
    <xf numFmtId="0" fontId="1" fillId="0" borderId="0" xfId="0" applyNumberFormat="1" applyFont="1" applyFill="1" applyBorder="1"/>
    <xf numFmtId="0" fontId="2" fillId="4" borderId="14" xfId="0" applyNumberFormat="1" applyFont="1" applyFill="1" applyBorder="1" applyAlignment="1">
      <alignment horizontal="center" vertical="center"/>
    </xf>
    <xf numFmtId="0" fontId="2" fillId="20" borderId="71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/>
    <xf numFmtId="0" fontId="21" fillId="0" borderId="0" xfId="0" applyNumberFormat="1" applyFont="1"/>
    <xf numFmtId="0" fontId="23" fillId="0" borderId="0" xfId="0" applyNumberFormat="1" applyFont="1" applyAlignment="1">
      <alignment horizontal="right"/>
    </xf>
    <xf numFmtId="0" fontId="21" fillId="0" borderId="0" xfId="0" applyNumberFormat="1" applyFont="1" applyAlignment="1">
      <alignment horizontal="right"/>
    </xf>
    <xf numFmtId="0" fontId="21" fillId="0" borderId="0" xfId="0" applyNumberFormat="1" applyFont="1" applyAlignment="1">
      <alignment horizontal="center" vertical="center"/>
    </xf>
    <xf numFmtId="0" fontId="2" fillId="8" borderId="52" xfId="0" applyFont="1" applyFill="1" applyBorder="1" applyAlignment="1">
      <alignment horizontal="center" vertical="center" wrapText="1"/>
    </xf>
    <xf numFmtId="0" fontId="2" fillId="8" borderId="90" xfId="0" applyFont="1" applyFill="1" applyBorder="1" applyAlignment="1">
      <alignment horizontal="center" vertical="center"/>
    </xf>
    <xf numFmtId="20" fontId="7" fillId="21" borderId="58" xfId="0" applyNumberFormat="1" applyFont="1" applyFill="1" applyBorder="1" applyAlignment="1">
      <alignment horizontal="center" vertical="center"/>
    </xf>
    <xf numFmtId="0" fontId="10" fillId="21" borderId="43" xfId="0" applyFont="1" applyFill="1" applyBorder="1" applyAlignment="1">
      <alignment horizontal="center" vertical="center" wrapText="1"/>
    </xf>
    <xf numFmtId="49" fontId="12" fillId="21" borderId="44" xfId="0" applyNumberFormat="1" applyFont="1" applyFill="1" applyBorder="1" applyAlignment="1">
      <alignment horizontal="center" vertical="center" wrapText="1"/>
    </xf>
    <xf numFmtId="0" fontId="2" fillId="21" borderId="53" xfId="0" applyFont="1" applyFill="1" applyBorder="1" applyAlignment="1">
      <alignment horizontal="center" vertical="center" wrapText="1"/>
    </xf>
    <xf numFmtId="0" fontId="10" fillId="21" borderId="44" xfId="0" applyFont="1" applyFill="1" applyBorder="1" applyAlignment="1">
      <alignment horizontal="center" vertical="center" wrapText="1"/>
    </xf>
    <xf numFmtId="20" fontId="7" fillId="21" borderId="80" xfId="0" applyNumberFormat="1" applyFont="1" applyFill="1" applyBorder="1" applyAlignment="1">
      <alignment horizontal="center" vertical="center"/>
    </xf>
    <xf numFmtId="0" fontId="10" fillId="21" borderId="53" xfId="0" applyFont="1" applyFill="1" applyBorder="1" applyAlignment="1">
      <alignment horizontal="center" vertical="center" wrapText="1"/>
    </xf>
    <xf numFmtId="0" fontId="1" fillId="21" borderId="44" xfId="0" applyNumberFormat="1" applyFont="1" applyFill="1" applyBorder="1" applyAlignment="1">
      <alignment horizontal="center" vertical="center"/>
    </xf>
    <xf numFmtId="0" fontId="2" fillId="21" borderId="44" xfId="0" applyFont="1" applyFill="1" applyBorder="1" applyAlignment="1">
      <alignment horizontal="center" vertical="center" wrapText="1"/>
    </xf>
    <xf numFmtId="0" fontId="2" fillId="21" borderId="44" xfId="0" applyFont="1" applyFill="1" applyBorder="1" applyAlignment="1">
      <alignment horizontal="center" vertical="center"/>
    </xf>
    <xf numFmtId="0" fontId="2" fillId="21" borderId="45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49" fontId="1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49" fontId="14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 wrapText="1"/>
    </xf>
    <xf numFmtId="49" fontId="2" fillId="11" borderId="15" xfId="0" applyNumberFormat="1" applyFont="1" applyFill="1" applyBorder="1" applyAlignment="1">
      <alignment horizontal="center" vertical="center" wrapText="1"/>
    </xf>
    <xf numFmtId="49" fontId="2" fillId="11" borderId="17" xfId="0" applyNumberFormat="1" applyFont="1" applyFill="1" applyBorder="1" applyAlignment="1">
      <alignment horizontal="center" vertical="center" wrapText="1"/>
    </xf>
    <xf numFmtId="49" fontId="14" fillId="11" borderId="1" xfId="0" applyNumberFormat="1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 wrapText="1"/>
    </xf>
    <xf numFmtId="0" fontId="1" fillId="11" borderId="30" xfId="0" applyFont="1" applyFill="1" applyBorder="1" applyAlignment="1">
      <alignment horizontal="center" vertical="center" wrapText="1"/>
    </xf>
    <xf numFmtId="0" fontId="1" fillId="11" borderId="10" xfId="0" applyNumberFormat="1" applyFont="1" applyFill="1" applyBorder="1" applyAlignment="1">
      <alignment horizontal="center" vertical="center"/>
    </xf>
    <xf numFmtId="0" fontId="1" fillId="11" borderId="0" xfId="0" applyNumberFormat="1" applyFont="1" applyFill="1" applyBorder="1" applyAlignment="1">
      <alignment horizontal="center" vertical="center"/>
    </xf>
    <xf numFmtId="0" fontId="1" fillId="11" borderId="30" xfId="0" applyNumberFormat="1" applyFont="1" applyFill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vertical="center"/>
    </xf>
    <xf numFmtId="0" fontId="1" fillId="11" borderId="87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0" xfId="0" applyNumberFormat="1" applyFont="1" applyFill="1" applyBorder="1" applyAlignment="1">
      <alignment horizontal="center" vertical="center" wrapText="1"/>
    </xf>
    <xf numFmtId="49" fontId="12" fillId="11" borderId="0" xfId="0" applyNumberFormat="1" applyFont="1" applyFill="1" applyBorder="1" applyAlignment="1">
      <alignment horizontal="center" vertical="center" wrapText="1"/>
    </xf>
    <xf numFmtId="49" fontId="12" fillId="11" borderId="10" xfId="0" applyNumberFormat="1" applyFont="1" applyFill="1" applyBorder="1" applyAlignment="1">
      <alignment horizontal="center" vertical="center" wrapText="1"/>
    </xf>
    <xf numFmtId="0" fontId="1" fillId="11" borderId="12" xfId="0" applyNumberFormat="1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49" fontId="10" fillId="11" borderId="13" xfId="0" applyNumberFormat="1" applyFont="1" applyFill="1" applyBorder="1" applyAlignment="1">
      <alignment horizontal="center" vertical="center" wrapText="1"/>
    </xf>
    <xf numFmtId="49" fontId="10" fillId="11" borderId="4" xfId="0" applyNumberFormat="1" applyFont="1" applyFill="1" applyBorder="1" applyAlignment="1">
      <alignment horizontal="center" vertical="center" wrapText="1"/>
    </xf>
    <xf numFmtId="49" fontId="10" fillId="11" borderId="10" xfId="0" applyNumberFormat="1" applyFont="1" applyFill="1" applyBorder="1" applyAlignment="1">
      <alignment horizontal="center" vertical="center" wrapText="1"/>
    </xf>
    <xf numFmtId="49" fontId="10" fillId="11" borderId="1" xfId="0" applyNumberFormat="1" applyFont="1" applyFill="1" applyBorder="1" applyAlignment="1">
      <alignment horizontal="center" vertical="center" wrapText="1"/>
    </xf>
    <xf numFmtId="49" fontId="10" fillId="11" borderId="16" xfId="0" applyNumberFormat="1" applyFont="1" applyFill="1" applyBorder="1" applyAlignment="1">
      <alignment horizontal="center" vertical="center" wrapText="1"/>
    </xf>
    <xf numFmtId="49" fontId="10" fillId="11" borderId="30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49" fontId="12" fillId="11" borderId="6" xfId="0" applyNumberFormat="1" applyFont="1" applyFill="1" applyBorder="1" applyAlignment="1">
      <alignment horizontal="center" vertical="center" wrapText="1"/>
    </xf>
    <xf numFmtId="0" fontId="2" fillId="11" borderId="9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49" fontId="10" fillId="11" borderId="0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1" borderId="30" xfId="0" applyFont="1" applyFill="1" applyBorder="1" applyAlignment="1">
      <alignment vertical="center" wrapText="1"/>
    </xf>
    <xf numFmtId="49" fontId="10" fillId="11" borderId="0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 wrapText="1"/>
    </xf>
    <xf numFmtId="49" fontId="2" fillId="11" borderId="1" xfId="0" applyNumberFormat="1" applyFont="1" applyFill="1" applyBorder="1" applyAlignment="1">
      <alignment vertical="center" wrapText="1"/>
    </xf>
    <xf numFmtId="49" fontId="2" fillId="11" borderId="30" xfId="0" applyNumberFormat="1" applyFont="1" applyFill="1" applyBorder="1" applyAlignment="1">
      <alignment vertical="center" wrapText="1"/>
    </xf>
    <xf numFmtId="49" fontId="12" fillId="11" borderId="32" xfId="0" applyNumberFormat="1" applyFont="1" applyFill="1" applyBorder="1" applyAlignment="1">
      <alignment horizontal="center" vertical="center" wrapText="1"/>
    </xf>
    <xf numFmtId="0" fontId="2" fillId="11" borderId="33" xfId="0" applyFont="1" applyFill="1" applyBorder="1" applyAlignment="1">
      <alignment horizontal="center" vertical="center" wrapText="1"/>
    </xf>
    <xf numFmtId="49" fontId="12" fillId="11" borderId="34" xfId="0" applyNumberFormat="1" applyFont="1" applyFill="1" applyBorder="1" applyAlignment="1">
      <alignment horizontal="center" vertical="center" wrapText="1"/>
    </xf>
    <xf numFmtId="0" fontId="2" fillId="11" borderId="35" xfId="0" applyFont="1" applyFill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 wrapText="1"/>
    </xf>
    <xf numFmtId="49" fontId="2" fillId="11" borderId="33" xfId="0" applyNumberFormat="1" applyFont="1" applyFill="1" applyBorder="1" applyAlignment="1">
      <alignment horizontal="center" vertical="center" wrapText="1"/>
    </xf>
    <xf numFmtId="49" fontId="2" fillId="11" borderId="35" xfId="0" applyNumberFormat="1" applyFont="1" applyFill="1" applyBorder="1" applyAlignment="1">
      <alignment horizontal="center" vertical="center" wrapText="1"/>
    </xf>
    <xf numFmtId="49" fontId="2" fillId="11" borderId="33" xfId="0" applyNumberFormat="1" applyFont="1" applyFill="1" applyBorder="1" applyAlignment="1">
      <alignment vertical="center" wrapText="1"/>
    </xf>
    <xf numFmtId="49" fontId="2" fillId="11" borderId="36" xfId="0" applyNumberFormat="1" applyFont="1" applyFill="1" applyBorder="1" applyAlignment="1">
      <alignment horizontal="center" vertical="center" wrapText="1"/>
    </xf>
    <xf numFmtId="49" fontId="2" fillId="11" borderId="38" xfId="0" applyNumberFormat="1" applyFont="1" applyFill="1" applyBorder="1" applyAlignment="1">
      <alignment vertical="center" wrapText="1"/>
    </xf>
    <xf numFmtId="0" fontId="2" fillId="11" borderId="54" xfId="0" applyNumberFormat="1" applyFont="1" applyFill="1" applyBorder="1" applyAlignment="1">
      <alignment horizontal="center" vertical="center"/>
    </xf>
    <xf numFmtId="0" fontId="1" fillId="11" borderId="71" xfId="0" applyNumberFormat="1" applyFont="1" applyFill="1" applyBorder="1" applyAlignment="1">
      <alignment horizontal="center" vertical="center"/>
    </xf>
    <xf numFmtId="0" fontId="1" fillId="11" borderId="90" xfId="0" applyNumberFormat="1" applyFont="1" applyFill="1" applyBorder="1" applyAlignment="1">
      <alignment horizontal="center" vertical="center"/>
    </xf>
    <xf numFmtId="0" fontId="1" fillId="11" borderId="14" xfId="0" applyNumberFormat="1" applyFont="1" applyFill="1" applyBorder="1" applyAlignment="1">
      <alignment horizontal="center" vertical="center"/>
    </xf>
    <xf numFmtId="0" fontId="1" fillId="11" borderId="92" xfId="0" applyNumberFormat="1" applyFont="1" applyFill="1" applyBorder="1" applyAlignment="1">
      <alignment horizontal="center" vertical="center"/>
    </xf>
    <xf numFmtId="0" fontId="1" fillId="11" borderId="91" xfId="0" applyNumberFormat="1" applyFont="1" applyFill="1" applyBorder="1" applyAlignment="1">
      <alignment horizontal="center" vertical="center"/>
    </xf>
    <xf numFmtId="0" fontId="1" fillId="11" borderId="71" xfId="0" applyNumberFormat="1" applyFont="1" applyFill="1" applyBorder="1" applyAlignment="1">
      <alignment horizontal="center" vertical="center" wrapText="1"/>
    </xf>
    <xf numFmtId="0" fontId="2" fillId="11" borderId="97" xfId="0" applyNumberFormat="1" applyFont="1" applyFill="1" applyBorder="1" applyAlignment="1">
      <alignment horizontal="center" vertical="center" wrapText="1"/>
    </xf>
    <xf numFmtId="0" fontId="2" fillId="11" borderId="90" xfId="0" applyNumberFormat="1" applyFont="1" applyFill="1" applyBorder="1" applyAlignment="1">
      <alignment horizontal="center" vertical="center" wrapText="1"/>
    </xf>
    <xf numFmtId="0" fontId="2" fillId="11" borderId="52" xfId="0" applyNumberFormat="1" applyFont="1" applyFill="1" applyBorder="1" applyAlignment="1">
      <alignment horizontal="center" vertical="center" wrapText="1"/>
    </xf>
    <xf numFmtId="0" fontId="2" fillId="11" borderId="71" xfId="0" applyNumberFormat="1" applyFont="1" applyFill="1" applyBorder="1" applyAlignment="1">
      <alignment vertical="center" wrapText="1"/>
    </xf>
    <xf numFmtId="0" fontId="12" fillId="11" borderId="16" xfId="0" applyNumberFormat="1" applyFont="1" applyFill="1" applyBorder="1" applyAlignment="1">
      <alignment horizontal="center" vertical="center" wrapText="1"/>
    </xf>
    <xf numFmtId="0" fontId="12" fillId="11" borderId="22" xfId="0" applyNumberFormat="1" applyFont="1" applyFill="1" applyBorder="1" applyAlignment="1">
      <alignment horizontal="center" vertical="center" wrapText="1"/>
    </xf>
    <xf numFmtId="0" fontId="2" fillId="11" borderId="10" xfId="0" applyNumberFormat="1" applyFont="1" applyFill="1" applyBorder="1" applyAlignment="1">
      <alignment horizontal="center" vertical="center" wrapText="1"/>
    </xf>
    <xf numFmtId="0" fontId="1" fillId="11" borderId="15" xfId="0" applyNumberFormat="1" applyFont="1" applyFill="1" applyBorder="1" applyAlignment="1">
      <alignment horizontal="center" vertical="center"/>
    </xf>
    <xf numFmtId="0" fontId="2" fillId="11" borderId="6" xfId="0" applyNumberFormat="1" applyFont="1" applyFill="1" applyBorder="1" applyAlignment="1">
      <alignment horizontal="center" vertical="center" wrapText="1"/>
    </xf>
    <xf numFmtId="0" fontId="2" fillId="11" borderId="93" xfId="0" applyNumberFormat="1" applyFont="1" applyFill="1" applyBorder="1" applyAlignment="1">
      <alignment horizontal="center" vertical="center" wrapText="1"/>
    </xf>
    <xf numFmtId="0" fontId="2" fillId="11" borderId="22" xfId="0" applyNumberFormat="1" applyFont="1" applyFill="1" applyBorder="1" applyAlignment="1">
      <alignment horizontal="center" vertical="center" wrapText="1"/>
    </xf>
    <xf numFmtId="0" fontId="2" fillId="11" borderId="93" xfId="0" applyNumberFormat="1" applyFont="1" applyFill="1" applyBorder="1" applyAlignment="1">
      <alignment vertical="center" wrapText="1"/>
    </xf>
    <xf numFmtId="0" fontId="2" fillId="11" borderId="22" xfId="0" applyNumberFormat="1" applyFont="1" applyFill="1" applyBorder="1" applyAlignment="1">
      <alignment vertical="center" wrapText="1"/>
    </xf>
    <xf numFmtId="0" fontId="2" fillId="11" borderId="1" xfId="0" applyNumberFormat="1" applyFont="1" applyFill="1" applyBorder="1" applyAlignment="1">
      <alignment vertical="center" wrapText="1"/>
    </xf>
    <xf numFmtId="0" fontId="12" fillId="11" borderId="94" xfId="0" applyNumberFormat="1" applyFont="1" applyFill="1" applyBorder="1" applyAlignment="1">
      <alignment horizontal="center" vertical="center" wrapText="1"/>
    </xf>
    <xf numFmtId="0" fontId="12" fillId="11" borderId="96" xfId="0" applyNumberFormat="1" applyFont="1" applyFill="1" applyBorder="1" applyAlignment="1">
      <alignment horizontal="center" vertical="center" wrapText="1"/>
    </xf>
    <xf numFmtId="0" fontId="2" fillId="11" borderId="61" xfId="0" applyNumberFormat="1" applyFont="1" applyFill="1" applyBorder="1" applyAlignment="1">
      <alignment horizontal="center" vertical="center" wrapText="1"/>
    </xf>
    <xf numFmtId="0" fontId="1" fillId="11" borderId="17" xfId="0" applyNumberFormat="1" applyFont="1" applyFill="1" applyBorder="1" applyAlignment="1">
      <alignment horizontal="center" vertical="center"/>
    </xf>
    <xf numFmtId="0" fontId="2" fillId="11" borderId="63" xfId="0" applyNumberFormat="1" applyFont="1" applyFill="1" applyBorder="1" applyAlignment="1">
      <alignment horizontal="center" vertical="center" wrapText="1"/>
    </xf>
    <xf numFmtId="0" fontId="2" fillId="11" borderId="24" xfId="0" applyNumberFormat="1" applyFont="1" applyFill="1" applyBorder="1" applyAlignment="1">
      <alignment horizontal="center" vertical="center" wrapText="1"/>
    </xf>
    <xf numFmtId="0" fontId="2" fillId="11" borderId="96" xfId="0" applyNumberFormat="1" applyFont="1" applyFill="1" applyBorder="1" applyAlignment="1">
      <alignment vertical="center" wrapText="1"/>
    </xf>
    <xf numFmtId="0" fontId="2" fillId="11" borderId="61" xfId="0" applyNumberFormat="1" applyFont="1" applyFill="1" applyBorder="1" applyAlignment="1">
      <alignment vertical="center" wrapText="1"/>
    </xf>
    <xf numFmtId="0" fontId="2" fillId="11" borderId="24" xfId="0" applyNumberFormat="1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49" fontId="9" fillId="11" borderId="7" xfId="0" applyNumberFormat="1" applyFont="1" applyFill="1" applyBorder="1" applyAlignment="1">
      <alignment horizontal="center" vertical="center" wrapText="1"/>
    </xf>
    <xf numFmtId="49" fontId="9" fillId="11" borderId="1" xfId="0" applyNumberFormat="1" applyFont="1" applyFill="1" applyBorder="1" applyAlignment="1">
      <alignment horizontal="center" vertical="center" wrapText="1"/>
    </xf>
    <xf numFmtId="0" fontId="9" fillId="11" borderId="1" xfId="0" applyNumberFormat="1" applyFont="1" applyFill="1" applyBorder="1" applyAlignment="1">
      <alignment horizontal="center" vertical="center" wrapText="1"/>
    </xf>
    <xf numFmtId="0" fontId="0" fillId="11" borderId="6" xfId="0" applyNumberFormat="1" applyFill="1" applyBorder="1"/>
    <xf numFmtId="0" fontId="0" fillId="11" borderId="0" xfId="0" applyNumberFormat="1" applyFill="1" applyBorder="1"/>
    <xf numFmtId="0" fontId="0" fillId="11" borderId="1" xfId="0" applyNumberFormat="1" applyFill="1" applyBorder="1"/>
    <xf numFmtId="0" fontId="0" fillId="11" borderId="0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49" fontId="15" fillId="17" borderId="1" xfId="0" applyNumberFormat="1" applyFont="1" applyFill="1" applyBorder="1" applyAlignment="1">
      <alignment horizontal="center" vertical="center" wrapText="1"/>
    </xf>
    <xf numFmtId="0" fontId="9" fillId="11" borderId="0" xfId="0" applyNumberFormat="1" applyFont="1" applyFill="1" applyBorder="1" applyAlignment="1">
      <alignment horizontal="center"/>
    </xf>
    <xf numFmtId="0" fontId="9" fillId="11" borderId="1" xfId="0" applyNumberFormat="1" applyFont="1" applyFill="1" applyBorder="1" applyAlignment="1">
      <alignment horizontal="center"/>
    </xf>
    <xf numFmtId="49" fontId="11" fillId="11" borderId="1" xfId="0" applyNumberFormat="1" applyFont="1" applyFill="1" applyBorder="1" applyAlignment="1">
      <alignment horizontal="center" vertical="center" wrapText="1"/>
    </xf>
    <xf numFmtId="49" fontId="11" fillId="11" borderId="6" xfId="0" applyNumberFormat="1" applyFont="1" applyFill="1" applyBorder="1" applyAlignment="1">
      <alignment horizontal="center" vertical="center" wrapText="1"/>
    </xf>
    <xf numFmtId="49" fontId="9" fillId="11" borderId="6" xfId="0" applyNumberFormat="1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vertical="center" wrapText="1"/>
    </xf>
    <xf numFmtId="0" fontId="13" fillId="11" borderId="6" xfId="0" applyFont="1" applyFill="1" applyBorder="1" applyAlignment="1">
      <alignment vertical="center" wrapText="1"/>
    </xf>
    <xf numFmtId="0" fontId="13" fillId="11" borderId="1" xfId="0" applyFont="1" applyFill="1" applyBorder="1" applyAlignment="1">
      <alignment vertical="center" wrapText="1"/>
    </xf>
    <xf numFmtId="49" fontId="13" fillId="11" borderId="6" xfId="0" applyNumberFormat="1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1" borderId="10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vertical="center" wrapText="1"/>
    </xf>
    <xf numFmtId="0" fontId="0" fillId="11" borderId="6" xfId="0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49" fontId="12" fillId="11" borderId="0" xfId="0" applyNumberFormat="1" applyFont="1" applyFill="1" applyBorder="1" applyAlignment="1">
      <alignment vertical="center" wrapText="1"/>
    </xf>
    <xf numFmtId="49" fontId="12" fillId="11" borderId="6" xfId="0" applyNumberFormat="1" applyFont="1" applyFill="1" applyBorder="1" applyAlignment="1">
      <alignment vertical="center" wrapText="1"/>
    </xf>
    <xf numFmtId="49" fontId="12" fillId="11" borderId="8" xfId="0" applyNumberFormat="1" applyFont="1" applyFill="1" applyBorder="1" applyAlignment="1">
      <alignment vertical="center" wrapText="1"/>
    </xf>
    <xf numFmtId="0" fontId="2" fillId="11" borderId="61" xfId="0" applyFont="1" applyFill="1" applyBorder="1" applyAlignment="1">
      <alignment vertical="center" wrapText="1"/>
    </xf>
    <xf numFmtId="0" fontId="2" fillId="11" borderId="90" xfId="0" applyNumberFormat="1" applyFont="1" applyFill="1" applyBorder="1" applyAlignment="1">
      <alignment horizontal="center" vertical="center"/>
    </xf>
    <xf numFmtId="0" fontId="1" fillId="11" borderId="22" xfId="0" applyNumberFormat="1" applyFont="1" applyFill="1" applyBorder="1" applyAlignment="1">
      <alignment horizontal="center" vertical="center"/>
    </xf>
    <xf numFmtId="0" fontId="1" fillId="11" borderId="96" xfId="0" applyNumberFormat="1" applyFont="1" applyFill="1" applyBorder="1" applyAlignment="1">
      <alignment horizontal="center" vertical="center"/>
    </xf>
    <xf numFmtId="0" fontId="2" fillId="11" borderId="14" xfId="0" applyNumberFormat="1" applyFont="1" applyFill="1" applyBorder="1" applyAlignment="1">
      <alignment horizontal="center" vertical="center"/>
    </xf>
    <xf numFmtId="0" fontId="2" fillId="11" borderId="71" xfId="0" applyNumberFormat="1" applyFont="1" applyFill="1" applyBorder="1" applyAlignment="1">
      <alignment horizontal="center" vertical="center"/>
    </xf>
    <xf numFmtId="0" fontId="2" fillId="11" borderId="91" xfId="0" applyNumberFormat="1" applyFont="1" applyFill="1" applyBorder="1" applyAlignment="1">
      <alignment horizontal="center" vertical="center"/>
    </xf>
    <xf numFmtId="0" fontId="2" fillId="11" borderId="22" xfId="0" applyNumberFormat="1" applyFont="1" applyFill="1" applyBorder="1" applyAlignment="1">
      <alignment horizontal="center" vertical="center"/>
    </xf>
    <xf numFmtId="49" fontId="21" fillId="3" borderId="37" xfId="0" applyNumberFormat="1" applyFont="1" applyFill="1" applyBorder="1" applyAlignment="1">
      <alignment horizontal="center"/>
    </xf>
    <xf numFmtId="49" fontId="21" fillId="3" borderId="32" xfId="0" applyNumberFormat="1" applyFont="1" applyFill="1" applyBorder="1" applyAlignment="1">
      <alignment horizontal="center"/>
    </xf>
    <xf numFmtId="49" fontId="21" fillId="3" borderId="40" xfId="0" applyNumberFormat="1" applyFont="1" applyFill="1" applyBorder="1" applyAlignment="1">
      <alignment horizontal="center"/>
    </xf>
    <xf numFmtId="49" fontId="14" fillId="12" borderId="4" xfId="0" applyNumberFormat="1" applyFont="1" applyFill="1" applyBorder="1" applyAlignment="1">
      <alignment horizontal="center" vertical="center" textRotation="90" wrapText="1"/>
    </xf>
    <xf numFmtId="49" fontId="14" fillId="12" borderId="1" xfId="0" applyNumberFormat="1" applyFont="1" applyFill="1" applyBorder="1" applyAlignment="1">
      <alignment horizontal="center" vertical="center" textRotation="90" wrapText="1"/>
    </xf>
    <xf numFmtId="49" fontId="14" fillId="12" borderId="7" xfId="0" applyNumberFormat="1" applyFont="1" applyFill="1" applyBorder="1" applyAlignment="1">
      <alignment horizontal="center" vertical="center" textRotation="90" wrapText="1"/>
    </xf>
    <xf numFmtId="49" fontId="2" fillId="2" borderId="4" xfId="0" applyNumberFormat="1" applyFont="1" applyFill="1" applyBorder="1" applyAlignment="1">
      <alignment horizontal="center" vertical="center" textRotation="90" wrapText="1"/>
    </xf>
    <xf numFmtId="49" fontId="2" fillId="2" borderId="1" xfId="0" applyNumberFormat="1" applyFont="1" applyFill="1" applyBorder="1" applyAlignment="1">
      <alignment horizontal="center" vertical="center" textRotation="90" wrapText="1"/>
    </xf>
    <xf numFmtId="49" fontId="2" fillId="2" borderId="7" xfId="0" applyNumberFormat="1" applyFont="1" applyFill="1" applyBorder="1" applyAlignment="1">
      <alignment horizontal="center" vertical="center" textRotation="90" wrapText="1"/>
    </xf>
    <xf numFmtId="49" fontId="14" fillId="3" borderId="4" xfId="0" applyNumberFormat="1" applyFont="1" applyFill="1" applyBorder="1" applyAlignment="1">
      <alignment horizontal="center" vertical="center" textRotation="90" wrapText="1"/>
    </xf>
    <xf numFmtId="49" fontId="14" fillId="3" borderId="1" xfId="0" applyNumberFormat="1" applyFont="1" applyFill="1" applyBorder="1" applyAlignment="1">
      <alignment horizontal="center" vertical="center" textRotation="90" wrapText="1"/>
    </xf>
    <xf numFmtId="49" fontId="14" fillId="3" borderId="7" xfId="0" applyNumberFormat="1" applyFont="1" applyFill="1" applyBorder="1" applyAlignment="1">
      <alignment horizontal="center" vertical="center" textRotation="90" wrapText="1"/>
    </xf>
    <xf numFmtId="49" fontId="14" fillId="10" borderId="13" xfId="0" applyNumberFormat="1" applyFont="1" applyFill="1" applyBorder="1" applyAlignment="1">
      <alignment horizontal="center" vertical="center" textRotation="90" wrapText="1"/>
    </xf>
    <xf numFmtId="49" fontId="14" fillId="10" borderId="10" xfId="0" applyNumberFormat="1" applyFont="1" applyFill="1" applyBorder="1" applyAlignment="1">
      <alignment horizontal="center" vertical="center" textRotation="90" wrapText="1"/>
    </xf>
    <xf numFmtId="49" fontId="14" fillId="10" borderId="12" xfId="0" applyNumberFormat="1" applyFont="1" applyFill="1" applyBorder="1" applyAlignment="1">
      <alignment horizontal="center" vertical="center" textRotation="90" wrapText="1"/>
    </xf>
    <xf numFmtId="49" fontId="2" fillId="7" borderId="4" xfId="0" applyNumberFormat="1" applyFont="1" applyFill="1" applyBorder="1" applyAlignment="1">
      <alignment horizontal="center" vertical="center" textRotation="90" wrapText="1"/>
    </xf>
    <xf numFmtId="49" fontId="2" fillId="7" borderId="7" xfId="0" applyNumberFormat="1" applyFont="1" applyFill="1" applyBorder="1" applyAlignment="1">
      <alignment horizontal="center" vertical="center" textRotation="90" wrapText="1"/>
    </xf>
    <xf numFmtId="49" fontId="2" fillId="12" borderId="4" xfId="0" applyNumberFormat="1" applyFont="1" applyFill="1" applyBorder="1" applyAlignment="1">
      <alignment horizontal="center" vertical="center" textRotation="90" wrapText="1"/>
    </xf>
    <xf numFmtId="49" fontId="2" fillId="12" borderId="1" xfId="0" applyNumberFormat="1" applyFont="1" applyFill="1" applyBorder="1" applyAlignment="1">
      <alignment horizontal="center" vertical="center" textRotation="90" wrapText="1"/>
    </xf>
    <xf numFmtId="49" fontId="2" fillId="12" borderId="7" xfId="0" applyNumberFormat="1" applyFont="1" applyFill="1" applyBorder="1" applyAlignment="1">
      <alignment horizontal="center" vertical="center" textRotation="90" wrapText="1"/>
    </xf>
    <xf numFmtId="0" fontId="22" fillId="9" borderId="2" xfId="0" applyFont="1" applyFill="1" applyBorder="1" applyAlignment="1">
      <alignment horizontal="center" vertical="center"/>
    </xf>
    <xf numFmtId="0" fontId="22" fillId="9" borderId="11" xfId="0" applyNumberFormat="1" applyFont="1" applyFill="1" applyBorder="1" applyAlignment="1">
      <alignment horizontal="center" vertical="center"/>
    </xf>
    <xf numFmtId="49" fontId="14" fillId="10" borderId="4" xfId="0" applyNumberFormat="1" applyFont="1" applyFill="1" applyBorder="1" applyAlignment="1">
      <alignment horizontal="center" vertical="center" textRotation="90" wrapText="1"/>
    </xf>
    <xf numFmtId="49" fontId="14" fillId="10" borderId="1" xfId="0" applyNumberFormat="1" applyFont="1" applyFill="1" applyBorder="1" applyAlignment="1">
      <alignment horizontal="center" vertical="center" textRotation="90" wrapText="1"/>
    </xf>
    <xf numFmtId="49" fontId="14" fillId="10" borderId="7" xfId="0" applyNumberFormat="1" applyFont="1" applyFill="1" applyBorder="1" applyAlignment="1">
      <alignment horizontal="center" vertical="center" textRotation="90" wrapText="1"/>
    </xf>
    <xf numFmtId="49" fontId="14" fillId="13" borderId="4" xfId="0" applyNumberFormat="1" applyFont="1" applyFill="1" applyBorder="1" applyAlignment="1">
      <alignment horizontal="center" vertical="center" textRotation="90" wrapText="1"/>
    </xf>
    <xf numFmtId="49" fontId="14" fillId="13" borderId="1" xfId="0" applyNumberFormat="1" applyFont="1" applyFill="1" applyBorder="1" applyAlignment="1">
      <alignment horizontal="center" vertical="center" textRotation="90" wrapText="1"/>
    </xf>
    <xf numFmtId="49" fontId="14" fillId="13" borderId="7" xfId="0" applyNumberFormat="1" applyFont="1" applyFill="1" applyBorder="1" applyAlignment="1">
      <alignment horizontal="center" vertical="center" textRotation="90" wrapText="1"/>
    </xf>
    <xf numFmtId="0" fontId="2" fillId="6" borderId="22" xfId="0" applyFont="1" applyFill="1" applyBorder="1" applyAlignment="1">
      <alignment horizontal="center" vertical="center" textRotation="90"/>
    </xf>
    <xf numFmtId="0" fontId="2" fillId="6" borderId="88" xfId="0" applyFont="1" applyFill="1" applyBorder="1" applyAlignment="1">
      <alignment horizontal="center" vertical="center" textRotation="90"/>
    </xf>
    <xf numFmtId="49" fontId="12" fillId="11" borderId="0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49" fontId="12" fillId="11" borderId="6" xfId="0" applyNumberFormat="1" applyFont="1" applyFill="1" applyBorder="1" applyAlignment="1">
      <alignment horizontal="center" vertical="center" wrapText="1"/>
    </xf>
    <xf numFmtId="0" fontId="22" fillId="9" borderId="6" xfId="0" applyNumberFormat="1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 textRotation="90" wrapText="1"/>
    </xf>
    <xf numFmtId="0" fontId="14" fillId="14" borderId="1" xfId="0" applyFont="1" applyFill="1" applyBorder="1" applyAlignment="1">
      <alignment horizontal="center" vertical="center" textRotation="90" wrapText="1"/>
    </xf>
    <xf numFmtId="0" fontId="14" fillId="14" borderId="7" xfId="0" applyFont="1" applyFill="1" applyBorder="1" applyAlignment="1">
      <alignment horizontal="center" vertical="center" textRotation="90" wrapText="1"/>
    </xf>
    <xf numFmtId="0" fontId="2" fillId="2" borderId="4" xfId="0" applyNumberFormat="1" applyFont="1" applyFill="1" applyBorder="1" applyAlignment="1">
      <alignment horizontal="center" vertical="center" textRotation="90" wrapText="1"/>
    </xf>
    <xf numFmtId="0" fontId="2" fillId="2" borderId="1" xfId="0" applyNumberFormat="1" applyFont="1" applyFill="1" applyBorder="1" applyAlignment="1">
      <alignment horizontal="center" vertical="center" textRotation="90"/>
    </xf>
    <xf numFmtId="0" fontId="2" fillId="2" borderId="7" xfId="0" applyNumberFormat="1" applyFont="1" applyFill="1" applyBorder="1" applyAlignment="1">
      <alignment horizontal="center" vertical="center" textRotation="90"/>
    </xf>
    <xf numFmtId="49" fontId="2" fillId="7" borderId="4" xfId="0" applyNumberFormat="1" applyFont="1" applyFill="1" applyBorder="1" applyAlignment="1">
      <alignment horizontal="center" vertical="center" wrapText="1"/>
    </xf>
    <xf numFmtId="49" fontId="2" fillId="7" borderId="7" xfId="0" applyNumberFormat="1" applyFont="1" applyFill="1" applyBorder="1" applyAlignment="1">
      <alignment horizontal="center" vertical="center" wrapText="1"/>
    </xf>
    <xf numFmtId="49" fontId="21" fillId="3" borderId="46" xfId="0" applyNumberFormat="1" applyFont="1" applyFill="1" applyBorder="1" applyAlignment="1">
      <alignment horizontal="center"/>
    </xf>
    <xf numFmtId="49" fontId="21" fillId="3" borderId="47" xfId="0" applyNumberFormat="1" applyFont="1" applyFill="1" applyBorder="1" applyAlignment="1">
      <alignment horizontal="center"/>
    </xf>
    <xf numFmtId="49" fontId="21" fillId="3" borderId="48" xfId="0" applyNumberFormat="1" applyFont="1" applyFill="1" applyBorder="1" applyAlignment="1">
      <alignment horizontal="center"/>
    </xf>
    <xf numFmtId="49" fontId="21" fillId="3" borderId="49" xfId="0" applyNumberFormat="1" applyFont="1" applyFill="1" applyBorder="1" applyAlignment="1">
      <alignment horizontal="center"/>
    </xf>
    <xf numFmtId="49" fontId="21" fillId="3" borderId="34" xfId="0" applyNumberFormat="1" applyFont="1" applyFill="1" applyBorder="1" applyAlignment="1">
      <alignment horizontal="center"/>
    </xf>
    <xf numFmtId="49" fontId="21" fillId="3" borderId="39" xfId="0" applyNumberFormat="1" applyFont="1" applyFill="1" applyBorder="1" applyAlignment="1">
      <alignment horizontal="center"/>
    </xf>
    <xf numFmtId="49" fontId="2" fillId="10" borderId="2" xfId="0" applyNumberFormat="1" applyFont="1" applyFill="1" applyBorder="1" applyAlignment="1">
      <alignment horizontal="center" vertical="center" textRotation="90" wrapText="1"/>
    </xf>
    <xf numFmtId="49" fontId="2" fillId="10" borderId="6" xfId="0" applyNumberFormat="1" applyFont="1" applyFill="1" applyBorder="1" applyAlignment="1">
      <alignment horizontal="center" vertical="center" textRotation="90" wrapText="1"/>
    </xf>
    <xf numFmtId="49" fontId="2" fillId="10" borderId="11" xfId="0" applyNumberFormat="1" applyFont="1" applyFill="1" applyBorder="1" applyAlignment="1">
      <alignment horizontal="center" vertical="center" textRotation="90" wrapText="1"/>
    </xf>
    <xf numFmtId="49" fontId="2" fillId="6" borderId="4" xfId="0" applyNumberFormat="1" applyFont="1" applyFill="1" applyBorder="1" applyAlignment="1">
      <alignment horizontal="center" vertical="center" textRotation="90" wrapText="1"/>
    </xf>
    <xf numFmtId="49" fontId="2" fillId="6" borderId="1" xfId="0" applyNumberFormat="1" applyFont="1" applyFill="1" applyBorder="1" applyAlignment="1">
      <alignment horizontal="center" vertical="center" textRotation="90" wrapText="1"/>
    </xf>
    <xf numFmtId="49" fontId="2" fillId="6" borderId="7" xfId="0" applyNumberFormat="1" applyFont="1" applyFill="1" applyBorder="1" applyAlignment="1">
      <alignment horizontal="center" vertical="center" textRotation="90" wrapText="1"/>
    </xf>
    <xf numFmtId="49" fontId="2" fillId="10" borderId="84" xfId="0" applyNumberFormat="1" applyFont="1" applyFill="1" applyBorder="1" applyAlignment="1">
      <alignment horizontal="center" vertical="center" textRotation="90" wrapText="1"/>
    </xf>
    <xf numFmtId="49" fontId="2" fillId="10" borderId="85" xfId="0" applyNumberFormat="1" applyFont="1" applyFill="1" applyBorder="1" applyAlignment="1">
      <alignment horizontal="center" vertical="center" textRotation="90" wrapText="1"/>
    </xf>
    <xf numFmtId="49" fontId="2" fillId="10" borderId="86" xfId="0" applyNumberFormat="1" applyFont="1" applyFill="1" applyBorder="1" applyAlignment="1">
      <alignment horizontal="center" vertical="center" textRotation="90" wrapText="1"/>
    </xf>
    <xf numFmtId="0" fontId="2" fillId="2" borderId="4" xfId="0" applyNumberFormat="1" applyFont="1" applyFill="1" applyBorder="1" applyAlignment="1">
      <alignment horizontal="center" vertical="center" textRotation="90"/>
    </xf>
    <xf numFmtId="0" fontId="14" fillId="6" borderId="4" xfId="0" applyFont="1" applyFill="1" applyBorder="1" applyAlignment="1">
      <alignment horizontal="center" vertical="center" textRotation="90" wrapText="1"/>
    </xf>
    <xf numFmtId="0" fontId="14" fillId="6" borderId="1" xfId="0" applyFont="1" applyFill="1" applyBorder="1" applyAlignment="1">
      <alignment horizontal="center" vertical="center" textRotation="90" wrapText="1"/>
    </xf>
    <xf numFmtId="0" fontId="14" fillId="6" borderId="7" xfId="0" applyFont="1" applyFill="1" applyBorder="1" applyAlignment="1">
      <alignment horizontal="center" vertical="center" textRotation="90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center" vertical="center" textRotation="90" wrapText="1"/>
    </xf>
    <xf numFmtId="0" fontId="2" fillId="6" borderId="1" xfId="0" applyFont="1" applyFill="1" applyBorder="1" applyAlignment="1">
      <alignment horizontal="center" vertical="center" textRotation="90" wrapText="1"/>
    </xf>
    <xf numFmtId="0" fontId="2" fillId="6" borderId="7" xfId="0" applyFont="1" applyFill="1" applyBorder="1" applyAlignment="1">
      <alignment horizontal="center" vertical="center" textRotation="90" wrapText="1"/>
    </xf>
    <xf numFmtId="0" fontId="2" fillId="6" borderId="13" xfId="0" applyFont="1" applyFill="1" applyBorder="1" applyAlignment="1">
      <alignment horizontal="center" vertical="center" textRotation="90"/>
    </xf>
    <xf numFmtId="0" fontId="2" fillId="6" borderId="10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 textRotation="90"/>
    </xf>
    <xf numFmtId="0" fontId="2" fillId="11" borderId="6" xfId="0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center" vertical="center" textRotation="90" wrapText="1"/>
    </xf>
    <xf numFmtId="0" fontId="2" fillId="6" borderId="1" xfId="0" applyNumberFormat="1" applyFont="1" applyFill="1" applyBorder="1" applyAlignment="1">
      <alignment horizontal="center" vertical="center" textRotation="90" wrapText="1"/>
    </xf>
    <xf numFmtId="0" fontId="2" fillId="6" borderId="7" xfId="0" applyNumberFormat="1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2" borderId="84" xfId="0" applyNumberFormat="1" applyFont="1" applyFill="1" applyBorder="1" applyAlignment="1">
      <alignment horizontal="center" vertical="center" textRotation="90" wrapText="1"/>
    </xf>
    <xf numFmtId="49" fontId="2" fillId="2" borderId="85" xfId="0" applyNumberFormat="1" applyFont="1" applyFill="1" applyBorder="1" applyAlignment="1">
      <alignment horizontal="center" vertical="center" textRotation="90" wrapText="1"/>
    </xf>
    <xf numFmtId="49" fontId="2" fillId="2" borderId="86" xfId="0" applyNumberFormat="1" applyFont="1" applyFill="1" applyBorder="1" applyAlignment="1">
      <alignment horizontal="center" vertical="center" textRotation="90" wrapText="1"/>
    </xf>
    <xf numFmtId="0" fontId="21" fillId="0" borderId="62" xfId="0" applyNumberFormat="1" applyFont="1" applyBorder="1" applyAlignment="1">
      <alignment horizontal="center" vertical="center"/>
    </xf>
    <xf numFmtId="0" fontId="21" fillId="0" borderId="8" xfId="0" applyNumberFormat="1" applyFont="1" applyBorder="1" applyAlignment="1">
      <alignment horizontal="center" vertical="center"/>
    </xf>
    <xf numFmtId="49" fontId="14" fillId="3" borderId="31" xfId="0" applyNumberFormat="1" applyFont="1" applyFill="1" applyBorder="1" applyAlignment="1">
      <alignment horizontal="center" vertical="center" textRotation="90" wrapText="1"/>
    </xf>
    <xf numFmtId="49" fontId="14" fillId="3" borderId="30" xfId="0" applyNumberFormat="1" applyFont="1" applyFill="1" applyBorder="1" applyAlignment="1">
      <alignment horizontal="center" vertical="center" textRotation="90" wrapText="1"/>
    </xf>
    <xf numFmtId="49" fontId="14" fillId="3" borderId="87" xfId="0" applyNumberFormat="1" applyFont="1" applyFill="1" applyBorder="1" applyAlignment="1">
      <alignment horizontal="center" vertical="center" textRotation="90" wrapText="1"/>
    </xf>
    <xf numFmtId="49" fontId="14" fillId="3" borderId="23" xfId="0" applyNumberFormat="1" applyFont="1" applyFill="1" applyBorder="1" applyAlignment="1">
      <alignment horizontal="center" vertical="center" textRotation="90" wrapText="1"/>
    </xf>
    <xf numFmtId="49" fontId="14" fillId="3" borderId="22" xfId="0" applyNumberFormat="1" applyFont="1" applyFill="1" applyBorder="1" applyAlignment="1">
      <alignment horizontal="center" vertical="center" textRotation="90" wrapText="1"/>
    </xf>
    <xf numFmtId="49" fontId="14" fillId="3" borderId="88" xfId="0" applyNumberFormat="1" applyFont="1" applyFill="1" applyBorder="1" applyAlignment="1">
      <alignment horizontal="center" vertical="center" textRotation="90" wrapText="1"/>
    </xf>
    <xf numFmtId="49" fontId="14" fillId="10" borderId="41" xfId="0" applyNumberFormat="1" applyFont="1" applyFill="1" applyBorder="1" applyAlignment="1">
      <alignment horizontal="center" vertical="center" textRotation="90" wrapText="1"/>
    </xf>
    <xf numFmtId="49" fontId="14" fillId="10" borderId="42" xfId="0" applyNumberFormat="1" applyFont="1" applyFill="1" applyBorder="1" applyAlignment="1">
      <alignment horizontal="center" vertical="center" textRotation="90" wrapText="1"/>
    </xf>
    <xf numFmtId="49" fontId="14" fillId="10" borderId="89" xfId="0" applyNumberFormat="1" applyFont="1" applyFill="1" applyBorder="1" applyAlignment="1">
      <alignment horizontal="center" vertical="center" textRotation="90" wrapText="1"/>
    </xf>
    <xf numFmtId="49" fontId="12" fillId="16" borderId="13" xfId="0" applyNumberFormat="1" applyFont="1" applyFill="1" applyBorder="1" applyAlignment="1">
      <alignment horizontal="center" vertical="center" wrapText="1"/>
    </xf>
    <xf numFmtId="49" fontId="12" fillId="16" borderId="5" xfId="0" applyNumberFormat="1" applyFont="1" applyFill="1" applyBorder="1" applyAlignment="1">
      <alignment horizontal="center" vertical="center" wrapText="1"/>
    </xf>
    <xf numFmtId="49" fontId="12" fillId="16" borderId="2" xfId="0" applyNumberFormat="1" applyFont="1" applyFill="1" applyBorder="1" applyAlignment="1">
      <alignment horizontal="center" vertical="center" wrapText="1"/>
    </xf>
    <xf numFmtId="49" fontId="12" fillId="16" borderId="10" xfId="0" applyNumberFormat="1" applyFont="1" applyFill="1" applyBorder="1" applyAlignment="1">
      <alignment horizontal="center" vertical="center" wrapText="1"/>
    </xf>
    <xf numFmtId="49" fontId="12" fillId="16" borderId="0" xfId="0" applyNumberFormat="1" applyFont="1" applyFill="1" applyBorder="1" applyAlignment="1">
      <alignment horizontal="center" vertical="center" wrapText="1"/>
    </xf>
    <xf numFmtId="49" fontId="12" fillId="16" borderId="6" xfId="0" applyNumberFormat="1" applyFont="1" applyFill="1" applyBorder="1" applyAlignment="1">
      <alignment horizontal="center" vertical="center" wrapText="1"/>
    </xf>
    <xf numFmtId="49" fontId="12" fillId="16" borderId="62" xfId="0" applyNumberFormat="1" applyFont="1" applyFill="1" applyBorder="1" applyAlignment="1">
      <alignment horizontal="center" vertical="center" wrapText="1"/>
    </xf>
    <xf numFmtId="49" fontId="12" fillId="16" borderId="8" xfId="0" applyNumberFormat="1" applyFont="1" applyFill="1" applyBorder="1" applyAlignment="1">
      <alignment horizontal="center" vertical="center" wrapText="1"/>
    </xf>
    <xf numFmtId="49" fontId="12" fillId="16" borderId="63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10" fillId="15" borderId="5" xfId="0" applyFont="1" applyFill="1" applyBorder="1" applyAlignment="1">
      <alignment horizontal="center" vertical="center" wrapText="1"/>
    </xf>
    <xf numFmtId="0" fontId="10" fillId="15" borderId="2" xfId="0" applyFont="1" applyFill="1" applyBorder="1" applyAlignment="1">
      <alignment horizontal="center" vertical="center" wrapText="1"/>
    </xf>
    <xf numFmtId="0" fontId="10" fillId="15" borderId="10" xfId="0" applyFont="1" applyFill="1" applyBorder="1" applyAlignment="1">
      <alignment horizontal="center" vertical="center" wrapText="1"/>
    </xf>
    <xf numFmtId="0" fontId="10" fillId="15" borderId="0" xfId="0" applyFont="1" applyFill="1" applyBorder="1" applyAlignment="1">
      <alignment horizontal="center" vertical="center" wrapText="1"/>
    </xf>
    <xf numFmtId="0" fontId="10" fillId="15" borderId="6" xfId="0" applyFont="1" applyFill="1" applyBorder="1" applyAlignment="1">
      <alignment horizontal="center" vertical="center" wrapText="1"/>
    </xf>
    <xf numFmtId="0" fontId="10" fillId="15" borderId="62" xfId="0" applyFont="1" applyFill="1" applyBorder="1" applyAlignment="1">
      <alignment horizontal="center" vertical="center" wrapText="1"/>
    </xf>
    <xf numFmtId="0" fontId="10" fillId="15" borderId="8" xfId="0" applyFont="1" applyFill="1" applyBorder="1" applyAlignment="1">
      <alignment horizontal="center" vertical="center" wrapText="1"/>
    </xf>
    <xf numFmtId="0" fontId="10" fillId="15" borderId="63" xfId="0" applyFont="1" applyFill="1" applyBorder="1" applyAlignment="1">
      <alignment horizontal="center" vertical="center" wrapText="1"/>
    </xf>
    <xf numFmtId="49" fontId="14" fillId="6" borderId="4" xfId="0" applyNumberFormat="1" applyFont="1" applyFill="1" applyBorder="1" applyAlignment="1">
      <alignment horizontal="center" vertical="center" textRotation="90" wrapText="1"/>
    </xf>
    <xf numFmtId="49" fontId="14" fillId="6" borderId="1" xfId="0" applyNumberFormat="1" applyFont="1" applyFill="1" applyBorder="1" applyAlignment="1">
      <alignment horizontal="center" vertical="center" textRotation="90" wrapText="1"/>
    </xf>
    <xf numFmtId="49" fontId="14" fillId="6" borderId="7" xfId="0" applyNumberFormat="1" applyFont="1" applyFill="1" applyBorder="1" applyAlignment="1">
      <alignment horizontal="center" vertical="center" textRotation="90" wrapText="1"/>
    </xf>
    <xf numFmtId="0" fontId="2" fillId="2" borderId="1" xfId="0" applyNumberFormat="1" applyFont="1" applyFill="1" applyBorder="1" applyAlignment="1">
      <alignment horizontal="center" vertical="center" textRotation="90" wrapText="1"/>
    </xf>
    <xf numFmtId="0" fontId="2" fillId="2" borderId="7" xfId="0" applyNumberFormat="1" applyFont="1" applyFill="1" applyBorder="1" applyAlignment="1">
      <alignment horizontal="center" vertical="center" textRotation="90" wrapText="1"/>
    </xf>
    <xf numFmtId="49" fontId="11" fillId="11" borderId="6" xfId="0" applyNumberFormat="1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49" fontId="21" fillId="3" borderId="67" xfId="0" applyNumberFormat="1" applyFont="1" applyFill="1" applyBorder="1" applyAlignment="1">
      <alignment horizontal="center"/>
    </xf>
    <xf numFmtId="49" fontId="21" fillId="3" borderId="65" xfId="0" applyNumberFormat="1" applyFont="1" applyFill="1" applyBorder="1" applyAlignment="1">
      <alignment horizontal="center"/>
    </xf>
    <xf numFmtId="49" fontId="21" fillId="3" borderId="68" xfId="0" applyNumberFormat="1" applyFont="1" applyFill="1" applyBorder="1" applyAlignment="1">
      <alignment horizontal="center"/>
    </xf>
    <xf numFmtId="49" fontId="21" fillId="3" borderId="66" xfId="0" applyNumberFormat="1" applyFont="1" applyFill="1" applyBorder="1" applyAlignment="1">
      <alignment horizontal="center"/>
    </xf>
    <xf numFmtId="49" fontId="21" fillId="3" borderId="69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textRotation="90"/>
    </xf>
    <xf numFmtId="0" fontId="2" fillId="6" borderId="7" xfId="0" applyFont="1" applyFill="1" applyBorder="1" applyAlignment="1">
      <alignment horizontal="center" vertical="center" textRotation="90"/>
    </xf>
    <xf numFmtId="0" fontId="16" fillId="0" borderId="8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textRotation="90" wrapText="1"/>
    </xf>
    <xf numFmtId="0" fontId="14" fillId="6" borderId="6" xfId="0" applyFont="1" applyFill="1" applyBorder="1" applyAlignment="1">
      <alignment horizontal="center" vertical="center" textRotation="90" wrapText="1"/>
    </xf>
    <xf numFmtId="0" fontId="14" fillId="6" borderId="11" xfId="0" applyFont="1" applyFill="1" applyBorder="1" applyAlignment="1">
      <alignment horizontal="center" vertical="center" textRotation="90" wrapText="1"/>
    </xf>
    <xf numFmtId="49" fontId="2" fillId="14" borderId="4" xfId="0" applyNumberFormat="1" applyFont="1" applyFill="1" applyBorder="1" applyAlignment="1">
      <alignment horizontal="center" vertical="center" textRotation="90" wrapText="1"/>
    </xf>
    <xf numFmtId="49" fontId="2" fillId="14" borderId="1" xfId="0" applyNumberFormat="1" applyFont="1" applyFill="1" applyBorder="1" applyAlignment="1">
      <alignment horizontal="center" vertical="center" textRotation="90" wrapText="1"/>
    </xf>
    <xf numFmtId="49" fontId="2" fillId="14" borderId="7" xfId="0" applyNumberFormat="1" applyFont="1" applyFill="1" applyBorder="1" applyAlignment="1">
      <alignment horizontal="center" vertical="center" textRotation="90" wrapText="1"/>
    </xf>
    <xf numFmtId="49" fontId="20" fillId="2" borderId="0" xfId="0" applyNumberFormat="1" applyFont="1" applyFill="1" applyBorder="1" applyAlignment="1">
      <alignment vertical="center" wrapText="1"/>
    </xf>
    <xf numFmtId="0" fontId="2" fillId="2" borderId="99" xfId="0" applyNumberFormat="1" applyFont="1" applyFill="1" applyBorder="1" applyAlignment="1">
      <alignment horizontal="center" vertical="center" textRotation="90"/>
    </xf>
    <xf numFmtId="0" fontId="8" fillId="11" borderId="1" xfId="0" applyFont="1" applyFill="1" applyBorder="1" applyAlignment="1">
      <alignment vertical="center"/>
    </xf>
    <xf numFmtId="0" fontId="8" fillId="11" borderId="1" xfId="0" applyNumberFormat="1" applyFont="1" applyFill="1" applyBorder="1" applyAlignment="1">
      <alignment vertical="center"/>
    </xf>
    <xf numFmtId="0" fontId="24" fillId="9" borderId="5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0" xfId="0" applyNumberFormat="1" applyFont="1" applyFill="1" applyBorder="1" applyAlignment="1">
      <alignment horizontal="center" vertical="center"/>
    </xf>
    <xf numFmtId="0" fontId="24" fillId="9" borderId="1" xfId="0" applyNumberFormat="1" applyFont="1" applyFill="1" applyBorder="1" applyAlignment="1">
      <alignment horizontal="center" vertical="center"/>
    </xf>
    <xf numFmtId="49" fontId="25" fillId="10" borderId="100" xfId="0" applyNumberFormat="1" applyFont="1" applyFill="1" applyBorder="1" applyAlignment="1">
      <alignment horizontal="center" vertical="center" textRotation="90" wrapText="1"/>
    </xf>
    <xf numFmtId="49" fontId="25" fillId="10" borderId="4" xfId="0" applyNumberFormat="1" applyFont="1" applyFill="1" applyBorder="1" applyAlignment="1">
      <alignment horizontal="center" vertical="center" textRotation="90" wrapText="1"/>
    </xf>
    <xf numFmtId="49" fontId="25" fillId="10" borderId="101" xfId="0" applyNumberFormat="1" applyFont="1" applyFill="1" applyBorder="1" applyAlignment="1">
      <alignment horizontal="center" vertical="center" textRotation="90" wrapText="1"/>
    </xf>
    <xf numFmtId="49" fontId="25" fillId="10" borderId="1" xfId="0" applyNumberFormat="1" applyFont="1" applyFill="1" applyBorder="1" applyAlignment="1">
      <alignment horizontal="center" vertical="center" textRotation="90" wrapText="1"/>
    </xf>
    <xf numFmtId="49" fontId="25" fillId="10" borderId="102" xfId="0" applyNumberFormat="1" applyFont="1" applyFill="1" applyBorder="1" applyAlignment="1">
      <alignment horizontal="center" vertical="center" textRotation="90" wrapText="1"/>
    </xf>
    <xf numFmtId="49" fontId="25" fillId="10" borderId="7" xfId="0" applyNumberFormat="1" applyFont="1" applyFill="1" applyBorder="1" applyAlignment="1">
      <alignment horizontal="center" vertical="center" textRotation="90" wrapText="1"/>
    </xf>
    <xf numFmtId="49" fontId="26" fillId="7" borderId="11" xfId="0" applyNumberFormat="1" applyFont="1" applyFill="1" applyBorder="1" applyAlignment="1">
      <alignment horizontal="center" vertical="center" wrapText="1"/>
    </xf>
    <xf numFmtId="49" fontId="27" fillId="2" borderId="1" xfId="0" applyNumberFormat="1" applyFont="1" applyFill="1" applyBorder="1" applyAlignment="1">
      <alignment horizontal="center" vertical="center" textRotation="90" wrapText="1"/>
    </xf>
    <xf numFmtId="49" fontId="26" fillId="7" borderId="1" xfId="0" applyNumberFormat="1" applyFont="1" applyFill="1" applyBorder="1" applyAlignment="1">
      <alignment horizontal="center" vertical="center" wrapText="1"/>
    </xf>
    <xf numFmtId="49" fontId="25" fillId="6" borderId="4" xfId="0" applyNumberFormat="1" applyFont="1" applyFill="1" applyBorder="1" applyAlignment="1">
      <alignment horizontal="center" vertical="center" textRotation="90" wrapText="1"/>
    </xf>
    <xf numFmtId="49" fontId="25" fillId="6" borderId="1" xfId="0" applyNumberFormat="1" applyFont="1" applyFill="1" applyBorder="1" applyAlignment="1">
      <alignment horizontal="center" vertical="center" textRotation="90" wrapText="1"/>
    </xf>
    <xf numFmtId="49" fontId="25" fillId="6" borderId="7" xfId="0" applyNumberFormat="1" applyFont="1" applyFill="1" applyBorder="1" applyAlignment="1">
      <alignment horizontal="center" vertical="center" textRotation="90" wrapText="1"/>
    </xf>
    <xf numFmtId="0" fontId="2" fillId="8" borderId="91" xfId="0" applyFont="1" applyFill="1" applyBorder="1" applyAlignment="1">
      <alignment horizontal="center" vertical="center"/>
    </xf>
    <xf numFmtId="0" fontId="1" fillId="8" borderId="91" xfId="0" applyNumberFormat="1" applyFont="1" applyFill="1" applyBorder="1" applyAlignment="1">
      <alignment horizontal="center" vertical="center" wrapText="1"/>
    </xf>
    <xf numFmtId="0" fontId="2" fillId="11" borderId="62" xfId="0" applyNumberFormat="1" applyFont="1" applyFill="1" applyBorder="1" applyAlignment="1">
      <alignment horizontal="center" vertical="center" wrapText="1"/>
    </xf>
    <xf numFmtId="49" fontId="14" fillId="22" borderId="4" xfId="0" applyNumberFormat="1" applyFont="1" applyFill="1" applyBorder="1" applyAlignment="1">
      <alignment horizontal="center" vertical="center" textRotation="90" wrapText="1"/>
    </xf>
    <xf numFmtId="49" fontId="14" fillId="22" borderId="1" xfId="0" applyNumberFormat="1" applyFont="1" applyFill="1" applyBorder="1" applyAlignment="1">
      <alignment horizontal="center" vertical="center" textRotation="90" wrapText="1"/>
    </xf>
    <xf numFmtId="49" fontId="14" fillId="22" borderId="7" xfId="0" applyNumberFormat="1" applyFont="1" applyFill="1" applyBorder="1" applyAlignment="1">
      <alignment horizontal="center" vertical="center" textRotation="90" wrapText="1"/>
    </xf>
    <xf numFmtId="0" fontId="24" fillId="9" borderId="7" xfId="0" applyNumberFormat="1" applyFont="1" applyFill="1" applyBorder="1" applyAlignment="1">
      <alignment horizontal="center" vertical="center"/>
    </xf>
    <xf numFmtId="49" fontId="25" fillId="10" borderId="5" xfId="0" applyNumberFormat="1" applyFont="1" applyFill="1" applyBorder="1" applyAlignment="1">
      <alignment horizontal="center" vertical="center" textRotation="90" wrapText="1"/>
    </xf>
    <xf numFmtId="0" fontId="28" fillId="23" borderId="4" xfId="0" applyFont="1" applyFill="1" applyBorder="1" applyAlignment="1">
      <alignment horizontal="center" vertical="center" textRotation="90" wrapText="1"/>
    </xf>
    <xf numFmtId="49" fontId="25" fillId="10" borderId="0" xfId="0" applyNumberFormat="1" applyFont="1" applyFill="1" applyBorder="1" applyAlignment="1">
      <alignment horizontal="center" vertical="center" textRotation="90" wrapText="1"/>
    </xf>
    <xf numFmtId="0" fontId="28" fillId="23" borderId="1" xfId="0" applyFont="1" applyFill="1" applyBorder="1" applyAlignment="1">
      <alignment horizontal="center" vertical="center" textRotation="90" wrapText="1"/>
    </xf>
    <xf numFmtId="0" fontId="28" fillId="23" borderId="7" xfId="0" applyFont="1" applyFill="1" applyBorder="1" applyAlignment="1">
      <alignment horizontal="center" vertical="center" textRotation="90" wrapText="1"/>
    </xf>
    <xf numFmtId="49" fontId="25" fillId="10" borderId="103" xfId="0" applyNumberFormat="1" applyFont="1" applyFill="1" applyBorder="1" applyAlignment="1">
      <alignment horizontal="center" vertical="center" textRotation="90" wrapText="1"/>
    </xf>
    <xf numFmtId="0" fontId="28" fillId="23" borderId="1" xfId="0" applyNumberFormat="1" applyFont="1" applyFill="1" applyBorder="1" applyAlignment="1">
      <alignment horizontal="center" vertical="center" textRotation="90" wrapText="1"/>
    </xf>
    <xf numFmtId="49" fontId="26" fillId="7" borderId="13" xfId="0" applyNumberFormat="1" applyFont="1" applyFill="1" applyBorder="1" applyAlignment="1">
      <alignment horizontal="center" vertical="center" wrapText="1"/>
    </xf>
    <xf numFmtId="49" fontId="26" fillId="7" borderId="98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vertical="center" wrapText="1"/>
    </xf>
    <xf numFmtId="49" fontId="25" fillId="2" borderId="1" xfId="0" applyNumberFormat="1" applyFont="1" applyFill="1" applyBorder="1" applyAlignment="1">
      <alignment horizontal="center" vertical="center" textRotation="90" wrapText="1"/>
    </xf>
    <xf numFmtId="49" fontId="26" fillId="7" borderId="104" xfId="0" applyNumberFormat="1" applyFont="1" applyFill="1" applyBorder="1" applyAlignment="1">
      <alignment horizontal="center" vertical="center" wrapText="1"/>
    </xf>
    <xf numFmtId="0" fontId="28" fillId="23" borderId="5" xfId="0" applyFont="1" applyFill="1" applyBorder="1" applyAlignment="1">
      <alignment horizontal="center" vertical="center" textRotation="90" wrapText="1"/>
    </xf>
    <xf numFmtId="0" fontId="28" fillId="23" borderId="0" xfId="0" applyFont="1" applyFill="1" applyBorder="1" applyAlignment="1">
      <alignment horizontal="center" vertical="center" textRotation="90" wrapText="1"/>
    </xf>
    <xf numFmtId="0" fontId="28" fillId="23" borderId="103" xfId="0" applyFont="1" applyFill="1" applyBorder="1" applyAlignment="1">
      <alignment horizontal="center" vertical="center" textRotation="90" wrapText="1"/>
    </xf>
    <xf numFmtId="49" fontId="27" fillId="2" borderId="99" xfId="0" applyNumberFormat="1" applyFont="1" applyFill="1" applyBorder="1" applyAlignment="1">
      <alignment horizontal="center" vertical="center" textRotation="90" wrapText="1"/>
    </xf>
    <xf numFmtId="49" fontId="27" fillId="2" borderId="7" xfId="0" applyNumberFormat="1" applyFont="1" applyFill="1" applyBorder="1" applyAlignment="1">
      <alignment horizontal="center" vertical="center" textRotation="90" wrapText="1"/>
    </xf>
    <xf numFmtId="0" fontId="2" fillId="6" borderId="105" xfId="0" applyFont="1" applyFill="1" applyBorder="1" applyAlignment="1">
      <alignment horizontal="center" vertical="center" textRotation="90"/>
    </xf>
    <xf numFmtId="0" fontId="2" fillId="6" borderId="99" xfId="0" applyFont="1" applyFill="1" applyBorder="1" applyAlignment="1">
      <alignment horizontal="center" vertical="center" textRotation="90"/>
    </xf>
    <xf numFmtId="49" fontId="2" fillId="2" borderId="99" xfId="0" applyNumberFormat="1" applyFont="1" applyFill="1" applyBorder="1" applyAlignment="1">
      <alignment horizontal="center" vertical="center" textRotation="90" wrapText="1"/>
    </xf>
    <xf numFmtId="49" fontId="25" fillId="2" borderId="7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C000"/>
      <rgbColor rgb="00D8D8D8"/>
      <rgbColor rgb="00DBE5F1"/>
      <rgbColor rgb="00D99594"/>
      <rgbColor rgb="00DA9694"/>
      <rgbColor rgb="00FF0000"/>
      <rgbColor rgb="00FF9900"/>
      <rgbColor rgb="00DCE6F1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97"/>
  <sheetViews>
    <sheetView showGridLines="0" zoomScale="11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P81" sqref="AP81"/>
    </sheetView>
  </sheetViews>
  <sheetFormatPr baseColWidth="10" defaultColWidth="11" defaultRowHeight="15.6" customHeight="1"/>
  <cols>
    <col min="1" max="1" width="7.5" style="4" customWidth="1"/>
    <col min="2" max="4" width="3.375" style="2" customWidth="1"/>
    <col min="5" max="5" width="0.875" style="2" customWidth="1"/>
    <col min="6" max="13" width="3.375" style="2" customWidth="1"/>
    <col min="14" max="14" width="0.875" style="2" customWidth="1"/>
    <col min="15" max="15" width="5.5" style="2" customWidth="1"/>
    <col min="16" max="16" width="0.875" style="2" customWidth="1"/>
    <col min="17" max="24" width="3.375" style="2" customWidth="1"/>
    <col min="25" max="25" width="0.875" style="2" customWidth="1"/>
    <col min="26" max="29" width="3.375" style="2" customWidth="1"/>
    <col min="30" max="30" width="0.875" style="2" customWidth="1"/>
    <col min="31" max="36" width="3.375" style="2" customWidth="1"/>
    <col min="37" max="37" width="0.875" style="2" customWidth="1"/>
    <col min="38" max="40" width="3.375" style="2" customWidth="1"/>
    <col min="41" max="41" width="5" style="2" customWidth="1"/>
    <col min="42" max="16384" width="11" style="2"/>
  </cols>
  <sheetData>
    <row r="1" spans="1:40" s="1" customFormat="1" ht="21.95" customHeight="1" thickTop="1" thickBot="1">
      <c r="A1" s="59"/>
      <c r="B1" s="22" t="s">
        <v>0</v>
      </c>
      <c r="C1" s="20" t="s">
        <v>2</v>
      </c>
      <c r="D1" s="21" t="s">
        <v>1</v>
      </c>
      <c r="E1" s="14"/>
      <c r="F1" s="22" t="s">
        <v>0</v>
      </c>
      <c r="G1" s="20" t="s">
        <v>2</v>
      </c>
      <c r="H1" s="20" t="s">
        <v>1</v>
      </c>
      <c r="I1" s="47" t="s">
        <v>4</v>
      </c>
      <c r="J1" s="20" t="s">
        <v>5</v>
      </c>
      <c r="K1" s="16" t="s">
        <v>6</v>
      </c>
      <c r="L1" s="16" t="s">
        <v>7</v>
      </c>
      <c r="M1" s="48" t="s">
        <v>8</v>
      </c>
      <c r="N1" s="14"/>
      <c r="O1" s="15" t="s">
        <v>9</v>
      </c>
      <c r="P1" s="14"/>
      <c r="Q1" s="22" t="s">
        <v>0</v>
      </c>
      <c r="R1" s="20" t="s">
        <v>1</v>
      </c>
      <c r="S1" s="20" t="s">
        <v>2</v>
      </c>
      <c r="T1" s="20" t="s">
        <v>5</v>
      </c>
      <c r="U1" s="16" t="s">
        <v>6</v>
      </c>
      <c r="V1" s="16" t="s">
        <v>7</v>
      </c>
      <c r="W1" s="16" t="s">
        <v>10</v>
      </c>
      <c r="X1" s="48" t="s">
        <v>8</v>
      </c>
      <c r="Y1" s="14"/>
      <c r="Z1" s="17" t="s">
        <v>0</v>
      </c>
      <c r="AA1" s="20" t="s">
        <v>2</v>
      </c>
      <c r="AB1" s="20" t="s">
        <v>8</v>
      </c>
      <c r="AC1" s="15" t="s">
        <v>9</v>
      </c>
      <c r="AD1" s="14"/>
      <c r="AE1" s="16" t="s">
        <v>0</v>
      </c>
      <c r="AF1" s="16" t="s">
        <v>1</v>
      </c>
      <c r="AG1" s="20" t="s">
        <v>2</v>
      </c>
      <c r="AH1" s="16" t="s">
        <v>8</v>
      </c>
      <c r="AI1" s="16" t="s">
        <v>6</v>
      </c>
      <c r="AJ1" s="15" t="s">
        <v>9</v>
      </c>
      <c r="AK1" s="14"/>
      <c r="AL1" s="23" t="s">
        <v>0</v>
      </c>
      <c r="AM1" s="20" t="s">
        <v>1</v>
      </c>
      <c r="AN1" s="18" t="s">
        <v>11</v>
      </c>
    </row>
    <row r="2" spans="1:40" ht="17.100000000000001" customHeight="1" thickTop="1" thickBot="1">
      <c r="A2" s="54" t="s">
        <v>12</v>
      </c>
      <c r="B2" s="379" t="s">
        <v>13</v>
      </c>
      <c r="C2" s="338"/>
      <c r="D2" s="380"/>
      <c r="E2" s="50"/>
      <c r="F2" s="381" t="s">
        <v>14</v>
      </c>
      <c r="G2" s="379"/>
      <c r="H2" s="379"/>
      <c r="I2" s="382"/>
      <c r="J2" s="382"/>
      <c r="K2" s="382"/>
      <c r="L2" s="382"/>
      <c r="M2" s="380"/>
      <c r="N2" s="50"/>
      <c r="O2" s="49" t="s">
        <v>15</v>
      </c>
      <c r="P2" s="50"/>
      <c r="Q2" s="381" t="s">
        <v>16</v>
      </c>
      <c r="R2" s="379"/>
      <c r="S2" s="379"/>
      <c r="T2" s="379"/>
      <c r="U2" s="379"/>
      <c r="V2" s="379"/>
      <c r="W2" s="338"/>
      <c r="X2" s="383"/>
      <c r="Y2" s="50"/>
      <c r="Z2" s="379" t="s">
        <v>17</v>
      </c>
      <c r="AA2" s="382"/>
      <c r="AB2" s="384"/>
      <c r="AC2" s="384"/>
      <c r="AD2" s="50"/>
      <c r="AE2" s="381" t="s">
        <v>18</v>
      </c>
      <c r="AF2" s="382"/>
      <c r="AG2" s="382"/>
      <c r="AH2" s="382"/>
      <c r="AI2" s="382"/>
      <c r="AJ2" s="380"/>
      <c r="AK2" s="50"/>
      <c r="AL2" s="337" t="s">
        <v>19</v>
      </c>
      <c r="AM2" s="338"/>
      <c r="AN2" s="339"/>
    </row>
    <row r="3" spans="1:40" ht="8.25" customHeight="1" thickTop="1">
      <c r="A3" s="55">
        <v>1.2916666666666701</v>
      </c>
      <c r="B3" s="91"/>
      <c r="C3" s="91"/>
      <c r="D3" s="207"/>
      <c r="E3" s="72"/>
      <c r="F3" s="208"/>
      <c r="G3" s="207"/>
      <c r="H3" s="207"/>
      <c r="I3" s="207"/>
      <c r="J3" s="209"/>
      <c r="K3" s="207"/>
      <c r="L3" s="209"/>
      <c r="M3" s="210"/>
      <c r="N3" s="72"/>
      <c r="O3" s="207"/>
      <c r="P3" s="72"/>
      <c r="Q3" s="208"/>
      <c r="R3" s="123"/>
      <c r="S3" s="210"/>
      <c r="T3" s="210"/>
      <c r="U3" s="210"/>
      <c r="V3" s="210"/>
      <c r="W3" s="210"/>
      <c r="X3" s="210"/>
      <c r="Y3" s="72"/>
      <c r="Z3" s="211"/>
      <c r="AA3" s="73"/>
      <c r="AB3" s="73"/>
      <c r="AC3" s="200"/>
      <c r="AD3" s="72"/>
      <c r="AE3" s="212"/>
      <c r="AF3" s="200"/>
      <c r="AG3" s="357" t="s">
        <v>20</v>
      </c>
      <c r="AH3" s="74"/>
      <c r="AI3" s="73"/>
      <c r="AJ3" s="75"/>
      <c r="AK3" s="72"/>
      <c r="AL3" s="357" t="s">
        <v>20</v>
      </c>
      <c r="AM3" s="357" t="s">
        <v>20</v>
      </c>
      <c r="AN3" s="76"/>
    </row>
    <row r="4" spans="1:40" ht="8.25" customHeight="1">
      <c r="A4" s="56">
        <v>1.3020833333333299</v>
      </c>
      <c r="B4" s="357" t="s">
        <v>20</v>
      </c>
      <c r="C4" s="207"/>
      <c r="D4" s="207"/>
      <c r="E4" s="72"/>
      <c r="F4" s="476" t="s">
        <v>20</v>
      </c>
      <c r="G4" s="197"/>
      <c r="H4" s="477" t="s">
        <v>20</v>
      </c>
      <c r="I4" s="197"/>
      <c r="J4" s="221"/>
      <c r="K4" s="207"/>
      <c r="L4" s="209"/>
      <c r="M4" s="210"/>
      <c r="N4" s="72"/>
      <c r="O4" s="207"/>
      <c r="P4" s="72"/>
      <c r="Q4" s="477" t="s">
        <v>20</v>
      </c>
      <c r="R4" s="477" t="s">
        <v>20</v>
      </c>
      <c r="S4" s="210"/>
      <c r="T4" s="210"/>
      <c r="U4" s="210"/>
      <c r="V4" s="210"/>
      <c r="W4" s="210"/>
      <c r="X4" s="210"/>
      <c r="Y4" s="72"/>
      <c r="Z4" s="357" t="s">
        <v>20</v>
      </c>
      <c r="AA4" s="357" t="s">
        <v>20</v>
      </c>
      <c r="AB4" s="229"/>
      <c r="AC4" s="200"/>
      <c r="AD4" s="72"/>
      <c r="AE4" s="212"/>
      <c r="AF4" s="200"/>
      <c r="AG4" s="358"/>
      <c r="AH4" s="74"/>
      <c r="AI4" s="73"/>
      <c r="AJ4" s="75"/>
      <c r="AK4" s="72"/>
      <c r="AL4" s="358"/>
      <c r="AM4" s="358"/>
      <c r="AN4" s="213"/>
    </row>
    <row r="5" spans="1:40" ht="8.25" customHeight="1">
      <c r="A5" s="56">
        <v>1.3125</v>
      </c>
      <c r="B5" s="370"/>
      <c r="C5" s="207"/>
      <c r="D5" s="207"/>
      <c r="E5" s="72"/>
      <c r="F5" s="478"/>
      <c r="G5" s="197"/>
      <c r="H5" s="479"/>
      <c r="I5" s="197"/>
      <c r="J5" s="221"/>
      <c r="K5" s="207"/>
      <c r="L5" s="209"/>
      <c r="M5" s="210"/>
      <c r="N5" s="72"/>
      <c r="O5" s="207"/>
      <c r="P5" s="72"/>
      <c r="Q5" s="498"/>
      <c r="R5" s="498"/>
      <c r="S5" s="210"/>
      <c r="T5" s="210"/>
      <c r="U5" s="210"/>
      <c r="V5" s="210"/>
      <c r="W5" s="210"/>
      <c r="X5" s="210"/>
      <c r="Y5" s="72"/>
      <c r="Z5" s="358"/>
      <c r="AA5" s="358"/>
      <c r="AB5" s="229"/>
      <c r="AC5" s="200"/>
      <c r="AD5" s="72"/>
      <c r="AE5" s="212"/>
      <c r="AF5" s="200"/>
      <c r="AG5" s="77" t="s">
        <v>0</v>
      </c>
      <c r="AH5" s="74"/>
      <c r="AI5" s="73"/>
      <c r="AJ5" s="75"/>
      <c r="AK5" s="72"/>
      <c r="AL5" s="77" t="s">
        <v>0</v>
      </c>
      <c r="AM5" s="77" t="s">
        <v>0</v>
      </c>
      <c r="AN5" s="213"/>
    </row>
    <row r="6" spans="1:40" ht="8.25" customHeight="1">
      <c r="A6" s="56">
        <v>1.3229166666666701</v>
      </c>
      <c r="B6" s="78" t="s">
        <v>0</v>
      </c>
      <c r="C6" s="207"/>
      <c r="D6" s="207"/>
      <c r="E6" s="72"/>
      <c r="F6" s="77" t="s">
        <v>0</v>
      </c>
      <c r="G6" s="197"/>
      <c r="H6" s="77" t="s">
        <v>0</v>
      </c>
      <c r="I6" s="197"/>
      <c r="J6" s="221"/>
      <c r="K6" s="207"/>
      <c r="L6" s="209"/>
      <c r="M6" s="210"/>
      <c r="N6" s="72"/>
      <c r="O6" s="207"/>
      <c r="P6" s="72"/>
      <c r="Q6" s="77" t="s">
        <v>0</v>
      </c>
      <c r="R6" s="77" t="s">
        <v>0</v>
      </c>
      <c r="S6" s="210"/>
      <c r="T6" s="210"/>
      <c r="U6" s="210"/>
      <c r="V6" s="210"/>
      <c r="W6" s="210"/>
      <c r="X6" s="210"/>
      <c r="Y6" s="72"/>
      <c r="Z6" s="77" t="s">
        <v>0</v>
      </c>
      <c r="AA6" s="77" t="s">
        <v>0</v>
      </c>
      <c r="AB6" s="229"/>
      <c r="AC6" s="123"/>
      <c r="AD6" s="72"/>
      <c r="AE6" s="214"/>
      <c r="AF6" s="197"/>
      <c r="AG6" s="359" t="s">
        <v>21</v>
      </c>
      <c r="AH6" s="359" t="s">
        <v>21</v>
      </c>
      <c r="AI6" s="359" t="s">
        <v>21</v>
      </c>
      <c r="AJ6" s="362" t="s">
        <v>21</v>
      </c>
      <c r="AK6" s="72"/>
      <c r="AL6" s="516" t="s">
        <v>22</v>
      </c>
      <c r="AM6" s="517" t="s">
        <v>103</v>
      </c>
      <c r="AN6" s="216"/>
    </row>
    <row r="7" spans="1:40" ht="8.25" customHeight="1">
      <c r="A7" s="57">
        <v>1.3333333333333299</v>
      </c>
      <c r="B7" s="391" t="s">
        <v>24</v>
      </c>
      <c r="C7" s="123"/>
      <c r="D7" s="123"/>
      <c r="E7" s="5"/>
      <c r="F7" s="480" t="s">
        <v>23</v>
      </c>
      <c r="G7" s="197"/>
      <c r="H7" s="481" t="s">
        <v>23</v>
      </c>
      <c r="I7" s="197"/>
      <c r="J7" s="221"/>
      <c r="K7" s="207"/>
      <c r="L7" s="209"/>
      <c r="M7" s="210"/>
      <c r="N7" s="5"/>
      <c r="O7" s="217"/>
      <c r="P7" s="5"/>
      <c r="Q7" s="499" t="s">
        <v>23</v>
      </c>
      <c r="R7" s="500" t="s">
        <v>23</v>
      </c>
      <c r="S7" s="210"/>
      <c r="T7" s="210"/>
      <c r="U7" s="210"/>
      <c r="V7" s="210"/>
      <c r="W7" s="210"/>
      <c r="X7" s="210"/>
      <c r="Y7" s="5"/>
      <c r="Z7" s="385" t="s">
        <v>23</v>
      </c>
      <c r="AA7" s="385" t="s">
        <v>23</v>
      </c>
      <c r="AB7" s="229"/>
      <c r="AC7" s="123"/>
      <c r="AD7" s="5"/>
      <c r="AE7" s="214"/>
      <c r="AF7" s="198"/>
      <c r="AG7" s="360"/>
      <c r="AH7" s="360"/>
      <c r="AI7" s="360"/>
      <c r="AJ7" s="363"/>
      <c r="AK7" s="5"/>
      <c r="AL7" s="365"/>
      <c r="AM7" s="462"/>
      <c r="AN7" s="218"/>
    </row>
    <row r="8" spans="1:40" ht="8.25" customHeight="1">
      <c r="A8" s="56">
        <v>1.34375</v>
      </c>
      <c r="B8" s="392"/>
      <c r="C8" s="123"/>
      <c r="D8" s="123"/>
      <c r="E8" s="6"/>
      <c r="F8" s="482"/>
      <c r="G8" s="197"/>
      <c r="H8" s="483"/>
      <c r="I8" s="197"/>
      <c r="J8" s="221"/>
      <c r="K8" s="207"/>
      <c r="L8" s="209"/>
      <c r="M8" s="210"/>
      <c r="N8" s="6"/>
      <c r="O8" s="219"/>
      <c r="P8" s="6"/>
      <c r="Q8" s="501"/>
      <c r="R8" s="502"/>
      <c r="S8" s="210"/>
      <c r="T8" s="210"/>
      <c r="U8" s="210"/>
      <c r="V8" s="210"/>
      <c r="W8" s="210"/>
      <c r="X8" s="210"/>
      <c r="Y8" s="6"/>
      <c r="Z8" s="386"/>
      <c r="AA8" s="386"/>
      <c r="AB8" s="229"/>
      <c r="AC8" s="123"/>
      <c r="AD8" s="6"/>
      <c r="AE8" s="214"/>
      <c r="AF8" s="198"/>
      <c r="AG8" s="360"/>
      <c r="AH8" s="360"/>
      <c r="AI8" s="360"/>
      <c r="AJ8" s="363"/>
      <c r="AK8" s="6"/>
      <c r="AL8" s="365"/>
      <c r="AM8" s="462"/>
      <c r="AN8" s="423" t="s">
        <v>26</v>
      </c>
    </row>
    <row r="9" spans="1:40" ht="8.25" customHeight="1">
      <c r="A9" s="56">
        <v>1.3541666666666701</v>
      </c>
      <c r="B9" s="392"/>
      <c r="C9" s="394" t="s">
        <v>92</v>
      </c>
      <c r="D9" s="394" t="s">
        <v>27</v>
      </c>
      <c r="E9" s="11"/>
      <c r="F9" s="482"/>
      <c r="G9" s="197"/>
      <c r="H9" s="483"/>
      <c r="I9" s="197"/>
      <c r="J9" s="221"/>
      <c r="K9" s="207"/>
      <c r="L9" s="209"/>
      <c r="M9" s="210"/>
      <c r="N9" s="11"/>
      <c r="O9" s="198"/>
      <c r="P9" s="11"/>
      <c r="Q9" s="501"/>
      <c r="R9" s="502"/>
      <c r="S9" s="210"/>
      <c r="T9" s="210"/>
      <c r="U9" s="210"/>
      <c r="V9" s="210"/>
      <c r="W9" s="210"/>
      <c r="X9" s="210"/>
      <c r="Y9" s="11"/>
      <c r="Z9" s="386"/>
      <c r="AA9" s="386"/>
      <c r="AB9" s="229"/>
      <c r="AC9" s="123"/>
      <c r="AD9" s="11"/>
      <c r="AE9" s="214"/>
      <c r="AF9" s="198"/>
      <c r="AG9" s="361"/>
      <c r="AH9" s="361"/>
      <c r="AI9" s="361"/>
      <c r="AJ9" s="364"/>
      <c r="AK9" s="11"/>
      <c r="AL9" s="365"/>
      <c r="AM9" s="462"/>
      <c r="AN9" s="424"/>
    </row>
    <row r="10" spans="1:40" ht="8.25" customHeight="1">
      <c r="A10" s="56">
        <v>1.3645833333333299</v>
      </c>
      <c r="B10" s="392"/>
      <c r="C10" s="375"/>
      <c r="D10" s="375"/>
      <c r="E10" s="11"/>
      <c r="F10" s="482"/>
      <c r="G10" s="197"/>
      <c r="H10" s="483"/>
      <c r="I10" s="197"/>
      <c r="J10" s="221"/>
      <c r="K10" s="207"/>
      <c r="L10" s="209"/>
      <c r="M10" s="210"/>
      <c r="N10" s="11"/>
      <c r="O10" s="198"/>
      <c r="P10" s="11"/>
      <c r="Q10" s="501"/>
      <c r="R10" s="502"/>
      <c r="S10" s="210"/>
      <c r="T10" s="210"/>
      <c r="U10" s="210"/>
      <c r="V10" s="210"/>
      <c r="W10" s="210"/>
      <c r="X10" s="210"/>
      <c r="Y10" s="11"/>
      <c r="Z10" s="386"/>
      <c r="AA10" s="386"/>
      <c r="AB10" s="229"/>
      <c r="AC10" s="123"/>
      <c r="AD10" s="11"/>
      <c r="AE10" s="214"/>
      <c r="AF10" s="219"/>
      <c r="AG10" s="79" t="s">
        <v>28</v>
      </c>
      <c r="AH10" s="79" t="s">
        <v>28</v>
      </c>
      <c r="AI10" s="80" t="s">
        <v>28</v>
      </c>
      <c r="AJ10" s="80" t="s">
        <v>28</v>
      </c>
      <c r="AK10" s="11"/>
      <c r="AL10" s="365"/>
      <c r="AM10" s="462"/>
      <c r="AN10" s="424"/>
    </row>
    <row r="11" spans="1:40" ht="8.25" customHeight="1">
      <c r="A11" s="57">
        <v>1.375</v>
      </c>
      <c r="B11" s="392"/>
      <c r="C11" s="375"/>
      <c r="D11" s="375"/>
      <c r="E11" s="11"/>
      <c r="F11" s="482"/>
      <c r="G11" s="197"/>
      <c r="H11" s="483"/>
      <c r="I11" s="197"/>
      <c r="J11" s="221"/>
      <c r="K11" s="207"/>
      <c r="L11" s="209"/>
      <c r="M11" s="210"/>
      <c r="N11" s="11"/>
      <c r="O11" s="198"/>
      <c r="P11" s="11"/>
      <c r="Q11" s="501"/>
      <c r="R11" s="502"/>
      <c r="S11" s="210"/>
      <c r="T11" s="210"/>
      <c r="U11" s="210"/>
      <c r="V11" s="210"/>
      <c r="W11" s="210"/>
      <c r="X11" s="210"/>
      <c r="Y11" s="11"/>
      <c r="Z11" s="386"/>
      <c r="AA11" s="386"/>
      <c r="AB11" s="229"/>
      <c r="AC11" s="123"/>
      <c r="AD11" s="11"/>
      <c r="AE11" s="214"/>
      <c r="AF11" s="197"/>
      <c r="AG11" s="346" t="s">
        <v>29</v>
      </c>
      <c r="AH11" s="346" t="s">
        <v>29</v>
      </c>
      <c r="AI11" s="346" t="s">
        <v>29</v>
      </c>
      <c r="AJ11" s="346" t="s">
        <v>29</v>
      </c>
      <c r="AK11" s="11"/>
      <c r="AL11" s="366"/>
      <c r="AM11" s="463"/>
      <c r="AN11" s="425"/>
    </row>
    <row r="12" spans="1:40" ht="8.25" customHeight="1">
      <c r="A12" s="56">
        <v>1.3854166666666701</v>
      </c>
      <c r="B12" s="392"/>
      <c r="C12" s="375"/>
      <c r="D12" s="375"/>
      <c r="E12" s="11"/>
      <c r="F12" s="482"/>
      <c r="G12" s="197"/>
      <c r="H12" s="483"/>
      <c r="I12" s="197"/>
      <c r="J12" s="221"/>
      <c r="K12" s="207"/>
      <c r="L12" s="209"/>
      <c r="M12" s="210"/>
      <c r="N12" s="11"/>
      <c r="O12" s="198"/>
      <c r="P12" s="11"/>
      <c r="Q12" s="501"/>
      <c r="R12" s="503"/>
      <c r="S12" s="210"/>
      <c r="T12" s="210"/>
      <c r="U12" s="210"/>
      <c r="V12" s="210"/>
      <c r="W12" s="210"/>
      <c r="X12" s="210"/>
      <c r="Y12" s="11"/>
      <c r="Z12" s="386"/>
      <c r="AA12" s="386"/>
      <c r="AB12" s="229"/>
      <c r="AC12" s="123"/>
      <c r="AD12" s="11"/>
      <c r="AE12" s="214"/>
      <c r="AF12" s="200"/>
      <c r="AG12" s="347"/>
      <c r="AH12" s="347"/>
      <c r="AI12" s="347"/>
      <c r="AJ12" s="347"/>
      <c r="AK12" s="11"/>
      <c r="AL12" s="79" t="s">
        <v>28</v>
      </c>
      <c r="AM12" s="79" t="s">
        <v>28</v>
      </c>
      <c r="AN12" s="82" t="s">
        <v>28</v>
      </c>
    </row>
    <row r="13" spans="1:40" ht="8.25" customHeight="1">
      <c r="A13" s="56">
        <v>1.3958333333333299</v>
      </c>
      <c r="B13" s="392"/>
      <c r="C13" s="375"/>
      <c r="D13" s="375"/>
      <c r="E13" s="11"/>
      <c r="F13" s="484"/>
      <c r="G13" s="197"/>
      <c r="H13" s="485"/>
      <c r="I13" s="197"/>
      <c r="J13" s="221"/>
      <c r="K13" s="207"/>
      <c r="L13" s="209"/>
      <c r="M13" s="210"/>
      <c r="N13" s="11"/>
      <c r="O13" s="198"/>
      <c r="P13" s="11"/>
      <c r="Q13" s="504"/>
      <c r="R13" s="505"/>
      <c r="S13" s="473" t="s">
        <v>96</v>
      </c>
      <c r="T13" s="210"/>
      <c r="U13" s="210"/>
      <c r="V13" s="210"/>
      <c r="W13" s="210"/>
      <c r="X13" s="210"/>
      <c r="Y13" s="11"/>
      <c r="Z13" s="387"/>
      <c r="AA13" s="387"/>
      <c r="AB13" s="229"/>
      <c r="AC13" s="123"/>
      <c r="AD13" s="11"/>
      <c r="AE13" s="214"/>
      <c r="AF13" s="200"/>
      <c r="AG13" s="347"/>
      <c r="AH13" s="347"/>
      <c r="AI13" s="347"/>
      <c r="AJ13" s="347"/>
      <c r="AK13" s="11"/>
      <c r="AL13" s="420" t="s">
        <v>31</v>
      </c>
      <c r="AM13" s="346" t="s">
        <v>31</v>
      </c>
      <c r="AN13" s="417" t="s">
        <v>31</v>
      </c>
    </row>
    <row r="14" spans="1:40" ht="8.25" customHeight="1">
      <c r="A14" s="56">
        <v>1.40625</v>
      </c>
      <c r="B14" s="392"/>
      <c r="C14" s="375"/>
      <c r="D14" s="375"/>
      <c r="E14" s="6"/>
      <c r="F14" s="486" t="s">
        <v>28</v>
      </c>
      <c r="G14" s="197"/>
      <c r="H14" s="486" t="s">
        <v>28</v>
      </c>
      <c r="I14" s="197"/>
      <c r="J14" s="221"/>
      <c r="K14" s="207"/>
      <c r="L14" s="209"/>
      <c r="M14" s="210"/>
      <c r="N14" s="6"/>
      <c r="O14" s="219"/>
      <c r="P14" s="6"/>
      <c r="Q14" s="506" t="s">
        <v>28</v>
      </c>
      <c r="R14" s="507" t="s">
        <v>28</v>
      </c>
      <c r="S14" s="375"/>
      <c r="T14" s="210"/>
      <c r="U14" s="210"/>
      <c r="V14" s="210"/>
      <c r="W14" s="210"/>
      <c r="X14" s="210"/>
      <c r="Y14" s="6"/>
      <c r="Z14" s="377" t="s">
        <v>30</v>
      </c>
      <c r="AA14" s="377" t="s">
        <v>30</v>
      </c>
      <c r="AB14" s="229"/>
      <c r="AC14" s="346" t="s">
        <v>32</v>
      </c>
      <c r="AD14" s="6"/>
      <c r="AE14" s="214"/>
      <c r="AF14" s="200"/>
      <c r="AG14" s="347"/>
      <c r="AH14" s="347"/>
      <c r="AI14" s="347"/>
      <c r="AJ14" s="347"/>
      <c r="AK14" s="6"/>
      <c r="AL14" s="421"/>
      <c r="AM14" s="347"/>
      <c r="AN14" s="418"/>
    </row>
    <row r="15" spans="1:40" ht="8.25" customHeight="1">
      <c r="A15" s="57">
        <v>1.4166666666666701</v>
      </c>
      <c r="B15" s="392"/>
      <c r="C15" s="375"/>
      <c r="D15" s="375"/>
      <c r="E15" s="6"/>
      <c r="F15" s="514" t="s">
        <v>101</v>
      </c>
      <c r="G15" s="514" t="s">
        <v>101</v>
      </c>
      <c r="H15" s="197"/>
      <c r="I15" s="197"/>
      <c r="J15" s="221"/>
      <c r="K15" s="207"/>
      <c r="L15" s="221"/>
      <c r="M15" s="210"/>
      <c r="N15" s="6"/>
      <c r="O15" s="199"/>
      <c r="P15" s="6"/>
      <c r="Q15" s="518" t="s">
        <v>82</v>
      </c>
      <c r="R15" s="518" t="s">
        <v>81</v>
      </c>
      <c r="S15" s="375"/>
      <c r="T15" s="222"/>
      <c r="U15" s="222"/>
      <c r="V15" s="222"/>
      <c r="W15" s="222"/>
      <c r="X15" s="222"/>
      <c r="Y15" s="6"/>
      <c r="Z15" s="378"/>
      <c r="AA15" s="378"/>
      <c r="AB15" s="229"/>
      <c r="AC15" s="347"/>
      <c r="AD15" s="6"/>
      <c r="AE15" s="223"/>
      <c r="AF15" s="224"/>
      <c r="AG15" s="348"/>
      <c r="AH15" s="348"/>
      <c r="AI15" s="348"/>
      <c r="AJ15" s="348"/>
      <c r="AK15" s="6"/>
      <c r="AL15" s="421"/>
      <c r="AM15" s="347"/>
      <c r="AN15" s="418"/>
    </row>
    <row r="16" spans="1:40" ht="8.25" customHeight="1">
      <c r="A16" s="56">
        <v>1.4270833333333299</v>
      </c>
      <c r="B16" s="392"/>
      <c r="C16" s="375"/>
      <c r="D16" s="375"/>
      <c r="E16" s="6"/>
      <c r="F16" s="487"/>
      <c r="G16" s="487"/>
      <c r="H16" s="197"/>
      <c r="I16" s="197"/>
      <c r="J16" s="221"/>
      <c r="K16" s="207"/>
      <c r="L16" s="225"/>
      <c r="M16" s="210"/>
      <c r="N16" s="6"/>
      <c r="O16" s="198"/>
      <c r="P16" s="6"/>
      <c r="Q16" s="509"/>
      <c r="R16" s="509"/>
      <c r="S16" s="375"/>
      <c r="T16" s="226"/>
      <c r="U16" s="226"/>
      <c r="V16" s="226"/>
      <c r="W16" s="226"/>
      <c r="X16" s="226"/>
      <c r="Y16" s="6"/>
      <c r="Z16" s="518" t="s">
        <v>105</v>
      </c>
      <c r="AA16" s="518" t="s">
        <v>106</v>
      </c>
      <c r="AB16" s="229"/>
      <c r="AC16" s="347"/>
      <c r="AD16" s="6"/>
      <c r="AE16" s="346" t="s">
        <v>33</v>
      </c>
      <c r="AF16" s="346" t="s">
        <v>33</v>
      </c>
      <c r="AG16" s="227"/>
      <c r="AH16" s="227"/>
      <c r="AI16" s="227"/>
      <c r="AJ16" s="228"/>
      <c r="AK16" s="6"/>
      <c r="AL16" s="422"/>
      <c r="AM16" s="348"/>
      <c r="AN16" s="419"/>
    </row>
    <row r="17" spans="1:44" ht="8.25" customHeight="1">
      <c r="A17" s="56">
        <v>1.4375</v>
      </c>
      <c r="B17" s="392"/>
      <c r="C17" s="376"/>
      <c r="D17" s="376"/>
      <c r="E17" s="6"/>
      <c r="F17" s="487"/>
      <c r="G17" s="487"/>
      <c r="H17" s="197"/>
      <c r="I17" s="197"/>
      <c r="J17" s="221"/>
      <c r="K17" s="473" t="s">
        <v>94</v>
      </c>
      <c r="L17" s="225"/>
      <c r="M17" s="210"/>
      <c r="N17" s="6"/>
      <c r="O17" s="198"/>
      <c r="P17" s="6"/>
      <c r="Q17" s="509"/>
      <c r="R17" s="509"/>
      <c r="S17" s="375"/>
      <c r="T17" s="226"/>
      <c r="U17" s="226"/>
      <c r="V17" s="226"/>
      <c r="W17" s="226"/>
      <c r="X17" s="473" t="s">
        <v>94</v>
      </c>
      <c r="Y17" s="6"/>
      <c r="Z17" s="344"/>
      <c r="AA17" s="344"/>
      <c r="AB17" s="229"/>
      <c r="AC17" s="347"/>
      <c r="AD17" s="6"/>
      <c r="AE17" s="347"/>
      <c r="AF17" s="347"/>
      <c r="AG17" s="229"/>
      <c r="AH17" s="229"/>
      <c r="AI17" s="229"/>
      <c r="AJ17" s="230"/>
      <c r="AK17" s="6"/>
      <c r="AL17" s="231"/>
      <c r="AM17" s="229"/>
      <c r="AN17" s="232"/>
    </row>
    <row r="18" spans="1:44" ht="8.25" customHeight="1">
      <c r="A18" s="56">
        <v>1.4479166666666701</v>
      </c>
      <c r="B18" s="393"/>
      <c r="C18" s="86" t="s">
        <v>30</v>
      </c>
      <c r="D18" s="86" t="s">
        <v>30</v>
      </c>
      <c r="E18" s="6"/>
      <c r="F18" s="515"/>
      <c r="G18" s="515"/>
      <c r="H18" s="197"/>
      <c r="I18" s="197"/>
      <c r="J18" s="221"/>
      <c r="K18" s="375"/>
      <c r="L18" s="225"/>
      <c r="M18" s="210"/>
      <c r="N18" s="6"/>
      <c r="O18" s="198"/>
      <c r="P18" s="6"/>
      <c r="Q18" s="519"/>
      <c r="R18" s="509"/>
      <c r="S18" s="376"/>
      <c r="T18" s="226"/>
      <c r="U18" s="226"/>
      <c r="V18" s="226"/>
      <c r="W18" s="226"/>
      <c r="X18" s="375"/>
      <c r="Y18" s="6"/>
      <c r="Z18" s="344"/>
      <c r="AA18" s="344"/>
      <c r="AB18" s="229"/>
      <c r="AC18" s="348"/>
      <c r="AD18" s="6"/>
      <c r="AE18" s="347"/>
      <c r="AF18" s="347"/>
      <c r="AG18" s="229"/>
      <c r="AH18" s="229"/>
      <c r="AI18" s="229"/>
      <c r="AJ18" s="230"/>
      <c r="AK18" s="6"/>
      <c r="AL18" s="231"/>
      <c r="AM18" s="229"/>
      <c r="AN18" s="232"/>
    </row>
    <row r="19" spans="1:44" ht="8.25" customHeight="1">
      <c r="A19" s="57">
        <v>1.4583333333333299</v>
      </c>
      <c r="B19" s="87" t="s">
        <v>28</v>
      </c>
      <c r="C19" s="88" t="s">
        <v>28</v>
      </c>
      <c r="D19" s="88" t="s">
        <v>28</v>
      </c>
      <c r="E19" s="6"/>
      <c r="F19" s="488" t="s">
        <v>28</v>
      </c>
      <c r="G19" s="488" t="s">
        <v>28</v>
      </c>
      <c r="H19" s="197"/>
      <c r="I19" s="197"/>
      <c r="J19" s="221"/>
      <c r="K19" s="375"/>
      <c r="L19" s="225"/>
      <c r="M19" s="210"/>
      <c r="N19" s="6"/>
      <c r="O19" s="198"/>
      <c r="P19" s="6"/>
      <c r="Q19" s="510" t="s">
        <v>28</v>
      </c>
      <c r="R19" s="509"/>
      <c r="S19" s="510" t="s">
        <v>28</v>
      </c>
      <c r="T19" s="226"/>
      <c r="U19" s="226"/>
      <c r="V19" s="226"/>
      <c r="W19" s="226"/>
      <c r="X19" s="375"/>
      <c r="Y19" s="6"/>
      <c r="Z19" s="344"/>
      <c r="AA19" s="344"/>
      <c r="AB19" s="229"/>
      <c r="AC19" s="84" t="s">
        <v>28</v>
      </c>
      <c r="AD19" s="6"/>
      <c r="AE19" s="347"/>
      <c r="AF19" s="347"/>
      <c r="AG19" s="229"/>
      <c r="AH19" s="229"/>
      <c r="AI19" s="229"/>
      <c r="AJ19" s="230"/>
      <c r="AK19" s="6"/>
      <c r="AL19" s="231"/>
      <c r="AM19" s="229"/>
      <c r="AN19" s="232"/>
    </row>
    <row r="20" spans="1:44" ht="8.25" customHeight="1">
      <c r="A20" s="56">
        <v>1.46875</v>
      </c>
      <c r="B20" s="83" t="s">
        <v>30</v>
      </c>
      <c r="C20" s="395" t="s">
        <v>34</v>
      </c>
      <c r="D20" s="395" t="s">
        <v>34</v>
      </c>
      <c r="E20" s="6"/>
      <c r="F20" s="489" t="s">
        <v>102</v>
      </c>
      <c r="G20" s="489" t="s">
        <v>102</v>
      </c>
      <c r="H20" s="197"/>
      <c r="I20" s="197"/>
      <c r="J20" s="221"/>
      <c r="K20" s="375"/>
      <c r="L20" s="225"/>
      <c r="M20" s="210"/>
      <c r="N20" s="6"/>
      <c r="O20" s="198"/>
      <c r="P20" s="6"/>
      <c r="Q20" s="511" t="s">
        <v>35</v>
      </c>
      <c r="R20" s="519"/>
      <c r="S20" s="511" t="s">
        <v>35</v>
      </c>
      <c r="T20" s="226"/>
      <c r="U20" s="226"/>
      <c r="V20" s="226"/>
      <c r="W20" s="226"/>
      <c r="X20" s="375"/>
      <c r="Y20" s="6"/>
      <c r="Z20" s="344"/>
      <c r="AA20" s="344"/>
      <c r="AB20" s="229"/>
      <c r="AC20" s="354" t="s">
        <v>35</v>
      </c>
      <c r="AD20" s="6"/>
      <c r="AE20" s="348"/>
      <c r="AF20" s="348"/>
      <c r="AG20" s="229"/>
      <c r="AH20" s="229"/>
      <c r="AI20" s="229"/>
      <c r="AJ20" s="230"/>
      <c r="AK20" s="6"/>
      <c r="AL20" s="231"/>
      <c r="AM20" s="229"/>
      <c r="AN20" s="232"/>
    </row>
    <row r="21" spans="1:44" ht="8.25" customHeight="1">
      <c r="A21" s="56">
        <v>1.4791666666666701</v>
      </c>
      <c r="B21" s="412" t="s">
        <v>36</v>
      </c>
      <c r="C21" s="396"/>
      <c r="D21" s="396"/>
      <c r="E21" s="7"/>
      <c r="F21" s="490"/>
      <c r="G21" s="490"/>
      <c r="H21" s="197"/>
      <c r="I21" s="197"/>
      <c r="J21" s="221"/>
      <c r="K21" s="375"/>
      <c r="L21" s="225"/>
      <c r="M21" s="210"/>
      <c r="N21" s="7"/>
      <c r="O21" s="198"/>
      <c r="P21" s="7"/>
      <c r="Q21" s="512"/>
      <c r="R21" s="123"/>
      <c r="S21" s="512"/>
      <c r="T21" s="226"/>
      <c r="U21" s="226"/>
      <c r="V21" s="226"/>
      <c r="W21" s="226"/>
      <c r="X21" s="375"/>
      <c r="Y21" s="7"/>
      <c r="Z21" s="344"/>
      <c r="AA21" s="344"/>
      <c r="AB21" s="229"/>
      <c r="AC21" s="355"/>
      <c r="AD21" s="7"/>
      <c r="AE21" s="89" t="s">
        <v>28</v>
      </c>
      <c r="AF21" s="90" t="s">
        <v>28</v>
      </c>
      <c r="AG21" s="229"/>
      <c r="AH21" s="229"/>
      <c r="AI21" s="229"/>
      <c r="AJ21" s="230"/>
      <c r="AK21" s="7"/>
      <c r="AL21" s="231"/>
      <c r="AM21" s="229"/>
      <c r="AN21" s="232"/>
    </row>
    <row r="22" spans="1:44" ht="8.25" customHeight="1">
      <c r="A22" s="56">
        <v>1.4895833333333299</v>
      </c>
      <c r="B22" s="413"/>
      <c r="C22" s="396"/>
      <c r="D22" s="396"/>
      <c r="E22" s="11"/>
      <c r="F22" s="490"/>
      <c r="G22" s="490"/>
      <c r="H22" s="197"/>
      <c r="I22" s="197"/>
      <c r="J22" s="221"/>
      <c r="K22" s="376"/>
      <c r="L22" s="220"/>
      <c r="M22" s="210"/>
      <c r="N22" s="11"/>
      <c r="O22" s="234"/>
      <c r="P22" s="11"/>
      <c r="Q22" s="512"/>
      <c r="R22" s="123"/>
      <c r="S22" s="512"/>
      <c r="T22" s="233"/>
      <c r="U22" s="233"/>
      <c r="V22" s="233"/>
      <c r="W22" s="233"/>
      <c r="X22" s="376"/>
      <c r="Y22" s="11"/>
      <c r="Z22" s="344"/>
      <c r="AA22" s="345"/>
      <c r="AB22" s="229"/>
      <c r="AC22" s="355"/>
      <c r="AD22" s="11"/>
      <c r="AE22" s="349" t="s">
        <v>37</v>
      </c>
      <c r="AF22" s="349" t="s">
        <v>37</v>
      </c>
      <c r="AG22" s="229"/>
      <c r="AH22" s="229"/>
      <c r="AI22" s="229"/>
      <c r="AJ22" s="230"/>
      <c r="AK22" s="11"/>
      <c r="AL22" s="231"/>
      <c r="AM22" s="229"/>
      <c r="AN22" s="232"/>
      <c r="AR22" s="346" t="s">
        <v>25</v>
      </c>
    </row>
    <row r="23" spans="1:44" ht="8.25" customHeight="1">
      <c r="A23" s="57">
        <v>1.5</v>
      </c>
      <c r="B23" s="413"/>
      <c r="C23" s="396"/>
      <c r="D23" s="396"/>
      <c r="E23" s="11"/>
      <c r="F23" s="490"/>
      <c r="G23" s="490"/>
      <c r="H23" s="197"/>
      <c r="I23" s="197"/>
      <c r="J23" s="221"/>
      <c r="K23" s="377" t="s">
        <v>30</v>
      </c>
      <c r="L23" s="225"/>
      <c r="M23" s="210"/>
      <c r="N23" s="11"/>
      <c r="O23" s="84" t="s">
        <v>28</v>
      </c>
      <c r="P23" s="11"/>
      <c r="Q23" s="512"/>
      <c r="R23" s="123"/>
      <c r="S23" s="512"/>
      <c r="T23" s="226"/>
      <c r="U23" s="226"/>
      <c r="V23" s="226"/>
      <c r="W23" s="226"/>
      <c r="X23" s="377" t="s">
        <v>30</v>
      </c>
      <c r="Y23" s="11"/>
      <c r="Z23" s="344"/>
      <c r="AA23" s="377" t="s">
        <v>30</v>
      </c>
      <c r="AB23" s="229"/>
      <c r="AC23" s="355"/>
      <c r="AD23" s="11"/>
      <c r="AE23" s="350"/>
      <c r="AF23" s="350"/>
      <c r="AG23" s="229"/>
      <c r="AH23" s="229"/>
      <c r="AI23" s="229"/>
      <c r="AJ23" s="230"/>
      <c r="AK23" s="11"/>
      <c r="AL23" s="231"/>
      <c r="AM23" s="229"/>
      <c r="AN23" s="232"/>
      <c r="AR23" s="347"/>
    </row>
    <row r="24" spans="1:44" ht="8.25" customHeight="1">
      <c r="A24" s="56">
        <v>1.5104166666666701</v>
      </c>
      <c r="B24" s="413"/>
      <c r="C24" s="396"/>
      <c r="D24" s="396"/>
      <c r="E24" s="11"/>
      <c r="F24" s="490"/>
      <c r="G24" s="490"/>
      <c r="H24" s="197"/>
      <c r="I24" s="197"/>
      <c r="J24" s="221"/>
      <c r="K24" s="378"/>
      <c r="L24" s="221"/>
      <c r="M24" s="210"/>
      <c r="N24" s="11"/>
      <c r="O24" s="340" t="s">
        <v>38</v>
      </c>
      <c r="P24" s="11"/>
      <c r="Q24" s="512"/>
      <c r="R24" s="123"/>
      <c r="S24" s="512"/>
      <c r="T24" s="222"/>
      <c r="U24" s="222"/>
      <c r="V24" s="222"/>
      <c r="W24" s="222"/>
      <c r="X24" s="378"/>
      <c r="Y24" s="11"/>
      <c r="Z24" s="344"/>
      <c r="AA24" s="378"/>
      <c r="AB24" s="229"/>
      <c r="AC24" s="355"/>
      <c r="AD24" s="11"/>
      <c r="AE24" s="350"/>
      <c r="AF24" s="350"/>
      <c r="AG24" s="229"/>
      <c r="AH24" s="229"/>
      <c r="AI24" s="229"/>
      <c r="AJ24" s="230"/>
      <c r="AK24" s="11"/>
      <c r="AL24" s="231"/>
      <c r="AM24" s="229"/>
      <c r="AN24" s="232"/>
      <c r="AR24" s="347"/>
    </row>
    <row r="25" spans="1:44" ht="8.25" customHeight="1">
      <c r="A25" s="56">
        <v>1.5208333333333299</v>
      </c>
      <c r="B25" s="413"/>
      <c r="C25" s="396"/>
      <c r="D25" s="396"/>
      <c r="E25" s="11"/>
      <c r="F25" s="491"/>
      <c r="G25" s="491"/>
      <c r="H25" s="197"/>
      <c r="I25" s="197"/>
      <c r="J25" s="221"/>
      <c r="K25" s="407" t="s">
        <v>93</v>
      </c>
      <c r="L25" s="235"/>
      <c r="M25" s="210"/>
      <c r="N25" s="11"/>
      <c r="O25" s="341"/>
      <c r="P25" s="11"/>
      <c r="Q25" s="513"/>
      <c r="R25" s="123"/>
      <c r="S25" s="513"/>
      <c r="T25" s="236"/>
      <c r="U25" s="236"/>
      <c r="V25" s="236"/>
      <c r="W25" s="236"/>
      <c r="X25" s="407" t="s">
        <v>93</v>
      </c>
      <c r="Y25" s="11"/>
      <c r="Z25" s="345"/>
      <c r="AA25" s="77" t="s">
        <v>0</v>
      </c>
      <c r="AB25" s="229"/>
      <c r="AC25" s="356"/>
      <c r="AD25" s="11"/>
      <c r="AE25" s="350"/>
      <c r="AF25" s="350"/>
      <c r="AG25" s="229"/>
      <c r="AH25" s="229"/>
      <c r="AI25" s="229"/>
      <c r="AJ25" s="230"/>
      <c r="AK25" s="11"/>
      <c r="AL25" s="231"/>
      <c r="AM25" s="229"/>
      <c r="AN25" s="232"/>
      <c r="AR25" s="347"/>
    </row>
    <row r="26" spans="1:44" ht="8.25" customHeight="1">
      <c r="A26" s="56">
        <v>1.53125</v>
      </c>
      <c r="B26" s="413"/>
      <c r="C26" s="396"/>
      <c r="D26" s="396"/>
      <c r="E26" s="11"/>
      <c r="F26" s="489"/>
      <c r="G26" s="489"/>
      <c r="H26" s="197"/>
      <c r="I26" s="197"/>
      <c r="J26" s="221"/>
      <c r="K26" s="408"/>
      <c r="L26" s="235"/>
      <c r="M26" s="210"/>
      <c r="N26" s="11"/>
      <c r="O26" s="341"/>
      <c r="P26" s="11"/>
      <c r="Q26" s="377" t="s">
        <v>30</v>
      </c>
      <c r="R26" s="215"/>
      <c r="S26" s="508"/>
      <c r="T26" s="400" t="s">
        <v>39</v>
      </c>
      <c r="U26" s="236"/>
      <c r="V26" s="236"/>
      <c r="W26" s="236"/>
      <c r="X26" s="408"/>
      <c r="Y26" s="11"/>
      <c r="Z26" s="219"/>
      <c r="AA26" s="495" t="s">
        <v>40</v>
      </c>
      <c r="AB26" s="495" t="s">
        <v>40</v>
      </c>
      <c r="AC26" s="340" t="s">
        <v>40</v>
      </c>
      <c r="AD26" s="11"/>
      <c r="AE26" s="350"/>
      <c r="AF26" s="350"/>
      <c r="AG26" s="229"/>
      <c r="AH26" s="229"/>
      <c r="AI26" s="229"/>
      <c r="AJ26" s="230"/>
      <c r="AK26" s="11"/>
      <c r="AL26" s="231"/>
      <c r="AM26" s="229"/>
      <c r="AN26" s="232"/>
      <c r="AR26" s="348"/>
    </row>
    <row r="27" spans="1:44" ht="8.25" customHeight="1">
      <c r="A27" s="57">
        <v>1.5416666666666701</v>
      </c>
      <c r="B27" s="413"/>
      <c r="C27" s="396"/>
      <c r="D27" s="396"/>
      <c r="E27" s="11"/>
      <c r="F27" s="490"/>
      <c r="G27" s="490"/>
      <c r="H27" s="197"/>
      <c r="I27" s="197"/>
      <c r="J27" s="221"/>
      <c r="K27" s="408"/>
      <c r="L27" s="235"/>
      <c r="M27" s="210"/>
      <c r="N27" s="11"/>
      <c r="O27" s="341"/>
      <c r="P27" s="11"/>
      <c r="Q27" s="378"/>
      <c r="R27" s="215"/>
      <c r="S27" s="508"/>
      <c r="T27" s="401"/>
      <c r="U27" s="236"/>
      <c r="V27" s="236"/>
      <c r="W27" s="236"/>
      <c r="X27" s="408"/>
      <c r="Y27" s="11"/>
      <c r="Z27" s="219"/>
      <c r="AA27" s="496"/>
      <c r="AB27" s="496"/>
      <c r="AC27" s="341"/>
      <c r="AD27" s="11"/>
      <c r="AE27" s="350"/>
      <c r="AF27" s="350"/>
      <c r="AG27" s="229"/>
      <c r="AH27" s="229"/>
      <c r="AI27" s="229"/>
      <c r="AJ27" s="230"/>
      <c r="AK27" s="11"/>
      <c r="AL27" s="231"/>
      <c r="AM27" s="229"/>
      <c r="AN27" s="232"/>
      <c r="AR27" s="77" t="s">
        <v>0</v>
      </c>
    </row>
    <row r="28" spans="1:44" ht="8.25" customHeight="1">
      <c r="A28" s="56">
        <v>1.5520833333333299</v>
      </c>
      <c r="B28" s="413"/>
      <c r="C28" s="396"/>
      <c r="D28" s="396"/>
      <c r="E28" s="11"/>
      <c r="F28" s="490"/>
      <c r="G28" s="490"/>
      <c r="H28" s="197"/>
      <c r="I28" s="197"/>
      <c r="J28" s="221"/>
      <c r="K28" s="408"/>
      <c r="L28" s="235"/>
      <c r="M28" s="210"/>
      <c r="N28" s="11"/>
      <c r="O28" s="341"/>
      <c r="P28" s="11"/>
      <c r="Q28" s="77" t="s">
        <v>0</v>
      </c>
      <c r="R28" s="215"/>
      <c r="S28" s="508"/>
      <c r="T28" s="401"/>
      <c r="U28" s="236"/>
      <c r="V28" s="236"/>
      <c r="W28" s="236"/>
      <c r="X28" s="408"/>
      <c r="Y28" s="11"/>
      <c r="Z28" s="219"/>
      <c r="AA28" s="496"/>
      <c r="AB28" s="496"/>
      <c r="AC28" s="341"/>
      <c r="AD28" s="11"/>
      <c r="AE28" s="350"/>
      <c r="AF28" s="350"/>
      <c r="AG28" s="229"/>
      <c r="AH28" s="229"/>
      <c r="AI28" s="229"/>
      <c r="AJ28" s="230"/>
      <c r="AK28" s="11"/>
      <c r="AL28" s="231"/>
      <c r="AM28" s="229"/>
      <c r="AN28" s="232"/>
      <c r="AR28" s="83" t="s">
        <v>30</v>
      </c>
    </row>
    <row r="29" spans="1:44" ht="8.25" customHeight="1">
      <c r="A29" s="56">
        <v>1.5625</v>
      </c>
      <c r="B29" s="414"/>
      <c r="C29" s="397"/>
      <c r="D29" s="397"/>
      <c r="E29" s="11"/>
      <c r="F29" s="491"/>
      <c r="G29" s="491"/>
      <c r="H29" s="197"/>
      <c r="I29" s="197"/>
      <c r="J29" s="221"/>
      <c r="K29" s="409"/>
      <c r="L29" s="235"/>
      <c r="M29" s="210"/>
      <c r="N29" s="11"/>
      <c r="O29" s="342"/>
      <c r="P29" s="11"/>
      <c r="Q29" s="473" t="s">
        <v>104</v>
      </c>
      <c r="R29" s="215"/>
      <c r="S29" s="508"/>
      <c r="T29" s="402"/>
      <c r="U29" s="236"/>
      <c r="V29" s="236"/>
      <c r="W29" s="236"/>
      <c r="X29" s="409"/>
      <c r="Y29" s="11"/>
      <c r="Z29" s="219"/>
      <c r="AA29" s="497"/>
      <c r="AB29" s="497"/>
      <c r="AC29" s="342"/>
      <c r="AD29" s="11"/>
      <c r="AE29" s="351"/>
      <c r="AF29" s="351"/>
      <c r="AG29" s="229"/>
      <c r="AH29" s="229"/>
      <c r="AI29" s="229"/>
      <c r="AJ29" s="230"/>
      <c r="AK29" s="11"/>
      <c r="AL29" s="231"/>
      <c r="AM29" s="229"/>
      <c r="AN29" s="232"/>
      <c r="AR29" s="407" t="s">
        <v>32</v>
      </c>
    </row>
    <row r="30" spans="1:44" ht="8.25" customHeight="1">
      <c r="A30" s="56">
        <v>1.5729166666666701</v>
      </c>
      <c r="B30" s="237"/>
      <c r="C30" s="197"/>
      <c r="D30" s="225"/>
      <c r="E30" s="11"/>
      <c r="F30" s="235"/>
      <c r="G30" s="198"/>
      <c r="H30" s="198"/>
      <c r="I30" s="197"/>
      <c r="J30" s="221"/>
      <c r="K30" s="197"/>
      <c r="L30" s="225"/>
      <c r="M30" s="210"/>
      <c r="N30" s="11"/>
      <c r="O30" s="377" t="s">
        <v>30</v>
      </c>
      <c r="P30" s="11"/>
      <c r="Q30" s="375"/>
      <c r="R30" s="225"/>
      <c r="S30" s="508"/>
      <c r="T30" s="226"/>
      <c r="U30" s="226"/>
      <c r="V30" s="226"/>
      <c r="W30" s="226"/>
      <c r="X30" s="226"/>
      <c r="Y30" s="11"/>
      <c r="Z30" s="219"/>
      <c r="AA30" s="91"/>
      <c r="AB30" s="352" t="s">
        <v>30</v>
      </c>
      <c r="AC30" s="352" t="s">
        <v>30</v>
      </c>
      <c r="AD30" s="11"/>
      <c r="AE30" s="117"/>
      <c r="AF30" s="208"/>
      <c r="AG30" s="211"/>
      <c r="AH30" s="211"/>
      <c r="AI30" s="211"/>
      <c r="AJ30" s="208"/>
      <c r="AK30" s="11"/>
      <c r="AL30" s="239"/>
      <c r="AM30" s="211"/>
      <c r="AN30" s="240"/>
      <c r="AR30" s="408"/>
    </row>
    <row r="31" spans="1:44" ht="8.25" customHeight="1">
      <c r="A31" s="57">
        <v>1.5833333333333299</v>
      </c>
      <c r="B31" s="237"/>
      <c r="C31" s="197"/>
      <c r="D31" s="221"/>
      <c r="E31" s="11"/>
      <c r="F31" s="235"/>
      <c r="G31" s="197"/>
      <c r="H31" s="197"/>
      <c r="I31" s="197"/>
      <c r="J31" s="221"/>
      <c r="K31" s="197"/>
      <c r="L31" s="221"/>
      <c r="M31" s="222"/>
      <c r="N31" s="11"/>
      <c r="O31" s="378"/>
      <c r="P31" s="11"/>
      <c r="Q31" s="375"/>
      <c r="R31" s="221"/>
      <c r="S31" s="197"/>
      <c r="T31" s="222"/>
      <c r="U31" s="222"/>
      <c r="V31" s="222"/>
      <c r="W31" s="222"/>
      <c r="X31" s="222"/>
      <c r="Y31" s="11"/>
      <c r="Z31" s="219"/>
      <c r="AA31" s="91"/>
      <c r="AB31" s="353"/>
      <c r="AC31" s="353"/>
      <c r="AD31" s="11"/>
      <c r="AE31" s="93"/>
      <c r="AF31" s="208"/>
      <c r="AG31" s="211"/>
      <c r="AH31" s="211"/>
      <c r="AI31" s="211"/>
      <c r="AJ31" s="208"/>
      <c r="AK31" s="11"/>
      <c r="AL31" s="239"/>
      <c r="AM31" s="211"/>
      <c r="AN31" s="240"/>
      <c r="AR31" s="408"/>
    </row>
    <row r="32" spans="1:44" ht="8.25" customHeight="1">
      <c r="A32" s="56">
        <v>1.59375</v>
      </c>
      <c r="B32" s="237"/>
      <c r="C32" s="197"/>
      <c r="D32" s="221"/>
      <c r="E32" s="11"/>
      <c r="F32" s="235"/>
      <c r="G32" s="197"/>
      <c r="H32" s="197"/>
      <c r="I32" s="197"/>
      <c r="J32" s="221"/>
      <c r="K32" s="197"/>
      <c r="L32" s="221"/>
      <c r="M32" s="222"/>
      <c r="N32" s="11"/>
      <c r="O32" s="374" t="s">
        <v>41</v>
      </c>
      <c r="P32" s="11"/>
      <c r="Q32" s="375"/>
      <c r="R32" s="221"/>
      <c r="S32" s="197"/>
      <c r="T32" s="222"/>
      <c r="U32" s="222"/>
      <c r="V32" s="222"/>
      <c r="W32" s="222"/>
      <c r="X32" s="222"/>
      <c r="Y32" s="11"/>
      <c r="Z32" s="219"/>
      <c r="AA32" s="91"/>
      <c r="AB32" s="343" t="s">
        <v>42</v>
      </c>
      <c r="AC32" s="343" t="s">
        <v>42</v>
      </c>
      <c r="AD32" s="11"/>
      <c r="AE32" s="93"/>
      <c r="AF32" s="208"/>
      <c r="AG32" s="94"/>
      <c r="AH32" s="94"/>
      <c r="AI32" s="94"/>
      <c r="AJ32" s="95"/>
      <c r="AK32" s="11"/>
      <c r="AL32" s="96"/>
      <c r="AM32" s="94"/>
      <c r="AN32" s="97"/>
      <c r="AR32" s="408"/>
    </row>
    <row r="33" spans="1:44" ht="8.25" customHeight="1">
      <c r="A33" s="56">
        <v>1.6041666666666301</v>
      </c>
      <c r="B33" s="237"/>
      <c r="C33" s="197"/>
      <c r="D33" s="221"/>
      <c r="E33" s="11"/>
      <c r="F33" s="235"/>
      <c r="G33" s="197"/>
      <c r="H33" s="197"/>
      <c r="I33" s="197"/>
      <c r="J33" s="221"/>
      <c r="K33" s="197"/>
      <c r="L33" s="221"/>
      <c r="M33" s="222"/>
      <c r="N33" s="11"/>
      <c r="O33" s="375"/>
      <c r="P33" s="11"/>
      <c r="Q33" s="375"/>
      <c r="R33" s="221"/>
      <c r="S33" s="197"/>
      <c r="T33" s="222"/>
      <c r="U33" s="222"/>
      <c r="V33" s="222"/>
      <c r="W33" s="222"/>
      <c r="X33" s="222"/>
      <c r="Y33" s="11"/>
      <c r="Z33" s="219"/>
      <c r="AA33" s="91"/>
      <c r="AB33" s="344"/>
      <c r="AC33" s="344"/>
      <c r="AD33" s="11"/>
      <c r="AE33" s="93"/>
      <c r="AF33" s="208"/>
      <c r="AG33" s="94"/>
      <c r="AH33" s="94"/>
      <c r="AI33" s="94"/>
      <c r="AJ33" s="95"/>
      <c r="AK33" s="11"/>
      <c r="AL33" s="96"/>
      <c r="AM33" s="94"/>
      <c r="AN33" s="97"/>
      <c r="AR33" s="409"/>
    </row>
    <row r="34" spans="1:44" ht="8.25" customHeight="1">
      <c r="A34" s="56">
        <v>1.61458333333329</v>
      </c>
      <c r="B34" s="237"/>
      <c r="C34" s="197"/>
      <c r="D34" s="221"/>
      <c r="E34" s="11"/>
      <c r="F34" s="235"/>
      <c r="G34" s="197"/>
      <c r="H34" s="197"/>
      <c r="I34" s="197"/>
      <c r="J34" s="221"/>
      <c r="K34" s="197"/>
      <c r="L34" s="221"/>
      <c r="M34" s="222"/>
      <c r="N34" s="11"/>
      <c r="O34" s="375"/>
      <c r="P34" s="11"/>
      <c r="Q34" s="376"/>
      <c r="R34" s="221"/>
      <c r="S34" s="197"/>
      <c r="T34" s="222"/>
      <c r="U34" s="222"/>
      <c r="V34" s="222"/>
      <c r="W34" s="222"/>
      <c r="X34" s="222"/>
      <c r="Y34" s="11"/>
      <c r="Z34" s="219"/>
      <c r="AA34" s="91"/>
      <c r="AB34" s="344"/>
      <c r="AC34" s="344"/>
      <c r="AD34" s="11"/>
      <c r="AE34" s="93"/>
      <c r="AF34" s="208"/>
      <c r="AG34" s="94"/>
      <c r="AH34" s="94"/>
      <c r="AI34" s="94"/>
      <c r="AJ34" s="95"/>
      <c r="AK34" s="11"/>
      <c r="AL34" s="96"/>
      <c r="AM34" s="94"/>
      <c r="AN34" s="97"/>
      <c r="AR34" s="84" t="s">
        <v>28</v>
      </c>
    </row>
    <row r="35" spans="1:44" ht="8.25" customHeight="1">
      <c r="A35" s="57">
        <v>1.62499999999995</v>
      </c>
      <c r="B35" s="237"/>
      <c r="C35" s="197"/>
      <c r="D35" s="221"/>
      <c r="E35" s="11"/>
      <c r="F35" s="235"/>
      <c r="G35" s="197"/>
      <c r="H35" s="197"/>
      <c r="I35" s="197"/>
      <c r="J35" s="221"/>
      <c r="K35" s="197"/>
      <c r="L35" s="221"/>
      <c r="M35" s="222"/>
      <c r="N35" s="11"/>
      <c r="O35" s="375"/>
      <c r="P35" s="11"/>
      <c r="Q35" s="92"/>
      <c r="R35" s="221"/>
      <c r="S35" s="197"/>
      <c r="T35" s="222"/>
      <c r="U35" s="222"/>
      <c r="V35" s="222"/>
      <c r="W35" s="222"/>
      <c r="X35" s="222"/>
      <c r="Y35" s="11"/>
      <c r="Z35" s="219"/>
      <c r="AA35" s="91"/>
      <c r="AB35" s="345"/>
      <c r="AC35" s="345"/>
      <c r="AD35" s="11"/>
      <c r="AE35" s="93"/>
      <c r="AF35" s="208"/>
      <c r="AG35" s="94"/>
      <c r="AH35" s="94"/>
      <c r="AI35" s="94"/>
      <c r="AJ35" s="95"/>
      <c r="AK35" s="11"/>
      <c r="AL35" s="96"/>
      <c r="AM35" s="94"/>
      <c r="AN35" s="97"/>
    </row>
    <row r="36" spans="1:44" ht="8.25" customHeight="1">
      <c r="A36" s="56">
        <v>1.6354166666666099</v>
      </c>
      <c r="B36" s="237"/>
      <c r="C36" s="197"/>
      <c r="D36" s="221"/>
      <c r="E36" s="11"/>
      <c r="F36" s="235"/>
      <c r="G36" s="197"/>
      <c r="H36" s="197"/>
      <c r="I36" s="197"/>
      <c r="J36" s="221"/>
      <c r="K36" s="197"/>
      <c r="L36" s="221"/>
      <c r="M36" s="222"/>
      <c r="N36" s="11"/>
      <c r="O36" s="375"/>
      <c r="P36" s="11"/>
      <c r="Q36" s="92"/>
      <c r="R36" s="221"/>
      <c r="S36" s="197"/>
      <c r="T36" s="222"/>
      <c r="U36" s="222"/>
      <c r="V36" s="222"/>
      <c r="W36" s="222"/>
      <c r="X36" s="222"/>
      <c r="Y36" s="11"/>
      <c r="Z36" s="219"/>
      <c r="AA36" s="91"/>
      <c r="AB36" s="91"/>
      <c r="AC36" s="208"/>
      <c r="AD36" s="11"/>
      <c r="AE36" s="93"/>
      <c r="AF36" s="208"/>
      <c r="AG36" s="94"/>
      <c r="AH36" s="94"/>
      <c r="AI36" s="94"/>
      <c r="AJ36" s="95"/>
      <c r="AK36" s="11"/>
      <c r="AL36" s="96"/>
      <c r="AM36" s="94"/>
      <c r="AN36" s="97"/>
    </row>
    <row r="37" spans="1:44" ht="8.25" customHeight="1">
      <c r="A37" s="56">
        <v>1.64583333333327</v>
      </c>
      <c r="B37" s="237"/>
      <c r="C37" s="197"/>
      <c r="D37" s="221"/>
      <c r="E37" s="11"/>
      <c r="F37" s="235"/>
      <c r="G37" s="197"/>
      <c r="H37" s="197"/>
      <c r="I37" s="197"/>
      <c r="J37" s="221"/>
      <c r="K37" s="197"/>
      <c r="L37" s="221"/>
      <c r="M37" s="222"/>
      <c r="N37" s="11"/>
      <c r="O37" s="376"/>
      <c r="P37" s="11"/>
      <c r="Q37" s="92"/>
      <c r="R37" s="221"/>
      <c r="S37" s="197"/>
      <c r="T37" s="222"/>
      <c r="U37" s="222"/>
      <c r="V37" s="222"/>
      <c r="W37" s="222"/>
      <c r="X37" s="222"/>
      <c r="Y37" s="11"/>
      <c r="Z37" s="219"/>
      <c r="AA37" s="91"/>
      <c r="AB37" s="91"/>
      <c r="AC37" s="208"/>
      <c r="AD37" s="11"/>
      <c r="AE37" s="93"/>
      <c r="AF37" s="208"/>
      <c r="AG37" s="94"/>
      <c r="AH37" s="94"/>
      <c r="AI37" s="94"/>
      <c r="AJ37" s="95"/>
      <c r="AK37" s="11"/>
      <c r="AL37" s="96"/>
      <c r="AM37" s="94"/>
      <c r="AN37" s="97"/>
    </row>
    <row r="38" spans="1:44" ht="8.25" customHeight="1" thickBot="1">
      <c r="A38" s="56">
        <v>1.6562499999999301</v>
      </c>
      <c r="B38" s="237"/>
      <c r="C38" s="197"/>
      <c r="D38" s="221"/>
      <c r="E38" s="11"/>
      <c r="F38" s="235"/>
      <c r="G38" s="197"/>
      <c r="H38" s="197"/>
      <c r="I38" s="197"/>
      <c r="J38" s="221"/>
      <c r="K38" s="197"/>
      <c r="L38" s="221"/>
      <c r="M38" s="222"/>
      <c r="N38" s="11"/>
      <c r="O38" s="215"/>
      <c r="P38" s="11"/>
      <c r="Q38" s="92"/>
      <c r="R38" s="221"/>
      <c r="S38" s="197"/>
      <c r="T38" s="222"/>
      <c r="U38" s="222"/>
      <c r="V38" s="222"/>
      <c r="W38" s="222"/>
      <c r="X38" s="222"/>
      <c r="Y38" s="11"/>
      <c r="Z38" s="219"/>
      <c r="AA38" s="91"/>
      <c r="AB38" s="91"/>
      <c r="AC38" s="208"/>
      <c r="AD38" s="11"/>
      <c r="AE38" s="93"/>
      <c r="AF38" s="208"/>
      <c r="AG38" s="94"/>
      <c r="AH38" s="94"/>
      <c r="AI38" s="94"/>
      <c r="AJ38" s="95"/>
      <c r="AK38" s="11"/>
      <c r="AL38" s="96"/>
      <c r="AM38" s="94"/>
      <c r="AN38" s="97"/>
    </row>
    <row r="39" spans="1:44" ht="8.25" customHeight="1" thickBot="1">
      <c r="A39" s="190">
        <v>1.6041666666666701</v>
      </c>
      <c r="B39" s="191"/>
      <c r="C39" s="191"/>
      <c r="D39" s="187"/>
      <c r="E39" s="188"/>
      <c r="F39" s="187"/>
      <c r="G39" s="187"/>
      <c r="H39" s="187"/>
      <c r="I39" s="187"/>
      <c r="J39" s="187"/>
      <c r="K39" s="187"/>
      <c r="L39" s="187"/>
      <c r="M39" s="187"/>
      <c r="N39" s="188"/>
      <c r="O39" s="192"/>
      <c r="P39" s="188"/>
      <c r="Q39" s="189"/>
      <c r="R39" s="187"/>
      <c r="S39" s="187"/>
      <c r="T39" s="187"/>
      <c r="U39" s="187"/>
      <c r="V39" s="187"/>
      <c r="W39" s="187"/>
      <c r="X39" s="187"/>
      <c r="Y39" s="188"/>
      <c r="Z39" s="193"/>
      <c r="AA39" s="194"/>
      <c r="AB39" s="194"/>
      <c r="AC39" s="194"/>
      <c r="AD39" s="188"/>
      <c r="AE39" s="194"/>
      <c r="AF39" s="194"/>
      <c r="AG39" s="187"/>
      <c r="AH39" s="194"/>
      <c r="AI39" s="194"/>
      <c r="AJ39" s="194"/>
      <c r="AK39" s="188"/>
      <c r="AL39" s="194"/>
      <c r="AM39" s="194"/>
      <c r="AN39" s="195"/>
      <c r="AO39" s="3"/>
    </row>
    <row r="40" spans="1:44" ht="8.25" customHeight="1">
      <c r="A40" s="57">
        <v>1.7083333333333399</v>
      </c>
      <c r="B40" s="237"/>
      <c r="C40" s="197"/>
      <c r="D40" s="124"/>
      <c r="E40" s="11"/>
      <c r="F40" s="237"/>
      <c r="G40" s="198"/>
      <c r="H40" s="226"/>
      <c r="I40" s="125"/>
      <c r="J40" s="124"/>
      <c r="K40" s="124"/>
      <c r="L40" s="124"/>
      <c r="M40" s="125"/>
      <c r="N40" s="11"/>
      <c r="O40" s="225"/>
      <c r="P40" s="11"/>
      <c r="Q40" s="235"/>
      <c r="R40" s="198"/>
      <c r="S40" s="238"/>
      <c r="T40" s="126"/>
      <c r="U40" s="124"/>
      <c r="V40" s="125"/>
      <c r="W40" s="198"/>
      <c r="X40" s="127"/>
      <c r="Y40" s="11"/>
      <c r="Z40" s="183"/>
      <c r="AA40" s="184"/>
      <c r="AB40" s="492"/>
      <c r="AC40" s="242"/>
      <c r="AD40" s="11"/>
      <c r="AE40" s="95"/>
      <c r="AF40" s="95"/>
      <c r="AG40" s="238"/>
      <c r="AH40" s="95"/>
      <c r="AI40" s="95"/>
      <c r="AJ40" s="95"/>
      <c r="AK40" s="11"/>
      <c r="AL40" s="99"/>
      <c r="AM40" s="98"/>
      <c r="AN40" s="97"/>
    </row>
    <row r="41" spans="1:44" ht="8.25" customHeight="1">
      <c r="A41" s="56">
        <v>1.71875</v>
      </c>
      <c r="B41" s="237"/>
      <c r="C41" s="197"/>
      <c r="D41" s="124"/>
      <c r="E41" s="11"/>
      <c r="F41" s="243"/>
      <c r="G41" s="198"/>
      <c r="H41" s="226"/>
      <c r="I41" s="125"/>
      <c r="J41" s="124"/>
      <c r="K41" s="124"/>
      <c r="L41" s="124"/>
      <c r="M41" s="125"/>
      <c r="N41" s="11"/>
      <c r="O41" s="225"/>
      <c r="P41" s="11"/>
      <c r="Q41" s="209"/>
      <c r="R41" s="198"/>
      <c r="S41" s="238"/>
      <c r="T41" s="126"/>
      <c r="U41" s="124"/>
      <c r="V41" s="125"/>
      <c r="W41" s="198"/>
      <c r="X41" s="127"/>
      <c r="Y41" s="11"/>
      <c r="Z41" s="126"/>
      <c r="AA41" s="95"/>
      <c r="AB41" s="94"/>
      <c r="AC41" s="211"/>
      <c r="AD41" s="11"/>
      <c r="AE41" s="95"/>
      <c r="AF41" s="95"/>
      <c r="AG41" s="238"/>
      <c r="AH41" s="95"/>
      <c r="AI41" s="95"/>
      <c r="AJ41" s="95"/>
      <c r="AK41" s="11"/>
      <c r="AL41" s="99"/>
      <c r="AM41" s="98"/>
      <c r="AN41" s="97"/>
    </row>
    <row r="42" spans="1:44" ht="8.25" customHeight="1">
      <c r="A42" s="56">
        <v>1.7291666666666701</v>
      </c>
      <c r="B42" s="237"/>
      <c r="C42" s="197"/>
      <c r="D42" s="124"/>
      <c r="E42" s="11"/>
      <c r="F42" s="243"/>
      <c r="G42" s="198"/>
      <c r="H42" s="226"/>
      <c r="I42" s="125"/>
      <c r="J42" s="124"/>
      <c r="K42" s="124"/>
      <c r="L42" s="124"/>
      <c r="M42" s="125"/>
      <c r="N42" s="11"/>
      <c r="O42" s="225"/>
      <c r="P42" s="11"/>
      <c r="Q42" s="209"/>
      <c r="R42" s="198"/>
      <c r="S42" s="238"/>
      <c r="T42" s="126"/>
      <c r="U42" s="124"/>
      <c r="V42" s="125"/>
      <c r="W42" s="198"/>
      <c r="X42" s="127"/>
      <c r="Y42" s="11"/>
      <c r="Z42" s="126"/>
      <c r="AA42" s="95"/>
      <c r="AB42" s="94"/>
      <c r="AC42" s="211"/>
      <c r="AD42" s="11"/>
      <c r="AE42" s="95"/>
      <c r="AF42" s="95"/>
      <c r="AG42" s="238"/>
      <c r="AH42" s="95"/>
      <c r="AI42" s="95"/>
      <c r="AJ42" s="95"/>
      <c r="AK42" s="11"/>
      <c r="AL42" s="99"/>
      <c r="AM42" s="98"/>
      <c r="AN42" s="97"/>
    </row>
    <row r="43" spans="1:44" ht="8.25" customHeight="1">
      <c r="A43" s="56">
        <v>1.7395833333333299</v>
      </c>
      <c r="B43" s="237"/>
      <c r="C43" s="197"/>
      <c r="D43" s="124"/>
      <c r="E43" s="11"/>
      <c r="F43" s="369"/>
      <c r="G43" s="198"/>
      <c r="H43" s="226"/>
      <c r="I43" s="125"/>
      <c r="J43" s="124"/>
      <c r="K43" s="124"/>
      <c r="L43" s="400" t="s">
        <v>43</v>
      </c>
      <c r="M43" s="403" t="s">
        <v>44</v>
      </c>
      <c r="N43" s="11"/>
      <c r="O43" s="244"/>
      <c r="P43" s="11"/>
      <c r="Q43" s="367"/>
      <c r="R43" s="198"/>
      <c r="S43" s="238"/>
      <c r="T43" s="126"/>
      <c r="U43" s="124"/>
      <c r="V43" s="400" t="s">
        <v>43</v>
      </c>
      <c r="W43" s="208"/>
      <c r="X43" s="403" t="s">
        <v>44</v>
      </c>
      <c r="Y43" s="11"/>
      <c r="Z43" s="126"/>
      <c r="AA43" s="95"/>
      <c r="AB43" s="94"/>
      <c r="AC43" s="211"/>
      <c r="AD43" s="11"/>
      <c r="AE43" s="95"/>
      <c r="AF43" s="95"/>
      <c r="AG43" s="238"/>
      <c r="AH43" s="95"/>
      <c r="AI43" s="95"/>
      <c r="AJ43" s="95"/>
      <c r="AK43" s="11"/>
      <c r="AL43" s="99"/>
      <c r="AM43" s="98"/>
      <c r="AN43" s="97"/>
    </row>
    <row r="44" spans="1:44" ht="8.25" customHeight="1">
      <c r="A44" s="57">
        <v>1.75</v>
      </c>
      <c r="B44" s="237"/>
      <c r="C44" s="197"/>
      <c r="D44" s="124"/>
      <c r="E44" s="11"/>
      <c r="F44" s="369"/>
      <c r="G44" s="198"/>
      <c r="H44" s="226"/>
      <c r="I44" s="125"/>
      <c r="J44" s="124"/>
      <c r="K44" s="124"/>
      <c r="L44" s="401"/>
      <c r="M44" s="404"/>
      <c r="N44" s="11"/>
      <c r="O44" s="244"/>
      <c r="P44" s="11"/>
      <c r="Q44" s="367"/>
      <c r="R44" s="198"/>
      <c r="S44" s="238"/>
      <c r="T44" s="126"/>
      <c r="U44" s="124"/>
      <c r="V44" s="401"/>
      <c r="W44" s="208"/>
      <c r="X44" s="404"/>
      <c r="Y44" s="11"/>
      <c r="Z44" s="126"/>
      <c r="AA44" s="95"/>
      <c r="AB44" s="94"/>
      <c r="AC44" s="211"/>
      <c r="AD44" s="11"/>
      <c r="AE44" s="95"/>
      <c r="AF44" s="95"/>
      <c r="AG44" s="238"/>
      <c r="AH44" s="95"/>
      <c r="AI44" s="95"/>
      <c r="AJ44" s="95"/>
      <c r="AK44" s="11"/>
      <c r="AL44" s="99"/>
      <c r="AM44" s="98"/>
      <c r="AN44" s="97"/>
    </row>
    <row r="45" spans="1:44" ht="8.25" customHeight="1">
      <c r="A45" s="56">
        <v>1.7604166666666701</v>
      </c>
      <c r="B45" s="237"/>
      <c r="C45" s="197"/>
      <c r="D45" s="124"/>
      <c r="E45" s="11"/>
      <c r="F45" s="369"/>
      <c r="G45" s="198"/>
      <c r="H45" s="226"/>
      <c r="I45" s="125"/>
      <c r="J45" s="400" t="s">
        <v>45</v>
      </c>
      <c r="K45" s="124"/>
      <c r="L45" s="402"/>
      <c r="M45" s="404"/>
      <c r="N45" s="11"/>
      <c r="O45" s="244"/>
      <c r="P45" s="11"/>
      <c r="Q45" s="367"/>
      <c r="R45" s="198"/>
      <c r="S45" s="238"/>
      <c r="T45" s="400" t="s">
        <v>45</v>
      </c>
      <c r="U45" s="124"/>
      <c r="V45" s="402"/>
      <c r="W45" s="208"/>
      <c r="X45" s="404"/>
      <c r="Y45" s="11"/>
      <c r="Z45" s="126"/>
      <c r="AA45" s="95"/>
      <c r="AB45" s="94"/>
      <c r="AC45" s="211"/>
      <c r="AD45" s="11"/>
      <c r="AE45" s="95"/>
      <c r="AF45" s="95"/>
      <c r="AG45" s="238"/>
      <c r="AH45" s="95"/>
      <c r="AI45" s="95"/>
      <c r="AJ45" s="95"/>
      <c r="AK45" s="11"/>
      <c r="AL45" s="99"/>
      <c r="AM45" s="98"/>
      <c r="AN45" s="97"/>
    </row>
    <row r="46" spans="1:44" ht="8.25" customHeight="1">
      <c r="A46" s="56">
        <v>1.7708333333333299</v>
      </c>
      <c r="B46" s="237"/>
      <c r="C46" s="197"/>
      <c r="D46" s="198"/>
      <c r="E46" s="11"/>
      <c r="F46" s="369"/>
      <c r="G46" s="198"/>
      <c r="H46" s="226"/>
      <c r="I46" s="125"/>
      <c r="J46" s="401"/>
      <c r="K46" s="124"/>
      <c r="L46" s="124"/>
      <c r="M46" s="404"/>
      <c r="N46" s="11"/>
      <c r="O46" s="244"/>
      <c r="P46" s="11"/>
      <c r="Q46" s="367"/>
      <c r="R46" s="198"/>
      <c r="S46" s="238"/>
      <c r="T46" s="401"/>
      <c r="U46" s="124"/>
      <c r="V46" s="125"/>
      <c r="W46" s="198"/>
      <c r="X46" s="404"/>
      <c r="Y46" s="11"/>
      <c r="Z46" s="126"/>
      <c r="AA46" s="95"/>
      <c r="AB46" s="94"/>
      <c r="AC46" s="211"/>
      <c r="AD46" s="11"/>
      <c r="AE46" s="95"/>
      <c r="AF46" s="95"/>
      <c r="AG46" s="238"/>
      <c r="AH46" s="95"/>
      <c r="AI46" s="95"/>
      <c r="AJ46" s="95"/>
      <c r="AK46" s="11"/>
      <c r="AL46" s="99"/>
      <c r="AM46" s="98"/>
      <c r="AN46" s="97"/>
    </row>
    <row r="47" spans="1:44" ht="8.25" customHeight="1">
      <c r="A47" s="56">
        <v>1.78125</v>
      </c>
      <c r="B47" s="237"/>
      <c r="C47" s="197"/>
      <c r="D47" s="198"/>
      <c r="E47" s="11"/>
      <c r="F47" s="369"/>
      <c r="G47" s="198"/>
      <c r="H47" s="226"/>
      <c r="I47" s="125"/>
      <c r="J47" s="401"/>
      <c r="K47" s="124"/>
      <c r="L47" s="124"/>
      <c r="M47" s="404"/>
      <c r="N47" s="11"/>
      <c r="O47" s="244"/>
      <c r="P47" s="11"/>
      <c r="Q47" s="367"/>
      <c r="R47" s="198"/>
      <c r="S47" s="238"/>
      <c r="T47" s="401"/>
      <c r="U47" s="124"/>
      <c r="V47" s="125"/>
      <c r="W47" s="198"/>
      <c r="X47" s="404"/>
      <c r="Y47" s="11"/>
      <c r="Z47" s="126"/>
      <c r="AA47" s="95"/>
      <c r="AB47" s="94"/>
      <c r="AC47" s="211"/>
      <c r="AD47" s="11"/>
      <c r="AE47" s="95"/>
      <c r="AF47" s="95"/>
      <c r="AG47" s="238"/>
      <c r="AH47" s="95"/>
      <c r="AI47" s="95"/>
      <c r="AJ47" s="95"/>
      <c r="AK47" s="11"/>
      <c r="AL47" s="99"/>
      <c r="AM47" s="98"/>
      <c r="AN47" s="97"/>
    </row>
    <row r="48" spans="1:44" ht="8.25" customHeight="1">
      <c r="A48" s="57">
        <v>1.7916666666666701</v>
      </c>
      <c r="B48" s="237"/>
      <c r="C48" s="197"/>
      <c r="D48" s="198"/>
      <c r="E48" s="11"/>
      <c r="F48" s="369"/>
      <c r="G48" s="198"/>
      <c r="H48" s="226"/>
      <c r="I48" s="125"/>
      <c r="J48" s="402"/>
      <c r="K48" s="124"/>
      <c r="L48" s="124"/>
      <c r="M48" s="405"/>
      <c r="N48" s="11"/>
      <c r="O48" s="244"/>
      <c r="P48" s="11"/>
      <c r="Q48" s="367"/>
      <c r="R48" s="198"/>
      <c r="S48" s="238"/>
      <c r="T48" s="402"/>
      <c r="U48" s="124"/>
      <c r="V48" s="125"/>
      <c r="W48" s="198"/>
      <c r="X48" s="405"/>
      <c r="Y48" s="11"/>
      <c r="Z48" s="126"/>
      <c r="AA48" s="200"/>
      <c r="AB48" s="212"/>
      <c r="AC48" s="212"/>
      <c r="AD48" s="11"/>
      <c r="AE48" s="245"/>
      <c r="AF48" s="245"/>
      <c r="AG48" s="238"/>
      <c r="AH48" s="245"/>
      <c r="AI48" s="245"/>
      <c r="AJ48" s="245"/>
      <c r="AK48" s="11"/>
      <c r="AL48" s="99"/>
      <c r="AM48" s="203"/>
      <c r="AN48" s="246"/>
    </row>
    <row r="49" spans="1:41" ht="8.25" customHeight="1">
      <c r="A49" s="56">
        <v>1.8020833333333299</v>
      </c>
      <c r="B49" s="237"/>
      <c r="C49" s="197"/>
      <c r="D49" s="198"/>
      <c r="E49" s="11"/>
      <c r="F49" s="369"/>
      <c r="G49" s="198"/>
      <c r="H49" s="198"/>
      <c r="I49" s="400" t="s">
        <v>46</v>
      </c>
      <c r="J49" s="128"/>
      <c r="K49" s="400" t="s">
        <v>46</v>
      </c>
      <c r="L49" s="124"/>
      <c r="M49" s="125"/>
      <c r="N49" s="11"/>
      <c r="O49" s="221"/>
      <c r="P49" s="11"/>
      <c r="Q49" s="367"/>
      <c r="R49" s="198"/>
      <c r="S49" s="238"/>
      <c r="T49" s="126"/>
      <c r="U49" s="400" t="s">
        <v>47</v>
      </c>
      <c r="V49" s="125"/>
      <c r="W49" s="400" t="s">
        <v>47</v>
      </c>
      <c r="X49" s="127"/>
      <c r="Y49" s="11"/>
      <c r="Z49" s="126"/>
      <c r="AA49" s="200"/>
      <c r="AB49" s="212"/>
      <c r="AC49" s="212"/>
      <c r="AD49" s="11"/>
      <c r="AE49" s="245"/>
      <c r="AF49" s="245"/>
      <c r="AG49" s="238"/>
      <c r="AH49" s="245"/>
      <c r="AI49" s="245"/>
      <c r="AJ49" s="245"/>
      <c r="AK49" s="11"/>
      <c r="AL49" s="99"/>
      <c r="AM49" s="203"/>
      <c r="AN49" s="246"/>
    </row>
    <row r="50" spans="1:41" ht="8.25" customHeight="1">
      <c r="A50" s="56">
        <v>1.8125</v>
      </c>
      <c r="B50" s="237"/>
      <c r="C50" s="197"/>
      <c r="D50" s="368"/>
      <c r="E50" s="11"/>
      <c r="F50" s="369"/>
      <c r="G50" s="368"/>
      <c r="H50" s="198"/>
      <c r="I50" s="401"/>
      <c r="J50" s="124"/>
      <c r="K50" s="401"/>
      <c r="L50" s="124"/>
      <c r="M50" s="125"/>
      <c r="N50" s="11"/>
      <c r="O50" s="247"/>
      <c r="P50" s="11"/>
      <c r="Q50" s="367"/>
      <c r="R50" s="368"/>
      <c r="S50" s="406"/>
      <c r="T50" s="126"/>
      <c r="U50" s="401"/>
      <c r="V50" s="125"/>
      <c r="W50" s="401"/>
      <c r="X50" s="127"/>
      <c r="Y50" s="11"/>
      <c r="Z50" s="126"/>
      <c r="AA50" s="200"/>
      <c r="AB50" s="212"/>
      <c r="AC50" s="212"/>
      <c r="AD50" s="11"/>
      <c r="AE50" s="245"/>
      <c r="AF50" s="245"/>
      <c r="AG50" s="248"/>
      <c r="AH50" s="245"/>
      <c r="AI50" s="245"/>
      <c r="AJ50" s="245"/>
      <c r="AK50" s="11"/>
      <c r="AL50" s="99"/>
      <c r="AM50" s="203"/>
      <c r="AN50" s="246"/>
    </row>
    <row r="51" spans="1:41" ht="8.25" customHeight="1">
      <c r="A51" s="56">
        <v>1.8229166666666701</v>
      </c>
      <c r="B51" s="237"/>
      <c r="C51" s="197"/>
      <c r="D51" s="368"/>
      <c r="E51" s="11"/>
      <c r="F51" s="369"/>
      <c r="G51" s="368"/>
      <c r="H51" s="198"/>
      <c r="I51" s="401"/>
      <c r="J51" s="124"/>
      <c r="K51" s="401"/>
      <c r="L51" s="124"/>
      <c r="M51" s="125"/>
      <c r="N51" s="11"/>
      <c r="O51" s="247"/>
      <c r="P51" s="11"/>
      <c r="Q51" s="367"/>
      <c r="R51" s="368"/>
      <c r="S51" s="406"/>
      <c r="T51" s="126"/>
      <c r="U51" s="401"/>
      <c r="V51" s="125"/>
      <c r="W51" s="401"/>
      <c r="X51" s="127"/>
      <c r="Y51" s="11"/>
      <c r="Z51" s="126"/>
      <c r="AA51" s="200"/>
      <c r="AB51" s="212"/>
      <c r="AC51" s="212"/>
      <c r="AD51" s="11"/>
      <c r="AE51" s="245"/>
      <c r="AF51" s="245"/>
      <c r="AG51" s="248"/>
      <c r="AH51" s="245"/>
      <c r="AI51" s="245"/>
      <c r="AJ51" s="245"/>
      <c r="AK51" s="11"/>
      <c r="AL51" s="99"/>
      <c r="AM51" s="203"/>
      <c r="AN51" s="246"/>
    </row>
    <row r="52" spans="1:41" ht="8.25" customHeight="1">
      <c r="A52" s="57">
        <v>1.8333333333333299</v>
      </c>
      <c r="B52" s="237"/>
      <c r="C52" s="197"/>
      <c r="D52" s="368"/>
      <c r="E52" s="11"/>
      <c r="F52" s="369"/>
      <c r="G52" s="368"/>
      <c r="H52" s="198"/>
      <c r="I52" s="402"/>
      <c r="J52" s="124"/>
      <c r="K52" s="402"/>
      <c r="L52" s="124"/>
      <c r="M52" s="125"/>
      <c r="N52" s="11"/>
      <c r="O52" s="247"/>
      <c r="P52" s="11"/>
      <c r="Q52" s="367"/>
      <c r="R52" s="368"/>
      <c r="S52" s="406"/>
      <c r="T52" s="126"/>
      <c r="U52" s="401"/>
      <c r="V52" s="125"/>
      <c r="W52" s="401"/>
      <c r="X52" s="127"/>
      <c r="Y52" s="11"/>
      <c r="Z52" s="126"/>
      <c r="AA52" s="219"/>
      <c r="AB52" s="233"/>
      <c r="AC52" s="233"/>
      <c r="AD52" s="11"/>
      <c r="AE52" s="249"/>
      <c r="AF52" s="249"/>
      <c r="AG52" s="248"/>
      <c r="AH52" s="249"/>
      <c r="AI52" s="249"/>
      <c r="AJ52" s="249"/>
      <c r="AK52" s="11"/>
      <c r="AL52" s="99"/>
      <c r="AM52" s="204"/>
      <c r="AN52" s="250"/>
    </row>
    <row r="53" spans="1:41" ht="8.25" customHeight="1">
      <c r="A53" s="56">
        <v>1.84375</v>
      </c>
      <c r="B53" s="237"/>
      <c r="C53" s="197"/>
      <c r="D53" s="198"/>
      <c r="E53" s="11"/>
      <c r="F53" s="241"/>
      <c r="G53" s="198"/>
      <c r="H53" s="226"/>
      <c r="I53" s="125"/>
      <c r="J53" s="124"/>
      <c r="K53" s="124"/>
      <c r="L53" s="124"/>
      <c r="M53" s="125"/>
      <c r="N53" s="11"/>
      <c r="O53" s="247"/>
      <c r="P53" s="11"/>
      <c r="Q53" s="221"/>
      <c r="R53" s="198"/>
      <c r="S53" s="238"/>
      <c r="T53" s="126"/>
      <c r="U53" s="402"/>
      <c r="V53" s="125"/>
      <c r="W53" s="402"/>
      <c r="X53" s="127"/>
      <c r="Y53" s="11"/>
      <c r="Z53" s="126"/>
      <c r="AA53" s="219"/>
      <c r="AB53" s="233"/>
      <c r="AC53" s="233"/>
      <c r="AD53" s="11"/>
      <c r="AE53" s="249"/>
      <c r="AF53" s="249"/>
      <c r="AG53" s="238"/>
      <c r="AH53" s="249"/>
      <c r="AI53" s="249"/>
      <c r="AJ53" s="249"/>
      <c r="AK53" s="11"/>
      <c r="AL53" s="99"/>
      <c r="AM53" s="204"/>
      <c r="AN53" s="250"/>
    </row>
    <row r="54" spans="1:41" ht="8.25" customHeight="1" thickBot="1">
      <c r="A54" s="58">
        <v>1.8541666666666701</v>
      </c>
      <c r="B54" s="252"/>
      <c r="C54" s="252"/>
      <c r="D54" s="252"/>
      <c r="E54" s="19"/>
      <c r="F54" s="253"/>
      <c r="G54" s="252"/>
      <c r="H54" s="254"/>
      <c r="I54" s="130"/>
      <c r="J54" s="129"/>
      <c r="K54" s="129"/>
      <c r="L54" s="129"/>
      <c r="M54" s="130"/>
      <c r="N54" s="19"/>
      <c r="O54" s="255"/>
      <c r="P54" s="19"/>
      <c r="Q54" s="251"/>
      <c r="R54" s="252"/>
      <c r="S54" s="256"/>
      <c r="T54" s="131"/>
      <c r="U54" s="129"/>
      <c r="V54" s="130"/>
      <c r="W54" s="252"/>
      <c r="X54" s="132"/>
      <c r="Y54" s="19"/>
      <c r="Z54" s="131"/>
      <c r="AA54" s="257"/>
      <c r="AB54" s="258"/>
      <c r="AC54" s="258"/>
      <c r="AD54" s="19"/>
      <c r="AE54" s="259"/>
      <c r="AF54" s="259"/>
      <c r="AG54" s="256"/>
      <c r="AH54" s="259"/>
      <c r="AI54" s="259"/>
      <c r="AJ54" s="259"/>
      <c r="AK54" s="19"/>
      <c r="AL54" s="100"/>
      <c r="AM54" s="260"/>
      <c r="AN54" s="261"/>
    </row>
    <row r="55" spans="1:41" ht="8.25" customHeight="1" thickTop="1">
      <c r="A55" s="71"/>
      <c r="B55" s="106"/>
      <c r="C55" s="106"/>
      <c r="D55" s="104"/>
      <c r="E55" s="105"/>
      <c r="F55" s="106"/>
      <c r="G55" s="104"/>
      <c r="H55" s="104"/>
      <c r="I55" s="104"/>
      <c r="J55" s="104"/>
      <c r="K55" s="104"/>
      <c r="L55" s="104"/>
      <c r="M55" s="104"/>
      <c r="N55" s="105"/>
      <c r="O55" s="107"/>
      <c r="P55" s="105"/>
      <c r="Q55" s="106"/>
      <c r="R55" s="104"/>
      <c r="S55" s="104"/>
      <c r="T55" s="104"/>
      <c r="U55" s="104"/>
      <c r="V55" s="104"/>
      <c r="W55" s="104"/>
      <c r="X55" s="104"/>
      <c r="Y55" s="105"/>
      <c r="Z55" s="108"/>
      <c r="AA55" s="109"/>
      <c r="AB55" s="109"/>
      <c r="AC55" s="109"/>
      <c r="AD55" s="105"/>
      <c r="AE55" s="109"/>
      <c r="AF55" s="109"/>
      <c r="AG55" s="104"/>
      <c r="AH55" s="109"/>
      <c r="AI55" s="109"/>
      <c r="AJ55" s="109"/>
      <c r="AK55" s="105"/>
      <c r="AL55" s="108"/>
      <c r="AM55" s="109"/>
      <c r="AN55" s="109"/>
    </row>
    <row r="56" spans="1:41" ht="8.25" customHeight="1">
      <c r="A56" s="121" t="s">
        <v>48</v>
      </c>
      <c r="B56" s="101"/>
      <c r="C56" s="472"/>
      <c r="D56" s="111" t="s">
        <v>49</v>
      </c>
      <c r="E56" s="105"/>
      <c r="F56" s="112"/>
      <c r="G56" s="111"/>
      <c r="H56" s="111"/>
      <c r="I56" s="111"/>
      <c r="J56" s="113"/>
      <c r="K56" s="398" t="s">
        <v>50</v>
      </c>
      <c r="L56" s="399"/>
      <c r="M56" s="399"/>
      <c r="N56" s="399"/>
      <c r="O56" s="399"/>
      <c r="P56" s="399"/>
      <c r="Q56" s="399"/>
      <c r="R56" s="104"/>
      <c r="S56" s="119" t="s">
        <v>0</v>
      </c>
      <c r="T56" s="398" t="s">
        <v>51</v>
      </c>
      <c r="U56" s="399"/>
      <c r="V56" s="399"/>
      <c r="X56" s="119" t="s">
        <v>6</v>
      </c>
      <c r="Y56" s="398" t="s">
        <v>52</v>
      </c>
      <c r="Z56" s="399"/>
      <c r="AA56" s="399"/>
      <c r="AB56" s="114"/>
      <c r="AD56" s="105"/>
      <c r="AE56" s="120" t="s">
        <v>9</v>
      </c>
      <c r="AF56" s="410" t="s">
        <v>53</v>
      </c>
      <c r="AG56" s="411"/>
      <c r="AH56" s="411"/>
      <c r="AI56" s="109"/>
      <c r="AJ56" s="109"/>
      <c r="AK56" s="105"/>
      <c r="AL56" s="108"/>
      <c r="AM56" s="109"/>
      <c r="AN56" s="109"/>
    </row>
    <row r="57" spans="1:41" ht="8.25" customHeight="1">
      <c r="A57" s="71"/>
      <c r="B57" s="106"/>
      <c r="C57" s="472"/>
      <c r="D57" s="111"/>
      <c r="E57" s="105"/>
      <c r="F57" s="112"/>
      <c r="G57" s="111"/>
      <c r="H57" s="111"/>
      <c r="I57" s="111"/>
      <c r="J57" s="111"/>
      <c r="K57" s="111"/>
      <c r="L57" s="111"/>
      <c r="M57" s="111"/>
      <c r="N57" s="105"/>
      <c r="O57" s="115"/>
      <c r="P57" s="105"/>
      <c r="Q57" s="112"/>
      <c r="R57" s="104"/>
      <c r="S57" s="111"/>
      <c r="T57" s="1"/>
      <c r="U57" s="111"/>
      <c r="X57" s="111"/>
      <c r="Y57" s="111"/>
      <c r="Z57" s="111"/>
      <c r="AA57" s="105"/>
      <c r="AB57" s="105"/>
      <c r="AD57" s="105"/>
      <c r="AE57" s="105"/>
      <c r="AF57" s="118"/>
      <c r="AG57" s="104"/>
      <c r="AH57" s="109"/>
      <c r="AI57" s="109"/>
      <c r="AJ57" s="109"/>
      <c r="AK57" s="105"/>
      <c r="AL57" s="108"/>
      <c r="AM57" s="109"/>
      <c r="AN57" s="109"/>
    </row>
    <row r="58" spans="1:41" ht="8.25" customHeight="1">
      <c r="A58" s="71"/>
      <c r="B58" s="102"/>
      <c r="C58" s="472"/>
      <c r="D58" s="111" t="s">
        <v>54</v>
      </c>
      <c r="E58" s="105"/>
      <c r="F58" s="112"/>
      <c r="G58" s="111"/>
      <c r="H58" s="111"/>
      <c r="I58" s="111"/>
      <c r="J58" s="116"/>
      <c r="K58" s="398" t="s">
        <v>55</v>
      </c>
      <c r="L58" s="399"/>
      <c r="M58" s="111"/>
      <c r="N58" s="105"/>
      <c r="O58" s="115"/>
      <c r="P58" s="105"/>
      <c r="Q58" s="112"/>
      <c r="R58" s="104"/>
      <c r="S58" s="119" t="s">
        <v>1</v>
      </c>
      <c r="T58" s="398" t="s">
        <v>56</v>
      </c>
      <c r="U58" s="399"/>
      <c r="V58" s="399"/>
      <c r="X58" s="119" t="s">
        <v>5</v>
      </c>
      <c r="Y58" s="398" t="s">
        <v>57</v>
      </c>
      <c r="Z58" s="399"/>
      <c r="AA58" s="399"/>
      <c r="AB58" s="114"/>
      <c r="AD58" s="105"/>
      <c r="AE58" s="120" t="s">
        <v>3</v>
      </c>
      <c r="AF58" s="410" t="s">
        <v>58</v>
      </c>
      <c r="AG58" s="411"/>
      <c r="AH58" s="411"/>
      <c r="AI58" s="109"/>
      <c r="AJ58" s="109"/>
      <c r="AK58" s="105"/>
      <c r="AL58" s="108"/>
      <c r="AM58" s="109"/>
      <c r="AN58" s="109"/>
    </row>
    <row r="59" spans="1:41" ht="8.25" customHeight="1">
      <c r="A59" s="71"/>
      <c r="B59" s="106"/>
      <c r="C59" s="472"/>
      <c r="D59" s="111"/>
      <c r="E59" s="105"/>
      <c r="F59" s="112"/>
      <c r="G59" s="111"/>
      <c r="H59" s="111"/>
      <c r="I59" s="111"/>
      <c r="J59" s="111"/>
      <c r="K59" s="111"/>
      <c r="L59" s="111"/>
      <c r="M59" s="111"/>
      <c r="N59" s="105"/>
      <c r="O59" s="115"/>
      <c r="P59" s="105"/>
      <c r="Q59" s="112"/>
      <c r="R59" s="104"/>
      <c r="S59" s="111"/>
      <c r="T59" s="111"/>
      <c r="U59" s="111"/>
      <c r="X59" s="111"/>
      <c r="Y59" s="111"/>
      <c r="Z59" s="111"/>
      <c r="AA59" s="105"/>
      <c r="AB59" s="105"/>
      <c r="AC59" s="118"/>
      <c r="AD59" s="105"/>
      <c r="AE59" s="109"/>
      <c r="AF59" s="109"/>
      <c r="AG59" s="104"/>
      <c r="AH59" s="109"/>
      <c r="AI59" s="109"/>
      <c r="AJ59" s="109"/>
      <c r="AK59" s="105"/>
      <c r="AL59" s="108"/>
      <c r="AM59" s="109"/>
      <c r="AN59" s="109"/>
    </row>
    <row r="60" spans="1:41" ht="8.25" customHeight="1">
      <c r="A60" s="71"/>
      <c r="B60" s="103"/>
      <c r="C60" s="472"/>
      <c r="D60" s="398" t="s">
        <v>59</v>
      </c>
      <c r="E60" s="399"/>
      <c r="F60" s="399"/>
      <c r="G60" s="399"/>
      <c r="H60" s="114"/>
      <c r="I60" s="111"/>
      <c r="J60" s="111"/>
      <c r="K60" s="111"/>
      <c r="L60" s="111"/>
      <c r="M60" s="111"/>
      <c r="N60" s="105"/>
      <c r="O60" s="115"/>
      <c r="P60" s="105"/>
      <c r="Q60" s="112"/>
      <c r="R60" s="104"/>
      <c r="S60" s="119" t="s">
        <v>2</v>
      </c>
      <c r="T60" s="398" t="s">
        <v>60</v>
      </c>
      <c r="U60" s="399"/>
      <c r="V60" s="399"/>
      <c r="X60" s="119" t="s">
        <v>7</v>
      </c>
      <c r="Y60" s="398" t="s">
        <v>61</v>
      </c>
      <c r="Z60" s="399"/>
      <c r="AA60" s="399"/>
      <c r="AB60" s="114"/>
      <c r="AC60" s="118"/>
      <c r="AD60" s="105"/>
      <c r="AE60" s="109"/>
      <c r="AF60" s="109"/>
      <c r="AG60" s="104"/>
      <c r="AH60" s="109"/>
      <c r="AI60" s="109"/>
      <c r="AJ60" s="109"/>
      <c r="AK60" s="105"/>
      <c r="AL60" s="108"/>
      <c r="AM60" s="109"/>
      <c r="AN60" s="109"/>
    </row>
    <row r="61" spans="1:41" ht="8.25" customHeight="1">
      <c r="A61" s="71"/>
      <c r="B61" s="106"/>
      <c r="C61" s="472"/>
      <c r="D61" s="111"/>
      <c r="E61" s="105"/>
      <c r="F61" s="112"/>
      <c r="G61" s="111"/>
      <c r="H61" s="111"/>
      <c r="I61" s="111"/>
      <c r="J61" s="111"/>
      <c r="K61" s="111"/>
      <c r="L61" s="111"/>
      <c r="M61" s="111"/>
      <c r="N61" s="105"/>
      <c r="O61" s="115"/>
      <c r="P61" s="105"/>
      <c r="Q61" s="112"/>
      <c r="R61" s="104"/>
      <c r="S61" s="111"/>
      <c r="T61" s="111"/>
      <c r="U61" s="111"/>
      <c r="X61" s="111"/>
      <c r="Y61" s="111"/>
      <c r="Z61" s="111"/>
      <c r="AA61" s="105"/>
      <c r="AB61" s="105"/>
      <c r="AC61" s="118"/>
      <c r="AD61" s="105"/>
      <c r="AE61" s="109"/>
      <c r="AF61" s="109"/>
      <c r="AG61" s="104"/>
      <c r="AH61" s="109"/>
      <c r="AI61" s="109"/>
      <c r="AJ61" s="109"/>
      <c r="AK61" s="105"/>
      <c r="AL61" s="108"/>
      <c r="AM61" s="109"/>
      <c r="AN61" s="109"/>
    </row>
    <row r="62" spans="1:41" ht="8.25" customHeight="1">
      <c r="A62" s="71"/>
      <c r="B62" s="110"/>
      <c r="C62" s="472"/>
      <c r="D62" s="398" t="s">
        <v>62</v>
      </c>
      <c r="E62" s="399"/>
      <c r="F62" s="399"/>
      <c r="G62" s="399"/>
      <c r="H62" s="399"/>
      <c r="I62" s="399"/>
      <c r="J62" s="399"/>
      <c r="K62" s="399"/>
      <c r="L62" s="111"/>
      <c r="M62" s="111"/>
      <c r="N62" s="105"/>
      <c r="O62" s="115"/>
      <c r="P62" s="105"/>
      <c r="Q62" s="112"/>
      <c r="R62" s="104"/>
      <c r="S62" s="119" t="s">
        <v>8</v>
      </c>
      <c r="T62" s="398" t="s">
        <v>63</v>
      </c>
      <c r="U62" s="399"/>
      <c r="V62" s="399"/>
      <c r="X62" s="119" t="s">
        <v>11</v>
      </c>
      <c r="Y62" s="398" t="s">
        <v>64</v>
      </c>
      <c r="Z62" s="399"/>
      <c r="AA62" s="399"/>
      <c r="AB62" s="114"/>
      <c r="AC62" s="118"/>
      <c r="AD62" s="105"/>
      <c r="AE62" s="109"/>
      <c r="AF62" s="109"/>
      <c r="AG62" s="104"/>
      <c r="AH62" s="109"/>
      <c r="AI62" s="109"/>
      <c r="AJ62" s="109"/>
      <c r="AK62" s="105"/>
      <c r="AL62" s="108"/>
      <c r="AM62" s="109"/>
      <c r="AN62" s="109"/>
    </row>
    <row r="64" spans="1:41" ht="11.25" customHeight="1" thickBot="1">
      <c r="A64" s="121" t="s">
        <v>54</v>
      </c>
      <c r="B64" s="415" t="s">
        <v>65</v>
      </c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6"/>
      <c r="O64" s="416"/>
      <c r="P64" s="416"/>
      <c r="Q64" s="416"/>
      <c r="R64" s="416"/>
      <c r="S64" s="416"/>
      <c r="T64" s="416"/>
      <c r="U64" s="416"/>
      <c r="V64" s="416"/>
      <c r="W64" s="416"/>
      <c r="X64" s="416"/>
      <c r="Y64" s="416"/>
      <c r="Z64" s="416"/>
      <c r="AA64" s="416"/>
      <c r="AB64" s="416"/>
      <c r="AC64" s="416"/>
      <c r="AD64" s="416"/>
      <c r="AE64" s="416"/>
      <c r="AF64" s="416"/>
      <c r="AG64" s="416"/>
      <c r="AH64" s="416"/>
      <c r="AI64" s="416"/>
      <c r="AJ64" s="416"/>
      <c r="AK64" s="416"/>
      <c r="AL64" s="416"/>
      <c r="AM64" s="416"/>
      <c r="AN64" s="416"/>
      <c r="AO64" s="182" t="s">
        <v>66</v>
      </c>
    </row>
    <row r="65" spans="1:41" ht="10.5" customHeight="1">
      <c r="A65" s="133" t="s">
        <v>0</v>
      </c>
      <c r="B65" s="262">
        <v>3</v>
      </c>
      <c r="C65" s="263"/>
      <c r="D65" s="263"/>
      <c r="E65" s="134"/>
      <c r="F65" s="262">
        <f>13.75-11.25+9.75-8</f>
        <v>4.25</v>
      </c>
      <c r="G65" s="264"/>
      <c r="H65" s="264"/>
      <c r="I65" s="264"/>
      <c r="J65" s="265"/>
      <c r="K65" s="264"/>
      <c r="L65" s="265"/>
      <c r="M65" s="263"/>
      <c r="N65" s="134"/>
      <c r="O65" s="266"/>
      <c r="P65" s="134"/>
      <c r="Q65" s="262">
        <f>1.5+1.75</f>
        <v>3.25</v>
      </c>
      <c r="R65" s="264"/>
      <c r="S65" s="267"/>
      <c r="T65" s="267"/>
      <c r="U65" s="267"/>
      <c r="V65" s="267"/>
      <c r="W65" s="267"/>
      <c r="X65" s="263"/>
      <c r="Y65" s="134"/>
      <c r="Z65" s="262">
        <f>9.75-8</f>
        <v>1.75</v>
      </c>
      <c r="AA65" s="135"/>
      <c r="AB65" s="493"/>
      <c r="AC65" s="268"/>
      <c r="AD65" s="134"/>
      <c r="AE65" s="269">
        <f>13.75-11.75</f>
        <v>2</v>
      </c>
      <c r="AF65" s="270"/>
      <c r="AG65" s="271"/>
      <c r="AH65" s="270"/>
      <c r="AI65" s="270"/>
      <c r="AJ65" s="272"/>
      <c r="AK65" s="136"/>
      <c r="AL65" s="137">
        <v>1.5</v>
      </c>
      <c r="AM65" s="270"/>
      <c r="AN65" s="272"/>
      <c r="AO65" s="1">
        <f>SUM(B65:AN65)</f>
        <v>15.75</v>
      </c>
    </row>
    <row r="66" spans="1:41" ht="10.5" customHeight="1">
      <c r="A66" s="133" t="s">
        <v>2</v>
      </c>
      <c r="B66" s="273"/>
      <c r="C66" s="138">
        <v>2.5</v>
      </c>
      <c r="D66" s="138"/>
      <c r="E66" s="139"/>
      <c r="F66" s="274"/>
      <c r="G66" s="81">
        <f>13.75-11.25</f>
        <v>2.5</v>
      </c>
      <c r="H66" s="275"/>
      <c r="I66" s="140"/>
      <c r="J66" s="141"/>
      <c r="K66" s="141"/>
      <c r="L66" s="141"/>
      <c r="M66" s="138"/>
      <c r="N66" s="139"/>
      <c r="O66" s="276"/>
      <c r="P66" s="139"/>
      <c r="Q66" s="273"/>
      <c r="R66" s="81"/>
      <c r="S66" s="277">
        <f>12.75-11.25</f>
        <v>1.5</v>
      </c>
      <c r="T66" s="142"/>
      <c r="U66" s="141"/>
      <c r="V66" s="140"/>
      <c r="W66" s="81"/>
      <c r="X66" s="143"/>
      <c r="Y66" s="139"/>
      <c r="Z66" s="144"/>
      <c r="AA66" s="81">
        <v>2.75</v>
      </c>
      <c r="AB66" s="275"/>
      <c r="AC66" s="278"/>
      <c r="AD66" s="139"/>
      <c r="AE66" s="279"/>
      <c r="AF66" s="81"/>
      <c r="AG66" s="277">
        <v>1</v>
      </c>
      <c r="AH66" s="81"/>
      <c r="AI66" s="81"/>
      <c r="AJ66" s="280"/>
      <c r="AK66" s="139"/>
      <c r="AL66" s="144"/>
      <c r="AM66" s="81"/>
      <c r="AN66" s="280"/>
      <c r="AO66" s="1">
        <f>SUM(B66:AN66)</f>
        <v>10.25</v>
      </c>
    </row>
    <row r="67" spans="1:41" ht="10.5" customHeight="1">
      <c r="A67" s="133" t="s">
        <v>1</v>
      </c>
      <c r="B67" s="273"/>
      <c r="C67" s="138"/>
      <c r="D67" s="138">
        <f>13.75-11.25</f>
        <v>2.5</v>
      </c>
      <c r="E67" s="139"/>
      <c r="F67" s="274"/>
      <c r="G67" s="81"/>
      <c r="H67" s="275"/>
      <c r="I67" s="140"/>
      <c r="J67" s="141"/>
      <c r="K67" s="141"/>
      <c r="L67" s="141"/>
      <c r="M67" s="138"/>
      <c r="N67" s="139"/>
      <c r="O67" s="276"/>
      <c r="P67" s="139"/>
      <c r="Q67" s="273"/>
      <c r="R67" s="81">
        <v>1.75</v>
      </c>
      <c r="S67" s="277"/>
      <c r="T67" s="142"/>
      <c r="U67" s="141"/>
      <c r="V67" s="140"/>
      <c r="W67" s="81"/>
      <c r="X67" s="143"/>
      <c r="Y67" s="139"/>
      <c r="Z67" s="144"/>
      <c r="AA67" s="81"/>
      <c r="AB67" s="275"/>
      <c r="AC67" s="278"/>
      <c r="AD67" s="139"/>
      <c r="AE67" s="279"/>
      <c r="AF67" s="81">
        <f>2</f>
        <v>2</v>
      </c>
      <c r="AG67" s="277"/>
      <c r="AH67" s="81"/>
      <c r="AI67" s="81"/>
      <c r="AJ67" s="280"/>
      <c r="AK67" s="139"/>
      <c r="AL67" s="144"/>
      <c r="AM67" s="81">
        <v>1.5</v>
      </c>
      <c r="AN67" s="280"/>
      <c r="AO67" s="1">
        <f>SUM(B67:AN67)</f>
        <v>7.75</v>
      </c>
    </row>
    <row r="68" spans="1:41" ht="10.5" customHeight="1">
      <c r="A68" s="133" t="s">
        <v>8</v>
      </c>
      <c r="B68" s="273"/>
      <c r="C68" s="138"/>
      <c r="D68" s="138"/>
      <c r="E68" s="139"/>
      <c r="F68" s="274"/>
      <c r="G68" s="81"/>
      <c r="H68" s="275"/>
      <c r="I68" s="140"/>
      <c r="J68" s="141"/>
      <c r="K68" s="141"/>
      <c r="L68" s="141"/>
      <c r="M68" s="138">
        <v>1.5</v>
      </c>
      <c r="N68" s="139"/>
      <c r="O68" s="276"/>
      <c r="P68" s="139"/>
      <c r="Q68" s="273"/>
      <c r="R68" s="81"/>
      <c r="S68" s="277"/>
      <c r="T68" s="142"/>
      <c r="U68" s="141"/>
      <c r="V68" s="140"/>
      <c r="W68" s="81"/>
      <c r="X68" s="143">
        <v>2.75</v>
      </c>
      <c r="Y68" s="139"/>
      <c r="Z68" s="144"/>
      <c r="AA68" s="81"/>
      <c r="AB68" s="275">
        <v>1</v>
      </c>
      <c r="AC68" s="278"/>
      <c r="AD68" s="139"/>
      <c r="AE68" s="279"/>
      <c r="AF68" s="81"/>
      <c r="AG68" s="277"/>
      <c r="AH68" s="81">
        <v>1</v>
      </c>
      <c r="AI68" s="81"/>
      <c r="AJ68" s="280"/>
      <c r="AK68" s="139"/>
      <c r="AL68" s="144"/>
      <c r="AM68" s="81"/>
      <c r="AN68" s="280"/>
      <c r="AO68" s="1">
        <f>SUM(B68:AN68)</f>
        <v>6.25</v>
      </c>
    </row>
    <row r="69" spans="1:41" s="3" customFormat="1" ht="10.5" customHeight="1">
      <c r="A69" s="133" t="s">
        <v>6</v>
      </c>
      <c r="B69" s="273"/>
      <c r="C69" s="138"/>
      <c r="D69" s="138"/>
      <c r="E69" s="139"/>
      <c r="F69" s="274"/>
      <c r="G69" s="81"/>
      <c r="H69" s="275"/>
      <c r="I69" s="140"/>
      <c r="J69" s="141"/>
      <c r="K69" s="141">
        <v>2.25</v>
      </c>
      <c r="L69" s="141"/>
      <c r="M69" s="138"/>
      <c r="N69" s="139"/>
      <c r="O69" s="276"/>
      <c r="P69" s="139"/>
      <c r="Q69" s="273"/>
      <c r="R69" s="81"/>
      <c r="S69" s="277"/>
      <c r="T69" s="142"/>
      <c r="U69" s="141">
        <v>1.25</v>
      </c>
      <c r="V69" s="140"/>
      <c r="W69" s="81"/>
      <c r="X69" s="143"/>
      <c r="Y69" s="139"/>
      <c r="Z69" s="144"/>
      <c r="AA69" s="81"/>
      <c r="AB69" s="275"/>
      <c r="AC69" s="278"/>
      <c r="AD69" s="139"/>
      <c r="AE69" s="279"/>
      <c r="AF69" s="81"/>
      <c r="AG69" s="277"/>
      <c r="AH69" s="81"/>
      <c r="AI69" s="81">
        <v>1</v>
      </c>
      <c r="AJ69" s="280"/>
      <c r="AK69" s="139"/>
      <c r="AL69" s="144"/>
      <c r="AM69" s="81"/>
      <c r="AN69" s="280"/>
      <c r="AO69" s="1">
        <f>SUM(B69:AN69)</f>
        <v>4.5</v>
      </c>
    </row>
    <row r="70" spans="1:41" ht="10.5" customHeight="1">
      <c r="A70" s="133" t="s">
        <v>5</v>
      </c>
      <c r="B70" s="273"/>
      <c r="C70" s="138"/>
      <c r="D70" s="138"/>
      <c r="E70" s="139"/>
      <c r="F70" s="274"/>
      <c r="G70" s="81"/>
      <c r="H70" s="275"/>
      <c r="I70" s="140"/>
      <c r="J70" s="141">
        <v>1</v>
      </c>
      <c r="K70" s="141"/>
      <c r="L70" s="141"/>
      <c r="M70" s="138"/>
      <c r="N70" s="139"/>
      <c r="O70" s="276"/>
      <c r="P70" s="139"/>
      <c r="Q70" s="273"/>
      <c r="R70" s="81"/>
      <c r="S70" s="277"/>
      <c r="T70" s="142">
        <v>2</v>
      </c>
      <c r="U70" s="141"/>
      <c r="V70" s="140"/>
      <c r="W70" s="81"/>
      <c r="X70" s="143"/>
      <c r="Y70" s="139"/>
      <c r="Z70" s="144"/>
      <c r="AA70" s="81"/>
      <c r="AB70" s="275"/>
      <c r="AC70" s="278"/>
      <c r="AD70" s="139"/>
      <c r="AE70" s="279"/>
      <c r="AF70" s="81"/>
      <c r="AG70" s="277"/>
      <c r="AH70" s="81"/>
      <c r="AI70" s="81"/>
      <c r="AJ70" s="280"/>
      <c r="AK70" s="139"/>
      <c r="AL70" s="144"/>
      <c r="AM70" s="81"/>
      <c r="AN70" s="280"/>
      <c r="AO70" s="1">
        <f>SUM(B70:AN70)</f>
        <v>3</v>
      </c>
    </row>
    <row r="71" spans="1:41" ht="10.5" customHeight="1">
      <c r="A71" s="133" t="s">
        <v>61</v>
      </c>
      <c r="B71" s="273"/>
      <c r="C71" s="138"/>
      <c r="D71" s="138"/>
      <c r="E71" s="139"/>
      <c r="F71" s="274"/>
      <c r="G71" s="81"/>
      <c r="H71" s="275"/>
      <c r="I71" s="140"/>
      <c r="J71" s="141"/>
      <c r="K71" s="141"/>
      <c r="L71" s="141">
        <v>0.75</v>
      </c>
      <c r="M71" s="138"/>
      <c r="N71" s="139"/>
      <c r="O71" s="276"/>
      <c r="P71" s="139"/>
      <c r="Q71" s="273"/>
      <c r="R71" s="81"/>
      <c r="S71" s="277"/>
      <c r="T71" s="142"/>
      <c r="U71" s="141"/>
      <c r="V71" s="140">
        <v>0.75</v>
      </c>
      <c r="W71" s="81"/>
      <c r="X71" s="143"/>
      <c r="Y71" s="139"/>
      <c r="Z71" s="144"/>
      <c r="AA71" s="81"/>
      <c r="AB71" s="275"/>
      <c r="AC71" s="278"/>
      <c r="AD71" s="139"/>
      <c r="AE71" s="281"/>
      <c r="AF71" s="282"/>
      <c r="AG71" s="277"/>
      <c r="AH71" s="282"/>
      <c r="AI71" s="282"/>
      <c r="AJ71" s="280"/>
      <c r="AK71" s="139"/>
      <c r="AL71" s="144"/>
      <c r="AM71" s="81"/>
      <c r="AN71" s="280"/>
      <c r="AO71" s="1">
        <f>SUM(B71:AN71)</f>
        <v>1.5</v>
      </c>
    </row>
    <row r="72" spans="1:41" ht="10.5" customHeight="1" thickBot="1">
      <c r="A72" s="133" t="s">
        <v>11</v>
      </c>
      <c r="B72" s="283"/>
      <c r="C72" s="145"/>
      <c r="D72" s="145"/>
      <c r="E72" s="146"/>
      <c r="F72" s="284"/>
      <c r="G72" s="285"/>
      <c r="H72" s="494"/>
      <c r="I72" s="147">
        <v>1</v>
      </c>
      <c r="J72" s="148"/>
      <c r="K72" s="148"/>
      <c r="L72" s="148"/>
      <c r="M72" s="145"/>
      <c r="N72" s="146"/>
      <c r="O72" s="286"/>
      <c r="P72" s="146"/>
      <c r="Q72" s="283"/>
      <c r="R72" s="285"/>
      <c r="S72" s="287"/>
      <c r="T72" s="149"/>
      <c r="U72" s="148"/>
      <c r="V72" s="147"/>
      <c r="W72" s="285">
        <v>1.25</v>
      </c>
      <c r="X72" s="150"/>
      <c r="Y72" s="146"/>
      <c r="Z72" s="151"/>
      <c r="AA72" s="285"/>
      <c r="AB72" s="494"/>
      <c r="AC72" s="288"/>
      <c r="AD72" s="146"/>
      <c r="AE72" s="289"/>
      <c r="AF72" s="290"/>
      <c r="AG72" s="287"/>
      <c r="AH72" s="290"/>
      <c r="AI72" s="290"/>
      <c r="AJ72" s="291"/>
      <c r="AK72" s="146"/>
      <c r="AL72" s="151"/>
      <c r="AM72" s="285"/>
      <c r="AN72" s="291">
        <v>1</v>
      </c>
      <c r="AO72" s="1">
        <f>SUM(B72:AN72)</f>
        <v>3.25</v>
      </c>
    </row>
    <row r="73" spans="1:41" ht="10.5" customHeight="1">
      <c r="A73" s="121"/>
      <c r="B73" s="1"/>
      <c r="C73" s="1"/>
      <c r="D73" s="1"/>
      <c r="E73" s="122"/>
      <c r="F73" s="1"/>
      <c r="G73" s="1"/>
      <c r="H73" s="1"/>
      <c r="I73" s="1"/>
      <c r="J73" s="1"/>
      <c r="K73" s="1"/>
      <c r="L73" s="1"/>
      <c r="M73" s="1"/>
      <c r="N73" s="122"/>
      <c r="O73" s="1"/>
      <c r="P73" s="122"/>
      <c r="Q73" s="1"/>
      <c r="R73" s="1"/>
      <c r="S73" s="1"/>
      <c r="T73" s="1"/>
      <c r="U73" s="1"/>
      <c r="V73" s="1"/>
      <c r="W73" s="1"/>
      <c r="X73" s="1"/>
      <c r="Y73" s="122"/>
      <c r="Z73" s="1"/>
      <c r="AA73" s="1"/>
      <c r="AB73" s="1"/>
      <c r="AC73" s="1"/>
      <c r="AD73" s="122"/>
      <c r="AE73" s="1"/>
      <c r="AF73" s="1"/>
      <c r="AG73" s="1"/>
      <c r="AH73" s="1"/>
      <c r="AI73" s="1"/>
      <c r="AJ73" s="1"/>
      <c r="AK73" s="122"/>
      <c r="AL73" s="1"/>
      <c r="AM73" s="1"/>
      <c r="AN73" s="1"/>
      <c r="AO73" s="1"/>
    </row>
    <row r="74" spans="1:41" s="3" customFormat="1" ht="11.25" customHeight="1" thickBot="1">
      <c r="A74" s="121" t="s">
        <v>67</v>
      </c>
      <c r="B74" s="415" t="s">
        <v>68</v>
      </c>
      <c r="C74" s="416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182" t="s">
        <v>66</v>
      </c>
    </row>
    <row r="75" spans="1:41" ht="11.25" customHeight="1">
      <c r="A75" s="121" t="s">
        <v>0</v>
      </c>
      <c r="B75" s="262">
        <v>2.25</v>
      </c>
      <c r="C75" s="263"/>
      <c r="D75" s="263"/>
      <c r="E75" s="134"/>
      <c r="F75" s="262"/>
      <c r="G75" s="264"/>
      <c r="H75" s="264"/>
      <c r="I75" s="264"/>
      <c r="J75" s="265"/>
      <c r="K75" s="264"/>
      <c r="L75" s="265"/>
      <c r="M75" s="263"/>
      <c r="N75" s="134"/>
      <c r="O75" s="266"/>
      <c r="P75" s="134"/>
      <c r="Q75" s="262">
        <v>2.5</v>
      </c>
      <c r="R75" s="264"/>
      <c r="S75" s="267"/>
      <c r="T75" s="267"/>
      <c r="U75" s="267"/>
      <c r="V75" s="267"/>
      <c r="W75" s="267"/>
      <c r="X75" s="263"/>
      <c r="Y75" s="134"/>
      <c r="Z75" s="262">
        <v>2</v>
      </c>
      <c r="AA75" s="135"/>
      <c r="AB75" s="493"/>
      <c r="AC75" s="268"/>
      <c r="AD75" s="134"/>
      <c r="AE75" s="269">
        <v>1.25</v>
      </c>
      <c r="AF75" s="270"/>
      <c r="AG75" s="271"/>
      <c r="AH75" s="270"/>
      <c r="AI75" s="270"/>
      <c r="AJ75" s="272"/>
      <c r="AK75" s="136"/>
      <c r="AL75" s="137">
        <v>1</v>
      </c>
      <c r="AM75" s="270"/>
      <c r="AN75" s="272"/>
      <c r="AO75" s="1">
        <f t="shared" ref="AO75:AO82" si="0">SUM(B75:AN75)</f>
        <v>9</v>
      </c>
    </row>
    <row r="76" spans="1:41" ht="11.25" customHeight="1">
      <c r="A76" s="121" t="s">
        <v>2</v>
      </c>
      <c r="B76" s="273"/>
      <c r="C76" s="138">
        <v>2.25</v>
      </c>
      <c r="D76" s="138"/>
      <c r="E76" s="139"/>
      <c r="F76" s="274"/>
      <c r="G76" s="81">
        <v>1</v>
      </c>
      <c r="H76" s="275"/>
      <c r="I76" s="140"/>
      <c r="J76" s="141"/>
      <c r="K76" s="141"/>
      <c r="L76" s="141"/>
      <c r="M76" s="138"/>
      <c r="N76" s="139"/>
      <c r="O76" s="276"/>
      <c r="P76" s="139"/>
      <c r="Q76" s="273"/>
      <c r="R76" s="81"/>
      <c r="S76" s="277">
        <v>1.5</v>
      </c>
      <c r="T76" s="142"/>
      <c r="U76" s="141"/>
      <c r="V76" s="140"/>
      <c r="W76" s="81"/>
      <c r="X76" s="143"/>
      <c r="Y76" s="139"/>
      <c r="Z76" s="144"/>
      <c r="AA76" s="81">
        <f>11.5-10.25</f>
        <v>1.25</v>
      </c>
      <c r="AB76" s="275"/>
      <c r="AC76" s="278"/>
      <c r="AD76" s="139"/>
      <c r="AE76" s="279"/>
      <c r="AF76" s="81"/>
      <c r="AG76" s="277">
        <v>1.25</v>
      </c>
      <c r="AH76" s="81"/>
      <c r="AI76" s="81"/>
      <c r="AJ76" s="280"/>
      <c r="AK76" s="139"/>
      <c r="AL76" s="144"/>
      <c r="AM76" s="81"/>
      <c r="AN76" s="280"/>
      <c r="AO76" s="1">
        <f t="shared" si="0"/>
        <v>7.25</v>
      </c>
    </row>
    <row r="77" spans="1:41" ht="11.25" customHeight="1">
      <c r="A77" s="121" t="s">
        <v>1</v>
      </c>
      <c r="B77" s="273"/>
      <c r="C77" s="138"/>
      <c r="D77" s="138">
        <v>2.25</v>
      </c>
      <c r="E77" s="139"/>
      <c r="F77" s="274"/>
      <c r="G77" s="81"/>
      <c r="H77" s="275"/>
      <c r="I77" s="140"/>
      <c r="J77" s="141"/>
      <c r="K77" s="141"/>
      <c r="L77" s="141"/>
      <c r="M77" s="138"/>
      <c r="N77" s="139"/>
      <c r="O77" s="276"/>
      <c r="P77" s="139"/>
      <c r="Q77" s="273"/>
      <c r="R77" s="81">
        <v>1.5</v>
      </c>
      <c r="S77" s="277"/>
      <c r="T77" s="142"/>
      <c r="U77" s="141"/>
      <c r="V77" s="140"/>
      <c r="W77" s="81"/>
      <c r="X77" s="143"/>
      <c r="Y77" s="139"/>
      <c r="Z77" s="144"/>
      <c r="AA77" s="81"/>
      <c r="AB77" s="275"/>
      <c r="AC77" s="278"/>
      <c r="AD77" s="139"/>
      <c r="AE77" s="279"/>
      <c r="AF77" s="81">
        <v>1.25</v>
      </c>
      <c r="AG77" s="277"/>
      <c r="AH77" s="81"/>
      <c r="AI77" s="81"/>
      <c r="AJ77" s="280"/>
      <c r="AK77" s="139"/>
      <c r="AL77" s="144"/>
      <c r="AM77" s="81">
        <v>1</v>
      </c>
      <c r="AN77" s="280"/>
      <c r="AO77" s="1">
        <f t="shared" si="0"/>
        <v>6</v>
      </c>
    </row>
    <row r="78" spans="1:41" ht="11.25" customHeight="1">
      <c r="A78" s="121" t="s">
        <v>8</v>
      </c>
      <c r="B78" s="273"/>
      <c r="C78" s="138"/>
      <c r="D78" s="138"/>
      <c r="E78" s="139"/>
      <c r="F78" s="274"/>
      <c r="G78" s="81"/>
      <c r="H78" s="275"/>
      <c r="I78" s="140"/>
      <c r="J78" s="141"/>
      <c r="K78" s="141"/>
      <c r="L78" s="141"/>
      <c r="M78" s="138">
        <v>1.5</v>
      </c>
      <c r="N78" s="139"/>
      <c r="O78" s="276"/>
      <c r="P78" s="139"/>
      <c r="Q78" s="273"/>
      <c r="R78" s="81"/>
      <c r="S78" s="277"/>
      <c r="T78" s="142"/>
      <c r="U78" s="141"/>
      <c r="V78" s="140"/>
      <c r="W78" s="81"/>
      <c r="X78" s="143">
        <v>1.5</v>
      </c>
      <c r="Y78" s="139"/>
      <c r="Z78" s="144"/>
      <c r="AA78" s="81"/>
      <c r="AB78" s="275">
        <v>1</v>
      </c>
      <c r="AC78" s="278"/>
      <c r="AD78" s="139"/>
      <c r="AE78" s="279"/>
      <c r="AF78" s="81"/>
      <c r="AG78" s="277"/>
      <c r="AH78" s="81"/>
      <c r="AI78" s="81">
        <v>1.25</v>
      </c>
      <c r="AJ78" s="280"/>
      <c r="AK78" s="139"/>
      <c r="AL78" s="144"/>
      <c r="AM78" s="81"/>
      <c r="AN78" s="280"/>
      <c r="AO78" s="1">
        <f t="shared" si="0"/>
        <v>5.25</v>
      </c>
    </row>
    <row r="79" spans="1:41" ht="11.25" customHeight="1">
      <c r="A79" s="121" t="s">
        <v>6</v>
      </c>
      <c r="B79" s="273"/>
      <c r="C79" s="138"/>
      <c r="D79" s="138"/>
      <c r="E79" s="139"/>
      <c r="F79" s="274"/>
      <c r="G79" s="81"/>
      <c r="H79" s="275"/>
      <c r="I79" s="140"/>
      <c r="J79" s="141"/>
      <c r="K79" s="141">
        <v>1.5</v>
      </c>
      <c r="L79" s="141"/>
      <c r="M79" s="138"/>
      <c r="N79" s="139"/>
      <c r="O79" s="276"/>
      <c r="P79" s="139"/>
      <c r="Q79" s="273"/>
      <c r="R79" s="81"/>
      <c r="S79" s="277"/>
      <c r="T79" s="142"/>
      <c r="U79" s="141"/>
      <c r="V79" s="140"/>
      <c r="W79" s="81"/>
      <c r="X79" s="143"/>
      <c r="Y79" s="139"/>
      <c r="Z79" s="144"/>
      <c r="AA79" s="81"/>
      <c r="AB79" s="275"/>
      <c r="AC79" s="278"/>
      <c r="AD79" s="139"/>
      <c r="AE79" s="279"/>
      <c r="AF79" s="81"/>
      <c r="AG79" s="277"/>
      <c r="AH79" s="81">
        <v>1.25</v>
      </c>
      <c r="AI79" s="81"/>
      <c r="AJ79" s="280"/>
      <c r="AK79" s="139"/>
      <c r="AL79" s="144"/>
      <c r="AM79" s="81"/>
      <c r="AN79" s="280"/>
      <c r="AO79" s="1">
        <f t="shared" si="0"/>
        <v>2.75</v>
      </c>
    </row>
    <row r="80" spans="1:41" ht="11.25" customHeight="1">
      <c r="A80" s="121" t="s">
        <v>5</v>
      </c>
      <c r="B80" s="273"/>
      <c r="C80" s="138"/>
      <c r="D80" s="138"/>
      <c r="E80" s="139"/>
      <c r="F80" s="274"/>
      <c r="G80" s="81"/>
      <c r="H80" s="275"/>
      <c r="I80" s="140"/>
      <c r="J80" s="141"/>
      <c r="K80" s="141"/>
      <c r="L80" s="141"/>
      <c r="M80" s="138"/>
      <c r="N80" s="139"/>
      <c r="O80" s="276"/>
      <c r="P80" s="139"/>
      <c r="Q80" s="273"/>
      <c r="R80" s="81"/>
      <c r="S80" s="277"/>
      <c r="T80" s="142"/>
      <c r="U80" s="141"/>
      <c r="V80" s="140"/>
      <c r="W80" s="81"/>
      <c r="X80" s="143"/>
      <c r="Y80" s="139"/>
      <c r="Z80" s="144"/>
      <c r="AA80" s="81"/>
      <c r="AB80" s="275"/>
      <c r="AC80" s="278"/>
      <c r="AD80" s="139"/>
      <c r="AE80" s="279"/>
      <c r="AF80" s="81"/>
      <c r="AG80" s="277"/>
      <c r="AH80" s="81"/>
      <c r="AI80" s="81"/>
      <c r="AJ80" s="280"/>
      <c r="AK80" s="139"/>
      <c r="AL80" s="144"/>
      <c r="AM80" s="81"/>
      <c r="AN80" s="280"/>
      <c r="AO80" s="1">
        <f t="shared" si="0"/>
        <v>0</v>
      </c>
    </row>
    <row r="81" spans="1:41" ht="11.25" customHeight="1">
      <c r="A81" s="121" t="s">
        <v>61</v>
      </c>
      <c r="B81" s="273"/>
      <c r="C81" s="138"/>
      <c r="D81" s="138"/>
      <c r="E81" s="139"/>
      <c r="F81" s="274"/>
      <c r="G81" s="81"/>
      <c r="H81" s="275"/>
      <c r="I81" s="140"/>
      <c r="J81" s="141"/>
      <c r="K81" s="141"/>
      <c r="L81" s="141"/>
      <c r="M81" s="138"/>
      <c r="N81" s="139"/>
      <c r="O81" s="276"/>
      <c r="P81" s="139"/>
      <c r="Q81" s="273"/>
      <c r="R81" s="81"/>
      <c r="S81" s="277"/>
      <c r="T81" s="142"/>
      <c r="U81" s="141"/>
      <c r="V81" s="140"/>
      <c r="W81" s="81"/>
      <c r="X81" s="143"/>
      <c r="Y81" s="139"/>
      <c r="Z81" s="144"/>
      <c r="AA81" s="81"/>
      <c r="AB81" s="275"/>
      <c r="AC81" s="278"/>
      <c r="AD81" s="139"/>
      <c r="AE81" s="281"/>
      <c r="AF81" s="282"/>
      <c r="AG81" s="277"/>
      <c r="AH81" s="282"/>
      <c r="AI81" s="282"/>
      <c r="AJ81" s="280"/>
      <c r="AK81" s="139"/>
      <c r="AL81" s="144"/>
      <c r="AM81" s="81"/>
      <c r="AN81" s="280"/>
      <c r="AO81" s="1">
        <f t="shared" si="0"/>
        <v>0</v>
      </c>
    </row>
    <row r="82" spans="1:41" ht="11.25" customHeight="1" thickBot="1">
      <c r="A82" s="133" t="s">
        <v>11</v>
      </c>
      <c r="B82" s="283"/>
      <c r="C82" s="145"/>
      <c r="D82" s="145"/>
      <c r="E82" s="146"/>
      <c r="F82" s="284"/>
      <c r="G82" s="285"/>
      <c r="H82" s="494"/>
      <c r="I82" s="147"/>
      <c r="J82" s="148"/>
      <c r="K82" s="148"/>
      <c r="L82" s="148"/>
      <c r="M82" s="145"/>
      <c r="N82" s="146"/>
      <c r="O82" s="286"/>
      <c r="P82" s="146"/>
      <c r="Q82" s="283"/>
      <c r="R82" s="285"/>
      <c r="S82" s="287"/>
      <c r="T82" s="149"/>
      <c r="U82" s="148"/>
      <c r="V82" s="147"/>
      <c r="W82" s="285"/>
      <c r="X82" s="150"/>
      <c r="Y82" s="146"/>
      <c r="Z82" s="151"/>
      <c r="AA82" s="285"/>
      <c r="AB82" s="494"/>
      <c r="AC82" s="288"/>
      <c r="AD82" s="146"/>
      <c r="AE82" s="289"/>
      <c r="AF82" s="290"/>
      <c r="AG82" s="287"/>
      <c r="AH82" s="290"/>
      <c r="AI82" s="290"/>
      <c r="AJ82" s="291"/>
      <c r="AK82" s="146"/>
      <c r="AL82" s="151"/>
      <c r="AM82" s="285"/>
      <c r="AN82" s="291"/>
      <c r="AO82" s="1">
        <f t="shared" si="0"/>
        <v>0</v>
      </c>
    </row>
    <row r="83" spans="1:41" ht="8.25" customHeight="1">
      <c r="A83" s="2"/>
    </row>
    <row r="84" spans="1:41" ht="9.75" customHeight="1">
      <c r="A84" s="2"/>
    </row>
    <row r="85" spans="1:41" ht="8.25" customHeight="1">
      <c r="A85" s="2"/>
    </row>
    <row r="86" spans="1:41" ht="8.25" customHeight="1">
      <c r="A86" s="2"/>
    </row>
    <row r="87" spans="1:41" ht="8.25" customHeight="1">
      <c r="A87" s="2"/>
    </row>
    <row r="88" spans="1:41" ht="9.75" customHeight="1">
      <c r="A88" s="2"/>
    </row>
    <row r="89" spans="1:41" ht="8.25" customHeight="1">
      <c r="A89" s="2"/>
    </row>
    <row r="90" spans="1:41" ht="15.6" customHeight="1">
      <c r="A90" s="2"/>
    </row>
    <row r="91" spans="1:41" ht="15.6" customHeight="1">
      <c r="A91" s="2"/>
    </row>
    <row r="92" spans="1:41" ht="15.6" customHeight="1">
      <c r="A92" s="2"/>
    </row>
    <row r="93" spans="1:41" ht="15.6" customHeight="1">
      <c r="A93" s="2"/>
    </row>
    <row r="94" spans="1:41" ht="15.6" customHeight="1">
      <c r="A94" s="2"/>
    </row>
    <row r="95" spans="1:41" ht="15.6" customHeight="1">
      <c r="A95" s="2"/>
    </row>
    <row r="96" spans="1:41" ht="15.6" customHeight="1">
      <c r="A96" s="2"/>
    </row>
    <row r="97" spans="1:1" ht="15.6" customHeight="1">
      <c r="A97" s="2"/>
    </row>
  </sheetData>
  <mergeCells count="117">
    <mergeCell ref="AB32:AB35"/>
    <mergeCell ref="X17:X22"/>
    <mergeCell ref="X23:X24"/>
    <mergeCell ref="X25:X29"/>
    <mergeCell ref="R4:R5"/>
    <mergeCell ref="R7:R13"/>
    <mergeCell ref="R15:R20"/>
    <mergeCell ref="S13:S18"/>
    <mergeCell ref="Q26:Q27"/>
    <mergeCell ref="Q29:Q34"/>
    <mergeCell ref="AA26:AA29"/>
    <mergeCell ref="AA23:AA24"/>
    <mergeCell ref="AA16:AA22"/>
    <mergeCell ref="Z16:Z25"/>
    <mergeCell ref="H4:H5"/>
    <mergeCell ref="H7:H13"/>
    <mergeCell ref="F7:F13"/>
    <mergeCell ref="F15:F18"/>
    <mergeCell ref="G15:G18"/>
    <mergeCell ref="F20:F29"/>
    <mergeCell ref="G20:G29"/>
    <mergeCell ref="AR22:AR26"/>
    <mergeCell ref="AR29:AR33"/>
    <mergeCell ref="K25:K29"/>
    <mergeCell ref="K23:K24"/>
    <mergeCell ref="K17:K22"/>
    <mergeCell ref="AB26:AB29"/>
    <mergeCell ref="AB30:AB31"/>
    <mergeCell ref="AF56:AH56"/>
    <mergeCell ref="AF58:AH58"/>
    <mergeCell ref="B21:B29"/>
    <mergeCell ref="B74:AN74"/>
    <mergeCell ref="B64:AN64"/>
    <mergeCell ref="T56:V56"/>
    <mergeCell ref="T58:V58"/>
    <mergeCell ref="T60:V60"/>
    <mergeCell ref="T62:V62"/>
    <mergeCell ref="Y56:AA56"/>
    <mergeCell ref="Y58:AA58"/>
    <mergeCell ref="Y60:AA60"/>
    <mergeCell ref="Y62:AA62"/>
    <mergeCell ref="T26:T29"/>
    <mergeCell ref="S20:S25"/>
    <mergeCell ref="Q20:Q25"/>
    <mergeCell ref="AN13:AN16"/>
    <mergeCell ref="AM13:AM16"/>
    <mergeCell ref="AL13:AL16"/>
    <mergeCell ref="AN8:AN11"/>
    <mergeCell ref="R50:R52"/>
    <mergeCell ref="S50:S52"/>
    <mergeCell ref="W49:W53"/>
    <mergeCell ref="V43:V45"/>
    <mergeCell ref="U49:U53"/>
    <mergeCell ref="T45:T48"/>
    <mergeCell ref="X43:X48"/>
    <mergeCell ref="AA7:AA13"/>
    <mergeCell ref="AA14:AA15"/>
    <mergeCell ref="D60:G60"/>
    <mergeCell ref="D62:K62"/>
    <mergeCell ref="K58:L58"/>
    <mergeCell ref="K56:Q56"/>
    <mergeCell ref="I49:I52"/>
    <mergeCell ref="K49:K52"/>
    <mergeCell ref="M43:M48"/>
    <mergeCell ref="L43:L45"/>
    <mergeCell ref="J45:J48"/>
    <mergeCell ref="Q43:Q48"/>
    <mergeCell ref="Q49:Q52"/>
    <mergeCell ref="B2:D2"/>
    <mergeCell ref="F2:M2"/>
    <mergeCell ref="Q2:X2"/>
    <mergeCell ref="Z2:AC2"/>
    <mergeCell ref="AE2:AJ2"/>
    <mergeCell ref="Q4:Q5"/>
    <mergeCell ref="Q15:Q18"/>
    <mergeCell ref="Z14:Z15"/>
    <mergeCell ref="Z7:Z13"/>
    <mergeCell ref="Q7:Q13"/>
    <mergeCell ref="B4:B5"/>
    <mergeCell ref="F4:F5"/>
    <mergeCell ref="D9:D17"/>
    <mergeCell ref="D20:D29"/>
    <mergeCell ref="Z4:Z5"/>
    <mergeCell ref="AA4:AA5"/>
    <mergeCell ref="D50:D52"/>
    <mergeCell ref="F43:F48"/>
    <mergeCell ref="F49:F52"/>
    <mergeCell ref="G50:G52"/>
    <mergeCell ref="O24:O29"/>
    <mergeCell ref="O32:O37"/>
    <mergeCell ref="O30:O31"/>
    <mergeCell ref="C9:C17"/>
    <mergeCell ref="C20:C29"/>
    <mergeCell ref="B7:B18"/>
    <mergeCell ref="AL2:AN2"/>
    <mergeCell ref="AC26:AC29"/>
    <mergeCell ref="AC32:AC35"/>
    <mergeCell ref="AC14:AC18"/>
    <mergeCell ref="AF22:AF29"/>
    <mergeCell ref="AE22:AE29"/>
    <mergeCell ref="AF16:AF20"/>
    <mergeCell ref="AE16:AE20"/>
    <mergeCell ref="AC30:AC31"/>
    <mergeCell ref="AC20:AC25"/>
    <mergeCell ref="AG3:AG4"/>
    <mergeCell ref="AL3:AL4"/>
    <mergeCell ref="AJ11:AJ15"/>
    <mergeCell ref="AI11:AI15"/>
    <mergeCell ref="AH11:AH15"/>
    <mergeCell ref="AG11:AG15"/>
    <mergeCell ref="AI6:AI9"/>
    <mergeCell ref="AH6:AH9"/>
    <mergeCell ref="AG6:AG9"/>
    <mergeCell ref="AJ6:AJ9"/>
    <mergeCell ref="AL6:AL11"/>
    <mergeCell ref="AM3:AM4"/>
    <mergeCell ref="AM6:AM11"/>
  </mergeCells>
  <phoneticPr fontId="3" type="noConversion"/>
  <printOptions horizontalCentered="1" verticalCentered="1"/>
  <pageMargins left="3.937007874015748E-2" right="0" top="0" bottom="0" header="0.31496062992125984" footer="0.31496062992125984"/>
  <pageSetup paperSize="9" fitToHeight="0"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82"/>
  <sheetViews>
    <sheetView showGridLines="0" tabSelected="1" zoomScale="126" zoomScaleNormal="130" workbookViewId="0">
      <pane xSplit="1" ySplit="2" topLeftCell="B40" activePane="bottomRight" state="frozen"/>
      <selection pane="topRight" activeCell="AM62" sqref="A1:AM62"/>
      <selection pane="bottomLeft" activeCell="AM62" sqref="A1:AM62"/>
      <selection pane="bottomRight" activeCell="AE70" sqref="AE70"/>
    </sheetView>
  </sheetViews>
  <sheetFormatPr baseColWidth="10" defaultColWidth="11" defaultRowHeight="15.6" customHeight="1"/>
  <cols>
    <col min="1" max="1" width="7.5" style="4" customWidth="1"/>
    <col min="2" max="3" width="3.375" style="2" customWidth="1"/>
    <col min="4" max="4" width="0.875" style="2" customWidth="1"/>
    <col min="5" max="12" width="3.375" style="2" customWidth="1"/>
    <col min="13" max="13" width="0.875" style="2" customWidth="1"/>
    <col min="14" max="15" width="3.375" style="2" customWidth="1"/>
    <col min="16" max="16" width="0.875" style="2" customWidth="1"/>
    <col min="17" max="19" width="3.375" style="2" customWidth="1"/>
    <col min="20" max="20" width="0.875" style="2" customWidth="1"/>
    <col min="21" max="21" width="6.375" style="2" customWidth="1"/>
    <col min="22" max="22" width="0.875" style="2" customWidth="1"/>
    <col min="23" max="23" width="6.375" style="2" customWidth="1"/>
    <col min="24" max="24" width="0.875" style="2" customWidth="1"/>
    <col min="25" max="25" width="6.375" style="2" customWidth="1"/>
    <col min="26" max="26" width="3.25" style="2" customWidth="1"/>
    <col min="27" max="27" width="3.375" style="2" customWidth="1"/>
    <col min="28" max="28" width="9.125" style="2" customWidth="1"/>
    <col min="29" max="50" width="3.375" style="2" customWidth="1"/>
    <col min="51" max="16384" width="11" style="2"/>
  </cols>
  <sheetData>
    <row r="1" spans="1:25" s="1" customFormat="1" ht="21.95" customHeight="1" thickTop="1">
      <c r="A1" s="26"/>
      <c r="B1" s="27" t="s">
        <v>0</v>
      </c>
      <c r="C1" s="28" t="s">
        <v>1</v>
      </c>
      <c r="D1" s="29"/>
      <c r="E1" s="42" t="s">
        <v>0</v>
      </c>
      <c r="F1" s="20" t="s">
        <v>4</v>
      </c>
      <c r="G1" s="157" t="s">
        <v>3</v>
      </c>
      <c r="H1" s="43" t="s">
        <v>1</v>
      </c>
      <c r="I1" s="44" t="s">
        <v>5</v>
      </c>
      <c r="J1" s="45" t="s">
        <v>6</v>
      </c>
      <c r="K1" s="45" t="s">
        <v>7</v>
      </c>
      <c r="L1" s="46" t="s">
        <v>8</v>
      </c>
      <c r="M1" s="29"/>
      <c r="N1" s="27" t="s">
        <v>0</v>
      </c>
      <c r="O1" s="28" t="s">
        <v>2</v>
      </c>
      <c r="P1" s="29"/>
      <c r="Q1" s="42" t="s">
        <v>0</v>
      </c>
      <c r="R1" s="20" t="s">
        <v>2</v>
      </c>
      <c r="S1" s="46" t="s">
        <v>8</v>
      </c>
      <c r="T1" s="29"/>
      <c r="U1" s="30"/>
      <c r="V1" s="29"/>
      <c r="W1" s="40" t="s">
        <v>3</v>
      </c>
      <c r="X1" s="29"/>
      <c r="Y1" s="41"/>
    </row>
    <row r="2" spans="1:25" ht="17.100000000000001" customHeight="1" thickBot="1">
      <c r="A2" s="39" t="s">
        <v>12</v>
      </c>
      <c r="B2" s="454" t="s">
        <v>69</v>
      </c>
      <c r="C2" s="456"/>
      <c r="D2" s="50"/>
      <c r="E2" s="453" t="s">
        <v>70</v>
      </c>
      <c r="F2" s="454"/>
      <c r="G2" s="454"/>
      <c r="H2" s="455"/>
      <c r="I2" s="455"/>
      <c r="J2" s="455"/>
      <c r="K2" s="455"/>
      <c r="L2" s="456"/>
      <c r="M2" s="50"/>
      <c r="N2" s="454" t="s">
        <v>71</v>
      </c>
      <c r="O2" s="456"/>
      <c r="P2" s="50"/>
      <c r="Q2" s="453" t="s">
        <v>72</v>
      </c>
      <c r="R2" s="454"/>
      <c r="S2" s="457"/>
      <c r="T2" s="50"/>
      <c r="U2" s="51" t="s">
        <v>73</v>
      </c>
      <c r="V2" s="50"/>
      <c r="W2" s="52" t="s">
        <v>74</v>
      </c>
      <c r="X2" s="50"/>
      <c r="Y2" s="53" t="s">
        <v>75</v>
      </c>
    </row>
    <row r="3" spans="1:25" ht="9.75" customHeight="1">
      <c r="A3" s="31">
        <v>1.2916666666666701</v>
      </c>
      <c r="B3" s="292"/>
      <c r="C3" s="292"/>
      <c r="D3" s="10"/>
      <c r="E3" s="292"/>
      <c r="F3" s="293"/>
      <c r="G3" s="294"/>
      <c r="H3" s="295"/>
      <c r="I3" s="294"/>
      <c r="J3" s="296"/>
      <c r="K3" s="296"/>
      <c r="L3" s="296"/>
      <c r="M3" s="10"/>
      <c r="N3" s="295"/>
      <c r="O3" s="295"/>
      <c r="P3" s="10"/>
      <c r="Q3" s="292"/>
      <c r="R3" s="295"/>
      <c r="S3" s="296"/>
      <c r="T3" s="10"/>
      <c r="U3" s="60"/>
      <c r="V3" s="10"/>
      <c r="W3" s="196"/>
      <c r="X3" s="10"/>
      <c r="Y3" s="60"/>
    </row>
    <row r="4" spans="1:25" ht="8.25" customHeight="1">
      <c r="A4" s="32">
        <v>1.3020833333333299</v>
      </c>
      <c r="B4" s="458"/>
      <c r="C4" s="458"/>
      <c r="D4" s="10"/>
      <c r="E4" s="458"/>
      <c r="F4" s="293"/>
      <c r="G4" s="294"/>
      <c r="H4" s="295"/>
      <c r="I4" s="294"/>
      <c r="J4" s="296"/>
      <c r="K4" s="296"/>
      <c r="L4" s="296"/>
      <c r="M4" s="10"/>
      <c r="N4" s="295"/>
      <c r="O4" s="295"/>
      <c r="P4" s="10"/>
      <c r="Q4" s="474"/>
      <c r="R4" s="295"/>
      <c r="S4" s="296"/>
      <c r="T4" s="10"/>
      <c r="U4" s="60"/>
      <c r="V4" s="10"/>
      <c r="W4" s="196"/>
      <c r="X4" s="10"/>
      <c r="Y4" s="60"/>
    </row>
    <row r="5" spans="1:25" ht="8.25" customHeight="1">
      <c r="A5" s="32">
        <v>1.3125</v>
      </c>
      <c r="B5" s="459"/>
      <c r="C5" s="459"/>
      <c r="D5" s="10"/>
      <c r="E5" s="459"/>
      <c r="F5" s="293"/>
      <c r="G5" s="294"/>
      <c r="H5" s="295"/>
      <c r="I5" s="294"/>
      <c r="J5" s="296"/>
      <c r="K5" s="296"/>
      <c r="L5" s="296"/>
      <c r="M5" s="10"/>
      <c r="N5" s="295"/>
      <c r="O5" s="295"/>
      <c r="P5" s="10"/>
      <c r="Q5" s="475"/>
      <c r="R5" s="295"/>
      <c r="S5" s="296"/>
      <c r="T5" s="10"/>
      <c r="U5" s="60"/>
      <c r="V5" s="10"/>
      <c r="W5" s="196"/>
      <c r="X5" s="10"/>
      <c r="Y5" s="60"/>
    </row>
    <row r="6" spans="1:25" ht="8.25" customHeight="1">
      <c r="A6" s="32">
        <v>1.3229166666666701</v>
      </c>
      <c r="B6" s="297"/>
      <c r="C6" s="297"/>
      <c r="D6" s="10"/>
      <c r="E6" s="298"/>
      <c r="F6" s="293"/>
      <c r="G6" s="294"/>
      <c r="H6" s="295"/>
      <c r="I6" s="294"/>
      <c r="J6" s="296"/>
      <c r="K6" s="296"/>
      <c r="L6" s="296"/>
      <c r="M6" s="10"/>
      <c r="N6" s="295"/>
      <c r="O6" s="295"/>
      <c r="P6" s="10"/>
      <c r="Q6" s="297"/>
      <c r="R6" s="295"/>
      <c r="S6" s="296"/>
      <c r="T6" s="10"/>
      <c r="U6" s="61"/>
      <c r="V6" s="10"/>
      <c r="W6" s="197"/>
      <c r="X6" s="10"/>
      <c r="Y6" s="61"/>
    </row>
    <row r="7" spans="1:25" ht="9.75" customHeight="1">
      <c r="A7" s="33">
        <v>1.3333333333333299</v>
      </c>
      <c r="B7" s="374" t="s">
        <v>76</v>
      </c>
      <c r="C7" s="374" t="s">
        <v>76</v>
      </c>
      <c r="D7" s="5"/>
      <c r="E7" s="299"/>
      <c r="F7" s="300"/>
      <c r="G7" s="301"/>
      <c r="H7" s="302"/>
      <c r="I7" s="303"/>
      <c r="J7" s="304"/>
      <c r="K7" s="304"/>
      <c r="L7" s="304"/>
      <c r="M7" s="5"/>
      <c r="N7" s="305"/>
      <c r="O7" s="305"/>
      <c r="P7" s="5"/>
      <c r="Q7" s="374" t="s">
        <v>95</v>
      </c>
      <c r="R7" s="374" t="s">
        <v>97</v>
      </c>
      <c r="S7" s="374" t="s">
        <v>98</v>
      </c>
      <c r="T7" s="5"/>
      <c r="U7" s="62"/>
      <c r="V7" s="5"/>
      <c r="W7" s="198"/>
      <c r="X7" s="5"/>
      <c r="Y7" s="62"/>
    </row>
    <row r="8" spans="1:25" ht="8.25" customHeight="1">
      <c r="A8" s="34">
        <v>1.34375</v>
      </c>
      <c r="B8" s="448"/>
      <c r="C8" s="448"/>
      <c r="D8" s="6"/>
      <c r="E8" s="299"/>
      <c r="F8" s="300"/>
      <c r="G8" s="301"/>
      <c r="H8" s="302"/>
      <c r="I8" s="303"/>
      <c r="J8" s="304"/>
      <c r="K8" s="304"/>
      <c r="L8" s="304"/>
      <c r="M8" s="6"/>
      <c r="N8" s="305"/>
      <c r="O8" s="305"/>
      <c r="P8" s="6"/>
      <c r="Q8" s="448"/>
      <c r="R8" s="448"/>
      <c r="S8" s="448"/>
      <c r="T8" s="6"/>
      <c r="U8" s="306" t="s">
        <v>77</v>
      </c>
      <c r="V8" s="6"/>
      <c r="W8" s="307"/>
      <c r="X8" s="6"/>
      <c r="Y8" s="306" t="s">
        <v>78</v>
      </c>
    </row>
    <row r="9" spans="1:25" ht="8.25" customHeight="1">
      <c r="A9" s="34">
        <v>1.3541666666666701</v>
      </c>
      <c r="B9" s="448"/>
      <c r="C9" s="448"/>
      <c r="D9" s="11"/>
      <c r="E9" s="299"/>
      <c r="F9" s="300"/>
      <c r="G9" s="301"/>
      <c r="H9" s="302"/>
      <c r="I9" s="303"/>
      <c r="J9" s="304"/>
      <c r="K9" s="304"/>
      <c r="L9" s="304"/>
      <c r="M9" s="11"/>
      <c r="N9" s="305"/>
      <c r="O9" s="305"/>
      <c r="P9" s="11"/>
      <c r="Q9" s="448"/>
      <c r="R9" s="448"/>
      <c r="S9" s="448"/>
      <c r="T9" s="11"/>
      <c r="U9" s="306" t="s">
        <v>20</v>
      </c>
      <c r="V9" s="11"/>
      <c r="W9" s="307"/>
      <c r="X9" s="11"/>
      <c r="Y9" s="306" t="s">
        <v>77</v>
      </c>
    </row>
    <row r="10" spans="1:25" ht="8.25" customHeight="1">
      <c r="A10" s="34">
        <v>1.3645833333333299</v>
      </c>
      <c r="B10" s="448"/>
      <c r="C10" s="448"/>
      <c r="D10" s="11"/>
      <c r="E10" s="299"/>
      <c r="F10" s="300"/>
      <c r="G10" s="301"/>
      <c r="H10" s="302"/>
      <c r="I10" s="303"/>
      <c r="J10" s="304"/>
      <c r="K10" s="304"/>
      <c r="L10" s="304"/>
      <c r="M10" s="11"/>
      <c r="N10" s="305"/>
      <c r="O10" s="305"/>
      <c r="P10" s="11"/>
      <c r="Q10" s="448"/>
      <c r="R10" s="448"/>
      <c r="S10" s="448"/>
      <c r="T10" s="11"/>
      <c r="U10" s="308" t="s">
        <v>79</v>
      </c>
      <c r="V10" s="11"/>
      <c r="W10" s="85"/>
      <c r="X10" s="11"/>
      <c r="Y10" s="308" t="s">
        <v>77</v>
      </c>
    </row>
    <row r="11" spans="1:25" ht="9.75" customHeight="1">
      <c r="A11" s="33">
        <v>1.375</v>
      </c>
      <c r="B11" s="448"/>
      <c r="C11" s="448"/>
      <c r="D11" s="11"/>
      <c r="E11" s="299"/>
      <c r="F11" s="300"/>
      <c r="G11" s="301"/>
      <c r="H11" s="302"/>
      <c r="I11" s="303"/>
      <c r="J11" s="304"/>
      <c r="K11" s="304"/>
      <c r="L11" s="304"/>
      <c r="M11" s="11"/>
      <c r="N11" s="305"/>
      <c r="O11" s="305"/>
      <c r="P11" s="11"/>
      <c r="Q11" s="448"/>
      <c r="R11" s="448"/>
      <c r="S11" s="448"/>
      <c r="T11" s="11"/>
      <c r="U11" s="308" t="s">
        <v>80</v>
      </c>
      <c r="V11" s="11"/>
      <c r="W11" s="199"/>
      <c r="X11" s="11"/>
      <c r="Y11" s="63"/>
    </row>
    <row r="12" spans="1:25" ht="8.25" customHeight="1">
      <c r="A12" s="34">
        <v>1.3854166666666701</v>
      </c>
      <c r="B12" s="448"/>
      <c r="C12" s="448"/>
      <c r="D12" s="11"/>
      <c r="E12" s="299"/>
      <c r="F12" s="300"/>
      <c r="G12" s="309"/>
      <c r="H12" s="310"/>
      <c r="I12" s="303"/>
      <c r="J12" s="304"/>
      <c r="K12" s="304"/>
      <c r="L12" s="304"/>
      <c r="M12" s="11"/>
      <c r="N12" s="305"/>
      <c r="O12" s="305"/>
      <c r="P12" s="11"/>
      <c r="Q12" s="24" t="s">
        <v>28</v>
      </c>
      <c r="R12" s="24" t="s">
        <v>28</v>
      </c>
      <c r="S12" s="24" t="s">
        <v>28</v>
      </c>
      <c r="T12" s="11"/>
      <c r="U12" s="306" t="s">
        <v>20</v>
      </c>
      <c r="V12" s="11"/>
      <c r="W12" s="198"/>
      <c r="X12" s="11"/>
      <c r="Y12" s="62"/>
    </row>
    <row r="13" spans="1:25" ht="8.25" customHeight="1">
      <c r="A13" s="34">
        <v>1.3958333333333299</v>
      </c>
      <c r="B13" s="449"/>
      <c r="C13" s="449"/>
      <c r="D13" s="11"/>
      <c r="E13" s="299"/>
      <c r="F13" s="300"/>
      <c r="G13" s="309"/>
      <c r="H13" s="310"/>
      <c r="I13" s="303"/>
      <c r="J13" s="304"/>
      <c r="K13" s="304"/>
      <c r="L13" s="304"/>
      <c r="M13" s="11"/>
      <c r="N13" s="305"/>
      <c r="O13" s="305"/>
      <c r="P13" s="11"/>
      <c r="Q13" s="388" t="s">
        <v>96</v>
      </c>
      <c r="R13" s="388" t="s">
        <v>99</v>
      </c>
      <c r="S13" s="388" t="s">
        <v>100</v>
      </c>
      <c r="T13" s="11"/>
      <c r="U13" s="64"/>
      <c r="V13" s="11"/>
      <c r="W13" s="200"/>
      <c r="X13" s="11"/>
      <c r="Y13" s="64"/>
    </row>
    <row r="14" spans="1:25" ht="8.25" customHeight="1">
      <c r="A14" s="34">
        <v>1.40625</v>
      </c>
      <c r="B14" s="24" t="s">
        <v>28</v>
      </c>
      <c r="C14" s="24" t="s">
        <v>28</v>
      </c>
      <c r="D14" s="6"/>
      <c r="E14" s="311"/>
      <c r="F14" s="312"/>
      <c r="G14" s="24" t="s">
        <v>28</v>
      </c>
      <c r="H14" s="298"/>
      <c r="I14" s="303"/>
      <c r="J14" s="304"/>
      <c r="K14" s="304"/>
      <c r="L14" s="304"/>
      <c r="M14" s="6"/>
      <c r="N14" s="305"/>
      <c r="O14" s="305"/>
      <c r="P14" s="6"/>
      <c r="Q14" s="389"/>
      <c r="R14" s="389"/>
      <c r="S14" s="389"/>
      <c r="T14" s="6"/>
      <c r="U14" s="64"/>
      <c r="V14" s="6"/>
      <c r="W14" s="200"/>
      <c r="X14" s="6"/>
      <c r="Y14" s="64"/>
    </row>
    <row r="15" spans="1:25" ht="9.75" customHeight="1">
      <c r="A15" s="33">
        <v>1.4166666666666701</v>
      </c>
      <c r="B15" s="388" t="s">
        <v>82</v>
      </c>
      <c r="C15" s="388" t="s">
        <v>82</v>
      </c>
      <c r="D15" s="13"/>
      <c r="E15" s="374" t="s">
        <v>83</v>
      </c>
      <c r="F15" s="450"/>
      <c r="G15" s="469" t="s">
        <v>83</v>
      </c>
      <c r="H15" s="374" t="s">
        <v>83</v>
      </c>
      <c r="I15" s="221"/>
      <c r="J15" s="222"/>
      <c r="K15" s="222"/>
      <c r="L15" s="222"/>
      <c r="M15" s="13"/>
      <c r="N15" s="374" t="s">
        <v>83</v>
      </c>
      <c r="O15" s="374" t="s">
        <v>83</v>
      </c>
      <c r="P15" s="13"/>
      <c r="Q15" s="389"/>
      <c r="R15" s="389"/>
      <c r="S15" s="389"/>
      <c r="T15" s="13"/>
      <c r="U15" s="64"/>
      <c r="V15" s="13"/>
      <c r="W15" s="200"/>
      <c r="X15" s="13"/>
      <c r="Y15" s="64"/>
    </row>
    <row r="16" spans="1:25" ht="8.25" customHeight="1">
      <c r="A16" s="34">
        <v>1.4270833333333299</v>
      </c>
      <c r="B16" s="389"/>
      <c r="C16" s="389"/>
      <c r="D16" s="13"/>
      <c r="E16" s="448"/>
      <c r="F16" s="450"/>
      <c r="G16" s="470"/>
      <c r="H16" s="448"/>
      <c r="I16" s="225"/>
      <c r="J16" s="226"/>
      <c r="K16" s="226"/>
      <c r="L16" s="226"/>
      <c r="M16" s="13"/>
      <c r="N16" s="448"/>
      <c r="O16" s="448"/>
      <c r="P16" s="13"/>
      <c r="Q16" s="389"/>
      <c r="R16" s="389"/>
      <c r="S16" s="389"/>
      <c r="T16" s="13"/>
      <c r="U16" s="61"/>
      <c r="V16" s="13"/>
      <c r="W16" s="197"/>
      <c r="X16" s="13"/>
      <c r="Y16" s="61"/>
    </row>
    <row r="17" spans="1:25" ht="8.25" customHeight="1">
      <c r="A17" s="34">
        <v>1.4375</v>
      </c>
      <c r="B17" s="389"/>
      <c r="C17" s="389"/>
      <c r="D17" s="13"/>
      <c r="E17" s="448"/>
      <c r="F17" s="450"/>
      <c r="G17" s="470"/>
      <c r="H17" s="448"/>
      <c r="I17" s="225"/>
      <c r="J17" s="226"/>
      <c r="K17" s="226"/>
      <c r="L17" s="226"/>
      <c r="M17" s="13"/>
      <c r="N17" s="448"/>
      <c r="O17" s="448"/>
      <c r="P17" s="13"/>
      <c r="Q17" s="389"/>
      <c r="R17" s="389"/>
      <c r="S17" s="389"/>
      <c r="T17" s="13"/>
      <c r="U17" s="62"/>
      <c r="V17" s="13"/>
      <c r="W17" s="198"/>
      <c r="X17" s="13"/>
      <c r="Y17" s="62"/>
    </row>
    <row r="18" spans="1:25" ht="8.25" customHeight="1">
      <c r="A18" s="34">
        <v>1.4479166666666701</v>
      </c>
      <c r="B18" s="390"/>
      <c r="C18" s="390"/>
      <c r="D18" s="13"/>
      <c r="E18" s="448"/>
      <c r="F18" s="450"/>
      <c r="G18" s="470"/>
      <c r="H18" s="448"/>
      <c r="I18" s="225"/>
      <c r="J18" s="226"/>
      <c r="K18" s="226"/>
      <c r="L18" s="226"/>
      <c r="M18" s="13"/>
      <c r="N18" s="448"/>
      <c r="O18" s="448"/>
      <c r="P18" s="13"/>
      <c r="Q18" s="390"/>
      <c r="R18" s="390"/>
      <c r="S18" s="390"/>
      <c r="T18" s="13"/>
      <c r="U18" s="62"/>
      <c r="V18" s="13"/>
      <c r="W18" s="198"/>
      <c r="X18" s="13"/>
      <c r="Y18" s="62"/>
    </row>
    <row r="19" spans="1:25" ht="9.75" customHeight="1">
      <c r="A19" s="33">
        <v>1.4583333333333299</v>
      </c>
      <c r="B19" s="24" t="s">
        <v>28</v>
      </c>
      <c r="C19" s="24" t="s">
        <v>28</v>
      </c>
      <c r="D19" s="6"/>
      <c r="E19" s="448"/>
      <c r="F19" s="312"/>
      <c r="G19" s="470"/>
      <c r="H19" s="448"/>
      <c r="I19" s="225"/>
      <c r="J19" s="226"/>
      <c r="K19" s="226"/>
      <c r="L19" s="226"/>
      <c r="M19" s="6"/>
      <c r="N19" s="448"/>
      <c r="O19" s="448"/>
      <c r="P19" s="6"/>
      <c r="Q19" s="221"/>
      <c r="R19" s="222"/>
      <c r="S19" s="222"/>
      <c r="T19" s="6"/>
      <c r="U19" s="62"/>
      <c r="V19" s="6"/>
      <c r="W19" s="198"/>
      <c r="X19" s="6"/>
      <c r="Y19" s="62"/>
    </row>
    <row r="20" spans="1:25" ht="8.25" customHeight="1">
      <c r="A20" s="34">
        <v>1.46875</v>
      </c>
      <c r="B20" s="466" t="s">
        <v>34</v>
      </c>
      <c r="C20" s="395" t="s">
        <v>34</v>
      </c>
      <c r="D20" s="6"/>
      <c r="E20" s="448"/>
      <c r="F20" s="313"/>
      <c r="G20" s="470"/>
      <c r="H20" s="448"/>
      <c r="I20" s="225"/>
      <c r="J20" s="226"/>
      <c r="K20" s="226"/>
      <c r="L20" s="226"/>
      <c r="M20" s="6"/>
      <c r="N20" s="448"/>
      <c r="O20" s="448"/>
      <c r="P20" s="6"/>
      <c r="Q20" s="221"/>
      <c r="R20" s="222"/>
      <c r="S20" s="222"/>
      <c r="T20" s="6"/>
      <c r="U20" s="435"/>
      <c r="V20" s="6"/>
      <c r="W20" s="206"/>
      <c r="X20" s="6"/>
      <c r="Y20" s="435"/>
    </row>
    <row r="21" spans="1:25" ht="8.25" customHeight="1">
      <c r="A21" s="32">
        <v>1.4791666666666701</v>
      </c>
      <c r="B21" s="467"/>
      <c r="C21" s="396"/>
      <c r="D21" s="7"/>
      <c r="E21" s="448"/>
      <c r="F21" s="314"/>
      <c r="G21" s="470"/>
      <c r="H21" s="448"/>
      <c r="I21" s="225"/>
      <c r="J21" s="226"/>
      <c r="K21" s="226"/>
      <c r="L21" s="226"/>
      <c r="M21" s="7"/>
      <c r="N21" s="448"/>
      <c r="O21" s="448"/>
      <c r="P21" s="7"/>
      <c r="Q21" s="221"/>
      <c r="R21" s="222"/>
      <c r="S21" s="222"/>
      <c r="T21" s="7"/>
      <c r="U21" s="435"/>
      <c r="V21" s="7"/>
      <c r="W21" s="206"/>
      <c r="X21" s="7"/>
      <c r="Y21" s="435"/>
    </row>
    <row r="22" spans="1:25" ht="8.25" customHeight="1">
      <c r="A22" s="32">
        <v>1.4895833333333299</v>
      </c>
      <c r="B22" s="467"/>
      <c r="C22" s="396"/>
      <c r="D22" s="11"/>
      <c r="E22" s="449"/>
      <c r="F22" s="451"/>
      <c r="G22" s="471"/>
      <c r="H22" s="449"/>
      <c r="I22" s="220"/>
      <c r="J22" s="233"/>
      <c r="K22" s="233"/>
      <c r="L22" s="233"/>
      <c r="M22" s="11"/>
      <c r="N22" s="449"/>
      <c r="O22" s="449"/>
      <c r="P22" s="11"/>
      <c r="Q22" s="221"/>
      <c r="R22" s="222"/>
      <c r="S22" s="222"/>
      <c r="T22" s="11"/>
      <c r="U22" s="435"/>
      <c r="V22" s="11"/>
      <c r="W22" s="371" t="s">
        <v>37</v>
      </c>
      <c r="X22" s="11"/>
      <c r="Y22" s="435"/>
    </row>
    <row r="23" spans="1:25" ht="9.75" customHeight="1">
      <c r="A23" s="35">
        <v>1.5</v>
      </c>
      <c r="B23" s="467"/>
      <c r="C23" s="396"/>
      <c r="D23" s="11"/>
      <c r="E23" s="24" t="s">
        <v>28</v>
      </c>
      <c r="F23" s="452"/>
      <c r="G23" s="315"/>
      <c r="H23" s="316"/>
      <c r="I23" s="225"/>
      <c r="J23" s="226"/>
      <c r="K23" s="226"/>
      <c r="L23" s="226"/>
      <c r="M23" s="11"/>
      <c r="N23" s="24" t="s">
        <v>28</v>
      </c>
      <c r="O23" s="24" t="s">
        <v>28</v>
      </c>
      <c r="P23" s="11"/>
      <c r="Q23" s="221"/>
      <c r="R23" s="222"/>
      <c r="S23" s="222"/>
      <c r="T23" s="11"/>
      <c r="U23" s="435"/>
      <c r="V23" s="11"/>
      <c r="W23" s="372"/>
      <c r="X23" s="11"/>
      <c r="Y23" s="435"/>
    </row>
    <row r="24" spans="1:25" ht="8.25" customHeight="1">
      <c r="A24" s="32">
        <v>1.5104166666666701</v>
      </c>
      <c r="B24" s="467"/>
      <c r="C24" s="396"/>
      <c r="D24" s="11"/>
      <c r="E24" s="395" t="s">
        <v>84</v>
      </c>
      <c r="F24" s="452"/>
      <c r="G24" s="316"/>
      <c r="H24" s="316"/>
      <c r="I24" s="221"/>
      <c r="J24" s="222"/>
      <c r="K24" s="222"/>
      <c r="L24" s="222"/>
      <c r="M24" s="11"/>
      <c r="N24" s="445" t="s">
        <v>84</v>
      </c>
      <c r="O24" s="445" t="s">
        <v>84</v>
      </c>
      <c r="P24" s="11"/>
      <c r="Q24" s="221"/>
      <c r="R24" s="222"/>
      <c r="S24" s="222"/>
      <c r="T24" s="11"/>
      <c r="U24" s="435"/>
      <c r="V24" s="11"/>
      <c r="W24" s="372"/>
      <c r="X24" s="11"/>
      <c r="Y24" s="435"/>
    </row>
    <row r="25" spans="1:25" ht="8.25" customHeight="1">
      <c r="A25" s="32">
        <v>1.5208333333333299</v>
      </c>
      <c r="B25" s="467"/>
      <c r="C25" s="396"/>
      <c r="D25" s="11"/>
      <c r="E25" s="396"/>
      <c r="F25" s="452"/>
      <c r="G25" s="316"/>
      <c r="H25" s="316"/>
      <c r="I25" s="235"/>
      <c r="J25" s="236"/>
      <c r="K25" s="236"/>
      <c r="L25" s="236"/>
      <c r="M25" s="11"/>
      <c r="N25" s="446"/>
      <c r="O25" s="446"/>
      <c r="P25" s="11"/>
      <c r="Q25" s="221"/>
      <c r="R25" s="222"/>
      <c r="S25" s="222"/>
      <c r="T25" s="11"/>
      <c r="U25" s="435"/>
      <c r="V25" s="11"/>
      <c r="W25" s="372"/>
      <c r="X25" s="11"/>
      <c r="Y25" s="435"/>
    </row>
    <row r="26" spans="1:25" ht="8.25" customHeight="1">
      <c r="A26" s="32">
        <v>1.53125</v>
      </c>
      <c r="B26" s="467"/>
      <c r="C26" s="396"/>
      <c r="D26" s="11"/>
      <c r="E26" s="396"/>
      <c r="F26" s="317"/>
      <c r="G26" s="318"/>
      <c r="H26" s="316"/>
      <c r="I26" s="235"/>
      <c r="J26" s="236"/>
      <c r="K26" s="236"/>
      <c r="L26" s="236"/>
      <c r="M26" s="11"/>
      <c r="N26" s="446"/>
      <c r="O26" s="446"/>
      <c r="P26" s="11"/>
      <c r="Q26" s="221"/>
      <c r="R26" s="222"/>
      <c r="S26" s="222"/>
      <c r="T26" s="11"/>
      <c r="U26" s="435"/>
      <c r="V26" s="11"/>
      <c r="W26" s="372"/>
      <c r="X26" s="11"/>
      <c r="Y26" s="435"/>
    </row>
    <row r="27" spans="1:25" ht="9.75" customHeight="1">
      <c r="A27" s="35">
        <v>1.5416666666666701</v>
      </c>
      <c r="B27" s="467"/>
      <c r="C27" s="396"/>
      <c r="D27" s="11"/>
      <c r="E27" s="396"/>
      <c r="F27" s="317"/>
      <c r="G27" s="318"/>
      <c r="H27" s="316"/>
      <c r="I27" s="235"/>
      <c r="J27" s="236"/>
      <c r="K27" s="236"/>
      <c r="L27" s="236"/>
      <c r="M27" s="11"/>
      <c r="N27" s="446"/>
      <c r="O27" s="446"/>
      <c r="P27" s="11"/>
      <c r="Q27" s="221"/>
      <c r="R27" s="222"/>
      <c r="S27" s="222"/>
      <c r="T27" s="11"/>
      <c r="U27" s="435"/>
      <c r="V27" s="11"/>
      <c r="W27" s="372"/>
      <c r="X27" s="11"/>
      <c r="Y27" s="435"/>
    </row>
    <row r="28" spans="1:25" ht="8.25" customHeight="1">
      <c r="A28" s="32">
        <v>1.5520833333333299</v>
      </c>
      <c r="B28" s="467"/>
      <c r="C28" s="396"/>
      <c r="D28" s="11"/>
      <c r="E28" s="396"/>
      <c r="F28" s="317"/>
      <c r="G28" s="318"/>
      <c r="H28" s="316"/>
      <c r="I28" s="235"/>
      <c r="J28" s="236"/>
      <c r="K28" s="236"/>
      <c r="L28" s="236"/>
      <c r="M28" s="11"/>
      <c r="N28" s="446"/>
      <c r="O28" s="446"/>
      <c r="P28" s="11"/>
      <c r="Q28" s="221"/>
      <c r="R28" s="222"/>
      <c r="S28" s="222"/>
      <c r="T28" s="11"/>
      <c r="U28" s="435"/>
      <c r="V28" s="11"/>
      <c r="W28" s="372"/>
      <c r="X28" s="11"/>
      <c r="Y28" s="435"/>
    </row>
    <row r="29" spans="1:25" ht="8.25" customHeight="1">
      <c r="A29" s="32">
        <v>1.5625</v>
      </c>
      <c r="B29" s="468"/>
      <c r="C29" s="397"/>
      <c r="D29" s="11"/>
      <c r="E29" s="397"/>
      <c r="F29" s="317"/>
      <c r="G29" s="313"/>
      <c r="H29" s="316"/>
      <c r="I29" s="235"/>
      <c r="J29" s="236"/>
      <c r="K29" s="236"/>
      <c r="L29" s="236"/>
      <c r="M29" s="11"/>
      <c r="N29" s="447"/>
      <c r="O29" s="447"/>
      <c r="P29" s="11"/>
      <c r="Q29" s="221"/>
      <c r="R29" s="222"/>
      <c r="S29" s="222"/>
      <c r="T29" s="11"/>
      <c r="U29" s="435"/>
      <c r="V29" s="11"/>
      <c r="W29" s="373"/>
      <c r="X29" s="11"/>
      <c r="Y29" s="435"/>
    </row>
    <row r="30" spans="1:25" ht="8.25" customHeight="1">
      <c r="A30" s="32">
        <v>1.5729166666666701</v>
      </c>
      <c r="B30" s="92"/>
      <c r="C30" s="319"/>
      <c r="D30" s="11"/>
      <c r="E30" s="236"/>
      <c r="F30" s="320"/>
      <c r="G30" s="248"/>
      <c r="H30" s="248"/>
      <c r="I30" s="319"/>
      <c r="J30" s="321"/>
      <c r="K30" s="321"/>
      <c r="L30" s="321"/>
      <c r="M30" s="11"/>
      <c r="N30" s="322"/>
      <c r="O30" s="319"/>
      <c r="P30" s="11"/>
      <c r="Q30" s="436" t="s">
        <v>85</v>
      </c>
      <c r="R30" s="437"/>
      <c r="S30" s="438"/>
      <c r="T30" s="11"/>
      <c r="U30" s="65"/>
      <c r="V30" s="11"/>
      <c r="W30" s="201"/>
      <c r="X30" s="11"/>
      <c r="Y30" s="65"/>
    </row>
    <row r="31" spans="1:25" ht="9.75" customHeight="1" thickBot="1">
      <c r="A31" s="35">
        <v>1.5833333333333299</v>
      </c>
      <c r="B31" s="92"/>
      <c r="C31" s="221"/>
      <c r="D31" s="11"/>
      <c r="E31" s="236"/>
      <c r="F31" s="197"/>
      <c r="G31" s="241"/>
      <c r="H31" s="241"/>
      <c r="I31" s="221"/>
      <c r="J31" s="222"/>
      <c r="K31" s="222"/>
      <c r="L31" s="222"/>
      <c r="M31" s="11"/>
      <c r="N31" s="197"/>
      <c r="O31" s="221"/>
      <c r="P31" s="11"/>
      <c r="Q31" s="439"/>
      <c r="R31" s="440"/>
      <c r="S31" s="441"/>
      <c r="T31" s="11"/>
      <c r="U31" s="65"/>
      <c r="V31" s="11"/>
      <c r="W31" s="201"/>
      <c r="X31" s="11"/>
      <c r="Y31" s="65"/>
    </row>
    <row r="32" spans="1:25" s="3" customFormat="1" ht="8.25" customHeight="1" thickBot="1">
      <c r="A32" s="185"/>
      <c r="B32" s="186"/>
      <c r="C32" s="187"/>
      <c r="D32" s="188"/>
      <c r="E32" s="189"/>
      <c r="F32" s="187"/>
      <c r="G32" s="187"/>
      <c r="H32" s="187"/>
      <c r="I32" s="187"/>
      <c r="J32" s="187"/>
      <c r="K32" s="187"/>
      <c r="L32" s="187"/>
      <c r="M32" s="188"/>
      <c r="N32" s="187"/>
      <c r="O32" s="187"/>
      <c r="P32" s="25"/>
      <c r="Q32" s="439"/>
      <c r="R32" s="440"/>
      <c r="S32" s="441"/>
      <c r="T32" s="25"/>
      <c r="U32" s="65"/>
      <c r="V32" s="25"/>
      <c r="W32" s="201"/>
      <c r="X32" s="25"/>
      <c r="Y32" s="65"/>
    </row>
    <row r="33" spans="1:25" ht="9.75" customHeight="1">
      <c r="A33" s="33">
        <v>1.7083333333333399</v>
      </c>
      <c r="B33" s="235"/>
      <c r="C33" s="8"/>
      <c r="D33" s="11"/>
      <c r="E33" s="237"/>
      <c r="F33" s="320"/>
      <c r="G33" s="9"/>
      <c r="H33" s="9"/>
      <c r="I33" s="8"/>
      <c r="J33" s="8"/>
      <c r="K33" s="8"/>
      <c r="L33" s="9"/>
      <c r="M33" s="11"/>
      <c r="N33" s="320"/>
      <c r="O33" s="320"/>
      <c r="P33" s="11"/>
      <c r="Q33" s="439"/>
      <c r="R33" s="440"/>
      <c r="S33" s="441"/>
      <c r="T33" s="11"/>
      <c r="U33" s="66"/>
      <c r="V33" s="11"/>
      <c r="W33" s="202"/>
      <c r="X33" s="11"/>
      <c r="Y33" s="66"/>
    </row>
    <row r="34" spans="1:25" ht="8.25" customHeight="1">
      <c r="A34" s="34">
        <v>1.71875</v>
      </c>
      <c r="B34" s="303"/>
      <c r="C34" s="8"/>
      <c r="D34" s="11"/>
      <c r="E34" s="323"/>
      <c r="F34" s="320"/>
      <c r="G34" s="9"/>
      <c r="H34" s="9"/>
      <c r="I34" s="8"/>
      <c r="J34" s="8"/>
      <c r="K34" s="8"/>
      <c r="L34" s="9"/>
      <c r="M34" s="11"/>
      <c r="N34" s="320"/>
      <c r="O34" s="320"/>
      <c r="P34" s="11"/>
      <c r="Q34" s="439"/>
      <c r="R34" s="440"/>
      <c r="S34" s="441"/>
      <c r="T34" s="11"/>
      <c r="U34" s="66"/>
      <c r="V34" s="11"/>
      <c r="W34" s="202"/>
      <c r="X34" s="11"/>
      <c r="Y34" s="66"/>
    </row>
    <row r="35" spans="1:25" ht="8.25" customHeight="1">
      <c r="A35" s="34">
        <v>1.7291666666666701</v>
      </c>
      <c r="B35" s="303"/>
      <c r="C35" s="8"/>
      <c r="D35" s="11"/>
      <c r="E35" s="323"/>
      <c r="F35" s="320"/>
      <c r="G35" s="9"/>
      <c r="H35" s="9"/>
      <c r="I35" s="8"/>
      <c r="J35" s="8"/>
      <c r="K35" s="8"/>
      <c r="L35" s="9"/>
      <c r="M35" s="11"/>
      <c r="N35" s="320"/>
      <c r="O35" s="320"/>
      <c r="P35" s="11"/>
      <c r="Q35" s="439"/>
      <c r="R35" s="440"/>
      <c r="S35" s="441"/>
      <c r="T35" s="11"/>
      <c r="U35" s="66"/>
      <c r="V35" s="11"/>
      <c r="W35" s="202"/>
      <c r="X35" s="11"/>
      <c r="Y35" s="66"/>
    </row>
    <row r="36" spans="1:25" ht="8.25" customHeight="1">
      <c r="A36" s="34">
        <v>1.7395833333333299</v>
      </c>
      <c r="B36" s="367"/>
      <c r="C36" s="8"/>
      <c r="D36" s="11"/>
      <c r="E36" s="369"/>
      <c r="F36" s="320"/>
      <c r="G36" s="9"/>
      <c r="H36" s="9"/>
      <c r="I36" s="8"/>
      <c r="J36" s="8"/>
      <c r="K36" s="461" t="s">
        <v>43</v>
      </c>
      <c r="L36" s="403" t="s">
        <v>44</v>
      </c>
      <c r="M36" s="11"/>
      <c r="N36" s="320"/>
      <c r="O36" s="320"/>
      <c r="P36" s="11"/>
      <c r="Q36" s="439"/>
      <c r="R36" s="440"/>
      <c r="S36" s="441"/>
      <c r="T36" s="11"/>
      <c r="U36" s="66"/>
      <c r="V36" s="11"/>
      <c r="W36" s="202"/>
      <c r="X36" s="11"/>
      <c r="Y36" s="66"/>
    </row>
    <row r="37" spans="1:25" ht="9.75" customHeight="1">
      <c r="A37" s="33">
        <v>1.75</v>
      </c>
      <c r="B37" s="367"/>
      <c r="C37" s="8"/>
      <c r="D37" s="11"/>
      <c r="E37" s="369"/>
      <c r="F37" s="320"/>
      <c r="G37" s="9"/>
      <c r="H37" s="9"/>
      <c r="I37" s="8"/>
      <c r="J37" s="8"/>
      <c r="K37" s="462"/>
      <c r="L37" s="404"/>
      <c r="M37" s="11"/>
      <c r="N37" s="320"/>
      <c r="O37" s="320"/>
      <c r="P37" s="11"/>
      <c r="Q37" s="439"/>
      <c r="R37" s="440"/>
      <c r="S37" s="441"/>
      <c r="T37" s="11"/>
      <c r="U37" s="66"/>
      <c r="V37" s="11"/>
      <c r="W37" s="202"/>
      <c r="X37" s="11"/>
      <c r="Y37" s="66"/>
    </row>
    <row r="38" spans="1:25" ht="8.25" customHeight="1">
      <c r="A38" s="34">
        <v>1.7604166666666701</v>
      </c>
      <c r="B38" s="367"/>
      <c r="C38" s="8"/>
      <c r="D38" s="11"/>
      <c r="E38" s="369"/>
      <c r="F38" s="320"/>
      <c r="G38" s="9"/>
      <c r="H38" s="9"/>
      <c r="I38" s="400" t="s">
        <v>86</v>
      </c>
      <c r="J38" s="8"/>
      <c r="K38" s="463"/>
      <c r="L38" s="404"/>
      <c r="M38" s="11"/>
      <c r="N38" s="320"/>
      <c r="O38" s="320"/>
      <c r="P38" s="11"/>
      <c r="Q38" s="439"/>
      <c r="R38" s="440"/>
      <c r="S38" s="441"/>
      <c r="T38" s="11"/>
      <c r="U38" s="66"/>
      <c r="V38" s="11"/>
      <c r="W38" s="202"/>
      <c r="X38" s="11"/>
      <c r="Y38" s="66"/>
    </row>
    <row r="39" spans="1:25" ht="8.25" customHeight="1">
      <c r="A39" s="34">
        <v>1.7708333333333299</v>
      </c>
      <c r="B39" s="367"/>
      <c r="C39" s="320"/>
      <c r="D39" s="11"/>
      <c r="E39" s="369"/>
      <c r="F39" s="320"/>
      <c r="G39" s="321"/>
      <c r="H39" s="9"/>
      <c r="I39" s="401"/>
      <c r="J39" s="8"/>
      <c r="K39" s="8"/>
      <c r="L39" s="404"/>
      <c r="M39" s="11"/>
      <c r="N39" s="320"/>
      <c r="O39" s="320"/>
      <c r="P39" s="11"/>
      <c r="Q39" s="439"/>
      <c r="R39" s="440"/>
      <c r="S39" s="441"/>
      <c r="T39" s="11"/>
      <c r="U39" s="66"/>
      <c r="V39" s="11"/>
      <c r="W39" s="202"/>
      <c r="X39" s="11"/>
      <c r="Y39" s="66"/>
    </row>
    <row r="40" spans="1:25" ht="8.25" customHeight="1">
      <c r="A40" s="34">
        <v>1.78125</v>
      </c>
      <c r="B40" s="367"/>
      <c r="C40" s="320"/>
      <c r="D40" s="11"/>
      <c r="E40" s="369"/>
      <c r="F40" s="320"/>
      <c r="G40" s="321"/>
      <c r="H40" s="9"/>
      <c r="I40" s="401"/>
      <c r="J40" s="8"/>
      <c r="K40" s="8"/>
      <c r="L40" s="404"/>
      <c r="M40" s="11"/>
      <c r="N40" s="320"/>
      <c r="O40" s="320"/>
      <c r="P40" s="11"/>
      <c r="Q40" s="439"/>
      <c r="R40" s="440"/>
      <c r="S40" s="441"/>
      <c r="T40" s="11"/>
      <c r="U40" s="66"/>
      <c r="V40" s="11"/>
      <c r="W40" s="202"/>
      <c r="X40" s="11"/>
      <c r="Y40" s="66"/>
    </row>
    <row r="41" spans="1:25" ht="9.75" customHeight="1">
      <c r="A41" s="33">
        <v>1.7916666666666701</v>
      </c>
      <c r="B41" s="367"/>
      <c r="C41" s="320"/>
      <c r="D41" s="11"/>
      <c r="E41" s="369"/>
      <c r="F41" s="320"/>
      <c r="G41" s="321"/>
      <c r="H41" s="9"/>
      <c r="I41" s="402"/>
      <c r="J41" s="8"/>
      <c r="K41" s="8"/>
      <c r="L41" s="405"/>
      <c r="M41" s="11"/>
      <c r="N41" s="320"/>
      <c r="O41" s="320"/>
      <c r="P41" s="11"/>
      <c r="Q41" s="439"/>
      <c r="R41" s="440"/>
      <c r="S41" s="441"/>
      <c r="T41" s="11"/>
      <c r="U41" s="67"/>
      <c r="V41" s="11"/>
      <c r="W41" s="203"/>
      <c r="X41" s="11"/>
      <c r="Y41" s="67"/>
    </row>
    <row r="42" spans="1:25" ht="8.25" customHeight="1">
      <c r="A42" s="34">
        <v>1.8020833333333299</v>
      </c>
      <c r="B42" s="367"/>
      <c r="C42" s="324"/>
      <c r="D42" s="11"/>
      <c r="E42" s="369"/>
      <c r="F42" s="400" t="s">
        <v>46</v>
      </c>
      <c r="G42" s="325"/>
      <c r="H42" s="400" t="s">
        <v>46</v>
      </c>
      <c r="I42" s="12"/>
      <c r="J42" s="400" t="s">
        <v>46</v>
      </c>
      <c r="K42" s="8"/>
      <c r="L42" s="9"/>
      <c r="M42" s="11"/>
      <c r="N42" s="320"/>
      <c r="O42" s="320"/>
      <c r="P42" s="11"/>
      <c r="Q42" s="439"/>
      <c r="R42" s="440"/>
      <c r="S42" s="441"/>
      <c r="T42" s="11"/>
      <c r="U42" s="67"/>
      <c r="V42" s="11"/>
      <c r="W42" s="203"/>
      <c r="X42" s="11"/>
      <c r="Y42" s="67"/>
    </row>
    <row r="43" spans="1:25" ht="8.25" customHeight="1">
      <c r="A43" s="34">
        <v>1.8125</v>
      </c>
      <c r="B43" s="367"/>
      <c r="C43" s="460"/>
      <c r="D43" s="11"/>
      <c r="E43" s="369"/>
      <c r="F43" s="401"/>
      <c r="G43" s="325"/>
      <c r="H43" s="401"/>
      <c r="I43" s="8"/>
      <c r="J43" s="401"/>
      <c r="K43" s="8"/>
      <c r="L43" s="9"/>
      <c r="M43" s="11"/>
      <c r="N43" s="320"/>
      <c r="O43" s="320"/>
      <c r="P43" s="11"/>
      <c r="Q43" s="439"/>
      <c r="R43" s="440"/>
      <c r="S43" s="441"/>
      <c r="T43" s="11"/>
      <c r="U43" s="67"/>
      <c r="V43" s="11"/>
      <c r="W43" s="203"/>
      <c r="X43" s="11"/>
      <c r="Y43" s="67"/>
    </row>
    <row r="44" spans="1:25" ht="8.25" customHeight="1">
      <c r="A44" s="34">
        <v>1.8229166666666701</v>
      </c>
      <c r="B44" s="367"/>
      <c r="C44" s="460"/>
      <c r="D44" s="11"/>
      <c r="E44" s="369"/>
      <c r="F44" s="401"/>
      <c r="G44" s="325"/>
      <c r="H44" s="401"/>
      <c r="I44" s="8"/>
      <c r="J44" s="401"/>
      <c r="K44" s="8"/>
      <c r="L44" s="9"/>
      <c r="M44" s="11"/>
      <c r="N44" s="320"/>
      <c r="O44" s="320"/>
      <c r="P44" s="11"/>
      <c r="Q44" s="439"/>
      <c r="R44" s="440"/>
      <c r="S44" s="441"/>
      <c r="T44" s="11"/>
      <c r="U44" s="67"/>
      <c r="V44" s="11"/>
      <c r="W44" s="203"/>
      <c r="X44" s="11"/>
      <c r="Y44" s="67"/>
    </row>
    <row r="45" spans="1:25" ht="9.75" customHeight="1">
      <c r="A45" s="33">
        <v>1.8333333333333299</v>
      </c>
      <c r="B45" s="367"/>
      <c r="C45" s="460"/>
      <c r="D45" s="11"/>
      <c r="E45" s="369"/>
      <c r="F45" s="402"/>
      <c r="G45" s="325"/>
      <c r="H45" s="402"/>
      <c r="I45" s="8"/>
      <c r="J45" s="402"/>
      <c r="K45" s="8"/>
      <c r="L45" s="9"/>
      <c r="M45" s="11"/>
      <c r="N45" s="320"/>
      <c r="O45" s="320"/>
      <c r="P45" s="11"/>
      <c r="Q45" s="439"/>
      <c r="R45" s="440"/>
      <c r="S45" s="441"/>
      <c r="T45" s="11"/>
      <c r="U45" s="68"/>
      <c r="V45" s="11"/>
      <c r="W45" s="204"/>
      <c r="X45" s="11"/>
      <c r="Y45" s="68"/>
    </row>
    <row r="46" spans="1:25" ht="8.25" customHeight="1">
      <c r="A46" s="34">
        <v>1.84375</v>
      </c>
      <c r="B46" s="326"/>
      <c r="C46" s="320"/>
      <c r="D46" s="11"/>
      <c r="E46" s="327"/>
      <c r="F46" s="320"/>
      <c r="G46" s="321"/>
      <c r="H46" s="9"/>
      <c r="I46" s="8"/>
      <c r="J46" s="8"/>
      <c r="K46" s="8"/>
      <c r="L46" s="9"/>
      <c r="M46" s="11"/>
      <c r="N46" s="320"/>
      <c r="O46" s="320"/>
      <c r="P46" s="11"/>
      <c r="Q46" s="439"/>
      <c r="R46" s="440"/>
      <c r="S46" s="441"/>
      <c r="T46" s="11"/>
      <c r="U46" s="68"/>
      <c r="V46" s="11"/>
      <c r="W46" s="204"/>
      <c r="X46" s="11"/>
      <c r="Y46" s="68"/>
    </row>
    <row r="47" spans="1:25" ht="8.25" customHeight="1">
      <c r="A47" s="34">
        <v>1.8541666666666701</v>
      </c>
      <c r="B47" s="326"/>
      <c r="C47" s="320"/>
      <c r="D47" s="11"/>
      <c r="E47" s="327"/>
      <c r="F47" s="320"/>
      <c r="G47" s="9"/>
      <c r="H47" s="9"/>
      <c r="I47" s="8"/>
      <c r="J47" s="8"/>
      <c r="K47" s="8"/>
      <c r="L47" s="9"/>
      <c r="M47" s="11"/>
      <c r="N47" s="320"/>
      <c r="O47" s="320"/>
      <c r="P47" s="11"/>
      <c r="Q47" s="439"/>
      <c r="R47" s="440"/>
      <c r="S47" s="441"/>
      <c r="T47" s="11"/>
      <c r="U47" s="68"/>
      <c r="V47" s="11"/>
      <c r="W47" s="204"/>
      <c r="X47" s="11"/>
      <c r="Y47" s="68"/>
    </row>
    <row r="48" spans="1:25" ht="8.25" customHeight="1">
      <c r="A48" s="34">
        <v>1.8645833333333299</v>
      </c>
      <c r="B48" s="326"/>
      <c r="C48" s="8"/>
      <c r="D48" s="11"/>
      <c r="E48" s="426" t="s">
        <v>87</v>
      </c>
      <c r="F48" s="427"/>
      <c r="G48" s="427"/>
      <c r="H48" s="427"/>
      <c r="I48" s="427"/>
      <c r="J48" s="427"/>
      <c r="K48" s="427"/>
      <c r="L48" s="428"/>
      <c r="M48" s="11"/>
      <c r="N48" s="320"/>
      <c r="O48" s="320"/>
      <c r="P48" s="11"/>
      <c r="Q48" s="439"/>
      <c r="R48" s="440"/>
      <c r="S48" s="441"/>
      <c r="T48" s="11"/>
      <c r="U48" s="68"/>
      <c r="V48" s="11"/>
      <c r="W48" s="204"/>
      <c r="X48" s="11"/>
      <c r="Y48" s="68"/>
    </row>
    <row r="49" spans="1:28" ht="9.75" customHeight="1">
      <c r="A49" s="33">
        <v>1.875</v>
      </c>
      <c r="B49" s="326"/>
      <c r="C49" s="8"/>
      <c r="D49" s="11"/>
      <c r="E49" s="429"/>
      <c r="F49" s="430"/>
      <c r="G49" s="430"/>
      <c r="H49" s="430"/>
      <c r="I49" s="430"/>
      <c r="J49" s="430"/>
      <c r="K49" s="430"/>
      <c r="L49" s="431"/>
      <c r="M49" s="11"/>
      <c r="N49" s="320"/>
      <c r="O49" s="320"/>
      <c r="P49" s="11"/>
      <c r="Q49" s="439"/>
      <c r="R49" s="440"/>
      <c r="S49" s="441"/>
      <c r="T49" s="11"/>
      <c r="U49" s="68"/>
      <c r="V49" s="11"/>
      <c r="W49" s="204"/>
      <c r="X49" s="11"/>
      <c r="Y49" s="68"/>
    </row>
    <row r="50" spans="1:28" ht="8.25" customHeight="1" thickBot="1">
      <c r="A50" s="36">
        <v>1.8854166666666701</v>
      </c>
      <c r="B50" s="328"/>
      <c r="C50" s="37"/>
      <c r="D50" s="38"/>
      <c r="E50" s="432"/>
      <c r="F50" s="433"/>
      <c r="G50" s="433"/>
      <c r="H50" s="433"/>
      <c r="I50" s="433"/>
      <c r="J50" s="433"/>
      <c r="K50" s="433"/>
      <c r="L50" s="434"/>
      <c r="M50" s="38"/>
      <c r="N50" s="329"/>
      <c r="O50" s="329"/>
      <c r="P50" s="38"/>
      <c r="Q50" s="442"/>
      <c r="R50" s="443"/>
      <c r="S50" s="444"/>
      <c r="T50" s="38"/>
      <c r="U50" s="69"/>
      <c r="V50" s="38"/>
      <c r="W50" s="205"/>
      <c r="X50" s="38"/>
      <c r="Y50" s="70"/>
    </row>
    <row r="51" spans="1:28" s="156" customFormat="1" ht="8.25" customHeight="1">
      <c r="A51" s="152"/>
      <c r="B51" s="112"/>
      <c r="C51" s="111"/>
      <c r="D51" s="105"/>
      <c r="E51" s="153"/>
      <c r="F51" s="153"/>
      <c r="G51" s="153"/>
      <c r="H51" s="153"/>
      <c r="I51" s="153"/>
      <c r="J51" s="153"/>
      <c r="K51" s="153"/>
      <c r="L51" s="153"/>
      <c r="M51" s="105"/>
      <c r="N51" s="111"/>
      <c r="O51" s="111"/>
      <c r="P51" s="105"/>
      <c r="Q51" s="154"/>
      <c r="R51" s="154"/>
      <c r="S51" s="154"/>
      <c r="T51" s="105"/>
      <c r="U51" s="118"/>
      <c r="V51" s="105"/>
      <c r="W51" s="118"/>
      <c r="X51" s="105"/>
      <c r="Y51" s="155"/>
    </row>
    <row r="52" spans="1:28" ht="8.25" customHeight="1">
      <c r="A52" s="121" t="s">
        <v>48</v>
      </c>
      <c r="B52" s="101"/>
      <c r="C52" s="111" t="s">
        <v>49</v>
      </c>
      <c r="D52" s="105"/>
      <c r="E52" s="112"/>
      <c r="F52" s="111"/>
      <c r="G52" s="111"/>
      <c r="H52" s="111"/>
      <c r="I52" s="113"/>
      <c r="J52" s="398" t="s">
        <v>50</v>
      </c>
      <c r="K52" s="399"/>
      <c r="L52" s="399"/>
      <c r="M52" s="399"/>
      <c r="N52" s="399"/>
      <c r="O52" s="399"/>
      <c r="P52" s="399"/>
      <c r="Q52" s="104"/>
      <c r="R52" s="162" t="s">
        <v>0</v>
      </c>
      <c r="S52" s="398" t="s">
        <v>51</v>
      </c>
      <c r="T52" s="399"/>
      <c r="U52" s="399"/>
      <c r="V52" s="163"/>
      <c r="W52" s="162" t="s">
        <v>6</v>
      </c>
      <c r="X52" s="398" t="s">
        <v>52</v>
      </c>
      <c r="Y52" s="399"/>
      <c r="Z52" s="399"/>
    </row>
    <row r="53" spans="1:28" ht="8.25" customHeight="1">
      <c r="A53" s="71"/>
      <c r="B53" s="106"/>
      <c r="C53" s="111"/>
      <c r="D53" s="105"/>
      <c r="E53" s="112"/>
      <c r="F53" s="111"/>
      <c r="G53" s="111"/>
      <c r="H53" s="111"/>
      <c r="I53" s="111"/>
      <c r="J53" s="111"/>
      <c r="K53" s="111"/>
      <c r="L53" s="111"/>
      <c r="M53" s="105"/>
      <c r="N53" s="115"/>
      <c r="O53" s="105"/>
      <c r="P53" s="112"/>
      <c r="Q53" s="104"/>
      <c r="R53" s="114"/>
      <c r="S53" s="164"/>
      <c r="T53" s="114"/>
      <c r="U53" s="163"/>
      <c r="V53" s="163"/>
      <c r="W53" s="114"/>
      <c r="X53" s="114"/>
      <c r="Y53" s="114"/>
      <c r="Z53" s="114"/>
    </row>
    <row r="54" spans="1:28" ht="8.25" customHeight="1">
      <c r="A54" s="71"/>
      <c r="B54" s="102"/>
      <c r="C54" s="111" t="s">
        <v>54</v>
      </c>
      <c r="D54" s="105"/>
      <c r="E54" s="112"/>
      <c r="F54" s="111"/>
      <c r="G54" s="111"/>
      <c r="H54" s="111"/>
      <c r="I54" s="116"/>
      <c r="J54" s="398" t="s">
        <v>55</v>
      </c>
      <c r="K54" s="399"/>
      <c r="L54" s="111"/>
      <c r="M54" s="105"/>
      <c r="N54" s="115"/>
      <c r="O54" s="105"/>
      <c r="P54" s="112"/>
      <c r="Q54" s="104"/>
      <c r="R54" s="162" t="s">
        <v>1</v>
      </c>
      <c r="S54" s="398" t="s">
        <v>56</v>
      </c>
      <c r="T54" s="399"/>
      <c r="U54" s="399"/>
      <c r="V54" s="163"/>
      <c r="W54" s="162" t="s">
        <v>5</v>
      </c>
      <c r="X54" s="398" t="s">
        <v>57</v>
      </c>
      <c r="Y54" s="399"/>
      <c r="Z54" s="399"/>
    </row>
    <row r="55" spans="1:28" ht="8.25" customHeight="1">
      <c r="A55" s="71"/>
      <c r="B55" s="106"/>
      <c r="C55" s="111"/>
      <c r="D55" s="105"/>
      <c r="E55" s="112"/>
      <c r="F55" s="111"/>
      <c r="G55" s="111"/>
      <c r="H55" s="111"/>
      <c r="I55" s="111"/>
      <c r="J55" s="111"/>
      <c r="K55" s="111"/>
      <c r="L55" s="111"/>
      <c r="M55" s="105"/>
      <c r="N55" s="115"/>
      <c r="O55" s="105"/>
      <c r="P55" s="112"/>
      <c r="Q55" s="104"/>
      <c r="R55" s="114"/>
      <c r="S55" s="114"/>
      <c r="T55" s="114"/>
      <c r="U55" s="163"/>
      <c r="V55" s="163"/>
      <c r="W55" s="114"/>
      <c r="X55" s="114"/>
      <c r="Y55" s="114"/>
      <c r="Z55" s="114"/>
    </row>
    <row r="56" spans="1:28" ht="8.25" customHeight="1">
      <c r="A56" s="71"/>
      <c r="B56" s="103"/>
      <c r="C56" s="398" t="s">
        <v>59</v>
      </c>
      <c r="D56" s="399"/>
      <c r="E56" s="399"/>
      <c r="F56" s="399"/>
      <c r="G56" s="111"/>
      <c r="H56" s="111"/>
      <c r="I56" s="111"/>
      <c r="J56" s="111"/>
      <c r="K56" s="111"/>
      <c r="L56" s="111"/>
      <c r="M56" s="105"/>
      <c r="N56" s="115"/>
      <c r="O56" s="105"/>
      <c r="P56" s="112"/>
      <c r="Q56" s="104"/>
      <c r="R56" s="162" t="s">
        <v>2</v>
      </c>
      <c r="S56" s="398" t="s">
        <v>60</v>
      </c>
      <c r="T56" s="399"/>
      <c r="U56" s="399"/>
      <c r="V56" s="163"/>
      <c r="W56" s="162" t="s">
        <v>7</v>
      </c>
      <c r="X56" s="398" t="s">
        <v>61</v>
      </c>
      <c r="Y56" s="399"/>
      <c r="Z56" s="399"/>
    </row>
    <row r="57" spans="1:28" ht="8.25" customHeight="1">
      <c r="A57" s="71"/>
      <c r="B57" s="106"/>
      <c r="C57" s="111"/>
      <c r="D57" s="105"/>
      <c r="E57" s="112"/>
      <c r="F57" s="111"/>
      <c r="G57" s="111"/>
      <c r="H57" s="111"/>
      <c r="I57" s="111"/>
      <c r="J57" s="111"/>
      <c r="K57" s="111"/>
      <c r="L57" s="111"/>
      <c r="M57" s="105"/>
      <c r="N57" s="115"/>
      <c r="O57" s="105"/>
      <c r="P57" s="112"/>
      <c r="Q57" s="104"/>
      <c r="R57" s="114"/>
      <c r="S57" s="114"/>
      <c r="T57" s="114"/>
      <c r="U57" s="163"/>
      <c r="V57" s="163"/>
      <c r="W57" s="114"/>
      <c r="X57" s="114"/>
      <c r="Y57" s="114"/>
      <c r="Z57" s="114"/>
    </row>
    <row r="58" spans="1:28" ht="8.25" customHeight="1">
      <c r="A58" s="71"/>
      <c r="B58" s="110"/>
      <c r="C58" s="398" t="s">
        <v>62</v>
      </c>
      <c r="D58" s="399"/>
      <c r="E58" s="399"/>
      <c r="F58" s="399"/>
      <c r="G58" s="399"/>
      <c r="H58" s="399"/>
      <c r="I58" s="399"/>
      <c r="J58" s="399"/>
      <c r="K58" s="111"/>
      <c r="L58" s="111"/>
      <c r="M58" s="105"/>
      <c r="N58" s="115"/>
      <c r="O58" s="105"/>
      <c r="P58" s="112"/>
      <c r="Q58" s="104"/>
      <c r="R58" s="162" t="s">
        <v>8</v>
      </c>
      <c r="S58" s="398" t="s">
        <v>63</v>
      </c>
      <c r="T58" s="399"/>
      <c r="U58" s="399"/>
      <c r="V58" s="163"/>
      <c r="W58" s="162" t="s">
        <v>11</v>
      </c>
      <c r="X58" s="398" t="s">
        <v>64</v>
      </c>
      <c r="Y58" s="399"/>
      <c r="Z58" s="399"/>
    </row>
    <row r="59" spans="1:28" ht="8.25" customHeight="1">
      <c r="R59" s="163"/>
      <c r="S59" s="163"/>
      <c r="T59" s="163"/>
      <c r="U59" s="163"/>
      <c r="V59" s="163"/>
      <c r="W59" s="163"/>
      <c r="X59" s="163"/>
      <c r="Y59" s="163"/>
      <c r="Z59" s="163"/>
    </row>
    <row r="60" spans="1:28" ht="8.25" customHeight="1">
      <c r="R60" s="162" t="s">
        <v>9</v>
      </c>
      <c r="S60" s="410" t="s">
        <v>53</v>
      </c>
      <c r="T60" s="411"/>
      <c r="U60" s="411"/>
      <c r="V60" s="163"/>
      <c r="W60" s="162" t="s">
        <v>3</v>
      </c>
      <c r="X60" s="410" t="s">
        <v>58</v>
      </c>
      <c r="Y60" s="411"/>
      <c r="Z60" s="411"/>
    </row>
    <row r="61" spans="1:28" ht="15.6" customHeight="1">
      <c r="A61" s="161"/>
      <c r="AA61" s="179"/>
    </row>
    <row r="62" spans="1:28" ht="11.25" customHeight="1" thickBot="1">
      <c r="A62" s="161"/>
      <c r="B62" s="464" t="s">
        <v>88</v>
      </c>
      <c r="C62" s="465"/>
      <c r="D62" s="465"/>
      <c r="E62" s="465"/>
      <c r="F62" s="465"/>
      <c r="G62" s="465"/>
      <c r="H62" s="465"/>
      <c r="I62" s="465"/>
      <c r="J62" s="465"/>
      <c r="K62" s="465"/>
      <c r="L62" s="465"/>
      <c r="M62" s="465"/>
      <c r="N62" s="465"/>
      <c r="O62" s="465"/>
      <c r="P62" s="465"/>
      <c r="Q62" s="465"/>
      <c r="R62" s="465"/>
      <c r="S62" s="465"/>
      <c r="T62" s="465"/>
      <c r="U62" s="465"/>
      <c r="V62" s="465"/>
      <c r="W62" s="465"/>
      <c r="X62" s="465"/>
      <c r="Y62" s="465"/>
      <c r="Z62" s="179" t="s">
        <v>66</v>
      </c>
      <c r="AA62" s="180" t="s">
        <v>89</v>
      </c>
      <c r="AB62" s="181" t="s">
        <v>90</v>
      </c>
    </row>
    <row r="63" spans="1:28" ht="10.5" customHeight="1">
      <c r="A63" s="133" t="s">
        <v>0</v>
      </c>
      <c r="B63" s="262">
        <f>13.75-10-0.25</f>
        <v>3.5</v>
      </c>
      <c r="C63" s="263"/>
      <c r="D63" s="134"/>
      <c r="E63" s="262">
        <f>13.75-12.25</f>
        <v>1.5</v>
      </c>
      <c r="F63" s="264"/>
      <c r="G63" s="265"/>
      <c r="H63" s="264"/>
      <c r="I63" s="265"/>
      <c r="J63" s="264"/>
      <c r="K63" s="265"/>
      <c r="L63" s="263"/>
      <c r="M63" s="134"/>
      <c r="N63" s="262">
        <v>1.5</v>
      </c>
      <c r="O63" s="166"/>
      <c r="P63" s="134"/>
      <c r="Q63" s="330">
        <f>11-9.5</f>
        <v>1.5</v>
      </c>
      <c r="R63" s="267"/>
      <c r="S63" s="267"/>
      <c r="T63" s="158"/>
      <c r="U63" s="267"/>
      <c r="V63" s="158"/>
      <c r="W63" s="263"/>
      <c r="X63" s="134"/>
      <c r="Y63" s="262"/>
      <c r="Z63" s="165">
        <f>SUM(B63:Y63)</f>
        <v>8</v>
      </c>
      <c r="AA63" s="1">
        <f>Z63+' Du 21 au 27 Oct'!AO65</f>
        <v>23.75</v>
      </c>
      <c r="AB63" s="122">
        <f>AA63/2</f>
        <v>11.875</v>
      </c>
    </row>
    <row r="64" spans="1:28" ht="10.5" customHeight="1">
      <c r="A64" s="133" t="s">
        <v>2</v>
      </c>
      <c r="B64" s="273"/>
      <c r="C64" s="138"/>
      <c r="D64" s="139"/>
      <c r="E64" s="274"/>
      <c r="F64" s="81"/>
      <c r="G64" s="275"/>
      <c r="H64" s="140"/>
      <c r="I64" s="141"/>
      <c r="J64" s="141"/>
      <c r="K64" s="141"/>
      <c r="L64" s="138"/>
      <c r="M64" s="139"/>
      <c r="N64" s="331"/>
      <c r="O64" s="167">
        <v>1.5</v>
      </c>
      <c r="P64" s="139"/>
      <c r="Q64" s="81"/>
      <c r="R64" s="277">
        <v>1.5</v>
      </c>
      <c r="S64" s="142"/>
      <c r="T64" s="159"/>
      <c r="U64" s="140"/>
      <c r="V64" s="159"/>
      <c r="W64" s="143"/>
      <c r="X64" s="139"/>
      <c r="Y64" s="144"/>
      <c r="Z64" s="165">
        <f>SUM(B64:Y64)</f>
        <v>3</v>
      </c>
      <c r="AA64" s="1">
        <f>Z64+' Du 21 au 27 Oct'!AO66</f>
        <v>13.25</v>
      </c>
      <c r="AB64" s="122">
        <f t="shared" ref="AB64:AB70" si="0">AA64/2</f>
        <v>6.625</v>
      </c>
    </row>
    <row r="65" spans="1:28" ht="10.5" customHeight="1">
      <c r="A65" s="133" t="s">
        <v>1</v>
      </c>
      <c r="B65" s="273"/>
      <c r="C65" s="138">
        <v>3.5</v>
      </c>
      <c r="D65" s="139"/>
      <c r="E65" s="274"/>
      <c r="F65" s="81"/>
      <c r="G65" s="275"/>
      <c r="H65" s="140">
        <v>1</v>
      </c>
      <c r="I65" s="141"/>
      <c r="J65" s="141"/>
      <c r="K65" s="141"/>
      <c r="L65" s="138"/>
      <c r="M65" s="139"/>
      <c r="N65" s="331"/>
      <c r="O65" s="167"/>
      <c r="P65" s="139"/>
      <c r="Q65" s="81"/>
      <c r="R65" s="277"/>
      <c r="S65" s="142"/>
      <c r="T65" s="159"/>
      <c r="U65" s="140"/>
      <c r="V65" s="159"/>
      <c r="W65" s="143"/>
      <c r="X65" s="139"/>
      <c r="Y65" s="144"/>
      <c r="Z65" s="165">
        <f>SUM(B65:Y65)</f>
        <v>4.5</v>
      </c>
      <c r="AA65" s="1">
        <f>Z65+' Du 21 au 27 Oct'!AO67</f>
        <v>12.25</v>
      </c>
      <c r="AB65" s="122">
        <f t="shared" si="0"/>
        <v>6.125</v>
      </c>
    </row>
    <row r="66" spans="1:28" ht="10.5" customHeight="1">
      <c r="A66" s="133" t="s">
        <v>8</v>
      </c>
      <c r="B66" s="273"/>
      <c r="C66" s="138"/>
      <c r="D66" s="139"/>
      <c r="E66" s="274"/>
      <c r="F66" s="81"/>
      <c r="G66" s="275"/>
      <c r="H66" s="140"/>
      <c r="I66" s="141"/>
      <c r="J66" s="141"/>
      <c r="K66" s="141"/>
      <c r="L66" s="138">
        <v>1.75</v>
      </c>
      <c r="M66" s="139"/>
      <c r="N66" s="331"/>
      <c r="O66" s="167"/>
      <c r="P66" s="139"/>
      <c r="Q66" s="81"/>
      <c r="R66" s="277"/>
      <c r="S66" s="142">
        <v>1.5</v>
      </c>
      <c r="T66" s="159"/>
      <c r="U66" s="140"/>
      <c r="V66" s="159"/>
      <c r="W66" s="143"/>
      <c r="X66" s="139"/>
      <c r="Y66" s="144"/>
      <c r="Z66" s="165">
        <f t="shared" ref="Z66:Z70" si="1">SUM(B66:Y66)</f>
        <v>3.25</v>
      </c>
      <c r="AA66" s="1">
        <f>Z66+' Du 21 au 27 Oct'!AO68</f>
        <v>9.5</v>
      </c>
      <c r="AB66" s="122">
        <f>AA66/2</f>
        <v>4.75</v>
      </c>
    </row>
    <row r="67" spans="1:28" s="3" customFormat="1" ht="10.5" customHeight="1">
      <c r="A67" s="133" t="s">
        <v>6</v>
      </c>
      <c r="B67" s="273"/>
      <c r="C67" s="138"/>
      <c r="D67" s="139"/>
      <c r="E67" s="274"/>
      <c r="F67" s="81"/>
      <c r="G67" s="275"/>
      <c r="H67" s="140"/>
      <c r="I67" s="141"/>
      <c r="J67" s="141">
        <v>1</v>
      </c>
      <c r="K67" s="141"/>
      <c r="L67" s="138"/>
      <c r="M67" s="139"/>
      <c r="N67" s="331"/>
      <c r="O67" s="167"/>
      <c r="P67" s="139"/>
      <c r="Q67" s="81"/>
      <c r="R67" s="277"/>
      <c r="S67" s="142"/>
      <c r="T67" s="159"/>
      <c r="U67" s="140"/>
      <c r="V67" s="159"/>
      <c r="W67" s="143"/>
      <c r="X67" s="139"/>
      <c r="Y67" s="144"/>
      <c r="Z67" s="165">
        <f t="shared" si="1"/>
        <v>1</v>
      </c>
      <c r="AA67" s="1">
        <f>Z67+' Du 21 au 27 Oct'!AO69</f>
        <v>5.5</v>
      </c>
      <c r="AB67" s="122">
        <f t="shared" si="0"/>
        <v>2.75</v>
      </c>
    </row>
    <row r="68" spans="1:28" ht="10.5" customHeight="1">
      <c r="A68" s="133" t="s">
        <v>5</v>
      </c>
      <c r="B68" s="273"/>
      <c r="C68" s="138"/>
      <c r="D68" s="139"/>
      <c r="E68" s="274"/>
      <c r="F68" s="81"/>
      <c r="G68" s="275"/>
      <c r="H68" s="140"/>
      <c r="I68" s="141">
        <v>1</v>
      </c>
      <c r="J68" s="141"/>
      <c r="K68" s="141"/>
      <c r="L68" s="138"/>
      <c r="M68" s="139"/>
      <c r="N68" s="331"/>
      <c r="O68" s="167"/>
      <c r="P68" s="139"/>
      <c r="Q68" s="81"/>
      <c r="R68" s="277"/>
      <c r="S68" s="142"/>
      <c r="T68" s="159"/>
      <c r="U68" s="140"/>
      <c r="V68" s="159"/>
      <c r="W68" s="143"/>
      <c r="X68" s="139"/>
      <c r="Y68" s="144"/>
      <c r="Z68" s="165">
        <f t="shared" si="1"/>
        <v>1</v>
      </c>
      <c r="AA68" s="1">
        <f>Z68+' Du 21 au 27 Oct'!AO70</f>
        <v>4</v>
      </c>
      <c r="AB68" s="122">
        <f t="shared" si="0"/>
        <v>2</v>
      </c>
    </row>
    <row r="69" spans="1:28" ht="10.5" customHeight="1">
      <c r="A69" s="133" t="s">
        <v>61</v>
      </c>
      <c r="B69" s="273"/>
      <c r="C69" s="138"/>
      <c r="D69" s="139"/>
      <c r="E69" s="274"/>
      <c r="F69" s="81"/>
      <c r="G69" s="275"/>
      <c r="H69" s="140"/>
      <c r="I69" s="141"/>
      <c r="J69" s="141"/>
      <c r="K69" s="141">
        <v>0.75</v>
      </c>
      <c r="L69" s="138"/>
      <c r="M69" s="139"/>
      <c r="N69" s="331"/>
      <c r="O69" s="167"/>
      <c r="P69" s="139"/>
      <c r="Q69" s="81"/>
      <c r="R69" s="277"/>
      <c r="S69" s="142"/>
      <c r="T69" s="159"/>
      <c r="U69" s="140"/>
      <c r="V69" s="159"/>
      <c r="W69" s="143"/>
      <c r="X69" s="139"/>
      <c r="Y69" s="144"/>
      <c r="Z69" s="165">
        <f t="shared" si="1"/>
        <v>0.75</v>
      </c>
      <c r="AA69" s="1">
        <f>Z69+' Du 21 au 27 Oct'!AO71</f>
        <v>2.25</v>
      </c>
      <c r="AB69" s="122">
        <f t="shared" si="0"/>
        <v>1.125</v>
      </c>
    </row>
    <row r="70" spans="1:28" ht="10.5" customHeight="1" thickBot="1">
      <c r="A70" s="133" t="s">
        <v>11</v>
      </c>
      <c r="B70" s="283"/>
      <c r="C70" s="145"/>
      <c r="D70" s="146"/>
      <c r="E70" s="284"/>
      <c r="F70" s="285">
        <v>1</v>
      </c>
      <c r="G70" s="147"/>
      <c r="H70" s="147"/>
      <c r="I70" s="148"/>
      <c r="J70" s="148"/>
      <c r="K70" s="148"/>
      <c r="L70" s="145"/>
      <c r="M70" s="146"/>
      <c r="N70" s="332"/>
      <c r="O70" s="168"/>
      <c r="P70" s="146"/>
      <c r="Q70" s="285"/>
      <c r="R70" s="287"/>
      <c r="S70" s="149"/>
      <c r="T70" s="160"/>
      <c r="U70" s="147"/>
      <c r="V70" s="160"/>
      <c r="W70" s="150"/>
      <c r="X70" s="146"/>
      <c r="Y70" s="151"/>
      <c r="Z70" s="165">
        <f t="shared" si="1"/>
        <v>1</v>
      </c>
      <c r="AA70" s="1">
        <f>Z70+' Du 21 au 27 Oct'!AO72</f>
        <v>4.25</v>
      </c>
      <c r="AB70" s="122">
        <f t="shared" si="0"/>
        <v>2.125</v>
      </c>
    </row>
    <row r="71" spans="1:28" s="156" customFormat="1" ht="11.25" customHeight="1">
      <c r="A71" s="170"/>
      <c r="B71" s="171"/>
      <c r="C71" s="172"/>
      <c r="D71" s="172"/>
      <c r="E71" s="171"/>
      <c r="F71" s="172"/>
      <c r="G71" s="172"/>
      <c r="H71" s="172"/>
      <c r="I71" s="172"/>
      <c r="J71" s="172"/>
      <c r="K71" s="172"/>
      <c r="L71" s="172"/>
      <c r="M71" s="172"/>
      <c r="N71" s="173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69"/>
      <c r="AA71" s="174"/>
    </row>
    <row r="72" spans="1:28" s="155" customFormat="1" ht="11.25" customHeight="1" thickBot="1">
      <c r="A72" s="175" t="s">
        <v>67</v>
      </c>
      <c r="B72" s="464" t="s">
        <v>91</v>
      </c>
      <c r="C72" s="465"/>
      <c r="D72" s="465"/>
      <c r="E72" s="465"/>
      <c r="F72" s="465"/>
      <c r="G72" s="465"/>
      <c r="H72" s="465"/>
      <c r="I72" s="465"/>
      <c r="J72" s="465"/>
      <c r="K72" s="465"/>
      <c r="L72" s="465"/>
      <c r="M72" s="465"/>
      <c r="N72" s="465"/>
      <c r="O72" s="465"/>
      <c r="P72" s="465"/>
      <c r="Q72" s="465"/>
      <c r="R72" s="465"/>
      <c r="S72" s="465"/>
      <c r="T72" s="465"/>
      <c r="U72" s="465"/>
      <c r="V72" s="465"/>
      <c r="W72" s="465"/>
      <c r="X72" s="465"/>
      <c r="Y72" s="465"/>
      <c r="Z72" s="179" t="s">
        <v>66</v>
      </c>
      <c r="AA72" s="180" t="s">
        <v>89</v>
      </c>
      <c r="AB72" s="181" t="s">
        <v>90</v>
      </c>
    </row>
    <row r="73" spans="1:28" ht="10.5" customHeight="1">
      <c r="A73" s="133" t="s">
        <v>0</v>
      </c>
      <c r="B73" s="262">
        <v>1.75</v>
      </c>
      <c r="C73" s="263"/>
      <c r="D73" s="134"/>
      <c r="E73" s="262">
        <v>2</v>
      </c>
      <c r="F73" s="330"/>
      <c r="G73" s="333"/>
      <c r="H73" s="330"/>
      <c r="I73" s="333"/>
      <c r="J73" s="330"/>
      <c r="K73" s="333"/>
      <c r="L73" s="334"/>
      <c r="M73" s="176"/>
      <c r="N73" s="262">
        <v>2</v>
      </c>
      <c r="O73" s="177"/>
      <c r="P73" s="176"/>
      <c r="Q73" s="330">
        <v>1.25</v>
      </c>
      <c r="R73" s="335"/>
      <c r="S73" s="335"/>
      <c r="T73" s="158"/>
      <c r="U73" s="267"/>
      <c r="V73" s="158"/>
      <c r="W73" s="263"/>
      <c r="X73" s="134"/>
      <c r="Y73" s="262"/>
      <c r="Z73" s="178">
        <f>SUM(B73:Y73)</f>
        <v>7</v>
      </c>
      <c r="AA73" s="1">
        <f>Z73+' Du 21 au 27 Oct'!AO75</f>
        <v>16</v>
      </c>
      <c r="AB73" s="122">
        <f>AA73/2</f>
        <v>8</v>
      </c>
    </row>
    <row r="74" spans="1:28" ht="10.5" customHeight="1">
      <c r="A74" s="133" t="s">
        <v>2</v>
      </c>
      <c r="B74" s="273"/>
      <c r="C74" s="138"/>
      <c r="D74" s="139"/>
      <c r="E74" s="274"/>
      <c r="F74" s="81">
        <v>1</v>
      </c>
      <c r="G74" s="275"/>
      <c r="H74" s="140"/>
      <c r="I74" s="141"/>
      <c r="J74" s="141"/>
      <c r="K74" s="141"/>
      <c r="L74" s="138"/>
      <c r="M74" s="139"/>
      <c r="N74" s="336"/>
      <c r="O74" s="167">
        <v>2</v>
      </c>
      <c r="P74" s="139"/>
      <c r="Q74" s="81"/>
      <c r="R74" s="277">
        <v>1.25</v>
      </c>
      <c r="S74" s="142"/>
      <c r="T74" s="159"/>
      <c r="U74" s="140"/>
      <c r="V74" s="159"/>
      <c r="W74" s="143"/>
      <c r="X74" s="139"/>
      <c r="Y74" s="144"/>
      <c r="Z74" s="178">
        <f t="shared" ref="Z74:Z80" si="2">SUM(B74:Y74)</f>
        <v>4.25</v>
      </c>
      <c r="AA74" s="1">
        <f>Z74+' Du 21 au 27 Oct'!AO76</f>
        <v>11.5</v>
      </c>
      <c r="AB74" s="122">
        <f t="shared" ref="AB74:AB80" si="3">AA74/2</f>
        <v>5.75</v>
      </c>
    </row>
    <row r="75" spans="1:28" ht="10.5" customHeight="1">
      <c r="A75" s="133" t="s">
        <v>1</v>
      </c>
      <c r="B75" s="273"/>
      <c r="C75" s="138">
        <v>1.75</v>
      </c>
      <c r="D75" s="139"/>
      <c r="E75" s="274"/>
      <c r="F75" s="81"/>
      <c r="G75" s="275"/>
      <c r="H75" s="140">
        <v>2</v>
      </c>
      <c r="I75" s="141"/>
      <c r="J75" s="141"/>
      <c r="K75" s="141"/>
      <c r="L75" s="138"/>
      <c r="M75" s="139"/>
      <c r="N75" s="336"/>
      <c r="O75" s="167"/>
      <c r="P75" s="139"/>
      <c r="Q75" s="81"/>
      <c r="R75" s="277"/>
      <c r="S75" s="142"/>
      <c r="T75" s="159"/>
      <c r="U75" s="140"/>
      <c r="V75" s="159"/>
      <c r="W75" s="143"/>
      <c r="X75" s="139"/>
      <c r="Y75" s="144"/>
      <c r="Z75" s="178">
        <f t="shared" si="2"/>
        <v>3.75</v>
      </c>
      <c r="AA75" s="1">
        <f>Z75+' Du 21 au 27 Oct'!AO77</f>
        <v>9.75</v>
      </c>
      <c r="AB75" s="122">
        <f t="shared" si="3"/>
        <v>4.875</v>
      </c>
    </row>
    <row r="76" spans="1:28" ht="10.5" customHeight="1">
      <c r="A76" s="133" t="s">
        <v>8</v>
      </c>
      <c r="B76" s="273"/>
      <c r="C76" s="138"/>
      <c r="D76" s="139"/>
      <c r="E76" s="274"/>
      <c r="F76" s="81"/>
      <c r="G76" s="275"/>
      <c r="H76" s="140"/>
      <c r="I76" s="141"/>
      <c r="J76" s="141"/>
      <c r="K76" s="141"/>
      <c r="L76" s="138"/>
      <c r="M76" s="139"/>
      <c r="N76" s="336"/>
      <c r="O76" s="167"/>
      <c r="P76" s="139"/>
      <c r="Q76" s="81"/>
      <c r="R76" s="277"/>
      <c r="S76" s="142">
        <v>1.25</v>
      </c>
      <c r="T76" s="159"/>
      <c r="U76" s="140"/>
      <c r="V76" s="159"/>
      <c r="W76" s="143"/>
      <c r="X76" s="139"/>
      <c r="Y76" s="144"/>
      <c r="Z76" s="178">
        <f t="shared" si="2"/>
        <v>1.25</v>
      </c>
      <c r="AA76" s="1">
        <f>Z76+' Du 21 au 27 Oct'!AO78</f>
        <v>6.5</v>
      </c>
      <c r="AB76" s="122">
        <f t="shared" si="3"/>
        <v>3.25</v>
      </c>
    </row>
    <row r="77" spans="1:28" ht="10.5" customHeight="1">
      <c r="A77" s="133" t="s">
        <v>6</v>
      </c>
      <c r="B77" s="273"/>
      <c r="C77" s="138"/>
      <c r="D77" s="139"/>
      <c r="E77" s="274"/>
      <c r="F77" s="81"/>
      <c r="G77" s="275"/>
      <c r="H77" s="140"/>
      <c r="I77" s="141"/>
      <c r="J77" s="141"/>
      <c r="K77" s="141"/>
      <c r="L77" s="138"/>
      <c r="M77" s="139"/>
      <c r="N77" s="336"/>
      <c r="O77" s="167"/>
      <c r="P77" s="139"/>
      <c r="Q77" s="81"/>
      <c r="R77" s="277"/>
      <c r="S77" s="142"/>
      <c r="T77" s="159"/>
      <c r="U77" s="140"/>
      <c r="V77" s="159"/>
      <c r="W77" s="143"/>
      <c r="X77" s="139"/>
      <c r="Y77" s="144"/>
      <c r="Z77" s="178">
        <f t="shared" si="2"/>
        <v>0</v>
      </c>
      <c r="AA77" s="1">
        <f>Z77+' Du 21 au 27 Oct'!AO79</f>
        <v>2.75</v>
      </c>
      <c r="AB77" s="122">
        <f t="shared" si="3"/>
        <v>1.375</v>
      </c>
    </row>
    <row r="78" spans="1:28" ht="10.5" customHeight="1">
      <c r="A78" s="133" t="s">
        <v>5</v>
      </c>
      <c r="B78" s="273"/>
      <c r="C78" s="138"/>
      <c r="D78" s="139"/>
      <c r="E78" s="274"/>
      <c r="F78" s="81"/>
      <c r="G78" s="275"/>
      <c r="H78" s="140"/>
      <c r="I78" s="141"/>
      <c r="J78" s="141"/>
      <c r="K78" s="141"/>
      <c r="L78" s="138"/>
      <c r="M78" s="139"/>
      <c r="N78" s="331"/>
      <c r="O78" s="167"/>
      <c r="P78" s="139"/>
      <c r="Q78" s="81"/>
      <c r="R78" s="277"/>
      <c r="S78" s="142"/>
      <c r="T78" s="159"/>
      <c r="U78" s="140"/>
      <c r="V78" s="159"/>
      <c r="W78" s="143"/>
      <c r="X78" s="139"/>
      <c r="Y78" s="144"/>
      <c r="Z78" s="178">
        <f t="shared" si="2"/>
        <v>0</v>
      </c>
      <c r="AA78" s="1">
        <f>Z78+' Du 21 au 27 Oct'!AO80</f>
        <v>0</v>
      </c>
      <c r="AB78" s="122">
        <f t="shared" si="3"/>
        <v>0</v>
      </c>
    </row>
    <row r="79" spans="1:28" ht="10.5" customHeight="1">
      <c r="A79" s="133" t="s">
        <v>61</v>
      </c>
      <c r="B79" s="273"/>
      <c r="C79" s="138"/>
      <c r="D79" s="139"/>
      <c r="E79" s="274"/>
      <c r="F79" s="81"/>
      <c r="G79" s="275"/>
      <c r="H79" s="140"/>
      <c r="I79" s="141"/>
      <c r="J79" s="141"/>
      <c r="K79" s="141"/>
      <c r="L79" s="138"/>
      <c r="M79" s="139"/>
      <c r="N79" s="331"/>
      <c r="O79" s="167"/>
      <c r="P79" s="139"/>
      <c r="Q79" s="81"/>
      <c r="R79" s="277"/>
      <c r="S79" s="142"/>
      <c r="T79" s="159"/>
      <c r="U79" s="140"/>
      <c r="V79" s="159"/>
      <c r="W79" s="143"/>
      <c r="X79" s="139"/>
      <c r="Y79" s="144"/>
      <c r="Z79" s="178">
        <f t="shared" si="2"/>
        <v>0</v>
      </c>
      <c r="AA79" s="1">
        <f>Z79+' Du 21 au 27 Oct'!AO81</f>
        <v>0</v>
      </c>
      <c r="AB79" s="122">
        <f t="shared" si="3"/>
        <v>0</v>
      </c>
    </row>
    <row r="80" spans="1:28" ht="10.5" customHeight="1" thickBot="1">
      <c r="A80" s="133" t="s">
        <v>11</v>
      </c>
      <c r="B80" s="283"/>
      <c r="C80" s="145"/>
      <c r="D80" s="146"/>
      <c r="E80" s="284"/>
      <c r="F80" s="285"/>
      <c r="G80" s="147"/>
      <c r="H80" s="147"/>
      <c r="I80" s="148"/>
      <c r="J80" s="148"/>
      <c r="K80" s="148"/>
      <c r="L80" s="145"/>
      <c r="M80" s="146"/>
      <c r="N80" s="332"/>
      <c r="O80" s="168"/>
      <c r="P80" s="146"/>
      <c r="Q80" s="285"/>
      <c r="R80" s="287"/>
      <c r="S80" s="149"/>
      <c r="T80" s="160"/>
      <c r="U80" s="147"/>
      <c r="V80" s="160"/>
      <c r="W80" s="150"/>
      <c r="X80" s="146"/>
      <c r="Y80" s="151"/>
      <c r="Z80" s="178">
        <f t="shared" si="2"/>
        <v>0</v>
      </c>
      <c r="AA80" s="1">
        <f>Z80+' Du 21 au 27 Oct'!AO82</f>
        <v>0</v>
      </c>
      <c r="AB80" s="122">
        <f t="shared" si="3"/>
        <v>0</v>
      </c>
    </row>
    <row r="81" spans="1:1" ht="15.6" customHeight="1">
      <c r="A81" s="2"/>
    </row>
    <row r="82" spans="1:1" ht="15.6" customHeight="1">
      <c r="A82" s="2"/>
    </row>
  </sheetData>
  <mergeCells count="61">
    <mergeCell ref="Q7:Q11"/>
    <mergeCell ref="Q13:Q18"/>
    <mergeCell ref="R7:R11"/>
    <mergeCell ref="S7:S11"/>
    <mergeCell ref="R13:R18"/>
    <mergeCell ref="S13:S18"/>
    <mergeCell ref="B62:Y62"/>
    <mergeCell ref="B72:Y72"/>
    <mergeCell ref="O15:O22"/>
    <mergeCell ref="N15:N22"/>
    <mergeCell ref="E15:E22"/>
    <mergeCell ref="H15:H22"/>
    <mergeCell ref="S60:U60"/>
    <mergeCell ref="X60:Z60"/>
    <mergeCell ref="B20:B29"/>
    <mergeCell ref="F42:F45"/>
    <mergeCell ref="G15:G22"/>
    <mergeCell ref="J52:P52"/>
    <mergeCell ref="S52:U52"/>
    <mergeCell ref="X52:Z52"/>
    <mergeCell ref="J54:K54"/>
    <mergeCell ref="S54:U54"/>
    <mergeCell ref="X54:Z54"/>
    <mergeCell ref="C56:F56"/>
    <mergeCell ref="S56:U56"/>
    <mergeCell ref="X56:Z56"/>
    <mergeCell ref="C58:J58"/>
    <mergeCell ref="S58:U58"/>
    <mergeCell ref="X58:Z58"/>
    <mergeCell ref="B42:B45"/>
    <mergeCell ref="E2:L2"/>
    <mergeCell ref="N2:O2"/>
    <mergeCell ref="Q2:S2"/>
    <mergeCell ref="B4:B5"/>
    <mergeCell ref="E4:E5"/>
    <mergeCell ref="C4:C5"/>
    <mergeCell ref="B2:C2"/>
    <mergeCell ref="C15:C18"/>
    <mergeCell ref="C43:C45"/>
    <mergeCell ref="C20:C29"/>
    <mergeCell ref="K36:K38"/>
    <mergeCell ref="L36:L41"/>
    <mergeCell ref="C7:C13"/>
    <mergeCell ref="B7:B13"/>
    <mergeCell ref="B15:B18"/>
    <mergeCell ref="B36:B41"/>
    <mergeCell ref="F15:F18"/>
    <mergeCell ref="F22:F25"/>
    <mergeCell ref="E48:L50"/>
    <mergeCell ref="Y20:Y29"/>
    <mergeCell ref="U20:U29"/>
    <mergeCell ref="Q30:S50"/>
    <mergeCell ref="N24:N29"/>
    <mergeCell ref="O24:O29"/>
    <mergeCell ref="E24:E29"/>
    <mergeCell ref="E36:E41"/>
    <mergeCell ref="E42:E45"/>
    <mergeCell ref="J42:J45"/>
    <mergeCell ref="H42:H45"/>
    <mergeCell ref="I38:I41"/>
    <mergeCell ref="W22:W29"/>
  </mergeCells>
  <phoneticPr fontId="3" type="noConversion"/>
  <printOptions horizontalCentered="1" verticalCentered="1"/>
  <pageMargins left="3.937007874015748E-2" right="0" top="0" bottom="0" header="0.31496062992125984" footer="0.31496062992125984"/>
  <pageSetup fitToHeight="0"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 Du 21 au 27 Oct</vt:lpstr>
      <vt:lpstr>Du 28 au 3 Nov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Emilie Suc</dc:creator>
  <cp:keywords/>
  <dc:description/>
  <cp:lastModifiedBy>Suc Emilie</cp:lastModifiedBy>
  <cp:revision/>
  <dcterms:created xsi:type="dcterms:W3CDTF">2024-04-10T11:46:00Z</dcterms:created>
  <dcterms:modified xsi:type="dcterms:W3CDTF">2024-10-17T14:35:22Z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4A3AD671CB6447CA85D6278FEB68DC7F_13</vt:lpwstr>
  </property>
  <property fmtid="{D5CDD505-2E9C-101B-9397-08002B2CF9AE}" pid="3" name="KSOProductBuildVer">
    <vt:lpwstr>1036-12.2.0.18283</vt:lpwstr>
  </property>
</Properties>
</file>