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maj2022\zadanie5\"/>
    </mc:Choice>
  </mc:AlternateContent>
  <xr:revisionPtr revIDLastSave="0" documentId="13_ncr:1_{F0EA8CDF-A38A-4F16-AF9F-F7F81B2FCD9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ki" sheetId="2" r:id="rId1"/>
    <sheet name="zad5" sheetId="1" r:id="rId2"/>
  </sheets>
  <definedNames>
    <definedName name="ExternalData_1" localSheetId="0" hidden="1">soki!$A$1:$D$756</definedName>
    <definedName name="ExternalData_1" localSheetId="1" hidden="1">zad5!$A$1:$D$756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6" i="1" l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R8" i="1"/>
  <c r="Q8" i="1"/>
  <c r="I8" i="1"/>
  <c r="R7" i="1"/>
  <c r="Q7" i="1"/>
  <c r="I7" i="1"/>
  <c r="R6" i="1"/>
  <c r="Q6" i="1"/>
  <c r="I6" i="1"/>
  <c r="R5" i="1"/>
  <c r="Q5" i="1"/>
  <c r="I5" i="1"/>
  <c r="I4" i="1"/>
  <c r="I3" i="1"/>
  <c r="E3" i="1"/>
  <c r="I2" i="1"/>
  <c r="F2" i="1"/>
  <c r="F7" i="2"/>
  <c r="F3" i="2"/>
  <c r="F2" i="2"/>
  <c r="G2" i="2" s="1"/>
  <c r="E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R6" i="2"/>
  <c r="R7" i="2"/>
  <c r="R8" i="2"/>
  <c r="R5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Q6" i="2"/>
  <c r="Q7" i="2"/>
  <c r="Q8" i="2"/>
  <c r="Q5" i="2"/>
  <c r="G2" i="1" l="1"/>
  <c r="H2" i="1" s="1"/>
  <c r="F3" i="1"/>
  <c r="E4" i="1"/>
  <c r="H2" i="2"/>
  <c r="R226" i="2"/>
  <c r="R21" i="2"/>
  <c r="R373" i="2"/>
  <c r="S373" i="2" s="1"/>
  <c r="R341" i="2"/>
  <c r="R372" i="2"/>
  <c r="R356" i="2"/>
  <c r="S356" i="2" s="1"/>
  <c r="R340" i="2"/>
  <c r="R324" i="2"/>
  <c r="R308" i="2"/>
  <c r="R292" i="2"/>
  <c r="S292" i="2" s="1"/>
  <c r="R276" i="2"/>
  <c r="R260" i="2"/>
  <c r="S260" i="2" s="1"/>
  <c r="R244" i="2"/>
  <c r="S244" i="2" s="1"/>
  <c r="R228" i="2"/>
  <c r="S228" i="2" s="1"/>
  <c r="R212" i="2"/>
  <c r="S212" i="2" s="1"/>
  <c r="R196" i="2"/>
  <c r="S196" i="2" s="1"/>
  <c r="R180" i="2"/>
  <c r="R164" i="2"/>
  <c r="R148" i="2"/>
  <c r="S148" i="2" s="1"/>
  <c r="R132" i="2"/>
  <c r="S132" i="2" s="1"/>
  <c r="R116" i="2"/>
  <c r="S116" i="2" s="1"/>
  <c r="R100" i="2"/>
  <c r="R84" i="2"/>
  <c r="R68" i="2"/>
  <c r="S68" i="2" s="1"/>
  <c r="R52" i="2"/>
  <c r="R36" i="2"/>
  <c r="R242" i="2"/>
  <c r="R375" i="2"/>
  <c r="R357" i="2"/>
  <c r="R18" i="2"/>
  <c r="R17" i="2"/>
  <c r="S17" i="2" s="1"/>
  <c r="R371" i="2"/>
  <c r="R355" i="2"/>
  <c r="S355" i="2" s="1"/>
  <c r="R339" i="2"/>
  <c r="R323" i="2"/>
  <c r="S323" i="2" s="1"/>
  <c r="R307" i="2"/>
  <c r="R291" i="2"/>
  <c r="R275" i="2"/>
  <c r="S275" i="2" s="1"/>
  <c r="R259" i="2"/>
  <c r="R243" i="2"/>
  <c r="S243" i="2" s="1"/>
  <c r="R227" i="2"/>
  <c r="R211" i="2"/>
  <c r="R195" i="2"/>
  <c r="R179" i="2"/>
  <c r="S179" i="2" s="1"/>
  <c r="R163" i="2"/>
  <c r="R147" i="2"/>
  <c r="R131" i="2"/>
  <c r="R115" i="2"/>
  <c r="R99" i="2"/>
  <c r="S99" i="2" s="1"/>
  <c r="R83" i="2"/>
  <c r="S83" i="2" s="1"/>
  <c r="R67" i="2"/>
  <c r="S67" i="2" s="1"/>
  <c r="R51" i="2"/>
  <c r="R35" i="2"/>
  <c r="S35" i="2" s="1"/>
  <c r="R258" i="2"/>
  <c r="R98" i="2"/>
  <c r="R82" i="2"/>
  <c r="S82" i="2" s="1"/>
  <c r="R66" i="2"/>
  <c r="R50" i="2"/>
  <c r="R34" i="2"/>
  <c r="S34" i="2" s="1"/>
  <c r="R338" i="2"/>
  <c r="R146" i="2"/>
  <c r="R337" i="2"/>
  <c r="R289" i="2"/>
  <c r="R273" i="2"/>
  <c r="R257" i="2"/>
  <c r="R241" i="2"/>
  <c r="R225" i="2"/>
  <c r="R209" i="2"/>
  <c r="R193" i="2"/>
  <c r="R177" i="2"/>
  <c r="R161" i="2"/>
  <c r="R145" i="2"/>
  <c r="S145" i="2" s="1"/>
  <c r="R129" i="2"/>
  <c r="S129" i="2" s="1"/>
  <c r="R113" i="2"/>
  <c r="S113" i="2" s="1"/>
  <c r="R97" i="2"/>
  <c r="S97" i="2" s="1"/>
  <c r="R81" i="2"/>
  <c r="R65" i="2"/>
  <c r="R49" i="2"/>
  <c r="S49" i="2" s="1"/>
  <c r="R33" i="2"/>
  <c r="R306" i="2"/>
  <c r="R130" i="2"/>
  <c r="S130" i="2" s="1"/>
  <c r="R321" i="2"/>
  <c r="S321" i="2" s="1"/>
  <c r="R368" i="2"/>
  <c r="S368" i="2" s="1"/>
  <c r="R352" i="2"/>
  <c r="R336" i="2"/>
  <c r="R320" i="2"/>
  <c r="R304" i="2"/>
  <c r="R288" i="2"/>
  <c r="S288" i="2" s="1"/>
  <c r="R272" i="2"/>
  <c r="R256" i="2"/>
  <c r="R240" i="2"/>
  <c r="R224" i="2"/>
  <c r="R208" i="2"/>
  <c r="S208" i="2" s="1"/>
  <c r="R192" i="2"/>
  <c r="S192" i="2" s="1"/>
  <c r="R176" i="2"/>
  <c r="R160" i="2"/>
  <c r="R144" i="2"/>
  <c r="S144" i="2" s="1"/>
  <c r="R128" i="2"/>
  <c r="R112" i="2"/>
  <c r="R96" i="2"/>
  <c r="R80" i="2"/>
  <c r="R64" i="2"/>
  <c r="S64" i="2" s="1"/>
  <c r="R48" i="2"/>
  <c r="R32" i="2"/>
  <c r="R16" i="2"/>
  <c r="S16" i="2" s="1"/>
  <c r="R162" i="2"/>
  <c r="R353" i="2"/>
  <c r="R351" i="2"/>
  <c r="S351" i="2" s="1"/>
  <c r="R335" i="2"/>
  <c r="S335" i="2" s="1"/>
  <c r="R319" i="2"/>
  <c r="R303" i="2"/>
  <c r="R287" i="2"/>
  <c r="S287" i="2" s="1"/>
  <c r="R271" i="2"/>
  <c r="S271" i="2" s="1"/>
  <c r="R255" i="2"/>
  <c r="R239" i="2"/>
  <c r="R223" i="2"/>
  <c r="R207" i="2"/>
  <c r="R191" i="2"/>
  <c r="R175" i="2"/>
  <c r="S175" i="2" s="1"/>
  <c r="R159" i="2"/>
  <c r="R143" i="2"/>
  <c r="S143" i="2" s="1"/>
  <c r="R127" i="2"/>
  <c r="S127" i="2" s="1"/>
  <c r="R111" i="2"/>
  <c r="R95" i="2"/>
  <c r="S95" i="2" s="1"/>
  <c r="R79" i="2"/>
  <c r="R63" i="2"/>
  <c r="S63" i="2" s="1"/>
  <c r="R47" i="2"/>
  <c r="S47" i="2" s="1"/>
  <c r="R31" i="2"/>
  <c r="S31" i="2" s="1"/>
  <c r="R354" i="2"/>
  <c r="S354" i="2" s="1"/>
  <c r="R178" i="2"/>
  <c r="R369" i="2"/>
  <c r="R305" i="2"/>
  <c r="S305" i="2" s="1"/>
  <c r="R367" i="2"/>
  <c r="R366" i="2"/>
  <c r="R350" i="2"/>
  <c r="S350" i="2" s="1"/>
  <c r="R334" i="2"/>
  <c r="R318" i="2"/>
  <c r="R302" i="2"/>
  <c r="S302" i="2" s="1"/>
  <c r="R286" i="2"/>
  <c r="R270" i="2"/>
  <c r="R254" i="2"/>
  <c r="S254" i="2" s="1"/>
  <c r="R238" i="2"/>
  <c r="S238" i="2" s="1"/>
  <c r="R222" i="2"/>
  <c r="R206" i="2"/>
  <c r="R190" i="2"/>
  <c r="S190" i="2" s="1"/>
  <c r="R174" i="2"/>
  <c r="R158" i="2"/>
  <c r="S158" i="2" s="1"/>
  <c r="R142" i="2"/>
  <c r="R126" i="2"/>
  <c r="R110" i="2"/>
  <c r="R94" i="2"/>
  <c r="R78" i="2"/>
  <c r="S78" i="2" s="1"/>
  <c r="R62" i="2"/>
  <c r="S62" i="2" s="1"/>
  <c r="R46" i="2"/>
  <c r="S46" i="2" s="1"/>
  <c r="R30" i="2"/>
  <c r="R274" i="2"/>
  <c r="S274" i="2" s="1"/>
  <c r="R349" i="2"/>
  <c r="R333" i="2"/>
  <c r="S333" i="2" s="1"/>
  <c r="R317" i="2"/>
  <c r="S317" i="2" s="1"/>
  <c r="R301" i="2"/>
  <c r="S301" i="2" s="1"/>
  <c r="R285" i="2"/>
  <c r="S285" i="2" s="1"/>
  <c r="R269" i="2"/>
  <c r="S269" i="2" s="1"/>
  <c r="R253" i="2"/>
  <c r="R237" i="2"/>
  <c r="S237" i="2" s="1"/>
  <c r="R221" i="2"/>
  <c r="S221" i="2" s="1"/>
  <c r="R205" i="2"/>
  <c r="R189" i="2"/>
  <c r="S189" i="2" s="1"/>
  <c r="R173" i="2"/>
  <c r="R157" i="2"/>
  <c r="R141" i="2"/>
  <c r="R125" i="2"/>
  <c r="S125" i="2" s="1"/>
  <c r="R109" i="2"/>
  <c r="R93" i="2"/>
  <c r="R77" i="2"/>
  <c r="R61" i="2"/>
  <c r="R45" i="2"/>
  <c r="R29" i="2"/>
  <c r="S29" i="2" s="1"/>
  <c r="R364" i="2"/>
  <c r="S364" i="2" s="1"/>
  <c r="R348" i="2"/>
  <c r="S348" i="2" s="1"/>
  <c r="R332" i="2"/>
  <c r="R316" i="2"/>
  <c r="R300" i="2"/>
  <c r="R284" i="2"/>
  <c r="S284" i="2" s="1"/>
  <c r="R268" i="2"/>
  <c r="R252" i="2"/>
  <c r="S252" i="2" s="1"/>
  <c r="R236" i="2"/>
  <c r="R220" i="2"/>
  <c r="S220" i="2" s="1"/>
  <c r="R204" i="2"/>
  <c r="S204" i="2" s="1"/>
  <c r="R188" i="2"/>
  <c r="S188" i="2" s="1"/>
  <c r="R172" i="2"/>
  <c r="S172" i="2" s="1"/>
  <c r="R156" i="2"/>
  <c r="R140" i="2"/>
  <c r="R124" i="2"/>
  <c r="R108" i="2"/>
  <c r="S108" i="2" s="1"/>
  <c r="S109" i="2" s="1"/>
  <c r="R92" i="2"/>
  <c r="R76" i="2"/>
  <c r="R60" i="2"/>
  <c r="R44" i="2"/>
  <c r="R28" i="2"/>
  <c r="R290" i="2"/>
  <c r="S290" i="2" s="1"/>
  <c r="R114" i="2"/>
  <c r="S114" i="2" s="1"/>
  <c r="R365" i="2"/>
  <c r="R15" i="2"/>
  <c r="R363" i="2"/>
  <c r="S363" i="2" s="1"/>
  <c r="R347" i="2"/>
  <c r="R331" i="2"/>
  <c r="R315" i="2"/>
  <c r="S315" i="2" s="1"/>
  <c r="R299" i="2"/>
  <c r="R283" i="2"/>
  <c r="S283" i="2" s="1"/>
  <c r="R267" i="2"/>
  <c r="R251" i="2"/>
  <c r="R235" i="2"/>
  <c r="S235" i="2" s="1"/>
  <c r="S236" i="2" s="1"/>
  <c r="R219" i="2"/>
  <c r="R203" i="2"/>
  <c r="R187" i="2"/>
  <c r="S187" i="2" s="1"/>
  <c r="R171" i="2"/>
  <c r="R155" i="2"/>
  <c r="S155" i="2" s="1"/>
  <c r="R139" i="2"/>
  <c r="R123" i="2"/>
  <c r="S123" i="2" s="1"/>
  <c r="S124" i="2" s="1"/>
  <c r="R107" i="2"/>
  <c r="S107" i="2" s="1"/>
  <c r="R91" i="2"/>
  <c r="S91" i="2" s="1"/>
  <c r="R75" i="2"/>
  <c r="R59" i="2"/>
  <c r="R43" i="2"/>
  <c r="S43" i="2" s="1"/>
  <c r="S44" i="2" s="1"/>
  <c r="S45" i="2" s="1"/>
  <c r="R27" i="2"/>
  <c r="R194" i="2"/>
  <c r="S194" i="2" s="1"/>
  <c r="R362" i="2"/>
  <c r="R346" i="2"/>
  <c r="R330" i="2"/>
  <c r="R314" i="2"/>
  <c r="R298" i="2"/>
  <c r="R282" i="2"/>
  <c r="R266" i="2"/>
  <c r="S266" i="2" s="1"/>
  <c r="R250" i="2"/>
  <c r="S250" i="2" s="1"/>
  <c r="R234" i="2"/>
  <c r="S234" i="2" s="1"/>
  <c r="R218" i="2"/>
  <c r="R202" i="2"/>
  <c r="R186" i="2"/>
  <c r="S186" i="2" s="1"/>
  <c r="R170" i="2"/>
  <c r="R154" i="2"/>
  <c r="S154" i="2" s="1"/>
  <c r="R138" i="2"/>
  <c r="R122" i="2"/>
  <c r="R106" i="2"/>
  <c r="S106" i="2" s="1"/>
  <c r="R90" i="2"/>
  <c r="R74" i="2"/>
  <c r="S74" i="2" s="1"/>
  <c r="R58" i="2"/>
  <c r="S58" i="2" s="1"/>
  <c r="R42" i="2"/>
  <c r="S42" i="2" s="1"/>
  <c r="R26" i="2"/>
  <c r="S26" i="2" s="1"/>
  <c r="R378" i="2"/>
  <c r="S378" i="2" s="1"/>
  <c r="R377" i="2"/>
  <c r="S377" i="2" s="1"/>
  <c r="R361" i="2"/>
  <c r="R345" i="2"/>
  <c r="R329" i="2"/>
  <c r="S329" i="2" s="1"/>
  <c r="R313" i="2"/>
  <c r="R297" i="2"/>
  <c r="R281" i="2"/>
  <c r="S281" i="2" s="1"/>
  <c r="S282" i="2" s="1"/>
  <c r="R265" i="2"/>
  <c r="R249" i="2"/>
  <c r="R233" i="2"/>
  <c r="R217" i="2"/>
  <c r="R201" i="2"/>
  <c r="R185" i="2"/>
  <c r="S185" i="2" s="1"/>
  <c r="R169" i="2"/>
  <c r="R153" i="2"/>
  <c r="R137" i="2"/>
  <c r="S137" i="2" s="1"/>
  <c r="R121" i="2"/>
  <c r="R105" i="2"/>
  <c r="R89" i="2"/>
  <c r="R73" i="2"/>
  <c r="R57" i="2"/>
  <c r="R41" i="2"/>
  <c r="R25" i="2"/>
  <c r="S25" i="2" s="1"/>
  <c r="R322" i="2"/>
  <c r="R22" i="2"/>
  <c r="R376" i="2"/>
  <c r="R360" i="2"/>
  <c r="S360" i="2" s="1"/>
  <c r="R344" i="2"/>
  <c r="R328" i="2"/>
  <c r="R312" i="2"/>
  <c r="R296" i="2"/>
  <c r="R280" i="2"/>
  <c r="S280" i="2" s="1"/>
  <c r="R264" i="2"/>
  <c r="S264" i="2" s="1"/>
  <c r="R248" i="2"/>
  <c r="R232" i="2"/>
  <c r="S232" i="2" s="1"/>
  <c r="R216" i="2"/>
  <c r="R200" i="2"/>
  <c r="R184" i="2"/>
  <c r="R168" i="2"/>
  <c r="S168" i="2" s="1"/>
  <c r="R152" i="2"/>
  <c r="R136" i="2"/>
  <c r="S136" i="2" s="1"/>
  <c r="R120" i="2"/>
  <c r="R104" i="2"/>
  <c r="R88" i="2"/>
  <c r="R72" i="2"/>
  <c r="R56" i="2"/>
  <c r="S56" i="2" s="1"/>
  <c r="S57" i="2" s="1"/>
  <c r="R40" i="2"/>
  <c r="R370" i="2"/>
  <c r="R23" i="2"/>
  <c r="S23" i="2" s="1"/>
  <c r="R359" i="2"/>
  <c r="R343" i="2"/>
  <c r="R327" i="2"/>
  <c r="R311" i="2"/>
  <c r="R295" i="2"/>
  <c r="R279" i="2"/>
  <c r="S279" i="2" s="1"/>
  <c r="R263" i="2"/>
  <c r="S263" i="2" s="1"/>
  <c r="R247" i="2"/>
  <c r="R231" i="2"/>
  <c r="S231" i="2" s="1"/>
  <c r="R215" i="2"/>
  <c r="R199" i="2"/>
  <c r="R183" i="2"/>
  <c r="S183" i="2" s="1"/>
  <c r="R167" i="2"/>
  <c r="R151" i="2"/>
  <c r="R135" i="2"/>
  <c r="R119" i="2"/>
  <c r="R103" i="2"/>
  <c r="S103" i="2" s="1"/>
  <c r="R87" i="2"/>
  <c r="R71" i="2"/>
  <c r="S71" i="2" s="1"/>
  <c r="R55" i="2"/>
  <c r="S55" i="2" s="1"/>
  <c r="R39" i="2"/>
  <c r="S39" i="2" s="1"/>
  <c r="R24" i="2"/>
  <c r="R20" i="2"/>
  <c r="S20" i="2" s="1"/>
  <c r="R374" i="2"/>
  <c r="S374" i="2" s="1"/>
  <c r="R358" i="2"/>
  <c r="R342" i="2"/>
  <c r="S342" i="2" s="1"/>
  <c r="R326" i="2"/>
  <c r="S326" i="2" s="1"/>
  <c r="R310" i="2"/>
  <c r="S310" i="2" s="1"/>
  <c r="R294" i="2"/>
  <c r="R278" i="2"/>
  <c r="S278" i="2" s="1"/>
  <c r="R262" i="2"/>
  <c r="S262" i="2" s="1"/>
  <c r="R246" i="2"/>
  <c r="S246" i="2" s="1"/>
  <c r="R230" i="2"/>
  <c r="S230" i="2" s="1"/>
  <c r="R214" i="2"/>
  <c r="R198" i="2"/>
  <c r="S198" i="2" s="1"/>
  <c r="R182" i="2"/>
  <c r="R166" i="2"/>
  <c r="S166" i="2" s="1"/>
  <c r="R150" i="2"/>
  <c r="R134" i="2"/>
  <c r="R118" i="2"/>
  <c r="R102" i="2"/>
  <c r="R86" i="2"/>
  <c r="S86" i="2" s="1"/>
  <c r="R70" i="2"/>
  <c r="R54" i="2"/>
  <c r="R38" i="2"/>
  <c r="S38" i="2" s="1"/>
  <c r="R210" i="2"/>
  <c r="R19" i="2"/>
  <c r="R325" i="2"/>
  <c r="R309" i="2"/>
  <c r="R293" i="2"/>
  <c r="S293" i="2" s="1"/>
  <c r="R277" i="2"/>
  <c r="R261" i="2"/>
  <c r="S261" i="2" s="1"/>
  <c r="R245" i="2"/>
  <c r="S245" i="2" s="1"/>
  <c r="R229" i="2"/>
  <c r="S229" i="2" s="1"/>
  <c r="R213" i="2"/>
  <c r="S213" i="2" s="1"/>
  <c r="R197" i="2"/>
  <c r="R181" i="2"/>
  <c r="R165" i="2"/>
  <c r="S165" i="2" s="1"/>
  <c r="R149" i="2"/>
  <c r="S149" i="2" s="1"/>
  <c r="R133" i="2"/>
  <c r="R117" i="2"/>
  <c r="S117" i="2" s="1"/>
  <c r="R101" i="2"/>
  <c r="R85" i="2"/>
  <c r="R69" i="2"/>
  <c r="S69" i="2" s="1"/>
  <c r="R53" i="2"/>
  <c r="S53" i="2" s="1"/>
  <c r="R37" i="2"/>
  <c r="S276" i="2"/>
  <c r="S180" i="2"/>
  <c r="S100" i="2"/>
  <c r="S84" i="2"/>
  <c r="S36" i="2"/>
  <c r="S322" i="2"/>
  <c r="S369" i="2"/>
  <c r="S370" i="2" s="1"/>
  <c r="S289" i="2"/>
  <c r="S193" i="2"/>
  <c r="S65" i="2"/>
  <c r="S66" i="2" s="1"/>
  <c r="S176" i="2"/>
  <c r="S177" i="2" s="1"/>
  <c r="S178" i="2" s="1"/>
  <c r="S48" i="2"/>
  <c r="S318" i="2"/>
  <c r="S319" i="2" s="1"/>
  <c r="S320" i="2" s="1"/>
  <c r="S286" i="2"/>
  <c r="S222" i="2"/>
  <c r="S126" i="2"/>
  <c r="S205" i="2"/>
  <c r="S173" i="2"/>
  <c r="S316" i="2"/>
  <c r="S156" i="2"/>
  <c r="S157" i="2" s="1"/>
  <c r="S92" i="2"/>
  <c r="S93" i="2" s="1"/>
  <c r="S94" i="2" s="1"/>
  <c r="S330" i="2"/>
  <c r="S331" i="2" s="1"/>
  <c r="S138" i="2"/>
  <c r="S139" i="2" s="1"/>
  <c r="S265" i="2"/>
  <c r="E5" i="1" l="1"/>
  <c r="G3" i="1"/>
  <c r="F4" i="1" s="1"/>
  <c r="S169" i="2"/>
  <c r="S170" i="2" s="1"/>
  <c r="S171" i="2" s="1"/>
  <c r="S32" i="2"/>
  <c r="S361" i="2"/>
  <c r="S209" i="2"/>
  <c r="S210" i="2" s="1"/>
  <c r="S211" i="2" s="1"/>
  <c r="S214" i="2"/>
  <c r="G3" i="2"/>
  <c r="F4" i="2" s="1"/>
  <c r="S223" i="2"/>
  <c r="S224" i="2" s="1"/>
  <c r="S225" i="2" s="1"/>
  <c r="S226" i="2" s="1"/>
  <c r="S227" i="2" s="1"/>
  <c r="S133" i="2"/>
  <c r="S332" i="2"/>
  <c r="S233" i="2"/>
  <c r="S349" i="2"/>
  <c r="S267" i="2"/>
  <c r="S268" i="2" s="1"/>
  <c r="S215" i="2"/>
  <c r="S216" i="2" s="1"/>
  <c r="S217" i="2" s="1"/>
  <c r="S218" i="2" s="1"/>
  <c r="S219" i="2" s="1"/>
  <c r="S150" i="2"/>
  <c r="S151" i="2" s="1"/>
  <c r="S152" i="2" s="1"/>
  <c r="S153" i="2" s="1"/>
  <c r="S306" i="2"/>
  <c r="S307" i="2" s="1"/>
  <c r="S308" i="2" s="1"/>
  <c r="S309" i="2" s="1"/>
  <c r="S115" i="2"/>
  <c r="S85" i="2"/>
  <c r="S181" i="2"/>
  <c r="S182" i="2" s="1"/>
  <c r="S357" i="2"/>
  <c r="S358" i="2" s="1"/>
  <c r="S359" i="2" s="1"/>
  <c r="S362" i="2"/>
  <c r="S110" i="2"/>
  <c r="S111" i="2" s="1"/>
  <c r="S112" i="2" s="1"/>
  <c r="S206" i="2"/>
  <c r="S207" i="2" s="1"/>
  <c r="S37" i="2"/>
  <c r="S167" i="2"/>
  <c r="S371" i="2"/>
  <c r="S372" i="2" s="1"/>
  <c r="S118" i="2"/>
  <c r="S119" i="2" s="1"/>
  <c r="S120" i="2" s="1"/>
  <c r="S121" i="2" s="1"/>
  <c r="S122" i="2" s="1"/>
  <c r="S247" i="2"/>
  <c r="S248" i="2" s="1"/>
  <c r="S249" i="2" s="1"/>
  <c r="S365" i="2"/>
  <c r="S366" i="2" s="1"/>
  <c r="S367" i="2" s="1"/>
  <c r="S255" i="2"/>
  <c r="S256" i="2" s="1"/>
  <c r="S257" i="2" s="1"/>
  <c r="S258" i="2" s="1"/>
  <c r="S259" i="2" s="1"/>
  <c r="S128" i="2"/>
  <c r="S197" i="2"/>
  <c r="S277" i="2"/>
  <c r="S40" i="2"/>
  <c r="S41" i="2" s="1"/>
  <c r="S184" i="2"/>
  <c r="S59" i="2"/>
  <c r="S60" i="2" s="1"/>
  <c r="S61" i="2" s="1"/>
  <c r="S303" i="2"/>
  <c r="S304" i="2" s="1"/>
  <c r="S33" i="2"/>
  <c r="S131" i="2"/>
  <c r="S311" i="2"/>
  <c r="S312" i="2" s="1"/>
  <c r="S313" i="2" s="1"/>
  <c r="S314" i="2" s="1"/>
  <c r="S75" i="2"/>
  <c r="S76" i="2" s="1"/>
  <c r="S77" i="2" s="1"/>
  <c r="S18" i="2"/>
  <c r="S19" i="2" s="1"/>
  <c r="S327" i="2"/>
  <c r="S328" i="2" s="1"/>
  <c r="S79" i="2"/>
  <c r="S80" i="2" s="1"/>
  <c r="S81" i="2" s="1"/>
  <c r="S146" i="2"/>
  <c r="S147" i="2" s="1"/>
  <c r="S87" i="2"/>
  <c r="S88" i="2" s="1"/>
  <c r="S89" i="2" s="1"/>
  <c r="S90" i="2" s="1"/>
  <c r="S343" i="2"/>
  <c r="S344" i="2" s="1"/>
  <c r="S345" i="2" s="1"/>
  <c r="S346" i="2" s="1"/>
  <c r="S347" i="2" s="1"/>
  <c r="S270" i="2"/>
  <c r="S375" i="2"/>
  <c r="S376" i="2" s="1"/>
  <c r="S30" i="2"/>
  <c r="S195" i="2"/>
  <c r="S24" i="2"/>
  <c r="S50" i="2"/>
  <c r="S51" i="2" s="1"/>
  <c r="S52" i="2" s="1"/>
  <c r="S272" i="2"/>
  <c r="S273" i="2" s="1"/>
  <c r="S334" i="2"/>
  <c r="S159" i="2"/>
  <c r="S160" i="2" s="1"/>
  <c r="S161" i="2" s="1"/>
  <c r="S162" i="2" s="1"/>
  <c r="S163" i="2" s="1"/>
  <c r="S164" i="2" s="1"/>
  <c r="S324" i="2"/>
  <c r="S325" i="2" s="1"/>
  <c r="S294" i="2"/>
  <c r="S295" i="2" s="1"/>
  <c r="S296" i="2" s="1"/>
  <c r="S297" i="2" s="1"/>
  <c r="S298" i="2" s="1"/>
  <c r="S299" i="2" s="1"/>
  <c r="S300" i="2" s="1"/>
  <c r="S98" i="2"/>
  <c r="S140" i="2"/>
  <c r="S141" i="2" s="1"/>
  <c r="S142" i="2" s="1"/>
  <c r="S54" i="2"/>
  <c r="S72" i="2"/>
  <c r="S73" i="2" s="1"/>
  <c r="S191" i="2"/>
  <c r="S174" i="2"/>
  <c r="S70" i="2"/>
  <c r="S199" i="2"/>
  <c r="S200" i="2" s="1"/>
  <c r="S201" i="2" s="1"/>
  <c r="S202" i="2" s="1"/>
  <c r="S203" i="2" s="1"/>
  <c r="S336" i="2"/>
  <c r="S337" i="2" s="1"/>
  <c r="S338" i="2" s="1"/>
  <c r="S339" i="2" s="1"/>
  <c r="S340" i="2" s="1"/>
  <c r="S341" i="2" s="1"/>
  <c r="S291" i="2"/>
  <c r="S104" i="2"/>
  <c r="S105" i="2" s="1"/>
  <c r="S96" i="2"/>
  <c r="S352" i="2"/>
  <c r="S353" i="2" s="1"/>
  <c r="S251" i="2"/>
  <c r="S253" i="2"/>
  <c r="S239" i="2"/>
  <c r="S240" i="2" s="1"/>
  <c r="S241" i="2" s="1"/>
  <c r="S242" i="2" s="1"/>
  <c r="S21" i="2"/>
  <c r="S22" i="2" s="1"/>
  <c r="S101" i="2"/>
  <c r="S102" i="2" s="1"/>
  <c r="S134" i="2"/>
  <c r="S135" i="2" s="1"/>
  <c r="S27" i="2"/>
  <c r="S28" i="2" s="1"/>
  <c r="G4" i="1" l="1"/>
  <c r="H4" i="1" s="1"/>
  <c r="E6" i="1"/>
  <c r="H3" i="1"/>
  <c r="H3" i="2"/>
  <c r="G4" i="2"/>
  <c r="F5" i="2" s="1"/>
  <c r="Q12" i="2"/>
  <c r="E7" i="1" l="1"/>
  <c r="F5" i="1"/>
  <c r="G5" i="2"/>
  <c r="F6" i="2" s="1"/>
  <c r="H4" i="2"/>
  <c r="E8" i="1" l="1"/>
  <c r="G5" i="1"/>
  <c r="F6" i="1" s="1"/>
  <c r="H5" i="2"/>
  <c r="G6" i="2"/>
  <c r="H5" i="1" l="1"/>
  <c r="G6" i="1"/>
  <c r="F7" i="1" s="1"/>
  <c r="E9" i="1"/>
  <c r="H6" i="2"/>
  <c r="G7" i="2"/>
  <c r="F8" i="2" s="1"/>
  <c r="E10" i="1" l="1"/>
  <c r="H6" i="1"/>
  <c r="G7" i="1"/>
  <c r="F8" i="1" s="1"/>
  <c r="H7" i="2"/>
  <c r="G8" i="2"/>
  <c r="F9" i="2" s="1"/>
  <c r="H7" i="1" l="1"/>
  <c r="G8" i="1"/>
  <c r="F9" i="1" s="1"/>
  <c r="E11" i="1"/>
  <c r="H8" i="2"/>
  <c r="G9" i="2"/>
  <c r="F10" i="2" s="1"/>
  <c r="E12" i="1" l="1"/>
  <c r="G9" i="1"/>
  <c r="F10" i="1" s="1"/>
  <c r="H8" i="1"/>
  <c r="H9" i="2"/>
  <c r="G10" i="2"/>
  <c r="F11" i="2" s="1"/>
  <c r="H9" i="1" l="1"/>
  <c r="G10" i="1"/>
  <c r="F11" i="1" s="1"/>
  <c r="E13" i="1"/>
  <c r="H10" i="2"/>
  <c r="G11" i="2"/>
  <c r="F12" i="2" s="1"/>
  <c r="E14" i="1" l="1"/>
  <c r="G11" i="1"/>
  <c r="F12" i="1" s="1"/>
  <c r="H10" i="1"/>
  <c r="H11" i="2"/>
  <c r="G12" i="2"/>
  <c r="F13" i="2" s="1"/>
  <c r="H11" i="1" l="1"/>
  <c r="G12" i="1"/>
  <c r="F13" i="1" s="1"/>
  <c r="E15" i="1"/>
  <c r="H12" i="2"/>
  <c r="G13" i="2"/>
  <c r="F14" i="2" s="1"/>
  <c r="E16" i="1" l="1"/>
  <c r="G13" i="1"/>
  <c r="F14" i="1" s="1"/>
  <c r="H12" i="1"/>
  <c r="H13" i="2"/>
  <c r="G14" i="2"/>
  <c r="F15" i="2" s="1"/>
  <c r="H13" i="1" l="1"/>
  <c r="G14" i="1"/>
  <c r="F15" i="1" s="1"/>
  <c r="E17" i="1"/>
  <c r="H14" i="2"/>
  <c r="G15" i="2"/>
  <c r="F16" i="2" s="1"/>
  <c r="E18" i="1" l="1"/>
  <c r="G15" i="1"/>
  <c r="F16" i="1" s="1"/>
  <c r="H14" i="1"/>
  <c r="H15" i="2"/>
  <c r="G16" i="2"/>
  <c r="F17" i="2" s="1"/>
  <c r="H15" i="1" l="1"/>
  <c r="E19" i="1"/>
  <c r="G16" i="1"/>
  <c r="F17" i="1" s="1"/>
  <c r="H16" i="2"/>
  <c r="G17" i="2"/>
  <c r="F18" i="2" s="1"/>
  <c r="G17" i="1" l="1"/>
  <c r="F18" i="1" s="1"/>
  <c r="H16" i="1"/>
  <c r="E20" i="1"/>
  <c r="H17" i="2"/>
  <c r="G18" i="2"/>
  <c r="F19" i="2" s="1"/>
  <c r="E21" i="1" l="1"/>
  <c r="G18" i="1"/>
  <c r="F19" i="1" s="1"/>
  <c r="H17" i="1"/>
  <c r="H18" i="2"/>
  <c r="G19" i="2"/>
  <c r="F20" i="2" s="1"/>
  <c r="G19" i="1" l="1"/>
  <c r="F20" i="1" s="1"/>
  <c r="H18" i="1"/>
  <c r="E22" i="1"/>
  <c r="H19" i="2"/>
  <c r="G20" i="2"/>
  <c r="F21" i="2" s="1"/>
  <c r="E23" i="1" l="1"/>
  <c r="G20" i="1"/>
  <c r="F21" i="1" s="1"/>
  <c r="H19" i="1"/>
  <c r="H20" i="2"/>
  <c r="G21" i="2"/>
  <c r="F22" i="2" s="1"/>
  <c r="H20" i="1" l="1"/>
  <c r="G21" i="1"/>
  <c r="F22" i="1" s="1"/>
  <c r="E24" i="1"/>
  <c r="H21" i="2"/>
  <c r="G22" i="2"/>
  <c r="F23" i="2" s="1"/>
  <c r="E25" i="1" l="1"/>
  <c r="G22" i="1"/>
  <c r="F23" i="1" s="1"/>
  <c r="H21" i="1"/>
  <c r="H22" i="2"/>
  <c r="G23" i="2"/>
  <c r="F24" i="2" s="1"/>
  <c r="G23" i="1" l="1"/>
  <c r="F24" i="1" s="1"/>
  <c r="H22" i="1"/>
  <c r="E26" i="1"/>
  <c r="H23" i="2"/>
  <c r="G24" i="2"/>
  <c r="F25" i="2" s="1"/>
  <c r="E27" i="1" l="1"/>
  <c r="G24" i="1"/>
  <c r="F25" i="1" s="1"/>
  <c r="H23" i="1"/>
  <c r="H24" i="2"/>
  <c r="G25" i="2"/>
  <c r="F26" i="2" s="1"/>
  <c r="H24" i="1" l="1"/>
  <c r="G25" i="1"/>
  <c r="F26" i="1" s="1"/>
  <c r="E28" i="1"/>
  <c r="H25" i="2"/>
  <c r="G26" i="2"/>
  <c r="F27" i="2" s="1"/>
  <c r="E29" i="1" l="1"/>
  <c r="H25" i="1"/>
  <c r="G26" i="1"/>
  <c r="F27" i="1" s="1"/>
  <c r="H26" i="2"/>
  <c r="G27" i="2"/>
  <c r="F28" i="2" s="1"/>
  <c r="G27" i="1" l="1"/>
  <c r="F28" i="1" s="1"/>
  <c r="H26" i="1"/>
  <c r="E30" i="1"/>
  <c r="H27" i="2"/>
  <c r="G28" i="2"/>
  <c r="F29" i="2" s="1"/>
  <c r="H27" i="1" l="1"/>
  <c r="E31" i="1"/>
  <c r="G28" i="1"/>
  <c r="F29" i="1" s="1"/>
  <c r="H28" i="2"/>
  <c r="G29" i="2"/>
  <c r="F30" i="2" s="1"/>
  <c r="H28" i="1" l="1"/>
  <c r="G29" i="1"/>
  <c r="F30" i="1" s="1"/>
  <c r="E32" i="1"/>
  <c r="H29" i="2"/>
  <c r="G30" i="2"/>
  <c r="F31" i="2" s="1"/>
  <c r="G30" i="1" l="1"/>
  <c r="F31" i="1" s="1"/>
  <c r="E33" i="1"/>
  <c r="H29" i="1"/>
  <c r="H30" i="2"/>
  <c r="G31" i="2"/>
  <c r="F32" i="2" s="1"/>
  <c r="E34" i="1" l="1"/>
  <c r="G31" i="1"/>
  <c r="F32" i="1" s="1"/>
  <c r="H30" i="1"/>
  <c r="H31" i="2"/>
  <c r="G32" i="2"/>
  <c r="F33" i="2" s="1"/>
  <c r="E35" i="1" l="1"/>
  <c r="G32" i="1"/>
  <c r="F33" i="1" s="1"/>
  <c r="H31" i="1"/>
  <c r="H32" i="2"/>
  <c r="G33" i="2"/>
  <c r="F34" i="2" s="1"/>
  <c r="G33" i="1" l="1"/>
  <c r="F34" i="1" s="1"/>
  <c r="H32" i="1"/>
  <c r="E36" i="1"/>
  <c r="H33" i="2"/>
  <c r="G34" i="2"/>
  <c r="F35" i="2" s="1"/>
  <c r="H33" i="1" l="1"/>
  <c r="E37" i="1"/>
  <c r="G34" i="1"/>
  <c r="F35" i="1" s="1"/>
  <c r="H34" i="2"/>
  <c r="G35" i="2"/>
  <c r="F36" i="2" s="1"/>
  <c r="H34" i="1" l="1"/>
  <c r="G35" i="1"/>
  <c r="F36" i="1" s="1"/>
  <c r="E38" i="1"/>
  <c r="H35" i="2"/>
  <c r="G36" i="2"/>
  <c r="F37" i="2" s="1"/>
  <c r="E39" i="1" l="1"/>
  <c r="G36" i="1"/>
  <c r="F37" i="1" s="1"/>
  <c r="H35" i="1"/>
  <c r="H36" i="2"/>
  <c r="G37" i="2"/>
  <c r="F38" i="2" s="1"/>
  <c r="H36" i="1" l="1"/>
  <c r="G37" i="1"/>
  <c r="F38" i="1" s="1"/>
  <c r="E40" i="1"/>
  <c r="H37" i="2"/>
  <c r="G38" i="2"/>
  <c r="F39" i="2" s="1"/>
  <c r="E41" i="1" l="1"/>
  <c r="G38" i="1"/>
  <c r="F39" i="1" s="1"/>
  <c r="H37" i="1"/>
  <c r="H38" i="2"/>
  <c r="G39" i="2"/>
  <c r="F40" i="2" s="1"/>
  <c r="G39" i="1" l="1"/>
  <c r="F40" i="1" s="1"/>
  <c r="H38" i="1"/>
  <c r="E42" i="1"/>
  <c r="H39" i="2"/>
  <c r="G40" i="2"/>
  <c r="F41" i="2" s="1"/>
  <c r="E43" i="1" l="1"/>
  <c r="G40" i="1"/>
  <c r="F41" i="1" s="1"/>
  <c r="H39" i="1"/>
  <c r="H40" i="2"/>
  <c r="G41" i="2"/>
  <c r="F42" i="2" s="1"/>
  <c r="G41" i="1" l="1"/>
  <c r="F42" i="1" s="1"/>
  <c r="H40" i="1"/>
  <c r="E44" i="1"/>
  <c r="H41" i="2"/>
  <c r="G42" i="2"/>
  <c r="F43" i="2" s="1"/>
  <c r="E45" i="1" l="1"/>
  <c r="G42" i="1"/>
  <c r="F43" i="1" s="1"/>
  <c r="H41" i="1"/>
  <c r="H42" i="2"/>
  <c r="G43" i="2"/>
  <c r="F44" i="2" s="1"/>
  <c r="G43" i="1" l="1"/>
  <c r="F44" i="1" s="1"/>
  <c r="H42" i="1"/>
  <c r="E46" i="1"/>
  <c r="G44" i="2"/>
  <c r="F45" i="2" s="1"/>
  <c r="H43" i="2"/>
  <c r="H43" i="1" l="1"/>
  <c r="E47" i="1"/>
  <c r="G44" i="1"/>
  <c r="F45" i="1" s="1"/>
  <c r="H44" i="2"/>
  <c r="G45" i="2"/>
  <c r="F46" i="2" s="1"/>
  <c r="G45" i="1" l="1"/>
  <c r="F46" i="1" s="1"/>
  <c r="H44" i="1"/>
  <c r="E48" i="1"/>
  <c r="H45" i="2"/>
  <c r="G46" i="2"/>
  <c r="F47" i="2" s="1"/>
  <c r="H45" i="1" l="1"/>
  <c r="E49" i="1"/>
  <c r="G46" i="1"/>
  <c r="F47" i="1" s="1"/>
  <c r="H46" i="2"/>
  <c r="G47" i="2"/>
  <c r="F48" i="2" s="1"/>
  <c r="G47" i="1" l="1"/>
  <c r="F48" i="1" s="1"/>
  <c r="H46" i="1"/>
  <c r="E50" i="1"/>
  <c r="H47" i="2"/>
  <c r="G48" i="2"/>
  <c r="F49" i="2" s="1"/>
  <c r="E51" i="1" l="1"/>
  <c r="G48" i="1"/>
  <c r="F49" i="1" s="1"/>
  <c r="H47" i="1"/>
  <c r="H48" i="2"/>
  <c r="G49" i="2"/>
  <c r="F50" i="2" s="1"/>
  <c r="H48" i="1" l="1"/>
  <c r="G49" i="1"/>
  <c r="F50" i="1" s="1"/>
  <c r="E52" i="1"/>
  <c r="H49" i="2"/>
  <c r="G50" i="2"/>
  <c r="F51" i="2" s="1"/>
  <c r="G50" i="1" l="1"/>
  <c r="F51" i="1" s="1"/>
  <c r="H49" i="1"/>
  <c r="E53" i="1"/>
  <c r="H50" i="2"/>
  <c r="G51" i="2"/>
  <c r="F52" i="2" s="1"/>
  <c r="E54" i="1" l="1"/>
  <c r="G51" i="1"/>
  <c r="F52" i="1" s="1"/>
  <c r="H50" i="1"/>
  <c r="H51" i="2"/>
  <c r="G52" i="2"/>
  <c r="F53" i="2" s="1"/>
  <c r="G52" i="1" l="1"/>
  <c r="F53" i="1" s="1"/>
  <c r="H51" i="1"/>
  <c r="E55" i="1"/>
  <c r="H52" i="2"/>
  <c r="G53" i="2"/>
  <c r="F54" i="2" s="1"/>
  <c r="E56" i="1" l="1"/>
  <c r="G53" i="1"/>
  <c r="F54" i="1" s="1"/>
  <c r="H52" i="1"/>
  <c r="H53" i="2"/>
  <c r="G54" i="2"/>
  <c r="F55" i="2" s="1"/>
  <c r="H53" i="1" l="1"/>
  <c r="G54" i="1"/>
  <c r="F55" i="1" s="1"/>
  <c r="E57" i="1"/>
  <c r="H54" i="2"/>
  <c r="G55" i="2"/>
  <c r="F56" i="2" s="1"/>
  <c r="E58" i="1" l="1"/>
  <c r="G55" i="1"/>
  <c r="F56" i="1" s="1"/>
  <c r="H54" i="1"/>
  <c r="H55" i="2"/>
  <c r="G56" i="2"/>
  <c r="F57" i="2" s="1"/>
  <c r="G56" i="1" l="1"/>
  <c r="F57" i="1" s="1"/>
  <c r="E59" i="1"/>
  <c r="H55" i="1"/>
  <c r="H56" i="2"/>
  <c r="G57" i="2"/>
  <c r="F58" i="2" s="1"/>
  <c r="E60" i="1" l="1"/>
  <c r="G57" i="1"/>
  <c r="F58" i="1" s="1"/>
  <c r="H56" i="1"/>
  <c r="H57" i="2"/>
  <c r="G58" i="2"/>
  <c r="F59" i="2" s="1"/>
  <c r="G58" i="1" l="1"/>
  <c r="F59" i="1" s="1"/>
  <c r="H57" i="1"/>
  <c r="E61" i="1"/>
  <c r="H58" i="2"/>
  <c r="G59" i="2"/>
  <c r="F60" i="2" s="1"/>
  <c r="G59" i="1" l="1"/>
  <c r="F60" i="1" s="1"/>
  <c r="E62" i="1"/>
  <c r="H58" i="1"/>
  <c r="H59" i="2"/>
  <c r="G60" i="2"/>
  <c r="F61" i="2" s="1"/>
  <c r="E63" i="1" l="1"/>
  <c r="G60" i="1"/>
  <c r="F61" i="1" s="1"/>
  <c r="H59" i="1"/>
  <c r="H60" i="2"/>
  <c r="G61" i="2"/>
  <c r="F62" i="2" s="1"/>
  <c r="H60" i="1" l="1"/>
  <c r="G61" i="1"/>
  <c r="F62" i="1" s="1"/>
  <c r="E64" i="1"/>
  <c r="H61" i="2"/>
  <c r="G62" i="2"/>
  <c r="F63" i="2" s="1"/>
  <c r="E65" i="1" l="1"/>
  <c r="G62" i="1"/>
  <c r="F63" i="1" s="1"/>
  <c r="H61" i="1"/>
  <c r="H62" i="2"/>
  <c r="G63" i="2"/>
  <c r="F64" i="2" s="1"/>
  <c r="H62" i="1" l="1"/>
  <c r="G63" i="1"/>
  <c r="F64" i="1" s="1"/>
  <c r="E66" i="1"/>
  <c r="H63" i="2"/>
  <c r="G64" i="2"/>
  <c r="F65" i="2" s="1"/>
  <c r="G64" i="1" l="1"/>
  <c r="F65" i="1" s="1"/>
  <c r="E67" i="1"/>
  <c r="H63" i="1"/>
  <c r="H64" i="2"/>
  <c r="G65" i="2"/>
  <c r="F66" i="2" s="1"/>
  <c r="H64" i="1" l="1"/>
  <c r="E68" i="1"/>
  <c r="G65" i="1"/>
  <c r="F66" i="1" s="1"/>
  <c r="H65" i="2"/>
  <c r="G66" i="2"/>
  <c r="F67" i="2" s="1"/>
  <c r="H65" i="1" l="1"/>
  <c r="G66" i="1"/>
  <c r="F67" i="1" s="1"/>
  <c r="E69" i="1"/>
  <c r="H66" i="2"/>
  <c r="G67" i="2"/>
  <c r="F68" i="2" s="1"/>
  <c r="H66" i="1" l="1"/>
  <c r="E70" i="1"/>
  <c r="G67" i="1"/>
  <c r="F68" i="1" s="1"/>
  <c r="H67" i="2"/>
  <c r="G68" i="2"/>
  <c r="F69" i="2" s="1"/>
  <c r="H67" i="1" l="1"/>
  <c r="G68" i="1"/>
  <c r="F69" i="1" s="1"/>
  <c r="E71" i="1"/>
  <c r="H68" i="2"/>
  <c r="G69" i="2"/>
  <c r="F70" i="2" s="1"/>
  <c r="E72" i="1" l="1"/>
  <c r="G69" i="1"/>
  <c r="F70" i="1" s="1"/>
  <c r="H68" i="1"/>
  <c r="H69" i="2"/>
  <c r="G70" i="2"/>
  <c r="F71" i="2" s="1"/>
  <c r="G70" i="1" l="1"/>
  <c r="F71" i="1" s="1"/>
  <c r="H69" i="1"/>
  <c r="E73" i="1"/>
  <c r="H70" i="2"/>
  <c r="G71" i="2"/>
  <c r="F72" i="2" s="1"/>
  <c r="E74" i="1" l="1"/>
  <c r="G71" i="1"/>
  <c r="F72" i="1" s="1"/>
  <c r="H70" i="1"/>
  <c r="G72" i="2"/>
  <c r="F73" i="2" s="1"/>
  <c r="H71" i="2"/>
  <c r="G72" i="1" l="1"/>
  <c r="F73" i="1" s="1"/>
  <c r="H71" i="1"/>
  <c r="E75" i="1"/>
  <c r="H72" i="2"/>
  <c r="G73" i="2"/>
  <c r="F74" i="2" s="1"/>
  <c r="E76" i="1" l="1"/>
  <c r="G73" i="1"/>
  <c r="F74" i="1" s="1"/>
  <c r="H72" i="1"/>
  <c r="H73" i="2"/>
  <c r="G74" i="2"/>
  <c r="F75" i="2" s="1"/>
  <c r="G74" i="1" l="1"/>
  <c r="F75" i="1" s="1"/>
  <c r="H73" i="1"/>
  <c r="E77" i="1"/>
  <c r="H74" i="2"/>
  <c r="G75" i="2"/>
  <c r="F76" i="2" s="1"/>
  <c r="E78" i="1" l="1"/>
  <c r="G75" i="1"/>
  <c r="F76" i="1" s="1"/>
  <c r="H74" i="1"/>
  <c r="H75" i="2"/>
  <c r="G76" i="2"/>
  <c r="F77" i="2" s="1"/>
  <c r="G76" i="1" l="1"/>
  <c r="F77" i="1" s="1"/>
  <c r="H75" i="1"/>
  <c r="E79" i="1"/>
  <c r="H76" i="2"/>
  <c r="G77" i="2"/>
  <c r="F78" i="2" s="1"/>
  <c r="E80" i="1" l="1"/>
  <c r="G77" i="1"/>
  <c r="F78" i="1" s="1"/>
  <c r="H76" i="1"/>
  <c r="H77" i="2"/>
  <c r="G78" i="2"/>
  <c r="F79" i="2" s="1"/>
  <c r="G78" i="1" l="1"/>
  <c r="F79" i="1" s="1"/>
  <c r="H77" i="1"/>
  <c r="E81" i="1"/>
  <c r="H78" i="2"/>
  <c r="G79" i="2"/>
  <c r="F80" i="2" s="1"/>
  <c r="E82" i="1" l="1"/>
  <c r="G79" i="1"/>
  <c r="F80" i="1" s="1"/>
  <c r="H78" i="1"/>
  <c r="H79" i="2"/>
  <c r="G80" i="2"/>
  <c r="F81" i="2" s="1"/>
  <c r="E83" i="1" l="1"/>
  <c r="G80" i="1"/>
  <c r="F81" i="1" s="1"/>
  <c r="H80" i="1"/>
  <c r="H79" i="1"/>
  <c r="H80" i="2"/>
  <c r="G81" i="2"/>
  <c r="F82" i="2" s="1"/>
  <c r="G81" i="1" l="1"/>
  <c r="F82" i="1" s="1"/>
  <c r="E84" i="1"/>
  <c r="H81" i="2"/>
  <c r="G82" i="2"/>
  <c r="F83" i="2" s="1"/>
  <c r="H81" i="1" l="1"/>
  <c r="E85" i="1"/>
  <c r="G82" i="1"/>
  <c r="F83" i="1" s="1"/>
  <c r="H82" i="2"/>
  <c r="G83" i="2"/>
  <c r="F84" i="2" s="1"/>
  <c r="H82" i="1" l="1"/>
  <c r="G83" i="1"/>
  <c r="F84" i="1" s="1"/>
  <c r="E86" i="1"/>
  <c r="H83" i="2"/>
  <c r="G84" i="2"/>
  <c r="F85" i="2" s="1"/>
  <c r="E87" i="1" l="1"/>
  <c r="G84" i="1"/>
  <c r="F85" i="1" s="1"/>
  <c r="H83" i="1"/>
  <c r="H84" i="2"/>
  <c r="G85" i="2"/>
  <c r="F86" i="2" s="1"/>
  <c r="G85" i="1" l="1"/>
  <c r="F86" i="1" s="1"/>
  <c r="H84" i="1"/>
  <c r="E88" i="1"/>
  <c r="H85" i="2"/>
  <c r="G86" i="2"/>
  <c r="F87" i="2" s="1"/>
  <c r="G86" i="1" l="1"/>
  <c r="F87" i="1" s="1"/>
  <c r="E89" i="1"/>
  <c r="H85" i="1"/>
  <c r="H86" i="2"/>
  <c r="G87" i="2"/>
  <c r="F88" i="2" s="1"/>
  <c r="H86" i="1" l="1"/>
  <c r="E90" i="1"/>
  <c r="G87" i="1"/>
  <c r="F88" i="1" s="1"/>
  <c r="H87" i="2"/>
  <c r="G88" i="2"/>
  <c r="F89" i="2" s="1"/>
  <c r="H87" i="1" l="1"/>
  <c r="G88" i="1"/>
  <c r="F89" i="1" s="1"/>
  <c r="E91" i="1"/>
  <c r="H88" i="2"/>
  <c r="G89" i="2"/>
  <c r="F90" i="2" s="1"/>
  <c r="G89" i="1" l="1"/>
  <c r="F90" i="1" s="1"/>
  <c r="H88" i="1"/>
  <c r="E92" i="1"/>
  <c r="H89" i="2"/>
  <c r="G90" i="2"/>
  <c r="F91" i="2" s="1"/>
  <c r="E93" i="1" l="1"/>
  <c r="G90" i="1"/>
  <c r="F91" i="1" s="1"/>
  <c r="H89" i="1"/>
  <c r="H90" i="2"/>
  <c r="G91" i="2"/>
  <c r="F92" i="2" s="1"/>
  <c r="H90" i="1" l="1"/>
  <c r="G91" i="1"/>
  <c r="F92" i="1" s="1"/>
  <c r="E94" i="1"/>
  <c r="H91" i="2"/>
  <c r="G92" i="2"/>
  <c r="F93" i="2" s="1"/>
  <c r="G92" i="1" l="1"/>
  <c r="F93" i="1" s="1"/>
  <c r="E95" i="1"/>
  <c r="H91" i="1"/>
  <c r="H92" i="2"/>
  <c r="G93" i="2"/>
  <c r="F94" i="2" s="1"/>
  <c r="E96" i="1" l="1"/>
  <c r="G93" i="1"/>
  <c r="F94" i="1" s="1"/>
  <c r="H92" i="1"/>
  <c r="H93" i="2"/>
  <c r="G94" i="2"/>
  <c r="F95" i="2" s="1"/>
  <c r="G94" i="1" l="1"/>
  <c r="F95" i="1" s="1"/>
  <c r="H94" i="1"/>
  <c r="H93" i="1"/>
  <c r="E97" i="1"/>
  <c r="H94" i="2"/>
  <c r="G95" i="2"/>
  <c r="F96" i="2" s="1"/>
  <c r="E98" i="1" l="1"/>
  <c r="G95" i="1"/>
  <c r="F96" i="1" s="1"/>
  <c r="H95" i="2"/>
  <c r="G96" i="2"/>
  <c r="F97" i="2" s="1"/>
  <c r="G96" i="1" l="1"/>
  <c r="F97" i="1" s="1"/>
  <c r="H95" i="1"/>
  <c r="E99" i="1"/>
  <c r="H96" i="2"/>
  <c r="G97" i="2"/>
  <c r="F98" i="2" s="1"/>
  <c r="E100" i="1" l="1"/>
  <c r="G97" i="1"/>
  <c r="F98" i="1" s="1"/>
  <c r="H97" i="1"/>
  <c r="H96" i="1"/>
  <c r="H97" i="2"/>
  <c r="G98" i="2"/>
  <c r="F99" i="2" s="1"/>
  <c r="G98" i="1" l="1"/>
  <c r="F99" i="1" s="1"/>
  <c r="E101" i="1"/>
  <c r="H98" i="2"/>
  <c r="G99" i="2"/>
  <c r="F100" i="2" s="1"/>
  <c r="H98" i="1" l="1"/>
  <c r="E102" i="1"/>
  <c r="G99" i="1"/>
  <c r="F100" i="1" s="1"/>
  <c r="H99" i="2"/>
  <c r="G100" i="2"/>
  <c r="F101" i="2" s="1"/>
  <c r="H99" i="1" l="1"/>
  <c r="G100" i="1"/>
  <c r="F101" i="1" s="1"/>
  <c r="E103" i="1"/>
  <c r="H100" i="2"/>
  <c r="G101" i="2"/>
  <c r="F102" i="2" s="1"/>
  <c r="H100" i="1" l="1"/>
  <c r="E104" i="1"/>
  <c r="G101" i="1"/>
  <c r="F102" i="1" s="1"/>
  <c r="H101" i="2"/>
  <c r="G102" i="2"/>
  <c r="F103" i="2" s="1"/>
  <c r="H101" i="1" l="1"/>
  <c r="G102" i="1"/>
  <c r="F103" i="1" s="1"/>
  <c r="E105" i="1"/>
  <c r="H102" i="2"/>
  <c r="G103" i="2"/>
  <c r="F104" i="2" s="1"/>
  <c r="H102" i="1" l="1"/>
  <c r="E106" i="1"/>
  <c r="G103" i="1"/>
  <c r="F104" i="1" s="1"/>
  <c r="H103" i="2"/>
  <c r="G104" i="2"/>
  <c r="F105" i="2" s="1"/>
  <c r="H103" i="1" l="1"/>
  <c r="G104" i="1"/>
  <c r="F105" i="1" s="1"/>
  <c r="E107" i="1"/>
  <c r="H104" i="2"/>
  <c r="G105" i="2"/>
  <c r="F106" i="2" s="1"/>
  <c r="E108" i="1" l="1"/>
  <c r="G105" i="1"/>
  <c r="F106" i="1" s="1"/>
  <c r="H104" i="1"/>
  <c r="H105" i="2"/>
  <c r="G106" i="2"/>
  <c r="F107" i="2" s="1"/>
  <c r="H105" i="1" l="1"/>
  <c r="G106" i="1"/>
  <c r="F107" i="1" s="1"/>
  <c r="E109" i="1"/>
  <c r="H106" i="2"/>
  <c r="G107" i="2"/>
  <c r="F108" i="2" s="1"/>
  <c r="E110" i="1" l="1"/>
  <c r="G107" i="1"/>
  <c r="F108" i="1" s="1"/>
  <c r="H106" i="1"/>
  <c r="H107" i="2"/>
  <c r="G108" i="2"/>
  <c r="F109" i="2" s="1"/>
  <c r="H107" i="1" l="1"/>
  <c r="G108" i="1"/>
  <c r="F109" i="1" s="1"/>
  <c r="E111" i="1"/>
  <c r="H108" i="2"/>
  <c r="G109" i="2"/>
  <c r="F110" i="2" s="1"/>
  <c r="G109" i="1" l="1"/>
  <c r="F110" i="1" s="1"/>
  <c r="H109" i="1"/>
  <c r="E112" i="1"/>
  <c r="H108" i="1"/>
  <c r="H109" i="2"/>
  <c r="G110" i="2"/>
  <c r="F111" i="2" s="1"/>
  <c r="E113" i="1" l="1"/>
  <c r="G110" i="1"/>
  <c r="F111" i="1" s="1"/>
  <c r="H110" i="2"/>
  <c r="G111" i="2"/>
  <c r="F112" i="2" s="1"/>
  <c r="G111" i="1" l="1"/>
  <c r="F112" i="1" s="1"/>
  <c r="E114" i="1"/>
  <c r="H110" i="1"/>
  <c r="H111" i="2"/>
  <c r="G112" i="2"/>
  <c r="F113" i="2" s="1"/>
  <c r="E115" i="1" l="1"/>
  <c r="G112" i="1"/>
  <c r="F113" i="1" s="1"/>
  <c r="H111" i="1"/>
  <c r="H112" i="2"/>
  <c r="G113" i="2"/>
  <c r="F114" i="2" s="1"/>
  <c r="G113" i="1" l="1"/>
  <c r="F114" i="1" s="1"/>
  <c r="H112" i="1"/>
  <c r="E116" i="1"/>
  <c r="H113" i="2"/>
  <c r="G114" i="2"/>
  <c r="F115" i="2" s="1"/>
  <c r="H113" i="1" l="1"/>
  <c r="E117" i="1"/>
  <c r="G114" i="1"/>
  <c r="F115" i="1" s="1"/>
  <c r="H114" i="2"/>
  <c r="G115" i="2"/>
  <c r="F116" i="2" s="1"/>
  <c r="G115" i="1" l="1"/>
  <c r="F116" i="1" s="1"/>
  <c r="H114" i="1"/>
  <c r="E118" i="1"/>
  <c r="H115" i="2"/>
  <c r="G116" i="2"/>
  <c r="F117" i="2" s="1"/>
  <c r="E119" i="1" l="1"/>
  <c r="G116" i="1"/>
  <c r="F117" i="1" s="1"/>
  <c r="H115" i="1"/>
  <c r="H116" i="2"/>
  <c r="G117" i="2"/>
  <c r="F118" i="2" s="1"/>
  <c r="G117" i="1" l="1"/>
  <c r="F118" i="1" s="1"/>
  <c r="H116" i="1"/>
  <c r="E120" i="1"/>
  <c r="H117" i="2"/>
  <c r="G118" i="2"/>
  <c r="F119" i="2" s="1"/>
  <c r="G118" i="1" l="1"/>
  <c r="F119" i="1" s="1"/>
  <c r="E121" i="1"/>
  <c r="H117" i="1"/>
  <c r="H118" i="2"/>
  <c r="G119" i="2"/>
  <c r="F120" i="2" s="1"/>
  <c r="E122" i="1" l="1"/>
  <c r="G119" i="1"/>
  <c r="F120" i="1" s="1"/>
  <c r="H118" i="1"/>
  <c r="H119" i="2"/>
  <c r="G120" i="2"/>
  <c r="F121" i="2" s="1"/>
  <c r="H119" i="1" l="1"/>
  <c r="G120" i="1"/>
  <c r="F121" i="1" s="1"/>
  <c r="E123" i="1"/>
  <c r="H120" i="2"/>
  <c r="G121" i="2"/>
  <c r="F122" i="2" s="1"/>
  <c r="E124" i="1" l="1"/>
  <c r="G121" i="1"/>
  <c r="F122" i="1" s="1"/>
  <c r="H120" i="1"/>
  <c r="H121" i="2"/>
  <c r="G122" i="2"/>
  <c r="F123" i="2" s="1"/>
  <c r="G122" i="1" l="1"/>
  <c r="F123" i="1" s="1"/>
  <c r="H121" i="1"/>
  <c r="E125" i="1"/>
  <c r="H122" i="2"/>
  <c r="G123" i="2"/>
  <c r="F124" i="2" s="1"/>
  <c r="G123" i="1" l="1"/>
  <c r="F124" i="1" s="1"/>
  <c r="E126" i="1"/>
  <c r="H122" i="1"/>
  <c r="H123" i="2"/>
  <c r="G124" i="2"/>
  <c r="F125" i="2" s="1"/>
  <c r="E127" i="1" l="1"/>
  <c r="G124" i="1"/>
  <c r="F125" i="1" s="1"/>
  <c r="H123" i="1"/>
  <c r="H124" i="2"/>
  <c r="G125" i="2"/>
  <c r="F126" i="2" s="1"/>
  <c r="G125" i="1" l="1"/>
  <c r="F126" i="1" s="1"/>
  <c r="H124" i="1"/>
  <c r="E128" i="1"/>
  <c r="H125" i="2"/>
  <c r="G126" i="2"/>
  <c r="F127" i="2" s="1"/>
  <c r="E129" i="1" l="1"/>
  <c r="H125" i="1"/>
  <c r="G126" i="1"/>
  <c r="F127" i="1" s="1"/>
  <c r="H126" i="2"/>
  <c r="G127" i="2"/>
  <c r="F128" i="2" s="1"/>
  <c r="H126" i="1" l="1"/>
  <c r="G127" i="1"/>
  <c r="F128" i="1" s="1"/>
  <c r="E130" i="1"/>
  <c r="H127" i="2"/>
  <c r="G128" i="2"/>
  <c r="F129" i="2" s="1"/>
  <c r="E131" i="1" l="1"/>
  <c r="G128" i="1"/>
  <c r="F129" i="1" s="1"/>
  <c r="H127" i="1"/>
  <c r="H128" i="2"/>
  <c r="G129" i="2"/>
  <c r="F130" i="2" s="1"/>
  <c r="H128" i="1" l="1"/>
  <c r="G129" i="1"/>
  <c r="F130" i="1" s="1"/>
  <c r="E132" i="1"/>
  <c r="H129" i="2"/>
  <c r="G130" i="2"/>
  <c r="F131" i="2" s="1"/>
  <c r="E133" i="1" l="1"/>
  <c r="G130" i="1"/>
  <c r="F131" i="1" s="1"/>
  <c r="H129" i="1"/>
  <c r="H130" i="2"/>
  <c r="G131" i="2"/>
  <c r="F132" i="2" s="1"/>
  <c r="G131" i="1" l="1"/>
  <c r="F132" i="1" s="1"/>
  <c r="H130" i="1"/>
  <c r="E134" i="1"/>
  <c r="H131" i="2"/>
  <c r="G132" i="2"/>
  <c r="F133" i="2" s="1"/>
  <c r="G132" i="1" l="1"/>
  <c r="F133" i="1" s="1"/>
  <c r="E135" i="1"/>
  <c r="H131" i="1"/>
  <c r="H132" i="2"/>
  <c r="G133" i="2"/>
  <c r="F134" i="2" s="1"/>
  <c r="E136" i="1" l="1"/>
  <c r="G133" i="1"/>
  <c r="F134" i="1" s="1"/>
  <c r="H132" i="1"/>
  <c r="H133" i="2"/>
  <c r="G134" i="2"/>
  <c r="F135" i="2" s="1"/>
  <c r="H133" i="1" l="1"/>
  <c r="G134" i="1"/>
  <c r="F135" i="1" s="1"/>
  <c r="E137" i="1"/>
  <c r="H134" i="2"/>
  <c r="G135" i="2"/>
  <c r="F136" i="2" s="1"/>
  <c r="E138" i="1" l="1"/>
  <c r="H134" i="1"/>
  <c r="G135" i="1"/>
  <c r="F136" i="1" s="1"/>
  <c r="H135" i="2"/>
  <c r="G136" i="2"/>
  <c r="F137" i="2" s="1"/>
  <c r="G136" i="1" l="1"/>
  <c r="F137" i="1" s="1"/>
  <c r="H135" i="1"/>
  <c r="E139" i="1"/>
  <c r="H136" i="2"/>
  <c r="G137" i="2"/>
  <c r="F138" i="2" s="1"/>
  <c r="E140" i="1" l="1"/>
  <c r="G137" i="1"/>
  <c r="F138" i="1" s="1"/>
  <c r="H136" i="1"/>
  <c r="H137" i="2"/>
  <c r="G138" i="2"/>
  <c r="F139" i="2" s="1"/>
  <c r="G138" i="1" l="1"/>
  <c r="F139" i="1" s="1"/>
  <c r="H137" i="1"/>
  <c r="E141" i="1"/>
  <c r="G139" i="2"/>
  <c r="F140" i="2" s="1"/>
  <c r="H139" i="2"/>
  <c r="H138" i="2"/>
  <c r="E142" i="1" l="1"/>
  <c r="G139" i="1"/>
  <c r="F140" i="1" s="1"/>
  <c r="H138" i="1"/>
  <c r="G140" i="2"/>
  <c r="F141" i="2" s="1"/>
  <c r="H140" i="2"/>
  <c r="H139" i="1" l="1"/>
  <c r="G140" i="1"/>
  <c r="F141" i="1" s="1"/>
  <c r="E143" i="1"/>
  <c r="G141" i="2"/>
  <c r="F142" i="2" s="1"/>
  <c r="E144" i="1" l="1"/>
  <c r="G141" i="1"/>
  <c r="F142" i="1" s="1"/>
  <c r="H140" i="1"/>
  <c r="H141" i="2"/>
  <c r="G142" i="2"/>
  <c r="F143" i="2" s="1"/>
  <c r="H141" i="1" l="1"/>
  <c r="G142" i="1"/>
  <c r="F143" i="1" s="1"/>
  <c r="E145" i="1"/>
  <c r="H142" i="2"/>
  <c r="G143" i="2"/>
  <c r="F144" i="2" s="1"/>
  <c r="E146" i="1" l="1"/>
  <c r="H142" i="1"/>
  <c r="G143" i="1"/>
  <c r="F144" i="1" s="1"/>
  <c r="H143" i="2"/>
  <c r="G144" i="2"/>
  <c r="F145" i="2" s="1"/>
  <c r="H143" i="1" l="1"/>
  <c r="G144" i="1"/>
  <c r="F145" i="1" s="1"/>
  <c r="E147" i="1"/>
  <c r="H144" i="2"/>
  <c r="G145" i="2"/>
  <c r="F146" i="2" s="1"/>
  <c r="E148" i="1" l="1"/>
  <c r="G145" i="1"/>
  <c r="F146" i="1" s="1"/>
  <c r="H144" i="1"/>
  <c r="H145" i="2"/>
  <c r="G146" i="2"/>
  <c r="F147" i="2" s="1"/>
  <c r="G146" i="1" l="1"/>
  <c r="F147" i="1" s="1"/>
  <c r="H145" i="1"/>
  <c r="E149" i="1"/>
  <c r="H146" i="2"/>
  <c r="G147" i="2"/>
  <c r="F148" i="2" s="1"/>
  <c r="H146" i="1" l="1"/>
  <c r="E150" i="1"/>
  <c r="G147" i="1"/>
  <c r="F148" i="1" s="1"/>
  <c r="H147" i="2"/>
  <c r="G148" i="2"/>
  <c r="F149" i="2" s="1"/>
  <c r="H147" i="1" l="1"/>
  <c r="G148" i="1"/>
  <c r="F149" i="1" s="1"/>
  <c r="E151" i="1"/>
  <c r="G149" i="2"/>
  <c r="F150" i="2" s="1"/>
  <c r="H148" i="2"/>
  <c r="E152" i="1" l="1"/>
  <c r="G149" i="1"/>
  <c r="F150" i="1" s="1"/>
  <c r="H148" i="1"/>
  <c r="H149" i="2"/>
  <c r="G150" i="2"/>
  <c r="F151" i="2" s="1"/>
  <c r="G150" i="1" l="1"/>
  <c r="F151" i="1" s="1"/>
  <c r="H149" i="1"/>
  <c r="E153" i="1"/>
  <c r="H150" i="2"/>
  <c r="G151" i="2"/>
  <c r="F152" i="2" s="1"/>
  <c r="E154" i="1" l="1"/>
  <c r="G151" i="1"/>
  <c r="F152" i="1" s="1"/>
  <c r="H150" i="1"/>
  <c r="H151" i="2"/>
  <c r="G152" i="2"/>
  <c r="F153" i="2" s="1"/>
  <c r="G152" i="1" l="1"/>
  <c r="F153" i="1" s="1"/>
  <c r="H151" i="1"/>
  <c r="E155" i="1"/>
  <c r="H152" i="2"/>
  <c r="G153" i="2"/>
  <c r="F154" i="2" s="1"/>
  <c r="E156" i="1" l="1"/>
  <c r="G153" i="1"/>
  <c r="F154" i="1" s="1"/>
  <c r="H152" i="1"/>
  <c r="H153" i="2"/>
  <c r="G154" i="2"/>
  <c r="F155" i="2" s="1"/>
  <c r="H153" i="1" l="1"/>
  <c r="G154" i="1"/>
  <c r="F155" i="1" s="1"/>
  <c r="E157" i="1"/>
  <c r="H154" i="2"/>
  <c r="G155" i="2"/>
  <c r="F156" i="2" s="1"/>
  <c r="G155" i="1" l="1"/>
  <c r="F156" i="1" s="1"/>
  <c r="H154" i="1"/>
  <c r="E158" i="1"/>
  <c r="H155" i="2"/>
  <c r="G156" i="2"/>
  <c r="F157" i="2" s="1"/>
  <c r="E159" i="1" l="1"/>
  <c r="G156" i="1"/>
  <c r="F157" i="1" s="1"/>
  <c r="H155" i="1"/>
  <c r="H156" i="2"/>
  <c r="G157" i="2"/>
  <c r="F158" i="2" s="1"/>
  <c r="H156" i="1" l="1"/>
  <c r="G157" i="1"/>
  <c r="F158" i="1" s="1"/>
  <c r="E160" i="1"/>
  <c r="H157" i="2"/>
  <c r="G158" i="2"/>
  <c r="F159" i="2" s="1"/>
  <c r="H157" i="1" l="1"/>
  <c r="E161" i="1"/>
  <c r="G158" i="1"/>
  <c r="F159" i="1" s="1"/>
  <c r="H158" i="2"/>
  <c r="G159" i="2"/>
  <c r="F160" i="2" s="1"/>
  <c r="G159" i="1" l="1"/>
  <c r="F160" i="1" s="1"/>
  <c r="H158" i="1"/>
  <c r="E162" i="1"/>
  <c r="H159" i="2"/>
  <c r="G160" i="2"/>
  <c r="F161" i="2" s="1"/>
  <c r="G160" i="1" l="1"/>
  <c r="F161" i="1" s="1"/>
  <c r="E163" i="1"/>
  <c r="H159" i="1"/>
  <c r="H160" i="2"/>
  <c r="G161" i="2"/>
  <c r="F162" i="2" s="1"/>
  <c r="E164" i="1" l="1"/>
  <c r="G161" i="1"/>
  <c r="F162" i="1" s="1"/>
  <c r="H160" i="1"/>
  <c r="H161" i="2"/>
  <c r="G162" i="2"/>
  <c r="F163" i="2" s="1"/>
  <c r="G162" i="1" l="1"/>
  <c r="F163" i="1" s="1"/>
  <c r="H161" i="1"/>
  <c r="E165" i="1"/>
  <c r="H162" i="2"/>
  <c r="G163" i="2"/>
  <c r="F164" i="2" s="1"/>
  <c r="E166" i="1" l="1"/>
  <c r="H162" i="1"/>
  <c r="G163" i="1"/>
  <c r="F164" i="1" s="1"/>
  <c r="H163" i="2"/>
  <c r="G164" i="2"/>
  <c r="F165" i="2" s="1"/>
  <c r="H163" i="1" l="1"/>
  <c r="G164" i="1"/>
  <c r="F165" i="1" s="1"/>
  <c r="E167" i="1"/>
  <c r="H164" i="2"/>
  <c r="G165" i="2"/>
  <c r="F166" i="2" s="1"/>
  <c r="E168" i="1" l="1"/>
  <c r="G165" i="1"/>
  <c r="F166" i="1" s="1"/>
  <c r="H164" i="1"/>
  <c r="H165" i="2"/>
  <c r="G166" i="2"/>
  <c r="F167" i="2" s="1"/>
  <c r="H165" i="1" l="1"/>
  <c r="G166" i="1"/>
  <c r="F167" i="1" s="1"/>
  <c r="E169" i="1"/>
  <c r="H166" i="2"/>
  <c r="G167" i="2"/>
  <c r="F168" i="2" s="1"/>
  <c r="E170" i="1" l="1"/>
  <c r="G167" i="1"/>
  <c r="F168" i="1" s="1"/>
  <c r="H166" i="1"/>
  <c r="H167" i="2"/>
  <c r="G168" i="2"/>
  <c r="F169" i="2" s="1"/>
  <c r="G168" i="1" l="1"/>
  <c r="F169" i="1" s="1"/>
  <c r="H167" i="1"/>
  <c r="E171" i="1"/>
  <c r="H168" i="2"/>
  <c r="G169" i="2"/>
  <c r="F170" i="2" s="1"/>
  <c r="E172" i="1" l="1"/>
  <c r="G169" i="1"/>
  <c r="F170" i="1" s="1"/>
  <c r="H168" i="1"/>
  <c r="H169" i="2"/>
  <c r="G170" i="2"/>
  <c r="F171" i="2" s="1"/>
  <c r="G170" i="1" l="1"/>
  <c r="F171" i="1" s="1"/>
  <c r="E173" i="1"/>
  <c r="H169" i="1"/>
  <c r="H170" i="2"/>
  <c r="G171" i="2"/>
  <c r="F172" i="2" s="1"/>
  <c r="G171" i="1" l="1"/>
  <c r="F172" i="1" s="1"/>
  <c r="E174" i="1"/>
  <c r="H170" i="1"/>
  <c r="H171" i="2"/>
  <c r="G172" i="2"/>
  <c r="F173" i="2" s="1"/>
  <c r="E175" i="1" l="1"/>
  <c r="G172" i="1"/>
  <c r="F173" i="1" s="1"/>
  <c r="H171" i="1"/>
  <c r="H172" i="2"/>
  <c r="G173" i="2"/>
  <c r="F174" i="2" s="1"/>
  <c r="G173" i="1" l="1"/>
  <c r="F174" i="1" s="1"/>
  <c r="H172" i="1"/>
  <c r="E176" i="1"/>
  <c r="H173" i="2"/>
  <c r="G174" i="2"/>
  <c r="F175" i="2" s="1"/>
  <c r="G174" i="1" l="1"/>
  <c r="F175" i="1" s="1"/>
  <c r="H174" i="1"/>
  <c r="E177" i="1"/>
  <c r="H173" i="1"/>
  <c r="H174" i="2"/>
  <c r="G175" i="2"/>
  <c r="F176" i="2" s="1"/>
  <c r="E178" i="1" l="1"/>
  <c r="G175" i="1"/>
  <c r="F176" i="1" s="1"/>
  <c r="H175" i="2"/>
  <c r="G176" i="2"/>
  <c r="F177" i="2" s="1"/>
  <c r="G176" i="1" l="1"/>
  <c r="F177" i="1" s="1"/>
  <c r="H175" i="1"/>
  <c r="E179" i="1"/>
  <c r="H176" i="2"/>
  <c r="G177" i="2"/>
  <c r="F178" i="2" s="1"/>
  <c r="E180" i="1" l="1"/>
  <c r="G177" i="1"/>
  <c r="F178" i="1" s="1"/>
  <c r="H176" i="1"/>
  <c r="H177" i="2"/>
  <c r="G178" i="2"/>
  <c r="F179" i="2" s="1"/>
  <c r="G178" i="1" l="1"/>
  <c r="F179" i="1" s="1"/>
  <c r="H178" i="1"/>
  <c r="H177" i="1"/>
  <c r="E181" i="1"/>
  <c r="H178" i="2"/>
  <c r="G179" i="2"/>
  <c r="F180" i="2" s="1"/>
  <c r="E182" i="1" l="1"/>
  <c r="G179" i="1"/>
  <c r="F180" i="1" s="1"/>
  <c r="H179" i="2"/>
  <c r="G180" i="2"/>
  <c r="F181" i="2" s="1"/>
  <c r="H179" i="1" l="1"/>
  <c r="G180" i="1"/>
  <c r="F181" i="1" s="1"/>
  <c r="E183" i="1"/>
  <c r="H180" i="2"/>
  <c r="G181" i="2"/>
  <c r="F182" i="2" s="1"/>
  <c r="E184" i="1" l="1"/>
  <c r="G181" i="1"/>
  <c r="F182" i="1" s="1"/>
  <c r="H180" i="1"/>
  <c r="H181" i="2"/>
  <c r="G182" i="2"/>
  <c r="F183" i="2" s="1"/>
  <c r="H181" i="1" l="1"/>
  <c r="G182" i="1"/>
  <c r="F183" i="1" s="1"/>
  <c r="E185" i="1"/>
  <c r="H182" i="2"/>
  <c r="G183" i="2"/>
  <c r="F184" i="2" s="1"/>
  <c r="E186" i="1" l="1"/>
  <c r="H182" i="1"/>
  <c r="G183" i="1"/>
  <c r="F184" i="1" s="1"/>
  <c r="H183" i="2"/>
  <c r="G184" i="2"/>
  <c r="F185" i="2" s="1"/>
  <c r="H183" i="1" l="1"/>
  <c r="G184" i="1"/>
  <c r="F185" i="1" s="1"/>
  <c r="E187" i="1"/>
  <c r="H184" i="2"/>
  <c r="G185" i="2"/>
  <c r="F186" i="2" s="1"/>
  <c r="E188" i="1" l="1"/>
  <c r="G185" i="1"/>
  <c r="F186" i="1" s="1"/>
  <c r="H184" i="1"/>
  <c r="H185" i="2"/>
  <c r="G186" i="2"/>
  <c r="F187" i="2" s="1"/>
  <c r="G186" i="1" l="1"/>
  <c r="F187" i="1" s="1"/>
  <c r="E189" i="1"/>
  <c r="H185" i="1"/>
  <c r="H186" i="2"/>
  <c r="G187" i="2"/>
  <c r="F188" i="2" s="1"/>
  <c r="H187" i="2"/>
  <c r="E190" i="1" l="1"/>
  <c r="G187" i="1"/>
  <c r="F188" i="1" s="1"/>
  <c r="H186" i="1"/>
  <c r="G188" i="2"/>
  <c r="F189" i="2" s="1"/>
  <c r="H188" i="2"/>
  <c r="H187" i="1" l="1"/>
  <c r="G188" i="1"/>
  <c r="F189" i="1" s="1"/>
  <c r="E191" i="1"/>
  <c r="G189" i="2"/>
  <c r="F190" i="2" s="1"/>
  <c r="H189" i="2"/>
  <c r="E192" i="1" l="1"/>
  <c r="G189" i="1"/>
  <c r="F190" i="1" s="1"/>
  <c r="H188" i="1"/>
  <c r="G190" i="2"/>
  <c r="F191" i="2" s="1"/>
  <c r="H190" i="2"/>
  <c r="G190" i="1" l="1"/>
  <c r="F191" i="1" s="1"/>
  <c r="H189" i="1"/>
  <c r="E193" i="1"/>
  <c r="G191" i="2"/>
  <c r="F192" i="2" s="1"/>
  <c r="H191" i="2"/>
  <c r="E194" i="1" l="1"/>
  <c r="G191" i="1"/>
  <c r="F192" i="1" s="1"/>
  <c r="H190" i="1"/>
  <c r="G192" i="2"/>
  <c r="F193" i="2" s="1"/>
  <c r="H192" i="2"/>
  <c r="G192" i="1" l="1"/>
  <c r="F193" i="1" s="1"/>
  <c r="H191" i="1"/>
  <c r="E195" i="1"/>
  <c r="G193" i="2"/>
  <c r="F194" i="2" s="1"/>
  <c r="H193" i="2"/>
  <c r="E196" i="1" l="1"/>
  <c r="G193" i="1"/>
  <c r="F194" i="1" s="1"/>
  <c r="H192" i="1"/>
  <c r="G194" i="2"/>
  <c r="F195" i="2" s="1"/>
  <c r="H194" i="2"/>
  <c r="G194" i="1" l="1"/>
  <c r="F195" i="1" s="1"/>
  <c r="H193" i="1"/>
  <c r="E197" i="1"/>
  <c r="G195" i="2"/>
  <c r="F196" i="2" s="1"/>
  <c r="H195" i="2"/>
  <c r="H194" i="1" l="1"/>
  <c r="E198" i="1"/>
  <c r="G195" i="1"/>
  <c r="F196" i="1" s="1"/>
  <c r="G196" i="2"/>
  <c r="F197" i="2" s="1"/>
  <c r="H196" i="2"/>
  <c r="H195" i="1" l="1"/>
  <c r="G196" i="1"/>
  <c r="F197" i="1" s="1"/>
  <c r="E199" i="1"/>
  <c r="G197" i="2"/>
  <c r="F198" i="2" s="1"/>
  <c r="H197" i="2"/>
  <c r="E200" i="1" l="1"/>
  <c r="G197" i="1"/>
  <c r="F198" i="1" s="1"/>
  <c r="H196" i="1"/>
  <c r="G198" i="2"/>
  <c r="F199" i="2" s="1"/>
  <c r="H198" i="2"/>
  <c r="G198" i="1" l="1"/>
  <c r="F199" i="1" s="1"/>
  <c r="H197" i="1"/>
  <c r="E201" i="1"/>
  <c r="G199" i="2"/>
  <c r="F200" i="2" s="1"/>
  <c r="H199" i="2"/>
  <c r="E202" i="1" l="1"/>
  <c r="G199" i="1"/>
  <c r="F200" i="1" s="1"/>
  <c r="H198" i="1"/>
  <c r="G200" i="2"/>
  <c r="F201" i="2" s="1"/>
  <c r="H199" i="1" l="1"/>
  <c r="G200" i="1"/>
  <c r="F201" i="1" s="1"/>
  <c r="E203" i="1"/>
  <c r="H200" i="2"/>
  <c r="G201" i="2"/>
  <c r="F202" i="2" s="1"/>
  <c r="E204" i="1" l="1"/>
  <c r="G201" i="1"/>
  <c r="F202" i="1" s="1"/>
  <c r="H200" i="1"/>
  <c r="H201" i="2"/>
  <c r="G202" i="2"/>
  <c r="F203" i="2" s="1"/>
  <c r="H201" i="1" l="1"/>
  <c r="E205" i="1"/>
  <c r="G202" i="1"/>
  <c r="F203" i="1" s="1"/>
  <c r="H202" i="2"/>
  <c r="G203" i="2"/>
  <c r="F204" i="2" s="1"/>
  <c r="H202" i="1" l="1"/>
  <c r="G203" i="1"/>
  <c r="F204" i="1" s="1"/>
  <c r="E206" i="1"/>
  <c r="H203" i="2"/>
  <c r="G204" i="2"/>
  <c r="F205" i="2" s="1"/>
  <c r="E207" i="1" l="1"/>
  <c r="G204" i="1"/>
  <c r="F205" i="1" s="1"/>
  <c r="H203" i="1"/>
  <c r="H204" i="2"/>
  <c r="G205" i="2"/>
  <c r="F206" i="2" s="1"/>
  <c r="G205" i="1" l="1"/>
  <c r="F206" i="1" s="1"/>
  <c r="H204" i="1"/>
  <c r="E208" i="1"/>
  <c r="H205" i="2"/>
  <c r="G206" i="2"/>
  <c r="F207" i="2" s="1"/>
  <c r="E209" i="1" l="1"/>
  <c r="G206" i="1"/>
  <c r="F207" i="1" s="1"/>
  <c r="H205" i="1"/>
  <c r="H206" i="2"/>
  <c r="G207" i="2"/>
  <c r="F208" i="2" s="1"/>
  <c r="G207" i="1" l="1"/>
  <c r="F208" i="1" s="1"/>
  <c r="H206" i="1"/>
  <c r="E210" i="1"/>
  <c r="H207" i="2"/>
  <c r="G208" i="2"/>
  <c r="F209" i="2" s="1"/>
  <c r="E211" i="1" l="1"/>
  <c r="G208" i="1"/>
  <c r="F209" i="1" s="1"/>
  <c r="H207" i="1"/>
  <c r="H208" i="2"/>
  <c r="G209" i="2"/>
  <c r="F210" i="2" s="1"/>
  <c r="H208" i="1" l="1"/>
  <c r="G209" i="1"/>
  <c r="F210" i="1" s="1"/>
  <c r="E212" i="1"/>
  <c r="H209" i="2"/>
  <c r="G210" i="2"/>
  <c r="F211" i="2" s="1"/>
  <c r="E213" i="1" l="1"/>
  <c r="G210" i="1"/>
  <c r="F211" i="1" s="1"/>
  <c r="H209" i="1"/>
  <c r="H210" i="2"/>
  <c r="G211" i="2"/>
  <c r="F212" i="2" s="1"/>
  <c r="G211" i="1" l="1"/>
  <c r="F212" i="1" s="1"/>
  <c r="H210" i="1"/>
  <c r="E214" i="1"/>
  <c r="H211" i="2"/>
  <c r="G212" i="2"/>
  <c r="F213" i="2" s="1"/>
  <c r="E215" i="1" l="1"/>
  <c r="G212" i="1"/>
  <c r="F213" i="1" s="1"/>
  <c r="H211" i="1"/>
  <c r="H212" i="2"/>
  <c r="G213" i="2"/>
  <c r="F214" i="2" s="1"/>
  <c r="H212" i="1" l="1"/>
  <c r="G213" i="1"/>
  <c r="F214" i="1" s="1"/>
  <c r="E216" i="1"/>
  <c r="H213" i="2"/>
  <c r="G214" i="2"/>
  <c r="F215" i="2" s="1"/>
  <c r="E217" i="1" l="1"/>
  <c r="G214" i="1"/>
  <c r="F215" i="1" s="1"/>
  <c r="H213" i="1"/>
  <c r="H214" i="2"/>
  <c r="G215" i="2"/>
  <c r="F216" i="2" s="1"/>
  <c r="H214" i="1" l="1"/>
  <c r="G215" i="1"/>
  <c r="F216" i="1" s="1"/>
  <c r="E218" i="1"/>
  <c r="H215" i="2"/>
  <c r="G216" i="2"/>
  <c r="F217" i="2" s="1"/>
  <c r="E219" i="1" l="1"/>
  <c r="G216" i="1"/>
  <c r="F217" i="1" s="1"/>
  <c r="H215" i="1"/>
  <c r="H216" i="2"/>
  <c r="G217" i="2"/>
  <c r="F218" i="2" s="1"/>
  <c r="H216" i="1" l="1"/>
  <c r="G217" i="1"/>
  <c r="F218" i="1" s="1"/>
  <c r="E220" i="1"/>
  <c r="H217" i="2"/>
  <c r="G218" i="2"/>
  <c r="F219" i="2" s="1"/>
  <c r="E221" i="1" l="1"/>
  <c r="G218" i="1"/>
  <c r="F219" i="1" s="1"/>
  <c r="H217" i="1"/>
  <c r="H218" i="2"/>
  <c r="G219" i="2"/>
  <c r="F220" i="2" s="1"/>
  <c r="G219" i="1" l="1"/>
  <c r="F220" i="1" s="1"/>
  <c r="H218" i="1"/>
  <c r="E222" i="1"/>
  <c r="H219" i="2"/>
  <c r="G220" i="2"/>
  <c r="F221" i="2" s="1"/>
  <c r="E223" i="1" l="1"/>
  <c r="G220" i="1"/>
  <c r="F221" i="1" s="1"/>
  <c r="H219" i="1"/>
  <c r="H220" i="2"/>
  <c r="G221" i="2"/>
  <c r="F222" i="2" s="1"/>
  <c r="G221" i="1" l="1"/>
  <c r="F222" i="1" s="1"/>
  <c r="H220" i="1"/>
  <c r="E224" i="1"/>
  <c r="H221" i="2"/>
  <c r="G222" i="2"/>
  <c r="F223" i="2" s="1"/>
  <c r="E225" i="1" l="1"/>
  <c r="G222" i="1"/>
  <c r="F223" i="1" s="1"/>
  <c r="H221" i="1"/>
  <c r="H222" i="2"/>
  <c r="G223" i="2"/>
  <c r="F224" i="2" s="1"/>
  <c r="G223" i="1" l="1"/>
  <c r="F224" i="1" s="1"/>
  <c r="H222" i="1"/>
  <c r="E226" i="1"/>
  <c r="H223" i="2"/>
  <c r="G224" i="2"/>
  <c r="F225" i="2" s="1"/>
  <c r="E227" i="1" l="1"/>
  <c r="G224" i="1"/>
  <c r="F225" i="1" s="1"/>
  <c r="H223" i="1"/>
  <c r="H224" i="2"/>
  <c r="G225" i="2"/>
  <c r="F226" i="2" s="1"/>
  <c r="G225" i="1" l="1"/>
  <c r="F226" i="1" s="1"/>
  <c r="H224" i="1"/>
  <c r="E228" i="1"/>
  <c r="H225" i="2"/>
  <c r="G226" i="2"/>
  <c r="F227" i="2" s="1"/>
  <c r="G226" i="1" l="1"/>
  <c r="F227" i="1" s="1"/>
  <c r="H226" i="1"/>
  <c r="E229" i="1"/>
  <c r="H225" i="1"/>
  <c r="H226" i="2"/>
  <c r="G227" i="2"/>
  <c r="F228" i="2" s="1"/>
  <c r="E230" i="1" l="1"/>
  <c r="G227" i="1"/>
  <c r="F228" i="1" s="1"/>
  <c r="H227" i="2"/>
  <c r="G228" i="2"/>
  <c r="F229" i="2" s="1"/>
  <c r="H227" i="1" l="1"/>
  <c r="G228" i="1"/>
  <c r="F229" i="1" s="1"/>
  <c r="E231" i="1"/>
  <c r="H228" i="2"/>
  <c r="G229" i="2"/>
  <c r="F230" i="2" s="1"/>
  <c r="E232" i="1" l="1"/>
  <c r="G229" i="1"/>
  <c r="F230" i="1" s="1"/>
  <c r="H228" i="1"/>
  <c r="H229" i="2"/>
  <c r="G230" i="2"/>
  <c r="F231" i="2" s="1"/>
  <c r="H229" i="1" l="1"/>
  <c r="E233" i="1"/>
  <c r="G230" i="1"/>
  <c r="F231" i="1" s="1"/>
  <c r="G231" i="2"/>
  <c r="F232" i="2" s="1"/>
  <c r="H230" i="2"/>
  <c r="G231" i="1" l="1"/>
  <c r="F232" i="1" s="1"/>
  <c r="H230" i="1"/>
  <c r="E234" i="1"/>
  <c r="H231" i="2"/>
  <c r="G232" i="2"/>
  <c r="F233" i="2" s="1"/>
  <c r="H232" i="2"/>
  <c r="G232" i="1" l="1"/>
  <c r="F233" i="1" s="1"/>
  <c r="E235" i="1"/>
  <c r="H231" i="1"/>
  <c r="G233" i="2"/>
  <c r="F234" i="2" s="1"/>
  <c r="G233" i="1" l="1"/>
  <c r="F234" i="1" s="1"/>
  <c r="H233" i="1"/>
  <c r="E236" i="1"/>
  <c r="H232" i="1"/>
  <c r="H233" i="2"/>
  <c r="G234" i="2"/>
  <c r="F235" i="2" s="1"/>
  <c r="E237" i="1" l="1"/>
  <c r="G234" i="1"/>
  <c r="F235" i="1" s="1"/>
  <c r="H234" i="2"/>
  <c r="G235" i="2"/>
  <c r="F236" i="2" s="1"/>
  <c r="H234" i="1" l="1"/>
  <c r="E238" i="1"/>
  <c r="G235" i="1"/>
  <c r="F236" i="1" s="1"/>
  <c r="H235" i="2"/>
  <c r="G236" i="2"/>
  <c r="F237" i="2" s="1"/>
  <c r="H235" i="1" l="1"/>
  <c r="G236" i="1"/>
  <c r="F237" i="1" s="1"/>
  <c r="E239" i="1"/>
  <c r="H236" i="2"/>
  <c r="G237" i="2"/>
  <c r="F238" i="2" s="1"/>
  <c r="E240" i="1" l="1"/>
  <c r="G237" i="1"/>
  <c r="F238" i="1" s="1"/>
  <c r="H236" i="1"/>
  <c r="H237" i="2"/>
  <c r="G238" i="2"/>
  <c r="F239" i="2" s="1"/>
  <c r="G238" i="1" l="1"/>
  <c r="F239" i="1" s="1"/>
  <c r="E241" i="1"/>
  <c r="H237" i="1"/>
  <c r="H238" i="2"/>
  <c r="G239" i="2"/>
  <c r="F240" i="2" s="1"/>
  <c r="H238" i="1" l="1"/>
  <c r="E242" i="1"/>
  <c r="G239" i="1"/>
  <c r="F240" i="1" s="1"/>
  <c r="H239" i="2"/>
  <c r="G240" i="2"/>
  <c r="F241" i="2" s="1"/>
  <c r="H239" i="1" l="1"/>
  <c r="G240" i="1"/>
  <c r="F241" i="1" s="1"/>
  <c r="E243" i="1"/>
  <c r="H240" i="2"/>
  <c r="G241" i="2"/>
  <c r="F242" i="2" s="1"/>
  <c r="E244" i="1" l="1"/>
  <c r="G241" i="1"/>
  <c r="F242" i="1" s="1"/>
  <c r="H240" i="1"/>
  <c r="H241" i="2"/>
  <c r="G242" i="2"/>
  <c r="F243" i="2" s="1"/>
  <c r="H241" i="1" l="1"/>
  <c r="G242" i="1"/>
  <c r="F243" i="1" s="1"/>
  <c r="E245" i="1"/>
  <c r="H242" i="2"/>
  <c r="G243" i="2"/>
  <c r="F244" i="2" s="1"/>
  <c r="E246" i="1" l="1"/>
  <c r="G243" i="1"/>
  <c r="F244" i="1" s="1"/>
  <c r="H242" i="1"/>
  <c r="H243" i="2"/>
  <c r="G244" i="2"/>
  <c r="F245" i="2" s="1"/>
  <c r="G244" i="1" l="1"/>
  <c r="F245" i="1" s="1"/>
  <c r="H243" i="1"/>
  <c r="E247" i="1"/>
  <c r="H244" i="2"/>
  <c r="G245" i="2"/>
  <c r="F246" i="2" s="1"/>
  <c r="E248" i="1" l="1"/>
  <c r="G245" i="1"/>
  <c r="F246" i="1" s="1"/>
  <c r="H244" i="1"/>
  <c r="H245" i="2"/>
  <c r="G246" i="2"/>
  <c r="F247" i="2" s="1"/>
  <c r="H245" i="1" l="1"/>
  <c r="G246" i="1"/>
  <c r="F247" i="1" s="1"/>
  <c r="E249" i="1"/>
  <c r="H246" i="2"/>
  <c r="G247" i="2"/>
  <c r="F248" i="2" s="1"/>
  <c r="E250" i="1" l="1"/>
  <c r="G247" i="1"/>
  <c r="F248" i="1" s="1"/>
  <c r="H246" i="1"/>
  <c r="H247" i="2"/>
  <c r="G248" i="2"/>
  <c r="F249" i="2" s="1"/>
  <c r="H247" i="1" l="1"/>
  <c r="G248" i="1"/>
  <c r="F249" i="1" s="1"/>
  <c r="E251" i="1"/>
  <c r="H248" i="2"/>
  <c r="G249" i="2"/>
  <c r="F250" i="2" s="1"/>
  <c r="E252" i="1" l="1"/>
  <c r="G249" i="1"/>
  <c r="F250" i="1" s="1"/>
  <c r="H248" i="1"/>
  <c r="H249" i="2"/>
  <c r="G250" i="2"/>
  <c r="F251" i="2" s="1"/>
  <c r="H249" i="1" l="1"/>
  <c r="G250" i="1"/>
  <c r="F251" i="1" s="1"/>
  <c r="E253" i="1"/>
  <c r="H250" i="2"/>
  <c r="G251" i="2"/>
  <c r="F252" i="2" s="1"/>
  <c r="E254" i="1" l="1"/>
  <c r="G251" i="1"/>
  <c r="F252" i="1" s="1"/>
  <c r="H250" i="1"/>
  <c r="H251" i="2"/>
  <c r="G252" i="2"/>
  <c r="F253" i="2" s="1"/>
  <c r="H251" i="1" l="1"/>
  <c r="G252" i="1"/>
  <c r="F253" i="1" s="1"/>
  <c r="E255" i="1"/>
  <c r="H252" i="2"/>
  <c r="G253" i="2"/>
  <c r="F254" i="2" s="1"/>
  <c r="E256" i="1" l="1"/>
  <c r="G253" i="1"/>
  <c r="F254" i="1" s="1"/>
  <c r="H252" i="1"/>
  <c r="H253" i="2"/>
  <c r="G254" i="2"/>
  <c r="F255" i="2" s="1"/>
  <c r="H253" i="1" l="1"/>
  <c r="G254" i="1"/>
  <c r="F255" i="1" s="1"/>
  <c r="E257" i="1"/>
  <c r="H254" i="2"/>
  <c r="G255" i="2"/>
  <c r="F256" i="2" s="1"/>
  <c r="H254" i="1" l="1"/>
  <c r="E258" i="1"/>
  <c r="G255" i="1"/>
  <c r="F256" i="1" s="1"/>
  <c r="H255" i="2"/>
  <c r="G256" i="2"/>
  <c r="F257" i="2" s="1"/>
  <c r="G256" i="1" l="1"/>
  <c r="F257" i="1" s="1"/>
  <c r="H255" i="1"/>
  <c r="E259" i="1"/>
  <c r="H256" i="2"/>
  <c r="G257" i="2"/>
  <c r="F258" i="2" s="1"/>
  <c r="E260" i="1" l="1"/>
  <c r="G257" i="1"/>
  <c r="F258" i="1" s="1"/>
  <c r="H257" i="1"/>
  <c r="H256" i="1"/>
  <c r="H257" i="2"/>
  <c r="G258" i="2"/>
  <c r="F259" i="2" s="1"/>
  <c r="G258" i="1" l="1"/>
  <c r="F259" i="1" s="1"/>
  <c r="E261" i="1"/>
  <c r="H258" i="2"/>
  <c r="G259" i="2"/>
  <c r="F260" i="2" s="1"/>
  <c r="E262" i="1" l="1"/>
  <c r="G259" i="1"/>
  <c r="F260" i="1" s="1"/>
  <c r="H258" i="1"/>
  <c r="H259" i="2"/>
  <c r="G260" i="2"/>
  <c r="F261" i="2" s="1"/>
  <c r="G260" i="1" l="1"/>
  <c r="F261" i="1" s="1"/>
  <c r="H259" i="1"/>
  <c r="E263" i="1"/>
  <c r="H260" i="2"/>
  <c r="G261" i="2"/>
  <c r="F262" i="2" s="1"/>
  <c r="G261" i="1" l="1"/>
  <c r="F262" i="1" s="1"/>
  <c r="E264" i="1"/>
  <c r="H260" i="1"/>
  <c r="H261" i="2"/>
  <c r="G262" i="2"/>
  <c r="F263" i="2" s="1"/>
  <c r="E265" i="1" l="1"/>
  <c r="H261" i="1"/>
  <c r="G262" i="1"/>
  <c r="F263" i="1" s="1"/>
  <c r="H262" i="2"/>
  <c r="G263" i="2"/>
  <c r="F264" i="2" s="1"/>
  <c r="H262" i="1" l="1"/>
  <c r="E266" i="1"/>
  <c r="G263" i="1"/>
  <c r="F264" i="1" s="1"/>
  <c r="H263" i="2"/>
  <c r="G264" i="2"/>
  <c r="F265" i="2" s="1"/>
  <c r="H263" i="1" l="1"/>
  <c r="G264" i="1"/>
  <c r="F265" i="1" s="1"/>
  <c r="E267" i="1"/>
  <c r="H264" i="2"/>
  <c r="G265" i="2"/>
  <c r="F266" i="2" s="1"/>
  <c r="E268" i="1" l="1"/>
  <c r="G265" i="1"/>
  <c r="F266" i="1" s="1"/>
  <c r="H264" i="1"/>
  <c r="H265" i="2"/>
  <c r="G266" i="2"/>
  <c r="F267" i="2" s="1"/>
  <c r="H265" i="1" l="1"/>
  <c r="G266" i="1"/>
  <c r="F267" i="1" s="1"/>
  <c r="E269" i="1"/>
  <c r="H266" i="2"/>
  <c r="G267" i="2"/>
  <c r="F268" i="2" s="1"/>
  <c r="E270" i="1" l="1"/>
  <c r="G267" i="1"/>
  <c r="F268" i="1" s="1"/>
  <c r="H266" i="1"/>
  <c r="H267" i="2"/>
  <c r="G268" i="2"/>
  <c r="F269" i="2" s="1"/>
  <c r="H267" i="1" l="1"/>
  <c r="G268" i="1"/>
  <c r="F269" i="1" s="1"/>
  <c r="E271" i="1"/>
  <c r="H268" i="2"/>
  <c r="G269" i="2"/>
  <c r="F270" i="2" s="1"/>
  <c r="H268" i="1" l="1"/>
  <c r="G269" i="1"/>
  <c r="F270" i="1" s="1"/>
  <c r="E272" i="1"/>
  <c r="H269" i="2"/>
  <c r="G270" i="2"/>
  <c r="F271" i="2" s="1"/>
  <c r="H269" i="1" l="1"/>
  <c r="G270" i="1"/>
  <c r="F271" i="1" s="1"/>
  <c r="E273" i="1"/>
  <c r="H270" i="2"/>
  <c r="G271" i="2"/>
  <c r="F272" i="2" s="1"/>
  <c r="E274" i="1" l="1"/>
  <c r="G271" i="1"/>
  <c r="F272" i="1" s="1"/>
  <c r="H270" i="1"/>
  <c r="H271" i="2"/>
  <c r="G272" i="2"/>
  <c r="F273" i="2" s="1"/>
  <c r="G272" i="1" l="1"/>
  <c r="F273" i="1" s="1"/>
  <c r="H271" i="1"/>
  <c r="E275" i="1"/>
  <c r="H272" i="2"/>
  <c r="G273" i="2"/>
  <c r="F274" i="2" s="1"/>
  <c r="E276" i="1" l="1"/>
  <c r="G273" i="1"/>
  <c r="F274" i="1" s="1"/>
  <c r="H272" i="1"/>
  <c r="H273" i="2"/>
  <c r="G274" i="2"/>
  <c r="F275" i="2" s="1"/>
  <c r="G274" i="1" l="1"/>
  <c r="F275" i="1" s="1"/>
  <c r="H273" i="1"/>
  <c r="E277" i="1"/>
  <c r="H274" i="2"/>
  <c r="G275" i="2"/>
  <c r="F276" i="2" s="1"/>
  <c r="E278" i="1" l="1"/>
  <c r="G275" i="1"/>
  <c r="F276" i="1" s="1"/>
  <c r="H274" i="1"/>
  <c r="H275" i="2"/>
  <c r="G276" i="2"/>
  <c r="F277" i="2" s="1"/>
  <c r="G276" i="1" l="1"/>
  <c r="F277" i="1" s="1"/>
  <c r="H275" i="1"/>
  <c r="E279" i="1"/>
  <c r="H276" i="2"/>
  <c r="G277" i="2"/>
  <c r="F278" i="2" s="1"/>
  <c r="G277" i="1" l="1"/>
  <c r="F278" i="1" s="1"/>
  <c r="E280" i="1"/>
  <c r="H276" i="1"/>
  <c r="H277" i="2"/>
  <c r="G278" i="2"/>
  <c r="F279" i="2" s="1"/>
  <c r="E281" i="1" l="1"/>
  <c r="G278" i="1"/>
  <c r="F279" i="1" s="1"/>
  <c r="H277" i="1"/>
  <c r="H278" i="2"/>
  <c r="G279" i="2"/>
  <c r="F280" i="2" s="1"/>
  <c r="G279" i="1" l="1"/>
  <c r="F280" i="1" s="1"/>
  <c r="H278" i="1"/>
  <c r="E282" i="1"/>
  <c r="H279" i="2"/>
  <c r="G280" i="2"/>
  <c r="F281" i="2" s="1"/>
  <c r="E283" i="1" l="1"/>
  <c r="G280" i="1"/>
  <c r="F281" i="1" s="1"/>
  <c r="H279" i="1"/>
  <c r="H280" i="2"/>
  <c r="G281" i="2"/>
  <c r="F282" i="2" s="1"/>
  <c r="G281" i="1" l="1"/>
  <c r="F282" i="1" s="1"/>
  <c r="H280" i="1"/>
  <c r="E284" i="1"/>
  <c r="H281" i="2"/>
  <c r="G282" i="2"/>
  <c r="F283" i="2" s="1"/>
  <c r="H281" i="1" l="1"/>
  <c r="E285" i="1"/>
  <c r="G282" i="1"/>
  <c r="F283" i="1" s="1"/>
  <c r="H282" i="2"/>
  <c r="G283" i="2"/>
  <c r="F284" i="2" s="1"/>
  <c r="G283" i="1" l="1"/>
  <c r="F284" i="1" s="1"/>
  <c r="H282" i="1"/>
  <c r="E286" i="1"/>
  <c r="H283" i="2"/>
  <c r="G284" i="2"/>
  <c r="F285" i="2" s="1"/>
  <c r="E287" i="1" l="1"/>
  <c r="G284" i="1"/>
  <c r="F285" i="1" s="1"/>
  <c r="H283" i="1"/>
  <c r="H284" i="2"/>
  <c r="G285" i="2"/>
  <c r="F286" i="2" s="1"/>
  <c r="H284" i="1" l="1"/>
  <c r="G285" i="1"/>
  <c r="F286" i="1" s="1"/>
  <c r="E288" i="1"/>
  <c r="H285" i="2"/>
  <c r="G286" i="2"/>
  <c r="F287" i="2" s="1"/>
  <c r="H285" i="1" l="1"/>
  <c r="E289" i="1"/>
  <c r="G286" i="1"/>
  <c r="F287" i="1" s="1"/>
  <c r="H286" i="2"/>
  <c r="G287" i="2"/>
  <c r="F288" i="2" s="1"/>
  <c r="G287" i="1" l="1"/>
  <c r="F288" i="1" s="1"/>
  <c r="H287" i="1"/>
  <c r="H286" i="1"/>
  <c r="E290" i="1"/>
  <c r="H287" i="2"/>
  <c r="G288" i="2"/>
  <c r="F289" i="2" s="1"/>
  <c r="E291" i="1" l="1"/>
  <c r="G288" i="1"/>
  <c r="F289" i="1" s="1"/>
  <c r="H288" i="2"/>
  <c r="G289" i="2"/>
  <c r="F290" i="2" s="1"/>
  <c r="H289" i="2"/>
  <c r="G289" i="1" l="1"/>
  <c r="F290" i="1" s="1"/>
  <c r="H288" i="1"/>
  <c r="E292" i="1"/>
  <c r="G290" i="2"/>
  <c r="F291" i="2" s="1"/>
  <c r="G290" i="1" l="1"/>
  <c r="F291" i="1" s="1"/>
  <c r="E293" i="1"/>
  <c r="H289" i="1"/>
  <c r="H290" i="2"/>
  <c r="G291" i="2"/>
  <c r="F292" i="2" s="1"/>
  <c r="E294" i="1" l="1"/>
  <c r="G291" i="1"/>
  <c r="F292" i="1" s="1"/>
  <c r="H290" i="1"/>
  <c r="H291" i="2"/>
  <c r="G292" i="2"/>
  <c r="F293" i="2" s="1"/>
  <c r="H292" i="2"/>
  <c r="G292" i="1" l="1"/>
  <c r="F293" i="1" s="1"/>
  <c r="H291" i="1"/>
  <c r="E295" i="1"/>
  <c r="G293" i="2"/>
  <c r="F294" i="2" s="1"/>
  <c r="H293" i="2"/>
  <c r="E296" i="1" l="1"/>
  <c r="G293" i="1"/>
  <c r="F294" i="1" s="1"/>
  <c r="H292" i="1"/>
  <c r="G294" i="2"/>
  <c r="F295" i="2" s="1"/>
  <c r="G294" i="1" l="1"/>
  <c r="F295" i="1" s="1"/>
  <c r="H293" i="1"/>
  <c r="E297" i="1"/>
  <c r="H294" i="2"/>
  <c r="G295" i="2"/>
  <c r="F296" i="2" s="1"/>
  <c r="E298" i="1" l="1"/>
  <c r="G295" i="1"/>
  <c r="F296" i="1" s="1"/>
  <c r="H294" i="1"/>
  <c r="H295" i="2"/>
  <c r="G296" i="2"/>
  <c r="F297" i="2" s="1"/>
  <c r="G296" i="1" l="1"/>
  <c r="F297" i="1" s="1"/>
  <c r="H295" i="1"/>
  <c r="E299" i="1"/>
  <c r="H296" i="2"/>
  <c r="G297" i="2"/>
  <c r="F298" i="2" s="1"/>
  <c r="E300" i="1" l="1"/>
  <c r="G297" i="1"/>
  <c r="F298" i="1" s="1"/>
  <c r="H296" i="1"/>
  <c r="H297" i="2"/>
  <c r="G298" i="2"/>
  <c r="F299" i="2" s="1"/>
  <c r="G298" i="1" l="1"/>
  <c r="F299" i="1" s="1"/>
  <c r="H297" i="1"/>
  <c r="E301" i="1"/>
  <c r="H298" i="2"/>
  <c r="G299" i="2"/>
  <c r="F300" i="2" s="1"/>
  <c r="G299" i="1" l="1"/>
  <c r="F300" i="1" s="1"/>
  <c r="E302" i="1"/>
  <c r="H298" i="1"/>
  <c r="H299" i="2"/>
  <c r="G300" i="2"/>
  <c r="F301" i="2" s="1"/>
  <c r="E303" i="1" l="1"/>
  <c r="G300" i="1"/>
  <c r="F301" i="1" s="1"/>
  <c r="H299" i="1"/>
  <c r="H300" i="2"/>
  <c r="G301" i="2"/>
  <c r="F302" i="2" s="1"/>
  <c r="H300" i="1" l="1"/>
  <c r="G301" i="1"/>
  <c r="F302" i="1" s="1"/>
  <c r="E304" i="1"/>
  <c r="H301" i="2"/>
  <c r="G302" i="2"/>
  <c r="F303" i="2" s="1"/>
  <c r="H301" i="1" l="1"/>
  <c r="E305" i="1"/>
  <c r="G302" i="1"/>
  <c r="F303" i="1" s="1"/>
  <c r="H302" i="2"/>
  <c r="G303" i="2"/>
  <c r="F304" i="2" s="1"/>
  <c r="H302" i="1" l="1"/>
  <c r="G303" i="1"/>
  <c r="F304" i="1" s="1"/>
  <c r="E306" i="1"/>
  <c r="H303" i="2"/>
  <c r="G304" i="2"/>
  <c r="F305" i="2" s="1"/>
  <c r="H303" i="1" l="1"/>
  <c r="E307" i="1"/>
  <c r="G304" i="1"/>
  <c r="F305" i="1" s="1"/>
  <c r="H304" i="2"/>
  <c r="G305" i="2"/>
  <c r="F306" i="2" s="1"/>
  <c r="H304" i="1" l="1"/>
  <c r="G305" i="1"/>
  <c r="F306" i="1" s="1"/>
  <c r="E308" i="1"/>
  <c r="H305" i="2"/>
  <c r="G306" i="2"/>
  <c r="F307" i="2" s="1"/>
  <c r="E309" i="1" l="1"/>
  <c r="G306" i="1"/>
  <c r="F307" i="1" s="1"/>
  <c r="H305" i="1"/>
  <c r="H306" i="2"/>
  <c r="G307" i="2"/>
  <c r="F308" i="2" s="1"/>
  <c r="H306" i="1" l="1"/>
  <c r="G307" i="1"/>
  <c r="F308" i="1" s="1"/>
  <c r="E310" i="1"/>
  <c r="H307" i="2"/>
  <c r="G308" i="2"/>
  <c r="F309" i="2" s="1"/>
  <c r="E311" i="1" l="1"/>
  <c r="G308" i="1"/>
  <c r="F309" i="1" s="1"/>
  <c r="H307" i="1"/>
  <c r="H308" i="2"/>
  <c r="G309" i="2"/>
  <c r="F310" i="2" s="1"/>
  <c r="G309" i="1" l="1"/>
  <c r="F310" i="1" s="1"/>
  <c r="H308" i="1"/>
  <c r="E312" i="1"/>
  <c r="H309" i="2"/>
  <c r="G310" i="2"/>
  <c r="F311" i="2" s="1"/>
  <c r="E313" i="1" l="1"/>
  <c r="G310" i="1"/>
  <c r="F311" i="1" s="1"/>
  <c r="H309" i="1"/>
  <c r="H310" i="2"/>
  <c r="G311" i="2"/>
  <c r="F312" i="2" s="1"/>
  <c r="H311" i="2"/>
  <c r="G311" i="1" l="1"/>
  <c r="F312" i="1" s="1"/>
  <c r="H310" i="1"/>
  <c r="E314" i="1"/>
  <c r="G312" i="2"/>
  <c r="F313" i="2" s="1"/>
  <c r="E315" i="1" l="1"/>
  <c r="G312" i="1"/>
  <c r="F313" i="1" s="1"/>
  <c r="H311" i="1"/>
  <c r="H312" i="2"/>
  <c r="G313" i="2"/>
  <c r="F314" i="2" s="1"/>
  <c r="H312" i="1" l="1"/>
  <c r="G313" i="1"/>
  <c r="F314" i="1" s="1"/>
  <c r="E316" i="1"/>
  <c r="H313" i="2"/>
  <c r="G314" i="2"/>
  <c r="F315" i="2" s="1"/>
  <c r="H313" i="1" l="1"/>
  <c r="E317" i="1"/>
  <c r="G314" i="1"/>
  <c r="F315" i="1" s="1"/>
  <c r="H314" i="2"/>
  <c r="G315" i="2"/>
  <c r="F316" i="2" s="1"/>
  <c r="G315" i="1" l="1"/>
  <c r="F316" i="1" s="1"/>
  <c r="H314" i="1"/>
  <c r="E318" i="1"/>
  <c r="H315" i="2"/>
  <c r="G316" i="2"/>
  <c r="F317" i="2" s="1"/>
  <c r="H316" i="2"/>
  <c r="E319" i="1" l="1"/>
  <c r="G316" i="1"/>
  <c r="F317" i="1" s="1"/>
  <c r="H316" i="1"/>
  <c r="H315" i="1"/>
  <c r="G317" i="2"/>
  <c r="F318" i="2" s="1"/>
  <c r="H317" i="2"/>
  <c r="G317" i="1" l="1"/>
  <c r="F318" i="1" s="1"/>
  <c r="E320" i="1"/>
  <c r="G318" i="2"/>
  <c r="F319" i="2" s="1"/>
  <c r="H317" i="1" l="1"/>
  <c r="E321" i="1"/>
  <c r="G318" i="1"/>
  <c r="F319" i="1" s="1"/>
  <c r="H318" i="2"/>
  <c r="G319" i="2"/>
  <c r="F320" i="2" s="1"/>
  <c r="H318" i="1" l="1"/>
  <c r="G319" i="1"/>
  <c r="F320" i="1" s="1"/>
  <c r="E322" i="1"/>
  <c r="H319" i="2"/>
  <c r="G320" i="2"/>
  <c r="F321" i="2" s="1"/>
  <c r="H319" i="1" l="1"/>
  <c r="E323" i="1"/>
  <c r="G320" i="1"/>
  <c r="F321" i="1" s="1"/>
  <c r="G321" i="2"/>
  <c r="F322" i="2" s="1"/>
  <c r="H320" i="2"/>
  <c r="H320" i="1" l="1"/>
  <c r="G321" i="1"/>
  <c r="F322" i="1" s="1"/>
  <c r="E324" i="1"/>
  <c r="H321" i="2"/>
  <c r="G322" i="2"/>
  <c r="F323" i="2" s="1"/>
  <c r="E325" i="1" l="1"/>
  <c r="G322" i="1"/>
  <c r="F323" i="1" s="1"/>
  <c r="H321" i="1"/>
  <c r="H322" i="2"/>
  <c r="G323" i="2"/>
  <c r="F324" i="2" s="1"/>
  <c r="H322" i="1" l="1"/>
  <c r="G323" i="1"/>
  <c r="F324" i="1" s="1"/>
  <c r="E326" i="1"/>
  <c r="H323" i="2"/>
  <c r="G324" i="2"/>
  <c r="F325" i="2" s="1"/>
  <c r="E327" i="1" l="1"/>
  <c r="G324" i="1"/>
  <c r="F325" i="1" s="1"/>
  <c r="H323" i="1"/>
  <c r="H324" i="2"/>
  <c r="G325" i="2"/>
  <c r="F326" i="2" s="1"/>
  <c r="G325" i="1" l="1"/>
  <c r="F326" i="1" s="1"/>
  <c r="H324" i="1"/>
  <c r="E328" i="1"/>
  <c r="H325" i="2"/>
  <c r="G326" i="2"/>
  <c r="F327" i="2" s="1"/>
  <c r="H326" i="2"/>
  <c r="E329" i="1" l="1"/>
  <c r="G326" i="1"/>
  <c r="F327" i="1" s="1"/>
  <c r="H325" i="1"/>
  <c r="G327" i="2"/>
  <c r="F328" i="2" s="1"/>
  <c r="H327" i="2"/>
  <c r="G327" i="1" l="1"/>
  <c r="F328" i="1" s="1"/>
  <c r="H326" i="1"/>
  <c r="E330" i="1"/>
  <c r="G328" i="2"/>
  <c r="F329" i="2" s="1"/>
  <c r="G328" i="1" l="1"/>
  <c r="F329" i="1" s="1"/>
  <c r="E331" i="1"/>
  <c r="H327" i="1"/>
  <c r="H328" i="2"/>
  <c r="G329" i="2"/>
  <c r="F330" i="2" s="1"/>
  <c r="G329" i="1" l="1"/>
  <c r="F330" i="1" s="1"/>
  <c r="H329" i="1"/>
  <c r="E332" i="1"/>
  <c r="H328" i="1"/>
  <c r="H329" i="2"/>
  <c r="G330" i="2"/>
  <c r="F331" i="2" s="1"/>
  <c r="E333" i="1" l="1"/>
  <c r="G330" i="1"/>
  <c r="F331" i="1" s="1"/>
  <c r="H330" i="2"/>
  <c r="G331" i="2"/>
  <c r="F332" i="2" s="1"/>
  <c r="H330" i="1" l="1"/>
  <c r="G331" i="1"/>
  <c r="F332" i="1" s="1"/>
  <c r="E334" i="1"/>
  <c r="H331" i="2"/>
  <c r="G332" i="2"/>
  <c r="F333" i="2" s="1"/>
  <c r="E335" i="1" l="1"/>
  <c r="G332" i="1"/>
  <c r="F333" i="1" s="1"/>
  <c r="H332" i="1"/>
  <c r="H331" i="1"/>
  <c r="H332" i="2"/>
  <c r="G333" i="2"/>
  <c r="F334" i="2" s="1"/>
  <c r="G333" i="1" l="1"/>
  <c r="F334" i="1" s="1"/>
  <c r="E336" i="1"/>
  <c r="H333" i="2"/>
  <c r="G334" i="2"/>
  <c r="F335" i="2" s="1"/>
  <c r="H333" i="1" l="1"/>
  <c r="E337" i="1"/>
  <c r="G334" i="1"/>
  <c r="F335" i="1" s="1"/>
  <c r="H334" i="2"/>
  <c r="G335" i="2"/>
  <c r="F336" i="2" s="1"/>
  <c r="G335" i="1" l="1"/>
  <c r="F336" i="1" s="1"/>
  <c r="H334" i="1"/>
  <c r="E338" i="1"/>
  <c r="H335" i="2"/>
  <c r="G336" i="2"/>
  <c r="F337" i="2" s="1"/>
  <c r="H335" i="1" l="1"/>
  <c r="E339" i="1"/>
  <c r="G336" i="1"/>
  <c r="F337" i="1" s="1"/>
  <c r="H336" i="2"/>
  <c r="G337" i="2"/>
  <c r="F338" i="2" s="1"/>
  <c r="H336" i="1" l="1"/>
  <c r="G337" i="1"/>
  <c r="F338" i="1" s="1"/>
  <c r="E340" i="1"/>
  <c r="H337" i="2"/>
  <c r="G338" i="2"/>
  <c r="F339" i="2" s="1"/>
  <c r="H338" i="2"/>
  <c r="E341" i="1" l="1"/>
  <c r="G338" i="1"/>
  <c r="F339" i="1" s="1"/>
  <c r="H337" i="1"/>
  <c r="G339" i="2"/>
  <c r="F340" i="2" s="1"/>
  <c r="H339" i="2"/>
  <c r="G339" i="1" l="1"/>
  <c r="F340" i="1" s="1"/>
  <c r="H338" i="1"/>
  <c r="E342" i="1"/>
  <c r="G340" i="2"/>
  <c r="F341" i="2" s="1"/>
  <c r="H340" i="2"/>
  <c r="E343" i="1" l="1"/>
  <c r="G340" i="1"/>
  <c r="F341" i="1" s="1"/>
  <c r="H339" i="1"/>
  <c r="G341" i="2"/>
  <c r="F342" i="2" s="1"/>
  <c r="G341" i="1" l="1"/>
  <c r="F342" i="1" s="1"/>
  <c r="H340" i="1"/>
  <c r="E344" i="1"/>
  <c r="H341" i="2"/>
  <c r="G342" i="2"/>
  <c r="F343" i="2" s="1"/>
  <c r="E345" i="1" l="1"/>
  <c r="G342" i="1"/>
  <c r="F343" i="1" s="1"/>
  <c r="H341" i="1"/>
  <c r="H342" i="2"/>
  <c r="G343" i="2"/>
  <c r="F344" i="2" s="1"/>
  <c r="H342" i="1" l="1"/>
  <c r="G343" i="1"/>
  <c r="F344" i="1" s="1"/>
  <c r="E346" i="1"/>
  <c r="H343" i="2"/>
  <c r="G344" i="2"/>
  <c r="F345" i="2" s="1"/>
  <c r="E347" i="1" l="1"/>
  <c r="H343" i="1"/>
  <c r="G344" i="1"/>
  <c r="F345" i="1" s="1"/>
  <c r="H344" i="2"/>
  <c r="G345" i="2"/>
  <c r="F346" i="2" s="1"/>
  <c r="H345" i="2"/>
  <c r="H344" i="1" l="1"/>
  <c r="G345" i="1"/>
  <c r="F346" i="1" s="1"/>
  <c r="E348" i="1"/>
  <c r="G346" i="2"/>
  <c r="F347" i="2" s="1"/>
  <c r="H345" i="1" l="1"/>
  <c r="E349" i="1"/>
  <c r="G346" i="1"/>
  <c r="F347" i="1" s="1"/>
  <c r="H346" i="2"/>
  <c r="G347" i="2"/>
  <c r="F348" i="2" s="1"/>
  <c r="G347" i="1" l="1"/>
  <c r="F348" i="1" s="1"/>
  <c r="H346" i="1"/>
  <c r="E350" i="1"/>
  <c r="H347" i="2"/>
  <c r="G348" i="2"/>
  <c r="F349" i="2" s="1"/>
  <c r="E351" i="1" l="1"/>
  <c r="G348" i="1"/>
  <c r="F349" i="1" s="1"/>
  <c r="H347" i="1"/>
  <c r="H348" i="2"/>
  <c r="G349" i="2"/>
  <c r="F350" i="2" s="1"/>
  <c r="H348" i="1" l="1"/>
  <c r="G349" i="1"/>
  <c r="F350" i="1" s="1"/>
  <c r="E352" i="1"/>
  <c r="H349" i="2"/>
  <c r="G350" i="2"/>
  <c r="F351" i="2" s="1"/>
  <c r="H349" i="1" l="1"/>
  <c r="E353" i="1"/>
  <c r="G350" i="1"/>
  <c r="F351" i="1" s="1"/>
  <c r="H350" i="2"/>
  <c r="G351" i="2"/>
  <c r="F352" i="2" s="1"/>
  <c r="G351" i="1" l="1"/>
  <c r="F352" i="1" s="1"/>
  <c r="H351" i="1"/>
  <c r="E354" i="1"/>
  <c r="H350" i="1"/>
  <c r="H351" i="2"/>
  <c r="G352" i="2"/>
  <c r="F353" i="2" s="1"/>
  <c r="E355" i="1" l="1"/>
  <c r="G352" i="1"/>
  <c r="F353" i="1" s="1"/>
  <c r="H352" i="2"/>
  <c r="G353" i="2"/>
  <c r="F354" i="2" s="1"/>
  <c r="H353" i="2"/>
  <c r="G353" i="1" l="1"/>
  <c r="F354" i="1" s="1"/>
  <c r="H352" i="1"/>
  <c r="E356" i="1"/>
  <c r="G354" i="2"/>
  <c r="F355" i="2" s="1"/>
  <c r="H354" i="2"/>
  <c r="E357" i="1" l="1"/>
  <c r="G354" i="1"/>
  <c r="F355" i="1" s="1"/>
  <c r="H353" i="1"/>
  <c r="G355" i="2"/>
  <c r="F356" i="2" s="1"/>
  <c r="H355" i="2"/>
  <c r="H354" i="1" l="1"/>
  <c r="G355" i="1"/>
  <c r="F356" i="1" s="1"/>
  <c r="E358" i="1"/>
  <c r="G356" i="2"/>
  <c r="F357" i="2" s="1"/>
  <c r="H356" i="2"/>
  <c r="E359" i="1" l="1"/>
  <c r="G356" i="1"/>
  <c r="F357" i="1" s="1"/>
  <c r="H355" i="1"/>
  <c r="G357" i="2"/>
  <c r="F358" i="2" s="1"/>
  <c r="H357" i="2"/>
  <c r="H356" i="1" l="1"/>
  <c r="G357" i="1"/>
  <c r="F358" i="1" s="1"/>
  <c r="E360" i="1"/>
  <c r="G358" i="2"/>
  <c r="F359" i="2" s="1"/>
  <c r="H358" i="2"/>
  <c r="E361" i="1" l="1"/>
  <c r="G358" i="1"/>
  <c r="F359" i="1" s="1"/>
  <c r="H357" i="1"/>
  <c r="G359" i="2"/>
  <c r="F360" i="2" s="1"/>
  <c r="H359" i="2"/>
  <c r="H358" i="1" l="1"/>
  <c r="G359" i="1"/>
  <c r="F360" i="1" s="1"/>
  <c r="E362" i="1"/>
  <c r="G360" i="2"/>
  <c r="F361" i="2" s="1"/>
  <c r="E363" i="1" l="1"/>
  <c r="G360" i="1"/>
  <c r="F361" i="1" s="1"/>
  <c r="H359" i="1"/>
  <c r="H360" i="2"/>
  <c r="G361" i="2"/>
  <c r="F362" i="2" s="1"/>
  <c r="H361" i="2"/>
  <c r="H360" i="1" l="1"/>
  <c r="G361" i="1"/>
  <c r="F362" i="1" s="1"/>
  <c r="E364" i="1"/>
  <c r="G362" i="2"/>
  <c r="F363" i="2" s="1"/>
  <c r="H362" i="2"/>
  <c r="H361" i="1" l="1"/>
  <c r="E365" i="1"/>
  <c r="G362" i="1"/>
  <c r="F363" i="1" s="1"/>
  <c r="G363" i="2"/>
  <c r="F364" i="2" s="1"/>
  <c r="H363" i="2"/>
  <c r="G363" i="1" l="1"/>
  <c r="F364" i="1" s="1"/>
  <c r="H362" i="1"/>
  <c r="E366" i="1"/>
  <c r="G364" i="2"/>
  <c r="F365" i="2" s="1"/>
  <c r="E367" i="1" l="1"/>
  <c r="G364" i="1"/>
  <c r="F365" i="1" s="1"/>
  <c r="H363" i="1"/>
  <c r="H364" i="2"/>
  <c r="G365" i="2"/>
  <c r="F366" i="2" s="1"/>
  <c r="H365" i="2"/>
  <c r="G365" i="1" l="1"/>
  <c r="F366" i="1" s="1"/>
  <c r="H365" i="1"/>
  <c r="H364" i="1"/>
  <c r="E368" i="1"/>
  <c r="G366" i="2"/>
  <c r="F367" i="2" s="1"/>
  <c r="H366" i="2"/>
  <c r="E369" i="1" l="1"/>
  <c r="G366" i="1"/>
  <c r="F367" i="1" s="1"/>
  <c r="G367" i="2"/>
  <c r="F368" i="2" s="1"/>
  <c r="H367" i="2"/>
  <c r="G367" i="1" l="1"/>
  <c r="F368" i="1" s="1"/>
  <c r="H366" i="1"/>
  <c r="E370" i="1"/>
  <c r="G368" i="2"/>
  <c r="F369" i="2" s="1"/>
  <c r="H368" i="2"/>
  <c r="E371" i="1" l="1"/>
  <c r="G368" i="1"/>
  <c r="F369" i="1" s="1"/>
  <c r="H367" i="1"/>
  <c r="G369" i="2"/>
  <c r="F370" i="2" s="1"/>
  <c r="G369" i="1" l="1"/>
  <c r="F370" i="1" s="1"/>
  <c r="H368" i="1"/>
  <c r="E372" i="1"/>
  <c r="H369" i="2"/>
  <c r="G370" i="2"/>
  <c r="F371" i="2" s="1"/>
  <c r="H370" i="2"/>
  <c r="E373" i="1" l="1"/>
  <c r="G370" i="1"/>
  <c r="F371" i="1" s="1"/>
  <c r="H369" i="1"/>
  <c r="G371" i="2"/>
  <c r="F372" i="2" s="1"/>
  <c r="H371" i="2"/>
  <c r="H370" i="1" l="1"/>
  <c r="G371" i="1"/>
  <c r="F372" i="1" s="1"/>
  <c r="E374" i="1"/>
  <c r="G372" i="2"/>
  <c r="F373" i="2" s="1"/>
  <c r="H372" i="2"/>
  <c r="E375" i="1" l="1"/>
  <c r="G372" i="1"/>
  <c r="F373" i="1" s="1"/>
  <c r="H371" i="1"/>
  <c r="G373" i="2"/>
  <c r="F374" i="2" s="1"/>
  <c r="H373" i="2"/>
  <c r="G373" i="1" l="1"/>
  <c r="F374" i="1" s="1"/>
  <c r="H372" i="1"/>
  <c r="E376" i="1"/>
  <c r="G374" i="2"/>
  <c r="F375" i="2" s="1"/>
  <c r="H374" i="2"/>
  <c r="H373" i="1" l="1"/>
  <c r="E377" i="1"/>
  <c r="G374" i="1"/>
  <c r="F375" i="1" s="1"/>
  <c r="G375" i="2"/>
  <c r="F376" i="2" s="1"/>
  <c r="H375" i="2"/>
  <c r="H374" i="1" l="1"/>
  <c r="G375" i="1"/>
  <c r="F376" i="1" s="1"/>
  <c r="E378" i="1"/>
  <c r="G376" i="2"/>
  <c r="F377" i="2" s="1"/>
  <c r="H376" i="2"/>
  <c r="E379" i="1" l="1"/>
  <c r="G376" i="1"/>
  <c r="F377" i="1" s="1"/>
  <c r="H375" i="1"/>
  <c r="G377" i="2"/>
  <c r="F378" i="2" s="1"/>
  <c r="H377" i="2"/>
  <c r="G377" i="1" l="1"/>
  <c r="F378" i="1" s="1"/>
  <c r="H377" i="1"/>
  <c r="H376" i="1"/>
  <c r="E380" i="1"/>
  <c r="G378" i="2"/>
  <c r="F379" i="2" s="1"/>
  <c r="E381" i="1" l="1"/>
  <c r="G378" i="1"/>
  <c r="F379" i="1" s="1"/>
  <c r="H378" i="2"/>
  <c r="G379" i="2"/>
  <c r="F380" i="2" s="1"/>
  <c r="G379" i="1" l="1"/>
  <c r="F380" i="1" s="1"/>
  <c r="H378" i="1"/>
  <c r="E382" i="1"/>
  <c r="H379" i="2"/>
  <c r="G380" i="2"/>
  <c r="F381" i="2" s="1"/>
  <c r="E383" i="1" l="1"/>
  <c r="G380" i="1"/>
  <c r="F381" i="1" s="1"/>
  <c r="H379" i="1"/>
  <c r="H380" i="2"/>
  <c r="G381" i="2"/>
  <c r="F382" i="2" s="1"/>
  <c r="H380" i="1" l="1"/>
  <c r="G381" i="1"/>
  <c r="F382" i="1" s="1"/>
  <c r="E384" i="1"/>
  <c r="H381" i="2"/>
  <c r="G382" i="2"/>
  <c r="F383" i="2" s="1"/>
  <c r="H382" i="2"/>
  <c r="E385" i="1" l="1"/>
  <c r="G382" i="1"/>
  <c r="F383" i="1" s="1"/>
  <c r="H381" i="1"/>
  <c r="G383" i="2"/>
  <c r="F384" i="2" s="1"/>
  <c r="H383" i="2"/>
  <c r="G383" i="1" l="1"/>
  <c r="F384" i="1" s="1"/>
  <c r="H382" i="1"/>
  <c r="E386" i="1"/>
  <c r="G384" i="2"/>
  <c r="F385" i="2" s="1"/>
  <c r="H384" i="2"/>
  <c r="E387" i="1" l="1"/>
  <c r="G384" i="1"/>
  <c r="F385" i="1" s="1"/>
  <c r="H383" i="1"/>
  <c r="G385" i="2"/>
  <c r="F386" i="2" s="1"/>
  <c r="H385" i="2"/>
  <c r="H384" i="1" l="1"/>
  <c r="G385" i="1"/>
  <c r="F386" i="1" s="1"/>
  <c r="E388" i="1"/>
  <c r="G386" i="2"/>
  <c r="F387" i="2" s="1"/>
  <c r="E389" i="1" l="1"/>
  <c r="G386" i="1"/>
  <c r="F387" i="1" s="1"/>
  <c r="H385" i="1"/>
  <c r="H386" i="2"/>
  <c r="G387" i="2"/>
  <c r="F388" i="2" s="1"/>
  <c r="H386" i="1" l="1"/>
  <c r="G387" i="1"/>
  <c r="F388" i="1" s="1"/>
  <c r="E390" i="1"/>
  <c r="H387" i="2"/>
  <c r="G388" i="2"/>
  <c r="F389" i="2" s="1"/>
  <c r="H388" i="2"/>
  <c r="E391" i="1" l="1"/>
  <c r="G388" i="1"/>
  <c r="F389" i="1" s="1"/>
  <c r="H387" i="1"/>
  <c r="G389" i="2"/>
  <c r="F390" i="2" s="1"/>
  <c r="H389" i="2"/>
  <c r="G389" i="1" l="1"/>
  <c r="F390" i="1" s="1"/>
  <c r="H389" i="1"/>
  <c r="H388" i="1"/>
  <c r="E392" i="1"/>
  <c r="G390" i="2"/>
  <c r="F391" i="2" s="1"/>
  <c r="H390" i="2"/>
  <c r="E393" i="1" l="1"/>
  <c r="G390" i="1"/>
  <c r="F391" i="1" s="1"/>
  <c r="G391" i="2"/>
  <c r="F392" i="2" s="1"/>
  <c r="H391" i="2"/>
  <c r="G391" i="1" l="1"/>
  <c r="F392" i="1" s="1"/>
  <c r="H390" i="1"/>
  <c r="E394" i="1"/>
  <c r="G392" i="2"/>
  <c r="F393" i="2" s="1"/>
  <c r="H392" i="2"/>
  <c r="E395" i="1" l="1"/>
  <c r="G392" i="1"/>
  <c r="F393" i="1" s="1"/>
  <c r="H391" i="1"/>
  <c r="G393" i="2"/>
  <c r="F394" i="2" s="1"/>
  <c r="H393" i="2"/>
  <c r="H392" i="1" l="1"/>
  <c r="G393" i="1"/>
  <c r="F394" i="1" s="1"/>
  <c r="E396" i="1"/>
  <c r="G394" i="2"/>
  <c r="F395" i="2" s="1"/>
  <c r="E397" i="1" l="1"/>
  <c r="G394" i="1"/>
  <c r="F395" i="1" s="1"/>
  <c r="H393" i="1"/>
  <c r="H394" i="2"/>
  <c r="G395" i="2"/>
  <c r="F396" i="2" s="1"/>
  <c r="H394" i="1" l="1"/>
  <c r="G395" i="1"/>
  <c r="F396" i="1" s="1"/>
  <c r="E398" i="1"/>
  <c r="H395" i="2"/>
  <c r="G396" i="2"/>
  <c r="F397" i="2" s="1"/>
  <c r="E399" i="1" l="1"/>
  <c r="G396" i="1"/>
  <c r="F397" i="1" s="1"/>
  <c r="H395" i="1"/>
  <c r="H396" i="2"/>
  <c r="G397" i="2"/>
  <c r="F398" i="2" s="1"/>
  <c r="H397" i="2"/>
  <c r="H396" i="1" l="1"/>
  <c r="G397" i="1"/>
  <c r="F398" i="1" s="1"/>
  <c r="E400" i="1"/>
  <c r="G398" i="2"/>
  <c r="F399" i="2" s="1"/>
  <c r="H398" i="2"/>
  <c r="E401" i="1" l="1"/>
  <c r="G398" i="1"/>
  <c r="F399" i="1" s="1"/>
  <c r="H397" i="1"/>
  <c r="G399" i="2"/>
  <c r="F400" i="2" s="1"/>
  <c r="H399" i="2"/>
  <c r="H398" i="1" l="1"/>
  <c r="G399" i="1"/>
  <c r="F400" i="1" s="1"/>
  <c r="E402" i="1"/>
  <c r="G400" i="2"/>
  <c r="F401" i="2" s="1"/>
  <c r="H400" i="2"/>
  <c r="E403" i="1" l="1"/>
  <c r="G400" i="1"/>
  <c r="F401" i="1" s="1"/>
  <c r="H399" i="1"/>
  <c r="G401" i="2"/>
  <c r="F402" i="2" s="1"/>
  <c r="H400" i="1" l="1"/>
  <c r="G401" i="1"/>
  <c r="F402" i="1" s="1"/>
  <c r="E404" i="1"/>
  <c r="H401" i="2"/>
  <c r="G402" i="2"/>
  <c r="F403" i="2" s="1"/>
  <c r="E405" i="1" l="1"/>
  <c r="G402" i="1"/>
  <c r="F403" i="1" s="1"/>
  <c r="H401" i="1"/>
  <c r="H402" i="2"/>
  <c r="G403" i="2"/>
  <c r="F404" i="2" s="1"/>
  <c r="H402" i="1" l="1"/>
  <c r="G403" i="1"/>
  <c r="F404" i="1" s="1"/>
  <c r="E406" i="1"/>
  <c r="H403" i="2"/>
  <c r="G404" i="2"/>
  <c r="F405" i="2" s="1"/>
  <c r="E407" i="1" l="1"/>
  <c r="G404" i="1"/>
  <c r="F405" i="1" s="1"/>
  <c r="H403" i="1"/>
  <c r="H404" i="2"/>
  <c r="G405" i="2"/>
  <c r="F406" i="2" s="1"/>
  <c r="H405" i="2"/>
  <c r="H404" i="1" l="1"/>
  <c r="G405" i="1"/>
  <c r="F406" i="1" s="1"/>
  <c r="E408" i="1"/>
  <c r="G406" i="2"/>
  <c r="F407" i="2" s="1"/>
  <c r="H406" i="2"/>
  <c r="H405" i="1" l="1"/>
  <c r="E409" i="1"/>
  <c r="G406" i="1"/>
  <c r="F407" i="1" s="1"/>
  <c r="G407" i="2"/>
  <c r="F408" i="2" s="1"/>
  <c r="H406" i="1" l="1"/>
  <c r="G407" i="1"/>
  <c r="F408" i="1" s="1"/>
  <c r="E410" i="1"/>
  <c r="H407" i="2"/>
  <c r="G408" i="2"/>
  <c r="F409" i="2" s="1"/>
  <c r="E411" i="1" l="1"/>
  <c r="H407" i="1"/>
  <c r="G408" i="1"/>
  <c r="F409" i="1" s="1"/>
  <c r="H408" i="2"/>
  <c r="G409" i="2"/>
  <c r="F410" i="2" s="1"/>
  <c r="H409" i="2"/>
  <c r="G409" i="1" l="1"/>
  <c r="F410" i="1" s="1"/>
  <c r="H408" i="1"/>
  <c r="E412" i="1"/>
  <c r="G410" i="2"/>
  <c r="F411" i="2" s="1"/>
  <c r="E413" i="1" l="1"/>
  <c r="G410" i="1"/>
  <c r="F411" i="1" s="1"/>
  <c r="H409" i="1"/>
  <c r="H410" i="2"/>
  <c r="G411" i="2"/>
  <c r="F412" i="2" s="1"/>
  <c r="H410" i="1" l="1"/>
  <c r="G411" i="1"/>
  <c r="F412" i="1" s="1"/>
  <c r="E414" i="1"/>
  <c r="H411" i="2"/>
  <c r="G412" i="2"/>
  <c r="F413" i="2" s="1"/>
  <c r="G412" i="1" l="1"/>
  <c r="F413" i="1" s="1"/>
  <c r="E415" i="1"/>
  <c r="H411" i="1"/>
  <c r="H412" i="2"/>
  <c r="G413" i="2"/>
  <c r="F414" i="2" s="1"/>
  <c r="H413" i="2"/>
  <c r="E416" i="1" l="1"/>
  <c r="G413" i="1"/>
  <c r="F414" i="1" s="1"/>
  <c r="H412" i="1"/>
  <c r="G414" i="2"/>
  <c r="F415" i="2" s="1"/>
  <c r="H413" i="1" l="1"/>
  <c r="G414" i="1"/>
  <c r="F415" i="1" s="1"/>
  <c r="E417" i="1"/>
  <c r="H414" i="2"/>
  <c r="G415" i="2"/>
  <c r="F416" i="2" s="1"/>
  <c r="H415" i="2"/>
  <c r="E418" i="1" l="1"/>
  <c r="H414" i="1"/>
  <c r="G415" i="1"/>
  <c r="F416" i="1" s="1"/>
  <c r="G416" i="2"/>
  <c r="F417" i="2" s="1"/>
  <c r="H416" i="2"/>
  <c r="H415" i="1" l="1"/>
  <c r="G416" i="1"/>
  <c r="F417" i="1" s="1"/>
  <c r="E419" i="1"/>
  <c r="G417" i="2"/>
  <c r="F418" i="2" s="1"/>
  <c r="E420" i="1" l="1"/>
  <c r="H416" i="1"/>
  <c r="G417" i="1"/>
  <c r="F418" i="1" s="1"/>
  <c r="H417" i="2"/>
  <c r="G418" i="2"/>
  <c r="F419" i="2" s="1"/>
  <c r="G418" i="1" l="1"/>
  <c r="F419" i="1" s="1"/>
  <c r="H417" i="1"/>
  <c r="E421" i="1"/>
  <c r="H418" i="2"/>
  <c r="G419" i="2"/>
  <c r="F420" i="2" s="1"/>
  <c r="E422" i="1" l="1"/>
  <c r="H418" i="1"/>
  <c r="G419" i="1"/>
  <c r="F420" i="1" s="1"/>
  <c r="H419" i="2"/>
  <c r="G420" i="2"/>
  <c r="F421" i="2" s="1"/>
  <c r="G420" i="1" l="1"/>
  <c r="F421" i="1" s="1"/>
  <c r="H419" i="1"/>
  <c r="E423" i="1"/>
  <c r="H420" i="2"/>
  <c r="G421" i="2"/>
  <c r="F422" i="2" s="1"/>
  <c r="G421" i="1" l="1"/>
  <c r="F422" i="1" s="1"/>
  <c r="E424" i="1"/>
  <c r="H420" i="1"/>
  <c r="H421" i="2"/>
  <c r="G422" i="2"/>
  <c r="F423" i="2" s="1"/>
  <c r="G422" i="1" l="1"/>
  <c r="F423" i="1" s="1"/>
  <c r="E425" i="1"/>
  <c r="H421" i="1"/>
  <c r="H422" i="2"/>
  <c r="G423" i="2"/>
  <c r="F424" i="2" s="1"/>
  <c r="H423" i="2"/>
  <c r="G423" i="1" l="1"/>
  <c r="F424" i="1" s="1"/>
  <c r="E426" i="1"/>
  <c r="H422" i="1"/>
  <c r="G424" i="2"/>
  <c r="F425" i="2" s="1"/>
  <c r="G424" i="1" l="1"/>
  <c r="F425" i="1" s="1"/>
  <c r="E427" i="1"/>
  <c r="H423" i="1"/>
  <c r="H424" i="2"/>
  <c r="G425" i="2"/>
  <c r="F426" i="2" s="1"/>
  <c r="G425" i="1" l="1"/>
  <c r="F426" i="1" s="1"/>
  <c r="H425" i="1"/>
  <c r="E428" i="1"/>
  <c r="H424" i="1"/>
  <c r="H425" i="2"/>
  <c r="G426" i="2"/>
  <c r="F427" i="2" s="1"/>
  <c r="E429" i="1" l="1"/>
  <c r="G426" i="1"/>
  <c r="F427" i="1" s="1"/>
  <c r="H426" i="2"/>
  <c r="G427" i="2"/>
  <c r="F428" i="2" s="1"/>
  <c r="G427" i="1" l="1"/>
  <c r="F428" i="1" s="1"/>
  <c r="H426" i="1"/>
  <c r="E430" i="1"/>
  <c r="H427" i="2"/>
  <c r="G428" i="2"/>
  <c r="F429" i="2" s="1"/>
  <c r="E431" i="1" l="1"/>
  <c r="G428" i="1"/>
  <c r="F429" i="1" s="1"/>
  <c r="H427" i="1"/>
  <c r="H428" i="2"/>
  <c r="G429" i="2"/>
  <c r="F430" i="2" s="1"/>
  <c r="G429" i="1" l="1"/>
  <c r="F430" i="1" s="1"/>
  <c r="H428" i="1"/>
  <c r="E432" i="1"/>
  <c r="H429" i="2"/>
  <c r="G430" i="2"/>
  <c r="F431" i="2" s="1"/>
  <c r="H430" i="2"/>
  <c r="E433" i="1" l="1"/>
  <c r="G430" i="1"/>
  <c r="F431" i="1" s="1"/>
  <c r="H430" i="1"/>
  <c r="H429" i="1"/>
  <c r="G431" i="2"/>
  <c r="F432" i="2" s="1"/>
  <c r="H431" i="2"/>
  <c r="E434" i="1" l="1"/>
  <c r="G431" i="1"/>
  <c r="F432" i="1" s="1"/>
  <c r="G432" i="2"/>
  <c r="F433" i="2" s="1"/>
  <c r="H432" i="2"/>
  <c r="G432" i="1" l="1"/>
  <c r="F433" i="1" s="1"/>
  <c r="H431" i="1"/>
  <c r="E435" i="1"/>
  <c r="G433" i="2"/>
  <c r="F434" i="2" s="1"/>
  <c r="H433" i="2"/>
  <c r="H432" i="1" l="1"/>
  <c r="E436" i="1"/>
  <c r="G433" i="1"/>
  <c r="F434" i="1" s="1"/>
  <c r="G434" i="2"/>
  <c r="F435" i="2" s="1"/>
  <c r="H434" i="2"/>
  <c r="G434" i="1" l="1"/>
  <c r="F435" i="1" s="1"/>
  <c r="H433" i="1"/>
  <c r="E437" i="1"/>
  <c r="G435" i="2"/>
  <c r="F436" i="2" s="1"/>
  <c r="H435" i="2"/>
  <c r="G435" i="1" l="1"/>
  <c r="F436" i="1" s="1"/>
  <c r="E438" i="1"/>
  <c r="H434" i="1"/>
  <c r="G436" i="2"/>
  <c r="F437" i="2" s="1"/>
  <c r="H436" i="2"/>
  <c r="G436" i="1" l="1"/>
  <c r="F437" i="1" s="1"/>
  <c r="E439" i="1"/>
  <c r="H435" i="1"/>
  <c r="G437" i="2"/>
  <c r="F438" i="2" s="1"/>
  <c r="H437" i="2"/>
  <c r="E440" i="1" l="1"/>
  <c r="G437" i="1"/>
  <c r="F438" i="1" s="1"/>
  <c r="H436" i="1"/>
  <c r="G438" i="2"/>
  <c r="F439" i="2" s="1"/>
  <c r="H437" i="1" l="1"/>
  <c r="G438" i="1"/>
  <c r="F439" i="1" s="1"/>
  <c r="E441" i="1"/>
  <c r="H438" i="2"/>
  <c r="G439" i="2"/>
  <c r="F440" i="2" s="1"/>
  <c r="G439" i="1" l="1"/>
  <c r="F440" i="1" s="1"/>
  <c r="E442" i="1"/>
  <c r="H438" i="1"/>
  <c r="H439" i="2"/>
  <c r="G440" i="2"/>
  <c r="F441" i="2" s="1"/>
  <c r="E443" i="1" l="1"/>
  <c r="G440" i="1"/>
  <c r="F441" i="1" s="1"/>
  <c r="H439" i="1"/>
  <c r="H440" i="2"/>
  <c r="G441" i="2"/>
  <c r="F442" i="2" s="1"/>
  <c r="H440" i="1" l="1"/>
  <c r="G441" i="1"/>
  <c r="F442" i="1" s="1"/>
  <c r="E444" i="1"/>
  <c r="H441" i="2"/>
  <c r="G442" i="2"/>
  <c r="F443" i="2" s="1"/>
  <c r="G442" i="1" l="1"/>
  <c r="F443" i="1" s="1"/>
  <c r="E445" i="1"/>
  <c r="H441" i="1"/>
  <c r="H442" i="2"/>
  <c r="G443" i="2"/>
  <c r="F444" i="2" s="1"/>
  <c r="E446" i="1" l="1"/>
  <c r="G443" i="1"/>
  <c r="F444" i="1" s="1"/>
  <c r="H442" i="1"/>
  <c r="H443" i="2"/>
  <c r="G444" i="2"/>
  <c r="F445" i="2" s="1"/>
  <c r="H444" i="2"/>
  <c r="G444" i="1" l="1"/>
  <c r="F445" i="1" s="1"/>
  <c r="H443" i="1"/>
  <c r="E447" i="1"/>
  <c r="G445" i="2"/>
  <c r="F446" i="2" s="1"/>
  <c r="H445" i="2"/>
  <c r="E448" i="1" l="1"/>
  <c r="G445" i="1"/>
  <c r="F446" i="1" s="1"/>
  <c r="H444" i="1"/>
  <c r="G446" i="2"/>
  <c r="F447" i="2" s="1"/>
  <c r="H446" i="2"/>
  <c r="H445" i="1" l="1"/>
  <c r="G446" i="1"/>
  <c r="F447" i="1" s="1"/>
  <c r="E449" i="1"/>
  <c r="G447" i="2"/>
  <c r="F448" i="2" s="1"/>
  <c r="H447" i="2"/>
  <c r="E450" i="1" l="1"/>
  <c r="H446" i="1"/>
  <c r="G447" i="1"/>
  <c r="F448" i="1" s="1"/>
  <c r="G448" i="2"/>
  <c r="F449" i="2" s="1"/>
  <c r="H448" i="2"/>
  <c r="G448" i="1" l="1"/>
  <c r="F449" i="1" s="1"/>
  <c r="H447" i="1"/>
  <c r="E451" i="1"/>
  <c r="G449" i="2"/>
  <c r="F450" i="2" s="1"/>
  <c r="H449" i="2"/>
  <c r="E452" i="1" l="1"/>
  <c r="G449" i="1"/>
  <c r="F450" i="1" s="1"/>
  <c r="H448" i="1"/>
  <c r="G450" i="2"/>
  <c r="F451" i="2" s="1"/>
  <c r="H450" i="2"/>
  <c r="H449" i="1" l="1"/>
  <c r="G450" i="1"/>
  <c r="F451" i="1" s="1"/>
  <c r="E453" i="1"/>
  <c r="G451" i="2"/>
  <c r="F452" i="2" s="1"/>
  <c r="H451" i="2"/>
  <c r="E454" i="1" l="1"/>
  <c r="H450" i="1"/>
  <c r="G451" i="1"/>
  <c r="F452" i="1" s="1"/>
  <c r="G452" i="2"/>
  <c r="F453" i="2" s="1"/>
  <c r="H452" i="2"/>
  <c r="G452" i="1" l="1"/>
  <c r="F453" i="1" s="1"/>
  <c r="H451" i="1"/>
  <c r="E455" i="1"/>
  <c r="G453" i="2"/>
  <c r="F454" i="2" s="1"/>
  <c r="H453" i="2"/>
  <c r="E456" i="1" l="1"/>
  <c r="G453" i="1"/>
  <c r="F454" i="1" s="1"/>
  <c r="H452" i="1"/>
  <c r="G454" i="2"/>
  <c r="F455" i="2" s="1"/>
  <c r="H454" i="2"/>
  <c r="H453" i="1" l="1"/>
  <c r="G454" i="1"/>
  <c r="F455" i="1" s="1"/>
  <c r="E457" i="1"/>
  <c r="G455" i="2"/>
  <c r="F456" i="2" s="1"/>
  <c r="H455" i="2"/>
  <c r="E458" i="1" l="1"/>
  <c r="H454" i="1"/>
  <c r="G455" i="1"/>
  <c r="F456" i="1" s="1"/>
  <c r="G456" i="2"/>
  <c r="F457" i="2" s="1"/>
  <c r="H456" i="2"/>
  <c r="H455" i="1" l="1"/>
  <c r="G456" i="1"/>
  <c r="F457" i="1" s="1"/>
  <c r="E459" i="1"/>
  <c r="G457" i="2"/>
  <c r="F458" i="2" s="1"/>
  <c r="H457" i="2"/>
  <c r="E460" i="1" l="1"/>
  <c r="G457" i="1"/>
  <c r="F458" i="1" s="1"/>
  <c r="H456" i="1"/>
  <c r="G458" i="2"/>
  <c r="F459" i="2" s="1"/>
  <c r="H458" i="2"/>
  <c r="G458" i="1" l="1"/>
  <c r="F459" i="1" s="1"/>
  <c r="H458" i="1"/>
  <c r="H457" i="1"/>
  <c r="E461" i="1"/>
  <c r="G459" i="2"/>
  <c r="F460" i="2" s="1"/>
  <c r="H459" i="2"/>
  <c r="E462" i="1" l="1"/>
  <c r="G459" i="1"/>
  <c r="F460" i="1" s="1"/>
  <c r="G460" i="2"/>
  <c r="F461" i="2" s="1"/>
  <c r="H460" i="2"/>
  <c r="H459" i="1" l="1"/>
  <c r="G460" i="1"/>
  <c r="F461" i="1" s="1"/>
  <c r="E463" i="1"/>
  <c r="G461" i="2"/>
  <c r="F462" i="2" s="1"/>
  <c r="H461" i="2"/>
  <c r="H460" i="1" l="1"/>
  <c r="E464" i="1"/>
  <c r="G461" i="1"/>
  <c r="F462" i="1" s="1"/>
  <c r="G462" i="2"/>
  <c r="F463" i="2" s="1"/>
  <c r="E465" i="1" l="1"/>
  <c r="G462" i="1"/>
  <c r="F463" i="1" s="1"/>
  <c r="H461" i="1"/>
  <c r="H462" i="2"/>
  <c r="G463" i="2"/>
  <c r="F464" i="2" s="1"/>
  <c r="H463" i="2"/>
  <c r="H462" i="1" l="1"/>
  <c r="G463" i="1"/>
  <c r="F464" i="1" s="1"/>
  <c r="E466" i="1"/>
  <c r="G464" i="2"/>
  <c r="F465" i="2" s="1"/>
  <c r="H464" i="2"/>
  <c r="H463" i="1" l="1"/>
  <c r="E467" i="1"/>
  <c r="G464" i="1"/>
  <c r="F465" i="1" s="1"/>
  <c r="G465" i="2"/>
  <c r="F466" i="2" s="1"/>
  <c r="H465" i="2"/>
  <c r="G465" i="1" l="1"/>
  <c r="F466" i="1" s="1"/>
  <c r="E468" i="1"/>
  <c r="H464" i="1"/>
  <c r="G466" i="2"/>
  <c r="F467" i="2" s="1"/>
  <c r="H466" i="2"/>
  <c r="E469" i="1" l="1"/>
  <c r="G466" i="1"/>
  <c r="F467" i="1" s="1"/>
  <c r="H465" i="1"/>
  <c r="G467" i="2"/>
  <c r="F468" i="2" s="1"/>
  <c r="H467" i="2"/>
  <c r="H466" i="1" l="1"/>
  <c r="G467" i="1"/>
  <c r="F468" i="1" s="1"/>
  <c r="E470" i="1"/>
  <c r="G468" i="2"/>
  <c r="F469" i="2" s="1"/>
  <c r="E471" i="1" l="1"/>
  <c r="H467" i="1"/>
  <c r="G468" i="1"/>
  <c r="F469" i="1" s="1"/>
  <c r="H468" i="2"/>
  <c r="G469" i="2"/>
  <c r="F470" i="2" s="1"/>
  <c r="H469" i="2"/>
  <c r="G469" i="1" l="1"/>
  <c r="F470" i="1" s="1"/>
  <c r="H468" i="1"/>
  <c r="E472" i="1"/>
  <c r="G470" i="2"/>
  <c r="F471" i="2" s="1"/>
  <c r="E473" i="1" l="1"/>
  <c r="G470" i="1"/>
  <c r="F471" i="1" s="1"/>
  <c r="H469" i="1"/>
  <c r="H470" i="2"/>
  <c r="G471" i="2"/>
  <c r="F472" i="2" s="1"/>
  <c r="H471" i="2"/>
  <c r="H470" i="1" l="1"/>
  <c r="G471" i="1"/>
  <c r="F472" i="1" s="1"/>
  <c r="E474" i="1"/>
  <c r="G472" i="2"/>
  <c r="F473" i="2" s="1"/>
  <c r="H472" i="2"/>
  <c r="E475" i="1" l="1"/>
  <c r="H471" i="1"/>
  <c r="G472" i="1"/>
  <c r="F473" i="1" s="1"/>
  <c r="G473" i="2"/>
  <c r="F474" i="2" s="1"/>
  <c r="G473" i="1" l="1"/>
  <c r="F474" i="1" s="1"/>
  <c r="H472" i="1"/>
  <c r="E476" i="1"/>
  <c r="H473" i="2"/>
  <c r="G474" i="2"/>
  <c r="F475" i="2" s="1"/>
  <c r="E477" i="1" l="1"/>
  <c r="G474" i="1"/>
  <c r="F475" i="1" s="1"/>
  <c r="H473" i="1"/>
  <c r="H474" i="2"/>
  <c r="G475" i="2"/>
  <c r="F476" i="2" s="1"/>
  <c r="G475" i="1" l="1"/>
  <c r="F476" i="1" s="1"/>
  <c r="H474" i="1"/>
  <c r="E478" i="1"/>
  <c r="H475" i="2"/>
  <c r="G476" i="2"/>
  <c r="F477" i="2" s="1"/>
  <c r="H476" i="2"/>
  <c r="E479" i="1" l="1"/>
  <c r="G476" i="1"/>
  <c r="F477" i="1" s="1"/>
  <c r="H475" i="1"/>
  <c r="G477" i="2"/>
  <c r="F478" i="2" s="1"/>
  <c r="H477" i="2"/>
  <c r="E480" i="1" l="1"/>
  <c r="G477" i="1"/>
  <c r="F478" i="1" s="1"/>
  <c r="H476" i="1"/>
  <c r="G478" i="2"/>
  <c r="F479" i="2" s="1"/>
  <c r="H478" i="2"/>
  <c r="H477" i="1" l="1"/>
  <c r="G478" i="1"/>
  <c r="F479" i="1" s="1"/>
  <c r="E481" i="1"/>
  <c r="G479" i="2"/>
  <c r="F480" i="2" s="1"/>
  <c r="H479" i="2"/>
  <c r="G479" i="1" l="1"/>
  <c r="F480" i="1" s="1"/>
  <c r="E482" i="1"/>
  <c r="H478" i="1"/>
  <c r="G480" i="2"/>
  <c r="F481" i="2" s="1"/>
  <c r="H480" i="2"/>
  <c r="E483" i="1" l="1"/>
  <c r="G480" i="1"/>
  <c r="F481" i="1" s="1"/>
  <c r="H479" i="1"/>
  <c r="G481" i="2"/>
  <c r="F482" i="2" s="1"/>
  <c r="H481" i="2"/>
  <c r="H480" i="1" l="1"/>
  <c r="G481" i="1"/>
  <c r="F482" i="1" s="1"/>
  <c r="E484" i="1"/>
  <c r="G482" i="2"/>
  <c r="F483" i="2" s="1"/>
  <c r="H482" i="2"/>
  <c r="G482" i="1" l="1"/>
  <c r="F483" i="1" s="1"/>
  <c r="E485" i="1"/>
  <c r="H481" i="1"/>
  <c r="G483" i="2"/>
  <c r="F484" i="2" s="1"/>
  <c r="H483" i="2"/>
  <c r="E486" i="1" l="1"/>
  <c r="G483" i="1"/>
  <c r="F484" i="1" s="1"/>
  <c r="H482" i="1"/>
  <c r="G484" i="2"/>
  <c r="F485" i="2" s="1"/>
  <c r="H484" i="2"/>
  <c r="G484" i="1" l="1"/>
  <c r="F485" i="1" s="1"/>
  <c r="H483" i="1"/>
  <c r="E487" i="1"/>
  <c r="G485" i="2"/>
  <c r="F486" i="2" s="1"/>
  <c r="H485" i="2"/>
  <c r="G485" i="1" l="1"/>
  <c r="F486" i="1" s="1"/>
  <c r="E488" i="1"/>
  <c r="H484" i="1"/>
  <c r="G486" i="2"/>
  <c r="F487" i="2" s="1"/>
  <c r="H486" i="2"/>
  <c r="E489" i="1" l="1"/>
  <c r="G486" i="1"/>
  <c r="F487" i="1" s="1"/>
  <c r="H485" i="1"/>
  <c r="G487" i="2"/>
  <c r="F488" i="2" s="1"/>
  <c r="H487" i="2"/>
  <c r="G487" i="1" l="1"/>
  <c r="F488" i="1" s="1"/>
  <c r="H486" i="1"/>
  <c r="E490" i="1"/>
  <c r="G488" i="2"/>
  <c r="F489" i="2" s="1"/>
  <c r="H488" i="2"/>
  <c r="G488" i="1" l="1"/>
  <c r="F489" i="1" s="1"/>
  <c r="E491" i="1"/>
  <c r="H487" i="1"/>
  <c r="G489" i="2"/>
  <c r="F490" i="2" s="1"/>
  <c r="H489" i="2"/>
  <c r="E492" i="1" l="1"/>
  <c r="G489" i="1"/>
  <c r="F490" i="1" s="1"/>
  <c r="H488" i="1"/>
  <c r="G490" i="2"/>
  <c r="F491" i="2" s="1"/>
  <c r="H490" i="2"/>
  <c r="G490" i="1" l="1"/>
  <c r="F491" i="1" s="1"/>
  <c r="H489" i="1"/>
  <c r="E493" i="1"/>
  <c r="G491" i="2"/>
  <c r="F492" i="2" s="1"/>
  <c r="H491" i="2"/>
  <c r="G491" i="1" l="1"/>
  <c r="F492" i="1" s="1"/>
  <c r="E494" i="1"/>
  <c r="H490" i="1"/>
  <c r="G492" i="2"/>
  <c r="F493" i="2" s="1"/>
  <c r="H492" i="2"/>
  <c r="E495" i="1" l="1"/>
  <c r="G492" i="1"/>
  <c r="F493" i="1" s="1"/>
  <c r="H491" i="1"/>
  <c r="G493" i="2"/>
  <c r="F494" i="2" s="1"/>
  <c r="E496" i="1" l="1"/>
  <c r="G493" i="1"/>
  <c r="F494" i="1" s="1"/>
  <c r="H492" i="1"/>
  <c r="H493" i="2"/>
  <c r="G494" i="2"/>
  <c r="F495" i="2" s="1"/>
  <c r="H494" i="2"/>
  <c r="G494" i="1" l="1"/>
  <c r="F495" i="1" s="1"/>
  <c r="H494" i="1"/>
  <c r="H493" i="1"/>
  <c r="E497" i="1"/>
  <c r="G495" i="2"/>
  <c r="F496" i="2" s="1"/>
  <c r="H495" i="2"/>
  <c r="E498" i="1" l="1"/>
  <c r="G495" i="1"/>
  <c r="F496" i="1" s="1"/>
  <c r="G496" i="2"/>
  <c r="F497" i="2" s="1"/>
  <c r="H496" i="2"/>
  <c r="G496" i="1" l="1"/>
  <c r="F497" i="1" s="1"/>
  <c r="H495" i="1"/>
  <c r="E499" i="1"/>
  <c r="G497" i="2"/>
  <c r="F498" i="2" s="1"/>
  <c r="H497" i="2"/>
  <c r="E500" i="1" l="1"/>
  <c r="G497" i="1"/>
  <c r="F498" i="1" s="1"/>
  <c r="H496" i="1"/>
  <c r="G498" i="2"/>
  <c r="F499" i="2" s="1"/>
  <c r="H498" i="2"/>
  <c r="H497" i="1" l="1"/>
  <c r="G498" i="1"/>
  <c r="F499" i="1" s="1"/>
  <c r="E501" i="1"/>
  <c r="G499" i="2"/>
  <c r="F500" i="2" s="1"/>
  <c r="H499" i="2"/>
  <c r="E502" i="1" l="1"/>
  <c r="G499" i="1"/>
  <c r="F500" i="1" s="1"/>
  <c r="H498" i="1"/>
  <c r="G500" i="2"/>
  <c r="F501" i="2" s="1"/>
  <c r="H500" i="2"/>
  <c r="H499" i="1" l="1"/>
  <c r="G500" i="1"/>
  <c r="F501" i="1" s="1"/>
  <c r="E503" i="1"/>
  <c r="G501" i="2"/>
  <c r="F502" i="2" s="1"/>
  <c r="H501" i="2"/>
  <c r="E504" i="1" l="1"/>
  <c r="G501" i="1"/>
  <c r="F502" i="1" s="1"/>
  <c r="H500" i="1"/>
  <c r="G502" i="2"/>
  <c r="F503" i="2" s="1"/>
  <c r="G502" i="1" l="1"/>
  <c r="F503" i="1" s="1"/>
  <c r="H501" i="1"/>
  <c r="E505" i="1"/>
  <c r="H502" i="2"/>
  <c r="G503" i="2"/>
  <c r="F504" i="2" s="1"/>
  <c r="E506" i="1" l="1"/>
  <c r="G503" i="1"/>
  <c r="F504" i="1" s="1"/>
  <c r="H502" i="1"/>
  <c r="H503" i="2"/>
  <c r="G504" i="2"/>
  <c r="F505" i="2" s="1"/>
  <c r="G504" i="1" l="1"/>
  <c r="F505" i="1" s="1"/>
  <c r="H503" i="1"/>
  <c r="E507" i="1"/>
  <c r="H504" i="2"/>
  <c r="G505" i="2"/>
  <c r="F506" i="2" s="1"/>
  <c r="E508" i="1" l="1"/>
  <c r="G505" i="1"/>
  <c r="F506" i="1" s="1"/>
  <c r="H504" i="1"/>
  <c r="H505" i="2"/>
  <c r="G506" i="2"/>
  <c r="F507" i="2" s="1"/>
  <c r="H506" i="2"/>
  <c r="H505" i="1" l="1"/>
  <c r="G506" i="1"/>
  <c r="F507" i="1" s="1"/>
  <c r="E509" i="1"/>
  <c r="G507" i="2"/>
  <c r="F508" i="2" s="1"/>
  <c r="H507" i="2"/>
  <c r="G507" i="1" l="1"/>
  <c r="F508" i="1" s="1"/>
  <c r="E510" i="1"/>
  <c r="H506" i="1"/>
  <c r="G508" i="2"/>
  <c r="F509" i="2" s="1"/>
  <c r="E511" i="1" l="1"/>
  <c r="G508" i="1"/>
  <c r="F509" i="1" s="1"/>
  <c r="H507" i="1"/>
  <c r="H508" i="2"/>
  <c r="G509" i="2"/>
  <c r="F510" i="2" s="1"/>
  <c r="G509" i="1" l="1"/>
  <c r="F510" i="1" s="1"/>
  <c r="H508" i="1"/>
  <c r="E512" i="1"/>
  <c r="H509" i="2"/>
  <c r="G510" i="2"/>
  <c r="F511" i="2" s="1"/>
  <c r="E513" i="1" l="1"/>
  <c r="G510" i="1"/>
  <c r="F511" i="1" s="1"/>
  <c r="H510" i="1"/>
  <c r="H509" i="1"/>
  <c r="H510" i="2"/>
  <c r="G511" i="2"/>
  <c r="F512" i="2" s="1"/>
  <c r="G511" i="1" l="1"/>
  <c r="F512" i="1" s="1"/>
  <c r="E514" i="1"/>
  <c r="H511" i="2"/>
  <c r="G512" i="2"/>
  <c r="F513" i="2" s="1"/>
  <c r="E515" i="1" l="1"/>
  <c r="G512" i="1"/>
  <c r="F513" i="1" s="1"/>
  <c r="H511" i="1"/>
  <c r="H512" i="2"/>
  <c r="G513" i="2"/>
  <c r="F514" i="2" s="1"/>
  <c r="G513" i="1" l="1"/>
  <c r="F514" i="1" s="1"/>
  <c r="H512" i="1"/>
  <c r="E516" i="1"/>
  <c r="H513" i="2"/>
  <c r="G514" i="2"/>
  <c r="F515" i="2" s="1"/>
  <c r="E517" i="1" l="1"/>
  <c r="G514" i="1"/>
  <c r="F515" i="1" s="1"/>
  <c r="H513" i="1"/>
  <c r="G515" i="2"/>
  <c r="F516" i="2" s="1"/>
  <c r="H514" i="2"/>
  <c r="H514" i="1" l="1"/>
  <c r="G515" i="1"/>
  <c r="F516" i="1" s="1"/>
  <c r="E518" i="1"/>
  <c r="H515" i="2"/>
  <c r="G516" i="2"/>
  <c r="F517" i="2" s="1"/>
  <c r="H516" i="2"/>
  <c r="E519" i="1" l="1"/>
  <c r="G516" i="1"/>
  <c r="F517" i="1" s="1"/>
  <c r="H515" i="1"/>
  <c r="G517" i="2"/>
  <c r="F518" i="2" s="1"/>
  <c r="H517" i="2"/>
  <c r="G517" i="1" l="1"/>
  <c r="F518" i="1" s="1"/>
  <c r="H516" i="1"/>
  <c r="E520" i="1"/>
  <c r="G518" i="2"/>
  <c r="F519" i="2" s="1"/>
  <c r="H518" i="2"/>
  <c r="E521" i="1" l="1"/>
  <c r="G518" i="1"/>
  <c r="F519" i="1" s="1"/>
  <c r="H517" i="1"/>
  <c r="G519" i="2"/>
  <c r="F520" i="2" s="1"/>
  <c r="H519" i="2"/>
  <c r="G519" i="1" l="1"/>
  <c r="F520" i="1" s="1"/>
  <c r="H518" i="1"/>
  <c r="E522" i="1"/>
  <c r="G520" i="2"/>
  <c r="F521" i="2" s="1"/>
  <c r="H520" i="2"/>
  <c r="E523" i="1" l="1"/>
  <c r="G520" i="1"/>
  <c r="F521" i="1" s="1"/>
  <c r="H519" i="1"/>
  <c r="G521" i="2"/>
  <c r="F522" i="2" s="1"/>
  <c r="H521" i="2"/>
  <c r="H520" i="1" l="1"/>
  <c r="G521" i="1"/>
  <c r="F522" i="1" s="1"/>
  <c r="E524" i="1"/>
  <c r="G522" i="2"/>
  <c r="F523" i="2" s="1"/>
  <c r="H522" i="2"/>
  <c r="E525" i="1" l="1"/>
  <c r="G522" i="1"/>
  <c r="F523" i="1" s="1"/>
  <c r="H521" i="1"/>
  <c r="G523" i="2"/>
  <c r="F524" i="2" s="1"/>
  <c r="H523" i="2"/>
  <c r="H522" i="1" l="1"/>
  <c r="G523" i="1"/>
  <c r="F524" i="1" s="1"/>
  <c r="E526" i="1"/>
  <c r="G524" i="2"/>
  <c r="F525" i="2" s="1"/>
  <c r="H524" i="2"/>
  <c r="E527" i="1" l="1"/>
  <c r="G524" i="1"/>
  <c r="F525" i="1" s="1"/>
  <c r="H523" i="1"/>
  <c r="G525" i="2"/>
  <c r="F526" i="2" s="1"/>
  <c r="H525" i="2"/>
  <c r="H524" i="1" l="1"/>
  <c r="G525" i="1"/>
  <c r="F526" i="1" s="1"/>
  <c r="E528" i="1"/>
  <c r="G526" i="2"/>
  <c r="F527" i="2" s="1"/>
  <c r="E529" i="1" l="1"/>
  <c r="G526" i="1"/>
  <c r="F527" i="1" s="1"/>
  <c r="H525" i="1"/>
  <c r="H526" i="2"/>
  <c r="G527" i="2"/>
  <c r="F528" i="2" s="1"/>
  <c r="H526" i="1" l="1"/>
  <c r="G527" i="1"/>
  <c r="F528" i="1" s="1"/>
  <c r="E530" i="1"/>
  <c r="H527" i="2"/>
  <c r="G528" i="2"/>
  <c r="F529" i="2" s="1"/>
  <c r="E531" i="1" l="1"/>
  <c r="G528" i="1"/>
  <c r="F529" i="1" s="1"/>
  <c r="H527" i="1"/>
  <c r="H528" i="2"/>
  <c r="G529" i="2"/>
  <c r="F530" i="2" s="1"/>
  <c r="G529" i="1" l="1"/>
  <c r="F530" i="1" s="1"/>
  <c r="H528" i="1"/>
  <c r="E532" i="1"/>
  <c r="H529" i="2"/>
  <c r="G530" i="2"/>
  <c r="F531" i="2" s="1"/>
  <c r="E533" i="1" l="1"/>
  <c r="G530" i="1"/>
  <c r="F531" i="1" s="1"/>
  <c r="H529" i="1"/>
  <c r="H530" i="2"/>
  <c r="G531" i="2"/>
  <c r="F532" i="2" s="1"/>
  <c r="H530" i="1" l="1"/>
  <c r="G531" i="1"/>
  <c r="F532" i="1" s="1"/>
  <c r="E534" i="1"/>
  <c r="H531" i="2"/>
  <c r="G532" i="2"/>
  <c r="F533" i="2" s="1"/>
  <c r="G532" i="1" l="1"/>
  <c r="F533" i="1" s="1"/>
  <c r="E535" i="1"/>
  <c r="H531" i="1"/>
  <c r="H532" i="2"/>
  <c r="G533" i="2"/>
  <c r="F534" i="2" s="1"/>
  <c r="E536" i="1" l="1"/>
  <c r="G533" i="1"/>
  <c r="F534" i="1" s="1"/>
  <c r="H532" i="1"/>
  <c r="H533" i="2"/>
  <c r="G534" i="2"/>
  <c r="F535" i="2" s="1"/>
  <c r="G534" i="1" l="1"/>
  <c r="F535" i="1" s="1"/>
  <c r="H533" i="1"/>
  <c r="E537" i="1"/>
  <c r="H534" i="2"/>
  <c r="G535" i="2"/>
  <c r="F536" i="2" s="1"/>
  <c r="E538" i="1" l="1"/>
  <c r="G535" i="1"/>
  <c r="F536" i="1" s="1"/>
  <c r="H534" i="1"/>
  <c r="H535" i="2"/>
  <c r="G536" i="2"/>
  <c r="F537" i="2" s="1"/>
  <c r="H535" i="1" l="1"/>
  <c r="G536" i="1"/>
  <c r="F537" i="1" s="1"/>
  <c r="E539" i="1"/>
  <c r="H536" i="2"/>
  <c r="G537" i="2"/>
  <c r="F538" i="2" s="1"/>
  <c r="E540" i="1" l="1"/>
  <c r="H536" i="1"/>
  <c r="G537" i="1"/>
  <c r="F538" i="1" s="1"/>
  <c r="H537" i="2"/>
  <c r="G538" i="2"/>
  <c r="F539" i="2" s="1"/>
  <c r="H537" i="1" l="1"/>
  <c r="G538" i="1"/>
  <c r="F539" i="1" s="1"/>
  <c r="E541" i="1"/>
  <c r="H538" i="2"/>
  <c r="G539" i="2"/>
  <c r="F540" i="2" s="1"/>
  <c r="E542" i="1" l="1"/>
  <c r="G539" i="1"/>
  <c r="F540" i="1" s="1"/>
  <c r="H538" i="1"/>
  <c r="H539" i="2"/>
  <c r="G540" i="2"/>
  <c r="F541" i="2" s="1"/>
  <c r="G540" i="1" l="1"/>
  <c r="F541" i="1" s="1"/>
  <c r="H539" i="1"/>
  <c r="E543" i="1"/>
  <c r="H540" i="2"/>
  <c r="G541" i="2"/>
  <c r="F542" i="2" s="1"/>
  <c r="E544" i="1" l="1"/>
  <c r="G541" i="1"/>
  <c r="F542" i="1" s="1"/>
  <c r="H540" i="1"/>
  <c r="H541" i="2"/>
  <c r="G542" i="2"/>
  <c r="F543" i="2" s="1"/>
  <c r="G542" i="1" l="1"/>
  <c r="F543" i="1" s="1"/>
  <c r="H542" i="1"/>
  <c r="H541" i="1"/>
  <c r="E545" i="1"/>
  <c r="H542" i="2"/>
  <c r="G543" i="2"/>
  <c r="F544" i="2" s="1"/>
  <c r="E546" i="1" l="1"/>
  <c r="G543" i="1"/>
  <c r="F544" i="1" s="1"/>
  <c r="H543" i="2"/>
  <c r="G544" i="2"/>
  <c r="F545" i="2" s="1"/>
  <c r="H544" i="2"/>
  <c r="H543" i="1" l="1"/>
  <c r="G544" i="1"/>
  <c r="F545" i="1" s="1"/>
  <c r="E547" i="1"/>
  <c r="G545" i="2"/>
  <c r="F546" i="2" s="1"/>
  <c r="E548" i="1" l="1"/>
  <c r="G545" i="1"/>
  <c r="F546" i="1" s="1"/>
  <c r="H544" i="1"/>
  <c r="H545" i="2"/>
  <c r="G546" i="2"/>
  <c r="F547" i="2" s="1"/>
  <c r="H546" i="2"/>
  <c r="G546" i="1" l="1"/>
  <c r="F547" i="1" s="1"/>
  <c r="H545" i="1"/>
  <c r="E549" i="1"/>
  <c r="G547" i="2"/>
  <c r="F548" i="2" s="1"/>
  <c r="H547" i="2"/>
  <c r="E550" i="1" l="1"/>
  <c r="G547" i="1"/>
  <c r="F548" i="1" s="1"/>
  <c r="H546" i="1"/>
  <c r="G548" i="2"/>
  <c r="F549" i="2" s="1"/>
  <c r="G548" i="1" l="1"/>
  <c r="F549" i="1" s="1"/>
  <c r="H547" i="1"/>
  <c r="E551" i="1"/>
  <c r="H548" i="2"/>
  <c r="G549" i="2"/>
  <c r="F550" i="2" s="1"/>
  <c r="E552" i="1" l="1"/>
  <c r="G549" i="1"/>
  <c r="F550" i="1" s="1"/>
  <c r="H548" i="1"/>
  <c r="H549" i="2"/>
  <c r="G550" i="2"/>
  <c r="F551" i="2" s="1"/>
  <c r="H549" i="1" l="1"/>
  <c r="G550" i="1"/>
  <c r="F551" i="1" s="1"/>
  <c r="E553" i="1"/>
  <c r="H550" i="2"/>
  <c r="G551" i="2"/>
  <c r="F552" i="2" s="1"/>
  <c r="E554" i="1" l="1"/>
  <c r="H550" i="1"/>
  <c r="G551" i="1"/>
  <c r="F552" i="1" s="1"/>
  <c r="H551" i="2"/>
  <c r="G552" i="2"/>
  <c r="F553" i="2" s="1"/>
  <c r="H551" i="1" l="1"/>
  <c r="G552" i="1"/>
  <c r="F553" i="1" s="1"/>
  <c r="E555" i="1"/>
  <c r="H552" i="2"/>
  <c r="G553" i="2"/>
  <c r="F554" i="2" s="1"/>
  <c r="E556" i="1" l="1"/>
  <c r="G553" i="1"/>
  <c r="F554" i="1" s="1"/>
  <c r="H552" i="1"/>
  <c r="H553" i="2"/>
  <c r="G554" i="2"/>
  <c r="F555" i="2" s="1"/>
  <c r="G554" i="1" l="1"/>
  <c r="F555" i="1" s="1"/>
  <c r="H553" i="1"/>
  <c r="E557" i="1"/>
  <c r="H554" i="2"/>
  <c r="G555" i="2"/>
  <c r="F556" i="2" s="1"/>
  <c r="E558" i="1" l="1"/>
  <c r="G555" i="1"/>
  <c r="F556" i="1" s="1"/>
  <c r="H554" i="1"/>
  <c r="H555" i="2"/>
  <c r="G556" i="2"/>
  <c r="F557" i="2" s="1"/>
  <c r="G556" i="1" l="1"/>
  <c r="F557" i="1" s="1"/>
  <c r="H555" i="1"/>
  <c r="E559" i="1"/>
  <c r="H556" i="2"/>
  <c r="G557" i="2"/>
  <c r="F558" i="2" s="1"/>
  <c r="E560" i="1" l="1"/>
  <c r="G557" i="1"/>
  <c r="F558" i="1" s="1"/>
  <c r="H556" i="1"/>
  <c r="H557" i="2"/>
  <c r="G558" i="2"/>
  <c r="F559" i="2" s="1"/>
  <c r="G558" i="1" l="1"/>
  <c r="F559" i="1" s="1"/>
  <c r="H558" i="1"/>
  <c r="H557" i="1"/>
  <c r="E561" i="1"/>
  <c r="H558" i="2"/>
  <c r="G559" i="2"/>
  <c r="F560" i="2" s="1"/>
  <c r="E562" i="1" l="1"/>
  <c r="G559" i="1"/>
  <c r="F560" i="1" s="1"/>
  <c r="H559" i="2"/>
  <c r="G560" i="2"/>
  <c r="F561" i="2" s="1"/>
  <c r="H560" i="2"/>
  <c r="G560" i="1" l="1"/>
  <c r="F561" i="1" s="1"/>
  <c r="H559" i="1"/>
  <c r="E563" i="1"/>
  <c r="G561" i="2"/>
  <c r="F562" i="2" s="1"/>
  <c r="H561" i="2"/>
  <c r="E564" i="1" l="1"/>
  <c r="G561" i="1"/>
  <c r="F562" i="1" s="1"/>
  <c r="H560" i="1"/>
  <c r="G562" i="2"/>
  <c r="F563" i="2" s="1"/>
  <c r="H562" i="2"/>
  <c r="H561" i="1" l="1"/>
  <c r="G562" i="1"/>
  <c r="F563" i="1" s="1"/>
  <c r="E565" i="1"/>
  <c r="G563" i="2"/>
  <c r="F564" i="2" s="1"/>
  <c r="H563" i="2"/>
  <c r="E566" i="1" l="1"/>
  <c r="G563" i="1"/>
  <c r="F564" i="1" s="1"/>
  <c r="H562" i="1"/>
  <c r="G564" i="2"/>
  <c r="F565" i="2" s="1"/>
  <c r="H564" i="2"/>
  <c r="H563" i="1" l="1"/>
  <c r="G564" i="1"/>
  <c r="F565" i="1" s="1"/>
  <c r="E567" i="1"/>
  <c r="G565" i="2"/>
  <c r="F566" i="2" s="1"/>
  <c r="G565" i="1" l="1"/>
  <c r="F566" i="1" s="1"/>
  <c r="H564" i="1"/>
  <c r="E568" i="1"/>
  <c r="H565" i="2"/>
  <c r="G566" i="2"/>
  <c r="F567" i="2" s="1"/>
  <c r="G566" i="1" l="1"/>
  <c r="F567" i="1" s="1"/>
  <c r="E569" i="1"/>
  <c r="H565" i="1"/>
  <c r="H566" i="2"/>
  <c r="G567" i="2"/>
  <c r="F568" i="2" s="1"/>
  <c r="G567" i="1" l="1"/>
  <c r="F568" i="1" s="1"/>
  <c r="E570" i="1"/>
  <c r="H566" i="1"/>
  <c r="H567" i="2"/>
  <c r="G568" i="2"/>
  <c r="F569" i="2" s="1"/>
  <c r="H568" i="2"/>
  <c r="E571" i="1" l="1"/>
  <c r="G568" i="1"/>
  <c r="F569" i="1" s="1"/>
  <c r="H567" i="1"/>
  <c r="G569" i="2"/>
  <c r="F570" i="2" s="1"/>
  <c r="H569" i="2"/>
  <c r="G569" i="1" l="1"/>
  <c r="F570" i="1" s="1"/>
  <c r="H568" i="1"/>
  <c r="E572" i="1"/>
  <c r="G570" i="2"/>
  <c r="F571" i="2" s="1"/>
  <c r="H570" i="2"/>
  <c r="E573" i="1" l="1"/>
  <c r="G570" i="1"/>
  <c r="F571" i="1" s="1"/>
  <c r="H569" i="1"/>
  <c r="G571" i="2"/>
  <c r="F572" i="2" s="1"/>
  <c r="H571" i="2"/>
  <c r="G571" i="1" l="1"/>
  <c r="F572" i="1" s="1"/>
  <c r="H570" i="1"/>
  <c r="E574" i="1"/>
  <c r="G572" i="2"/>
  <c r="F573" i="2" s="1"/>
  <c r="H572" i="2"/>
  <c r="E575" i="1" l="1"/>
  <c r="G572" i="1"/>
  <c r="F573" i="1" s="1"/>
  <c r="H571" i="1"/>
  <c r="G573" i="2"/>
  <c r="F574" i="2" s="1"/>
  <c r="H573" i="2"/>
  <c r="H572" i="1" l="1"/>
  <c r="G573" i="1"/>
  <c r="F574" i="1" s="1"/>
  <c r="E576" i="1"/>
  <c r="G574" i="2"/>
  <c r="F575" i="2" s="1"/>
  <c r="H574" i="2"/>
  <c r="E577" i="1" l="1"/>
  <c r="G574" i="1"/>
  <c r="F575" i="1" s="1"/>
  <c r="H574" i="1"/>
  <c r="H573" i="1"/>
  <c r="G575" i="2"/>
  <c r="F576" i="2" s="1"/>
  <c r="G575" i="1" l="1"/>
  <c r="F576" i="1" s="1"/>
  <c r="E578" i="1"/>
  <c r="H575" i="2"/>
  <c r="G576" i="2"/>
  <c r="F577" i="2" s="1"/>
  <c r="E579" i="1" l="1"/>
  <c r="G576" i="1"/>
  <c r="F577" i="1" s="1"/>
  <c r="H575" i="1"/>
  <c r="H576" i="2"/>
  <c r="G577" i="2"/>
  <c r="F578" i="2" s="1"/>
  <c r="H576" i="1" l="1"/>
  <c r="G577" i="1"/>
  <c r="F578" i="1" s="1"/>
  <c r="E580" i="1"/>
  <c r="H577" i="2"/>
  <c r="G578" i="2"/>
  <c r="F579" i="2" s="1"/>
  <c r="E581" i="1" l="1"/>
  <c r="G578" i="1"/>
  <c r="F579" i="1" s="1"/>
  <c r="H577" i="1"/>
  <c r="H578" i="2"/>
  <c r="G579" i="2"/>
  <c r="F580" i="2" s="1"/>
  <c r="G579" i="1" l="1"/>
  <c r="F580" i="1" s="1"/>
  <c r="H578" i="1"/>
  <c r="E582" i="1"/>
  <c r="H579" i="2"/>
  <c r="G580" i="2"/>
  <c r="F581" i="2" s="1"/>
  <c r="H580" i="2"/>
  <c r="E583" i="1" l="1"/>
  <c r="G580" i="1"/>
  <c r="F581" i="1" s="1"/>
  <c r="H579" i="1"/>
  <c r="G581" i="2"/>
  <c r="F582" i="2" s="1"/>
  <c r="H580" i="1" l="1"/>
  <c r="G581" i="1"/>
  <c r="F582" i="1" s="1"/>
  <c r="E584" i="1"/>
  <c r="H581" i="2"/>
  <c r="G582" i="2"/>
  <c r="F583" i="2" s="1"/>
  <c r="E585" i="1" l="1"/>
  <c r="G582" i="1"/>
  <c r="F583" i="1" s="1"/>
  <c r="H581" i="1"/>
  <c r="G583" i="2"/>
  <c r="F584" i="2" s="1"/>
  <c r="H582" i="2"/>
  <c r="G583" i="1" l="1"/>
  <c r="F584" i="1" s="1"/>
  <c r="H582" i="1"/>
  <c r="E586" i="1"/>
  <c r="H583" i="2"/>
  <c r="G584" i="2"/>
  <c r="F585" i="2" s="1"/>
  <c r="H584" i="2"/>
  <c r="E587" i="1" l="1"/>
  <c r="G584" i="1"/>
  <c r="F585" i="1" s="1"/>
  <c r="H583" i="1"/>
  <c r="G585" i="2"/>
  <c r="F586" i="2" s="1"/>
  <c r="H585" i="2"/>
  <c r="G585" i="1" l="1"/>
  <c r="F586" i="1" s="1"/>
  <c r="H584" i="1"/>
  <c r="E588" i="1"/>
  <c r="G586" i="2"/>
  <c r="F587" i="2" s="1"/>
  <c r="H586" i="2"/>
  <c r="E589" i="1" l="1"/>
  <c r="G586" i="1"/>
  <c r="F587" i="1" s="1"/>
  <c r="H585" i="1"/>
  <c r="G587" i="2"/>
  <c r="F588" i="2" s="1"/>
  <c r="H586" i="1" l="1"/>
  <c r="G587" i="1"/>
  <c r="F588" i="1" s="1"/>
  <c r="E590" i="1"/>
  <c r="H587" i="2"/>
  <c r="G588" i="2"/>
  <c r="F589" i="2" s="1"/>
  <c r="E591" i="1" l="1"/>
  <c r="H587" i="1"/>
  <c r="G588" i="1"/>
  <c r="F589" i="1" s="1"/>
  <c r="H588" i="2"/>
  <c r="G589" i="2"/>
  <c r="F590" i="2" s="1"/>
  <c r="G589" i="1" l="1"/>
  <c r="F590" i="1" s="1"/>
  <c r="H588" i="1"/>
  <c r="E592" i="1"/>
  <c r="H589" i="2"/>
  <c r="G590" i="2"/>
  <c r="F591" i="2" s="1"/>
  <c r="G590" i="1" l="1"/>
  <c r="F591" i="1" s="1"/>
  <c r="H590" i="1"/>
  <c r="E593" i="1"/>
  <c r="H589" i="1"/>
  <c r="H590" i="2"/>
  <c r="G591" i="2"/>
  <c r="F592" i="2" s="1"/>
  <c r="E594" i="1" l="1"/>
  <c r="G591" i="1"/>
  <c r="F592" i="1" s="1"/>
  <c r="H591" i="2"/>
  <c r="G592" i="2"/>
  <c r="F593" i="2" s="1"/>
  <c r="G592" i="1" l="1"/>
  <c r="F593" i="1" s="1"/>
  <c r="H591" i="1"/>
  <c r="E595" i="1"/>
  <c r="H592" i="2"/>
  <c r="G593" i="2"/>
  <c r="F594" i="2" s="1"/>
  <c r="E596" i="1" l="1"/>
  <c r="G593" i="1"/>
  <c r="F594" i="1" s="1"/>
  <c r="H592" i="1"/>
  <c r="H593" i="2"/>
  <c r="G594" i="2"/>
  <c r="F595" i="2" s="1"/>
  <c r="G594" i="1" l="1"/>
  <c r="F595" i="1" s="1"/>
  <c r="H593" i="1"/>
  <c r="E597" i="1"/>
  <c r="H594" i="2"/>
  <c r="G595" i="2"/>
  <c r="F596" i="2" s="1"/>
  <c r="E598" i="1" l="1"/>
  <c r="G595" i="1"/>
  <c r="F596" i="1" s="1"/>
  <c r="H594" i="1"/>
  <c r="H595" i="2"/>
  <c r="G596" i="2"/>
  <c r="F597" i="2" s="1"/>
  <c r="H596" i="2"/>
  <c r="G596" i="1" l="1"/>
  <c r="F597" i="1" s="1"/>
  <c r="H595" i="1"/>
  <c r="E599" i="1"/>
  <c r="G597" i="2"/>
  <c r="F598" i="2" s="1"/>
  <c r="H597" i="2"/>
  <c r="G597" i="1" l="1"/>
  <c r="F598" i="1" s="1"/>
  <c r="E600" i="1"/>
  <c r="H596" i="1"/>
  <c r="G598" i="2"/>
  <c r="F599" i="2" s="1"/>
  <c r="E601" i="1" l="1"/>
  <c r="G598" i="1"/>
  <c r="F599" i="1" s="1"/>
  <c r="H597" i="1"/>
  <c r="H598" i="2"/>
  <c r="G599" i="2"/>
  <c r="F600" i="2" s="1"/>
  <c r="H598" i="1" l="1"/>
  <c r="G599" i="1"/>
  <c r="F600" i="1" s="1"/>
  <c r="E602" i="1"/>
  <c r="H599" i="2"/>
  <c r="G600" i="2"/>
  <c r="F601" i="2" s="1"/>
  <c r="H600" i="2"/>
  <c r="E603" i="1" l="1"/>
  <c r="H599" i="1"/>
  <c r="G600" i="1"/>
  <c r="F601" i="1" s="1"/>
  <c r="G601" i="2"/>
  <c r="F602" i="2" s="1"/>
  <c r="H601" i="2"/>
  <c r="G601" i="1" l="1"/>
  <c r="F602" i="1" s="1"/>
  <c r="H600" i="1"/>
  <c r="E604" i="1"/>
  <c r="G602" i="2"/>
  <c r="F603" i="2" s="1"/>
  <c r="G602" i="1" l="1"/>
  <c r="F603" i="1" s="1"/>
  <c r="E605" i="1"/>
  <c r="H601" i="1"/>
  <c r="H602" i="2"/>
  <c r="G603" i="2"/>
  <c r="F604" i="2" s="1"/>
  <c r="E606" i="1" l="1"/>
  <c r="G603" i="1"/>
  <c r="F604" i="1" s="1"/>
  <c r="H602" i="1"/>
  <c r="H603" i="2"/>
  <c r="G604" i="2"/>
  <c r="F605" i="2" s="1"/>
  <c r="G604" i="1" l="1"/>
  <c r="F605" i="1" s="1"/>
  <c r="H603" i="1"/>
  <c r="E607" i="1"/>
  <c r="H604" i="2"/>
  <c r="G605" i="2"/>
  <c r="F606" i="2" s="1"/>
  <c r="E608" i="1" l="1"/>
  <c r="G605" i="1"/>
  <c r="F606" i="1" s="1"/>
  <c r="H604" i="1"/>
  <c r="H605" i="2"/>
  <c r="G606" i="2"/>
  <c r="F607" i="2" s="1"/>
  <c r="H605" i="1" l="1"/>
  <c r="G606" i="1"/>
  <c r="F607" i="1" s="1"/>
  <c r="E609" i="1"/>
  <c r="H606" i="2"/>
  <c r="G607" i="2"/>
  <c r="F608" i="2" s="1"/>
  <c r="H606" i="1" l="1"/>
  <c r="E610" i="1"/>
  <c r="G607" i="1"/>
  <c r="F608" i="1" s="1"/>
  <c r="H607" i="2"/>
  <c r="G608" i="2"/>
  <c r="F609" i="2" s="1"/>
  <c r="H607" i="1" l="1"/>
  <c r="G608" i="1"/>
  <c r="F609" i="1" s="1"/>
  <c r="E611" i="1"/>
  <c r="H608" i="2"/>
  <c r="G609" i="2"/>
  <c r="F610" i="2" s="1"/>
  <c r="G609" i="1" l="1"/>
  <c r="F610" i="1" s="1"/>
  <c r="H608" i="1"/>
  <c r="E612" i="1"/>
  <c r="H609" i="2"/>
  <c r="G610" i="2"/>
  <c r="F611" i="2" s="1"/>
  <c r="E613" i="1" l="1"/>
  <c r="G610" i="1"/>
  <c r="F611" i="1" s="1"/>
  <c r="H609" i="1"/>
  <c r="H610" i="2"/>
  <c r="G611" i="2"/>
  <c r="F612" i="2" s="1"/>
  <c r="H610" i="1" l="1"/>
  <c r="G611" i="1"/>
  <c r="F612" i="1" s="1"/>
  <c r="E614" i="1"/>
  <c r="H611" i="2"/>
  <c r="G612" i="2"/>
  <c r="F613" i="2" s="1"/>
  <c r="E615" i="1" l="1"/>
  <c r="G612" i="1"/>
  <c r="F613" i="1" s="1"/>
  <c r="H611" i="1"/>
  <c r="H612" i="2"/>
  <c r="G613" i="2"/>
  <c r="F614" i="2" s="1"/>
  <c r="G613" i="1" l="1"/>
  <c r="F614" i="1" s="1"/>
  <c r="H612" i="1"/>
  <c r="E616" i="1"/>
  <c r="H613" i="2"/>
  <c r="G614" i="2"/>
  <c r="F615" i="2" s="1"/>
  <c r="E617" i="1" l="1"/>
  <c r="G614" i="1"/>
  <c r="F615" i="1" s="1"/>
  <c r="H613" i="1"/>
  <c r="H614" i="2"/>
  <c r="G615" i="2"/>
  <c r="F616" i="2" s="1"/>
  <c r="G615" i="1" l="1"/>
  <c r="F616" i="1" s="1"/>
  <c r="H614" i="1"/>
  <c r="E618" i="1"/>
  <c r="H615" i="2"/>
  <c r="G616" i="2"/>
  <c r="F617" i="2" s="1"/>
  <c r="H616" i="2"/>
  <c r="E619" i="1" l="1"/>
  <c r="G616" i="1"/>
  <c r="F617" i="1" s="1"/>
  <c r="H615" i="1"/>
  <c r="G617" i="2"/>
  <c r="F618" i="2" s="1"/>
  <c r="H617" i="2"/>
  <c r="H616" i="1" l="1"/>
  <c r="G617" i="1"/>
  <c r="F618" i="1" s="1"/>
  <c r="E620" i="1"/>
  <c r="G618" i="2"/>
  <c r="F619" i="2" s="1"/>
  <c r="H618" i="2"/>
  <c r="E621" i="1" l="1"/>
  <c r="G618" i="1"/>
  <c r="F619" i="1" s="1"/>
  <c r="H617" i="1"/>
  <c r="G619" i="2"/>
  <c r="F620" i="2" s="1"/>
  <c r="H619" i="2"/>
  <c r="H618" i="1" l="1"/>
  <c r="G619" i="1"/>
  <c r="F620" i="1" s="1"/>
  <c r="E622" i="1"/>
  <c r="G620" i="2"/>
  <c r="F621" i="2" s="1"/>
  <c r="E623" i="1" l="1"/>
  <c r="G620" i="1"/>
  <c r="F621" i="1" s="1"/>
  <c r="H619" i="1"/>
  <c r="H620" i="2"/>
  <c r="G621" i="2"/>
  <c r="F622" i="2" s="1"/>
  <c r="H620" i="1" l="1"/>
  <c r="G621" i="1"/>
  <c r="F622" i="1" s="1"/>
  <c r="E624" i="1"/>
  <c r="H621" i="2"/>
  <c r="G622" i="2"/>
  <c r="F623" i="2" s="1"/>
  <c r="E625" i="1" l="1"/>
  <c r="G622" i="1"/>
  <c r="F623" i="1" s="1"/>
  <c r="H621" i="1"/>
  <c r="H622" i="2"/>
  <c r="G623" i="2"/>
  <c r="F624" i="2" s="1"/>
  <c r="H623" i="2"/>
  <c r="H622" i="1" l="1"/>
  <c r="G623" i="1"/>
  <c r="F624" i="1" s="1"/>
  <c r="E626" i="1"/>
  <c r="G624" i="2"/>
  <c r="F625" i="2" s="1"/>
  <c r="H624" i="2"/>
  <c r="E627" i="1" l="1"/>
  <c r="G624" i="1"/>
  <c r="F625" i="1" s="1"/>
  <c r="H623" i="1"/>
  <c r="G625" i="2"/>
  <c r="F626" i="2" s="1"/>
  <c r="H625" i="2"/>
  <c r="G625" i="1" l="1"/>
  <c r="F626" i="1" s="1"/>
  <c r="H624" i="1"/>
  <c r="E628" i="1"/>
  <c r="G626" i="2"/>
  <c r="F627" i="2" s="1"/>
  <c r="H626" i="2"/>
  <c r="E629" i="1" l="1"/>
  <c r="G626" i="1"/>
  <c r="F627" i="1" s="1"/>
  <c r="H625" i="1"/>
  <c r="G627" i="2"/>
  <c r="F628" i="2" s="1"/>
  <c r="H627" i="2"/>
  <c r="E630" i="1" l="1"/>
  <c r="G627" i="1"/>
  <c r="F628" i="1" s="1"/>
  <c r="H626" i="1"/>
  <c r="G628" i="2"/>
  <c r="F629" i="2" s="1"/>
  <c r="G628" i="1" l="1"/>
  <c r="F629" i="1" s="1"/>
  <c r="H627" i="1"/>
  <c r="E631" i="1"/>
  <c r="H628" i="2"/>
  <c r="G629" i="2"/>
  <c r="F630" i="2" s="1"/>
  <c r="H629" i="2"/>
  <c r="E632" i="1" l="1"/>
  <c r="G629" i="1"/>
  <c r="F630" i="1" s="1"/>
  <c r="H628" i="1"/>
  <c r="G630" i="2"/>
  <c r="F631" i="2" s="1"/>
  <c r="H629" i="1" l="1"/>
  <c r="G630" i="1"/>
  <c r="F631" i="1" s="1"/>
  <c r="E633" i="1"/>
  <c r="H630" i="2"/>
  <c r="G631" i="2"/>
  <c r="F632" i="2" s="1"/>
  <c r="G631" i="1" l="1"/>
  <c r="F632" i="1" s="1"/>
  <c r="E634" i="1"/>
  <c r="H630" i="1"/>
  <c r="H631" i="2"/>
  <c r="G632" i="2"/>
  <c r="F633" i="2" s="1"/>
  <c r="E635" i="1" l="1"/>
  <c r="G632" i="1"/>
  <c r="F633" i="1" s="1"/>
  <c r="H631" i="1"/>
  <c r="H632" i="2"/>
  <c r="G633" i="2"/>
  <c r="F634" i="2" s="1"/>
  <c r="H632" i="1" l="1"/>
  <c r="G633" i="1"/>
  <c r="F634" i="1" s="1"/>
  <c r="E636" i="1"/>
  <c r="H633" i="2"/>
  <c r="G634" i="2"/>
  <c r="F635" i="2" s="1"/>
  <c r="E637" i="1" l="1"/>
  <c r="G634" i="1"/>
  <c r="F635" i="1" s="1"/>
  <c r="H633" i="1"/>
  <c r="H634" i="2"/>
  <c r="G635" i="2"/>
  <c r="F636" i="2" s="1"/>
  <c r="G635" i="1" l="1"/>
  <c r="F636" i="1" s="1"/>
  <c r="H634" i="1"/>
  <c r="E638" i="1"/>
  <c r="H635" i="2"/>
  <c r="G636" i="2"/>
  <c r="F637" i="2" s="1"/>
  <c r="E639" i="1" l="1"/>
  <c r="G636" i="1"/>
  <c r="F637" i="1" s="1"/>
  <c r="H635" i="1"/>
  <c r="H636" i="2"/>
  <c r="G637" i="2"/>
  <c r="F638" i="2" s="1"/>
  <c r="H637" i="2"/>
  <c r="H636" i="1" l="1"/>
  <c r="G637" i="1"/>
  <c r="F638" i="1" s="1"/>
  <c r="E640" i="1"/>
  <c r="G638" i="2"/>
  <c r="F639" i="2" s="1"/>
  <c r="H638" i="2"/>
  <c r="E641" i="1" l="1"/>
  <c r="G638" i="1"/>
  <c r="F639" i="1" s="1"/>
  <c r="H637" i="1"/>
  <c r="G639" i="2"/>
  <c r="F640" i="2" s="1"/>
  <c r="H639" i="2"/>
  <c r="G639" i="1" l="1"/>
  <c r="F640" i="1" s="1"/>
  <c r="H638" i="1"/>
  <c r="E642" i="1"/>
  <c r="G640" i="2"/>
  <c r="F641" i="2" s="1"/>
  <c r="H640" i="2"/>
  <c r="E643" i="1" l="1"/>
  <c r="G640" i="1"/>
  <c r="F641" i="1" s="1"/>
  <c r="H639" i="1"/>
  <c r="G641" i="2"/>
  <c r="F642" i="2" s="1"/>
  <c r="H641" i="2"/>
  <c r="G641" i="1" l="1"/>
  <c r="F642" i="1" s="1"/>
  <c r="H640" i="1"/>
  <c r="E644" i="1"/>
  <c r="G642" i="2"/>
  <c r="F643" i="2" s="1"/>
  <c r="H642" i="2"/>
  <c r="E645" i="1" l="1"/>
  <c r="G642" i="1"/>
  <c r="F643" i="1" s="1"/>
  <c r="H641" i="1"/>
  <c r="G643" i="2"/>
  <c r="F644" i="2" s="1"/>
  <c r="H643" i="2"/>
  <c r="H642" i="1" l="1"/>
  <c r="G643" i="1"/>
  <c r="F644" i="1" s="1"/>
  <c r="E646" i="1"/>
  <c r="G644" i="2"/>
  <c r="F645" i="2" s="1"/>
  <c r="H644" i="2"/>
  <c r="E647" i="1" l="1"/>
  <c r="G644" i="1"/>
  <c r="F645" i="1" s="1"/>
  <c r="H643" i="1"/>
  <c r="G645" i="2"/>
  <c r="F646" i="2" s="1"/>
  <c r="H645" i="2"/>
  <c r="G645" i="1" l="1"/>
  <c r="F646" i="1" s="1"/>
  <c r="H644" i="1"/>
  <c r="E648" i="1"/>
  <c r="G646" i="2"/>
  <c r="F647" i="2" s="1"/>
  <c r="H646" i="2"/>
  <c r="E649" i="1" l="1"/>
  <c r="G646" i="1"/>
  <c r="F647" i="1" s="1"/>
  <c r="H645" i="1"/>
  <c r="G647" i="2"/>
  <c r="F648" i="2" s="1"/>
  <c r="H647" i="2"/>
  <c r="H646" i="1" l="1"/>
  <c r="G647" i="1"/>
  <c r="F648" i="1" s="1"/>
  <c r="E650" i="1"/>
  <c r="G648" i="2"/>
  <c r="F649" i="2" s="1"/>
  <c r="H648" i="2"/>
  <c r="E651" i="1" l="1"/>
  <c r="G648" i="1"/>
  <c r="F649" i="1" s="1"/>
  <c r="H647" i="1"/>
  <c r="G649" i="2"/>
  <c r="F650" i="2" s="1"/>
  <c r="H649" i="2"/>
  <c r="H648" i="1" l="1"/>
  <c r="G649" i="1"/>
  <c r="F650" i="1" s="1"/>
  <c r="E652" i="1"/>
  <c r="G650" i="2"/>
  <c r="F651" i="2" s="1"/>
  <c r="H650" i="2"/>
  <c r="E653" i="1" l="1"/>
  <c r="H649" i="1"/>
  <c r="G650" i="1"/>
  <c r="F651" i="1" s="1"/>
  <c r="G651" i="2"/>
  <c r="F652" i="2" s="1"/>
  <c r="H650" i="1" l="1"/>
  <c r="G651" i="1"/>
  <c r="F652" i="1" s="1"/>
  <c r="E654" i="1"/>
  <c r="H651" i="2"/>
  <c r="G652" i="2"/>
  <c r="F653" i="2" s="1"/>
  <c r="E655" i="1" l="1"/>
  <c r="G652" i="1"/>
  <c r="F653" i="1" s="1"/>
  <c r="H651" i="1"/>
  <c r="H652" i="2"/>
  <c r="G653" i="2"/>
  <c r="F654" i="2" s="1"/>
  <c r="H652" i="1" l="1"/>
  <c r="G653" i="1"/>
  <c r="F654" i="1" s="1"/>
  <c r="E656" i="1"/>
  <c r="H653" i="2"/>
  <c r="G654" i="2"/>
  <c r="F655" i="2" s="1"/>
  <c r="E657" i="1" l="1"/>
  <c r="G654" i="1"/>
  <c r="F655" i="1" s="1"/>
  <c r="H653" i="1"/>
  <c r="H654" i="2"/>
  <c r="G655" i="2"/>
  <c r="F656" i="2" s="1"/>
  <c r="G655" i="1" l="1"/>
  <c r="F656" i="1" s="1"/>
  <c r="H654" i="1"/>
  <c r="E658" i="1"/>
  <c r="H655" i="2"/>
  <c r="G656" i="2"/>
  <c r="F657" i="2" s="1"/>
  <c r="E659" i="1" l="1"/>
  <c r="G656" i="1"/>
  <c r="F657" i="1" s="1"/>
  <c r="H655" i="1"/>
  <c r="H656" i="2"/>
  <c r="G657" i="2"/>
  <c r="F658" i="2" s="1"/>
  <c r="H656" i="1" l="1"/>
  <c r="G657" i="1"/>
  <c r="F658" i="1" s="1"/>
  <c r="E660" i="1"/>
  <c r="H657" i="2"/>
  <c r="G658" i="2"/>
  <c r="F659" i="2" s="1"/>
  <c r="E661" i="1" l="1"/>
  <c r="H657" i="1"/>
  <c r="G658" i="1"/>
  <c r="F659" i="1" s="1"/>
  <c r="H658" i="2"/>
  <c r="G659" i="2"/>
  <c r="F660" i="2" s="1"/>
  <c r="G659" i="1" l="1"/>
  <c r="F660" i="1" s="1"/>
  <c r="H658" i="1"/>
  <c r="E662" i="1"/>
  <c r="H659" i="2"/>
  <c r="G660" i="2"/>
  <c r="F661" i="2" s="1"/>
  <c r="E663" i="1" l="1"/>
  <c r="G660" i="1"/>
  <c r="F661" i="1" s="1"/>
  <c r="H659" i="1"/>
  <c r="H660" i="2"/>
  <c r="G661" i="2"/>
  <c r="F662" i="2" s="1"/>
  <c r="G661" i="1" l="1"/>
  <c r="F662" i="1" s="1"/>
  <c r="H660" i="1"/>
  <c r="E664" i="1"/>
  <c r="H661" i="2"/>
  <c r="G662" i="2"/>
  <c r="F663" i="2" s="1"/>
  <c r="E665" i="1" l="1"/>
  <c r="G662" i="1"/>
  <c r="F663" i="1" s="1"/>
  <c r="H661" i="1"/>
  <c r="H662" i="2"/>
  <c r="G663" i="2"/>
  <c r="F664" i="2" s="1"/>
  <c r="G663" i="1" l="1"/>
  <c r="F664" i="1" s="1"/>
  <c r="H662" i="1"/>
  <c r="E666" i="1"/>
  <c r="H663" i="2"/>
  <c r="G664" i="2"/>
  <c r="F665" i="2" s="1"/>
  <c r="E667" i="1" l="1"/>
  <c r="G664" i="1"/>
  <c r="F665" i="1" s="1"/>
  <c r="H663" i="1"/>
  <c r="H664" i="2"/>
  <c r="G665" i="2"/>
  <c r="F666" i="2" s="1"/>
  <c r="H664" i="1" l="1"/>
  <c r="G665" i="1"/>
  <c r="F666" i="1" s="1"/>
  <c r="E668" i="1"/>
  <c r="H665" i="2"/>
  <c r="G666" i="2"/>
  <c r="F667" i="2" s="1"/>
  <c r="E669" i="1" l="1"/>
  <c r="G666" i="1"/>
  <c r="F667" i="1" s="1"/>
  <c r="H665" i="1"/>
  <c r="H666" i="2"/>
  <c r="G667" i="2"/>
  <c r="F668" i="2" s="1"/>
  <c r="G667" i="1" l="1"/>
  <c r="F668" i="1" s="1"/>
  <c r="H666" i="1"/>
  <c r="E670" i="1"/>
  <c r="H667" i="2"/>
  <c r="G668" i="2"/>
  <c r="F669" i="2" s="1"/>
  <c r="E671" i="1" l="1"/>
  <c r="G668" i="1"/>
  <c r="F669" i="1" s="1"/>
  <c r="H667" i="1"/>
  <c r="H668" i="2"/>
  <c r="G669" i="2"/>
  <c r="F670" i="2" s="1"/>
  <c r="G669" i="1" l="1"/>
  <c r="F670" i="1" s="1"/>
  <c r="H668" i="1"/>
  <c r="E672" i="1"/>
  <c r="H669" i="2"/>
  <c r="G670" i="2"/>
  <c r="F671" i="2" s="1"/>
  <c r="E673" i="1" l="1"/>
  <c r="G670" i="1"/>
  <c r="F671" i="1" s="1"/>
  <c r="H670" i="1"/>
  <c r="H669" i="1"/>
  <c r="H670" i="2"/>
  <c r="G671" i="2"/>
  <c r="F672" i="2" s="1"/>
  <c r="G671" i="1" l="1"/>
  <c r="F672" i="1" s="1"/>
  <c r="E674" i="1"/>
  <c r="H671" i="2"/>
  <c r="G672" i="2"/>
  <c r="F673" i="2" s="1"/>
  <c r="E675" i="1" l="1"/>
  <c r="G672" i="1"/>
  <c r="F673" i="1" s="1"/>
  <c r="H671" i="1"/>
  <c r="H672" i="2"/>
  <c r="G673" i="2"/>
  <c r="F674" i="2" s="1"/>
  <c r="G673" i="1" l="1"/>
  <c r="F674" i="1" s="1"/>
  <c r="H672" i="1"/>
  <c r="E676" i="1"/>
  <c r="H673" i="2"/>
  <c r="G674" i="2"/>
  <c r="F675" i="2" s="1"/>
  <c r="H673" i="1" l="1"/>
  <c r="E677" i="1"/>
  <c r="G674" i="1"/>
  <c r="F675" i="1" s="1"/>
  <c r="H674" i="2"/>
  <c r="G675" i="2"/>
  <c r="F676" i="2" s="1"/>
  <c r="E678" i="1" l="1"/>
  <c r="G675" i="1"/>
  <c r="F676" i="1" s="1"/>
  <c r="H674" i="1"/>
  <c r="H675" i="2"/>
  <c r="G676" i="2"/>
  <c r="F677" i="2" s="1"/>
  <c r="H675" i="1" l="1"/>
  <c r="G676" i="1"/>
  <c r="F677" i="1" s="1"/>
  <c r="E679" i="1"/>
  <c r="H676" i="2"/>
  <c r="G677" i="2"/>
  <c r="F678" i="2" s="1"/>
  <c r="H677" i="2"/>
  <c r="E680" i="1" l="1"/>
  <c r="H676" i="1"/>
  <c r="G677" i="1"/>
  <c r="F678" i="1" s="1"/>
  <c r="G678" i="2"/>
  <c r="F679" i="2" s="1"/>
  <c r="H678" i="2"/>
  <c r="H677" i="1" l="1"/>
  <c r="G678" i="1"/>
  <c r="F679" i="1" s="1"/>
  <c r="E681" i="1"/>
  <c r="G679" i="2"/>
  <c r="F680" i="2" s="1"/>
  <c r="E682" i="1" l="1"/>
  <c r="H678" i="1"/>
  <c r="G679" i="1"/>
  <c r="F680" i="1" s="1"/>
  <c r="H679" i="2"/>
  <c r="G680" i="2"/>
  <c r="F681" i="2" s="1"/>
  <c r="G680" i="1" l="1"/>
  <c r="F681" i="1" s="1"/>
  <c r="H679" i="1"/>
  <c r="E683" i="1"/>
  <c r="H680" i="2"/>
  <c r="G681" i="2"/>
  <c r="F682" i="2" s="1"/>
  <c r="G681" i="1" l="1"/>
  <c r="F682" i="1" s="1"/>
  <c r="E684" i="1"/>
  <c r="H680" i="1"/>
  <c r="H681" i="2"/>
  <c r="G682" i="2"/>
  <c r="F683" i="2" s="1"/>
  <c r="E685" i="1" l="1"/>
  <c r="G682" i="1"/>
  <c r="F683" i="1" s="1"/>
  <c r="H681" i="1"/>
  <c r="H682" i="2"/>
  <c r="G683" i="2"/>
  <c r="F684" i="2" s="1"/>
  <c r="H682" i="1" l="1"/>
  <c r="G683" i="1"/>
  <c r="F684" i="1" s="1"/>
  <c r="E686" i="1"/>
  <c r="H683" i="2"/>
  <c r="G684" i="2"/>
  <c r="F685" i="2" s="1"/>
  <c r="E687" i="1" l="1"/>
  <c r="H683" i="1"/>
  <c r="G684" i="1"/>
  <c r="F685" i="1" s="1"/>
  <c r="H684" i="2"/>
  <c r="G685" i="2"/>
  <c r="F686" i="2" s="1"/>
  <c r="H685" i="2"/>
  <c r="G685" i="1" l="1"/>
  <c r="F686" i="1" s="1"/>
  <c r="H684" i="1"/>
  <c r="E688" i="1"/>
  <c r="G686" i="2"/>
  <c r="F687" i="2" s="1"/>
  <c r="H686" i="2"/>
  <c r="G686" i="1" l="1"/>
  <c r="F687" i="1" s="1"/>
  <c r="H686" i="1"/>
  <c r="E689" i="1"/>
  <c r="H685" i="1"/>
  <c r="G687" i="2"/>
  <c r="F688" i="2" s="1"/>
  <c r="H687" i="2"/>
  <c r="E690" i="1" l="1"/>
  <c r="G687" i="1"/>
  <c r="F688" i="1" s="1"/>
  <c r="G688" i="2"/>
  <c r="F689" i="2" s="1"/>
  <c r="H688" i="2"/>
  <c r="G688" i="1" l="1"/>
  <c r="F689" i="1" s="1"/>
  <c r="H687" i="1"/>
  <c r="E691" i="1"/>
  <c r="G689" i="2"/>
  <c r="F690" i="2" s="1"/>
  <c r="H689" i="2"/>
  <c r="E692" i="1" l="1"/>
  <c r="G689" i="1"/>
  <c r="F690" i="1" s="1"/>
  <c r="H688" i="1"/>
  <c r="G690" i="2"/>
  <c r="F691" i="2" s="1"/>
  <c r="H690" i="2"/>
  <c r="G690" i="1" l="1"/>
  <c r="F691" i="1" s="1"/>
  <c r="H689" i="1"/>
  <c r="E693" i="1"/>
  <c r="G691" i="2"/>
  <c r="F692" i="2" s="1"/>
  <c r="H691" i="2"/>
  <c r="E694" i="1" l="1"/>
  <c r="G691" i="1"/>
  <c r="F692" i="1" s="1"/>
  <c r="H690" i="1"/>
  <c r="G692" i="2"/>
  <c r="F693" i="2" s="1"/>
  <c r="H691" i="1" l="1"/>
  <c r="G692" i="1"/>
  <c r="F693" i="1" s="1"/>
  <c r="E695" i="1"/>
  <c r="H692" i="2"/>
  <c r="G693" i="2"/>
  <c r="F694" i="2" s="1"/>
  <c r="G693" i="1" l="1"/>
  <c r="F694" i="1" s="1"/>
  <c r="E696" i="1"/>
  <c r="H692" i="1"/>
  <c r="H693" i="2"/>
  <c r="G694" i="2"/>
  <c r="F695" i="2" s="1"/>
  <c r="E697" i="1" l="1"/>
  <c r="G694" i="1"/>
  <c r="F695" i="1" s="1"/>
  <c r="H693" i="1"/>
  <c r="H694" i="2"/>
  <c r="G695" i="2"/>
  <c r="F696" i="2" s="1"/>
  <c r="H694" i="1" l="1"/>
  <c r="G695" i="1"/>
  <c r="F696" i="1" s="1"/>
  <c r="E698" i="1"/>
  <c r="H695" i="2"/>
  <c r="G696" i="2"/>
  <c r="F697" i="2" s="1"/>
  <c r="G696" i="1" l="1"/>
  <c r="F697" i="1" s="1"/>
  <c r="H695" i="1"/>
  <c r="E699" i="1"/>
  <c r="H696" i="2"/>
  <c r="G697" i="2"/>
  <c r="F698" i="2" s="1"/>
  <c r="G697" i="1" l="1"/>
  <c r="F698" i="1" s="1"/>
  <c r="E700" i="1"/>
  <c r="H696" i="1"/>
  <c r="H697" i="2"/>
  <c r="G698" i="2"/>
  <c r="F699" i="2" s="1"/>
  <c r="E701" i="1" l="1"/>
  <c r="G698" i="1"/>
  <c r="F699" i="1" s="1"/>
  <c r="H697" i="1"/>
  <c r="H698" i="2"/>
  <c r="G699" i="2"/>
  <c r="F700" i="2" s="1"/>
  <c r="H698" i="1" l="1"/>
  <c r="G699" i="1"/>
  <c r="F700" i="1" s="1"/>
  <c r="E702" i="1"/>
  <c r="G700" i="2"/>
  <c r="F701" i="2" s="1"/>
  <c r="H700" i="2"/>
  <c r="H699" i="2"/>
  <c r="H699" i="1" l="1"/>
  <c r="G700" i="1"/>
  <c r="F701" i="1" s="1"/>
  <c r="E703" i="1"/>
  <c r="G701" i="2"/>
  <c r="F702" i="2" s="1"/>
  <c r="H701" i="2"/>
  <c r="G701" i="1" l="1"/>
  <c r="F702" i="1" s="1"/>
  <c r="E704" i="1"/>
  <c r="H700" i="1"/>
  <c r="G702" i="2"/>
  <c r="F703" i="2" s="1"/>
  <c r="H702" i="2"/>
  <c r="E705" i="1" l="1"/>
  <c r="G702" i="1"/>
  <c r="F703" i="1" s="1"/>
  <c r="H701" i="1"/>
  <c r="G703" i="2"/>
  <c r="F704" i="2" s="1"/>
  <c r="H703" i="2"/>
  <c r="H702" i="1" l="1"/>
  <c r="G703" i="1"/>
  <c r="F704" i="1" s="1"/>
  <c r="E706" i="1"/>
  <c r="G704" i="2"/>
  <c r="F705" i="2" s="1"/>
  <c r="H704" i="2"/>
  <c r="G704" i="1" l="1"/>
  <c r="F705" i="1" s="1"/>
  <c r="E707" i="1"/>
  <c r="H703" i="1"/>
  <c r="G705" i="2"/>
  <c r="F706" i="2" s="1"/>
  <c r="G705" i="1" l="1"/>
  <c r="F706" i="1" s="1"/>
  <c r="E708" i="1"/>
  <c r="H704" i="1"/>
  <c r="H705" i="2"/>
  <c r="G706" i="2"/>
  <c r="F707" i="2" s="1"/>
  <c r="E709" i="1" l="1"/>
  <c r="G706" i="1"/>
  <c r="F707" i="1" s="1"/>
  <c r="H705" i="1"/>
  <c r="H706" i="2"/>
  <c r="G707" i="2"/>
  <c r="F708" i="2" s="1"/>
  <c r="E710" i="1" l="1"/>
  <c r="G707" i="1"/>
  <c r="F708" i="1" s="1"/>
  <c r="H706" i="1"/>
  <c r="H707" i="2"/>
  <c r="G708" i="2"/>
  <c r="F709" i="2" s="1"/>
  <c r="H707" i="1" l="1"/>
  <c r="G708" i="1"/>
  <c r="F709" i="1" s="1"/>
  <c r="E711" i="1"/>
  <c r="H708" i="2"/>
  <c r="G709" i="2"/>
  <c r="F710" i="2" s="1"/>
  <c r="E712" i="1" l="1"/>
  <c r="H708" i="1"/>
  <c r="G709" i="1"/>
  <c r="F710" i="1" s="1"/>
  <c r="H709" i="2"/>
  <c r="G710" i="2"/>
  <c r="F711" i="2" s="1"/>
  <c r="H709" i="1" l="1"/>
  <c r="G710" i="1"/>
  <c r="F711" i="1" s="1"/>
  <c r="E713" i="1"/>
  <c r="H710" i="2"/>
  <c r="G711" i="2"/>
  <c r="F712" i="2" s="1"/>
  <c r="G711" i="1" l="1"/>
  <c r="F712" i="1" s="1"/>
  <c r="E714" i="1"/>
  <c r="H710" i="1"/>
  <c r="H711" i="2"/>
  <c r="G712" i="2"/>
  <c r="F713" i="2" s="1"/>
  <c r="G712" i="1" l="1"/>
  <c r="F713" i="1" s="1"/>
  <c r="E715" i="1"/>
  <c r="H711" i="1"/>
  <c r="H712" i="2"/>
  <c r="G713" i="2"/>
  <c r="F714" i="2" s="1"/>
  <c r="E716" i="1" l="1"/>
  <c r="G713" i="1"/>
  <c r="F714" i="1" s="1"/>
  <c r="H712" i="1"/>
  <c r="H713" i="2"/>
  <c r="G714" i="2"/>
  <c r="F715" i="2" s="1"/>
  <c r="E717" i="1" l="1"/>
  <c r="G714" i="1"/>
  <c r="F715" i="1" s="1"/>
  <c r="H713" i="1"/>
  <c r="H714" i="2"/>
  <c r="G715" i="2"/>
  <c r="F716" i="2" s="1"/>
  <c r="H714" i="1" l="1"/>
  <c r="G715" i="1"/>
  <c r="F716" i="1" s="1"/>
  <c r="E718" i="1"/>
  <c r="H715" i="2"/>
  <c r="G716" i="2"/>
  <c r="F717" i="2" s="1"/>
  <c r="G716" i="1" l="1"/>
  <c r="F717" i="1" s="1"/>
  <c r="E719" i="1"/>
  <c r="H715" i="1"/>
  <c r="H716" i="2"/>
  <c r="G717" i="2"/>
  <c r="F718" i="2" s="1"/>
  <c r="G717" i="1" l="1"/>
  <c r="F718" i="1" s="1"/>
  <c r="E720" i="1"/>
  <c r="H716" i="1"/>
  <c r="H717" i="2"/>
  <c r="G718" i="2"/>
  <c r="F719" i="2" s="1"/>
  <c r="H717" i="1" l="1"/>
  <c r="E721" i="1"/>
  <c r="G718" i="1"/>
  <c r="F719" i="1" s="1"/>
  <c r="H718" i="2"/>
  <c r="G719" i="2"/>
  <c r="F720" i="2" s="1"/>
  <c r="H718" i="1" l="1"/>
  <c r="G719" i="1"/>
  <c r="F720" i="1" s="1"/>
  <c r="E722" i="1"/>
  <c r="H719" i="2"/>
  <c r="G720" i="2"/>
  <c r="F721" i="2" s="1"/>
  <c r="H719" i="1" l="1"/>
  <c r="E723" i="1"/>
  <c r="G720" i="1"/>
  <c r="F721" i="1" s="1"/>
  <c r="H720" i="2"/>
  <c r="G721" i="2"/>
  <c r="F722" i="2" s="1"/>
  <c r="H721" i="2"/>
  <c r="E724" i="1" l="1"/>
  <c r="G721" i="1"/>
  <c r="F722" i="1" s="1"/>
  <c r="H720" i="1"/>
  <c r="G722" i="2"/>
  <c r="F723" i="2" s="1"/>
  <c r="H722" i="2"/>
  <c r="G722" i="1" l="1"/>
  <c r="F723" i="1" s="1"/>
  <c r="H721" i="1"/>
  <c r="E725" i="1"/>
  <c r="G723" i="2"/>
  <c r="F724" i="2" s="1"/>
  <c r="H723" i="2"/>
  <c r="E726" i="1" l="1"/>
  <c r="G723" i="1"/>
  <c r="F724" i="1" s="1"/>
  <c r="H722" i="1"/>
  <c r="G724" i="2"/>
  <c r="F725" i="2" s="1"/>
  <c r="H723" i="1" l="1"/>
  <c r="G724" i="1"/>
  <c r="F725" i="1" s="1"/>
  <c r="E727" i="1"/>
  <c r="H724" i="2"/>
  <c r="G725" i="2"/>
  <c r="F726" i="2" s="1"/>
  <c r="E728" i="1" l="1"/>
  <c r="H724" i="1"/>
  <c r="G725" i="1"/>
  <c r="F726" i="1" s="1"/>
  <c r="H725" i="2"/>
  <c r="G726" i="2"/>
  <c r="F727" i="2" s="1"/>
  <c r="H726" i="2"/>
  <c r="H725" i="1" l="1"/>
  <c r="G726" i="1"/>
  <c r="F727" i="1" s="1"/>
  <c r="E729" i="1"/>
  <c r="G727" i="2"/>
  <c r="F728" i="2" s="1"/>
  <c r="H727" i="2"/>
  <c r="E730" i="1" l="1"/>
  <c r="H726" i="1"/>
  <c r="G727" i="1"/>
  <c r="F728" i="1" s="1"/>
  <c r="G728" i="2"/>
  <c r="F729" i="2" s="1"/>
  <c r="H727" i="1" l="1"/>
  <c r="G728" i="1"/>
  <c r="F729" i="1" s="1"/>
  <c r="E731" i="1"/>
  <c r="H728" i="2"/>
  <c r="G729" i="2"/>
  <c r="F730" i="2" s="1"/>
  <c r="E732" i="1" l="1"/>
  <c r="H728" i="1"/>
  <c r="G729" i="1"/>
  <c r="F730" i="1" s="1"/>
  <c r="H729" i="2"/>
  <c r="G730" i="2"/>
  <c r="F731" i="2" s="1"/>
  <c r="G730" i="1" l="1"/>
  <c r="F731" i="1" s="1"/>
  <c r="H729" i="1"/>
  <c r="E733" i="1"/>
  <c r="H730" i="2"/>
  <c r="G731" i="2"/>
  <c r="F732" i="2" s="1"/>
  <c r="H731" i="2"/>
  <c r="E734" i="1" l="1"/>
  <c r="G731" i="1"/>
  <c r="F732" i="1" s="1"/>
  <c r="H730" i="1"/>
  <c r="G732" i="2"/>
  <c r="F733" i="2" s="1"/>
  <c r="H732" i="2"/>
  <c r="H731" i="1" l="1"/>
  <c r="G732" i="1"/>
  <c r="F733" i="1" s="1"/>
  <c r="E735" i="1"/>
  <c r="G733" i="2"/>
  <c r="F734" i="2" s="1"/>
  <c r="H733" i="2"/>
  <c r="G733" i="1" l="1"/>
  <c r="F734" i="1" s="1"/>
  <c r="H732" i="1"/>
  <c r="E736" i="1"/>
  <c r="G734" i="2"/>
  <c r="F735" i="2" s="1"/>
  <c r="H734" i="2"/>
  <c r="G734" i="1" l="1"/>
  <c r="F735" i="1" s="1"/>
  <c r="E737" i="1"/>
  <c r="H733" i="1"/>
  <c r="G735" i="2"/>
  <c r="F736" i="2" s="1"/>
  <c r="H735" i="2"/>
  <c r="E738" i="1" l="1"/>
  <c r="H734" i="1"/>
  <c r="G735" i="1"/>
  <c r="F736" i="1" s="1"/>
  <c r="G736" i="2"/>
  <c r="F737" i="2" s="1"/>
  <c r="H736" i="2"/>
  <c r="H735" i="1" l="1"/>
  <c r="E739" i="1"/>
  <c r="G736" i="1"/>
  <c r="F737" i="1" s="1"/>
  <c r="G737" i="2"/>
  <c r="F738" i="2" s="1"/>
  <c r="H737" i="2"/>
  <c r="G737" i="1" l="1"/>
  <c r="F738" i="1" s="1"/>
  <c r="H736" i="1"/>
  <c r="E740" i="1"/>
  <c r="G738" i="2"/>
  <c r="F739" i="2" s="1"/>
  <c r="H738" i="2"/>
  <c r="G738" i="1" l="1"/>
  <c r="F739" i="1" s="1"/>
  <c r="E741" i="1"/>
  <c r="H737" i="1"/>
  <c r="G739" i="2"/>
  <c r="F740" i="2" s="1"/>
  <c r="E742" i="1" l="1"/>
  <c r="G739" i="1"/>
  <c r="F740" i="1" s="1"/>
  <c r="H738" i="1"/>
  <c r="H739" i="2"/>
  <c r="G740" i="2"/>
  <c r="F741" i="2" s="1"/>
  <c r="H739" i="1" l="1"/>
  <c r="G740" i="1"/>
  <c r="F741" i="1" s="1"/>
  <c r="E743" i="1"/>
  <c r="H740" i="2"/>
  <c r="G741" i="2"/>
  <c r="F742" i="2" s="1"/>
  <c r="E744" i="1" l="1"/>
  <c r="H740" i="1"/>
  <c r="G741" i="1"/>
  <c r="F742" i="1" s="1"/>
  <c r="H741" i="2"/>
  <c r="G742" i="2"/>
  <c r="F743" i="2" s="1"/>
  <c r="G742" i="1" l="1"/>
  <c r="F743" i="1" s="1"/>
  <c r="H741" i="1"/>
  <c r="E745" i="1"/>
  <c r="H742" i="2"/>
  <c r="G743" i="2"/>
  <c r="F744" i="2" s="1"/>
  <c r="G743" i="1" l="1"/>
  <c r="F744" i="1" s="1"/>
  <c r="E746" i="1"/>
  <c r="H742" i="1"/>
  <c r="H743" i="2"/>
  <c r="G744" i="2"/>
  <c r="F745" i="2" s="1"/>
  <c r="G744" i="1" l="1"/>
  <c r="F745" i="1" s="1"/>
  <c r="E747" i="1"/>
  <c r="H743" i="1"/>
  <c r="H744" i="2"/>
  <c r="G745" i="2"/>
  <c r="F746" i="2" s="1"/>
  <c r="H745" i="2"/>
  <c r="G745" i="1" l="1"/>
  <c r="F746" i="1" s="1"/>
  <c r="E748" i="1"/>
  <c r="H744" i="1"/>
  <c r="G746" i="2"/>
  <c r="F747" i="2" s="1"/>
  <c r="G746" i="1" l="1"/>
  <c r="F747" i="1" s="1"/>
  <c r="E749" i="1"/>
  <c r="H745" i="1"/>
  <c r="H746" i="2"/>
  <c r="G747" i="2"/>
  <c r="F748" i="2" s="1"/>
  <c r="E750" i="1" l="1"/>
  <c r="G747" i="1"/>
  <c r="F748" i="1" s="1"/>
  <c r="H746" i="1"/>
  <c r="H747" i="2"/>
  <c r="G748" i="2"/>
  <c r="F749" i="2" s="1"/>
  <c r="H747" i="1" l="1"/>
  <c r="G748" i="1"/>
  <c r="F749" i="1" s="1"/>
  <c r="E751" i="1"/>
  <c r="H748" i="2"/>
  <c r="G749" i="2"/>
  <c r="F750" i="2" s="1"/>
  <c r="E752" i="1" l="1"/>
  <c r="H748" i="1"/>
  <c r="G749" i="1"/>
  <c r="F750" i="1" s="1"/>
  <c r="H749" i="2"/>
  <c r="G750" i="2"/>
  <c r="F751" i="2" s="1"/>
  <c r="H749" i="1" l="1"/>
  <c r="G750" i="1"/>
  <c r="F751" i="1" s="1"/>
  <c r="E753" i="1"/>
  <c r="H750" i="2"/>
  <c r="G751" i="2"/>
  <c r="F752" i="2" s="1"/>
  <c r="H751" i="2"/>
  <c r="H750" i="1" l="1"/>
  <c r="E754" i="1"/>
  <c r="G751" i="1"/>
  <c r="F752" i="1" s="1"/>
  <c r="G752" i="2"/>
  <c r="F753" i="2" s="1"/>
  <c r="H752" i="2"/>
  <c r="G752" i="1" l="1"/>
  <c r="F753" i="1" s="1"/>
  <c r="H751" i="1"/>
  <c r="E755" i="1"/>
  <c r="G753" i="2"/>
  <c r="F754" i="2" s="1"/>
  <c r="H753" i="2"/>
  <c r="E756" i="1" l="1"/>
  <c r="G753" i="1"/>
  <c r="F754" i="1" s="1"/>
  <c r="H752" i="1"/>
  <c r="G754" i="2"/>
  <c r="F755" i="2" s="1"/>
  <c r="H754" i="2"/>
  <c r="H753" i="1" l="1"/>
  <c r="G754" i="1"/>
  <c r="F755" i="1" s="1"/>
  <c r="R333" i="1"/>
  <c r="S333" i="1" s="1"/>
  <c r="R264" i="1"/>
  <c r="S264" i="1" s="1"/>
  <c r="R325" i="1"/>
  <c r="R364" i="1"/>
  <c r="S364" i="1" s="1"/>
  <c r="R268" i="1"/>
  <c r="R250" i="1"/>
  <c r="S250" i="1" s="1"/>
  <c r="R360" i="1"/>
  <c r="S360" i="1" s="1"/>
  <c r="R343" i="1"/>
  <c r="R296" i="1"/>
  <c r="R312" i="1"/>
  <c r="R260" i="1"/>
  <c r="S260" i="1" s="1"/>
  <c r="R293" i="1"/>
  <c r="R316" i="1"/>
  <c r="R280" i="1"/>
  <c r="S280" i="1" s="1"/>
  <c r="R359" i="1"/>
  <c r="R320" i="1"/>
  <c r="R336" i="1"/>
  <c r="R249" i="1"/>
  <c r="R269" i="1"/>
  <c r="S269" i="1" s="1"/>
  <c r="R332" i="1"/>
  <c r="R356" i="1"/>
  <c r="S356" i="1" s="1"/>
  <c r="R330" i="1"/>
  <c r="R367" i="1"/>
  <c r="R292" i="1"/>
  <c r="S292" i="1" s="1"/>
  <c r="R340" i="1"/>
  <c r="R349" i="1"/>
  <c r="R361" i="1"/>
  <c r="S361" i="1" s="1"/>
  <c r="R285" i="1"/>
  <c r="S285" i="1" s="1"/>
  <c r="R307" i="1"/>
  <c r="R236" i="1"/>
  <c r="R300" i="1"/>
  <c r="R301" i="1"/>
  <c r="S301" i="1" s="1"/>
  <c r="R368" i="1"/>
  <c r="S368" i="1" s="1"/>
  <c r="R344" i="1"/>
  <c r="R308" i="1"/>
  <c r="R376" i="1"/>
  <c r="R252" i="1"/>
  <c r="S252" i="1" s="1"/>
  <c r="R233" i="1"/>
  <c r="R309" i="1"/>
  <c r="R265" i="1"/>
  <c r="S265" i="1" s="1"/>
  <c r="R272" i="1"/>
  <c r="R355" i="1"/>
  <c r="S355" i="1" s="1"/>
  <c r="R327" i="1"/>
  <c r="R377" i="1"/>
  <c r="S377" i="1" s="1"/>
  <c r="R341" i="1"/>
  <c r="R378" i="1"/>
  <c r="S378" i="1" s="1"/>
  <c r="R284" i="1"/>
  <c r="S284" i="1" s="1"/>
  <c r="R372" i="1"/>
  <c r="R311" i="1"/>
  <c r="R259" i="1"/>
  <c r="R277" i="1"/>
  <c r="R329" i="1"/>
  <c r="S329" i="1" s="1"/>
  <c r="R281" i="1"/>
  <c r="S281" i="1" s="1"/>
  <c r="R314" i="1"/>
  <c r="R348" i="1"/>
  <c r="S348" i="1" s="1"/>
  <c r="R266" i="1"/>
  <c r="S266" i="1" s="1"/>
  <c r="R261" i="1"/>
  <c r="S261" i="1" s="1"/>
  <c r="R374" i="1"/>
  <c r="R288" i="1"/>
  <c r="S288" i="1" s="1"/>
  <c r="R366" i="1"/>
  <c r="R365" i="1"/>
  <c r="S365" i="1" s="1"/>
  <c r="R352" i="1"/>
  <c r="R304" i="1"/>
  <c r="R317" i="1"/>
  <c r="S317" i="1" s="1"/>
  <c r="R346" i="1"/>
  <c r="R375" i="1"/>
  <c r="R282" i="1"/>
  <c r="S282" i="1" s="1"/>
  <c r="R228" i="1"/>
  <c r="S228" i="1" s="1"/>
  <c r="R275" i="1"/>
  <c r="S275" i="1" s="1"/>
  <c r="R279" i="1"/>
  <c r="S279" i="1" s="1"/>
  <c r="R369" i="1"/>
  <c r="S369" i="1" s="1"/>
  <c r="R324" i="1"/>
  <c r="R298" i="1"/>
  <c r="R313" i="1"/>
  <c r="R339" i="1"/>
  <c r="R373" i="1"/>
  <c r="S373" i="1" s="1"/>
  <c r="R291" i="1"/>
  <c r="R362" i="1"/>
  <c r="S362" i="1" s="1"/>
  <c r="R297" i="1"/>
  <c r="R323" i="1"/>
  <c r="S323" i="1" s="1"/>
  <c r="R295" i="1"/>
  <c r="R244" i="1"/>
  <c r="S244" i="1" s="1"/>
  <c r="R357" i="1"/>
  <c r="S357" i="1" s="1"/>
  <c r="R328" i="1"/>
  <c r="R345" i="1"/>
  <c r="R276" i="1"/>
  <c r="S276" i="1" s="1"/>
  <c r="R371" i="1"/>
  <c r="R25" i="1"/>
  <c r="S25" i="1" s="1"/>
  <c r="R213" i="1"/>
  <c r="R232" i="1"/>
  <c r="S232" i="1" s="1"/>
  <c r="R133" i="1"/>
  <c r="R75" i="1"/>
  <c r="R234" i="1"/>
  <c r="S234" i="1" s="1"/>
  <c r="R113" i="1"/>
  <c r="S113" i="1" s="1"/>
  <c r="R195" i="1"/>
  <c r="R227" i="1"/>
  <c r="R326" i="1"/>
  <c r="S326" i="1" s="1"/>
  <c r="R305" i="1"/>
  <c r="S305" i="1" s="1"/>
  <c r="R122" i="1"/>
  <c r="R202" i="1"/>
  <c r="R212" i="1"/>
  <c r="S212" i="1" s="1"/>
  <c r="R158" i="1"/>
  <c r="S158" i="1" s="1"/>
  <c r="R223" i="1"/>
  <c r="R95" i="1"/>
  <c r="S95" i="1" s="1"/>
  <c r="R337" i="1"/>
  <c r="R205" i="1"/>
  <c r="R64" i="1"/>
  <c r="S64" i="1" s="1"/>
  <c r="R33" i="1"/>
  <c r="R130" i="1"/>
  <c r="S130" i="1" s="1"/>
  <c r="R273" i="1"/>
  <c r="R57" i="1"/>
  <c r="R83" i="1"/>
  <c r="S83" i="1" s="1"/>
  <c r="R225" i="1"/>
  <c r="R80" i="1"/>
  <c r="R154" i="1"/>
  <c r="S154" i="1" s="1"/>
  <c r="R28" i="1"/>
  <c r="R49" i="1"/>
  <c r="S49" i="1" s="1"/>
  <c r="R148" i="1"/>
  <c r="S148" i="1" s="1"/>
  <c r="R76" i="1"/>
  <c r="R303" i="1"/>
  <c r="R155" i="1"/>
  <c r="S155" i="1" s="1"/>
  <c r="R56" i="1"/>
  <c r="S56" i="1" s="1"/>
  <c r="R197" i="1"/>
  <c r="R237" i="1"/>
  <c r="S237" i="1" s="1"/>
  <c r="R370" i="1"/>
  <c r="S370" i="1" s="1"/>
  <c r="R231" i="1"/>
  <c r="S231" i="1" s="1"/>
  <c r="R246" i="1"/>
  <c r="S246" i="1" s="1"/>
  <c r="R145" i="1"/>
  <c r="S145" i="1" s="1"/>
  <c r="R101" i="1"/>
  <c r="R358" i="1"/>
  <c r="S358" i="1" s="1"/>
  <c r="R274" i="1"/>
  <c r="S274" i="1" s="1"/>
  <c r="R79" i="1"/>
  <c r="S79" i="1" s="1"/>
  <c r="R120" i="1"/>
  <c r="R110" i="1"/>
  <c r="R222" i="1"/>
  <c r="R263" i="1"/>
  <c r="S263" i="1" s="1"/>
  <c r="R50" i="1"/>
  <c r="R18" i="1"/>
  <c r="R171" i="1"/>
  <c r="R34" i="1"/>
  <c r="S34" i="1" s="1"/>
  <c r="R306" i="1"/>
  <c r="S306" i="1" s="1"/>
  <c r="R118" i="1"/>
  <c r="R203" i="1"/>
  <c r="R143" i="1"/>
  <c r="S143" i="1" s="1"/>
  <c r="R23" i="1"/>
  <c r="S23" i="1" s="1"/>
  <c r="R167" i="1"/>
  <c r="R334" i="1"/>
  <c r="S334" i="1" s="1"/>
  <c r="R188" i="1"/>
  <c r="S188" i="1" s="1"/>
  <c r="R299" i="1"/>
  <c r="R15" i="1"/>
  <c r="R247" i="1"/>
  <c r="S247" i="1" s="1"/>
  <c r="R78" i="1"/>
  <c r="S78" i="1" s="1"/>
  <c r="R157" i="1"/>
  <c r="R100" i="1"/>
  <c r="R238" i="1"/>
  <c r="S238" i="1" s="1"/>
  <c r="R134" i="1"/>
  <c r="R350" i="1"/>
  <c r="S350" i="1" s="1"/>
  <c r="R245" i="1"/>
  <c r="S245" i="1" s="1"/>
  <c r="R88" i="1"/>
  <c r="R353" i="1"/>
  <c r="R45" i="1"/>
  <c r="R160" i="1"/>
  <c r="R89" i="1"/>
  <c r="R169" i="1"/>
  <c r="R121" i="1"/>
  <c r="R48" i="1"/>
  <c r="R175" i="1"/>
  <c r="S175" i="1" s="1"/>
  <c r="R191" i="1"/>
  <c r="R151" i="1"/>
  <c r="R73" i="1"/>
  <c r="R354" i="1"/>
  <c r="S354" i="1" s="1"/>
  <c r="R319" i="1"/>
  <c r="R193" i="1"/>
  <c r="R290" i="1"/>
  <c r="S290" i="1" s="1"/>
  <c r="R255" i="1"/>
  <c r="R35" i="1"/>
  <c r="S35" i="1" s="1"/>
  <c r="R61" i="1"/>
  <c r="R294" i="1"/>
  <c r="R185" i="1"/>
  <c r="S185" i="1" s="1"/>
  <c r="R84" i="1"/>
  <c r="R159" i="1"/>
  <c r="S159" i="1" s="1"/>
  <c r="R248" i="1"/>
  <c r="S248" i="1" s="1"/>
  <c r="R93" i="1"/>
  <c r="R87" i="1"/>
  <c r="R174" i="1"/>
  <c r="R109" i="1"/>
  <c r="R335" i="1"/>
  <c r="S335" i="1" s="1"/>
  <c r="R198" i="1"/>
  <c r="S198" i="1" s="1"/>
  <c r="R267" i="1"/>
  <c r="S267" i="1" s="1"/>
  <c r="R129" i="1"/>
  <c r="S129" i="1" s="1"/>
  <c r="R52" i="1"/>
  <c r="R86" i="1"/>
  <c r="S86" i="1" s="1"/>
  <c r="R161" i="1"/>
  <c r="R190" i="1"/>
  <c r="S190" i="1" s="1"/>
  <c r="R208" i="1"/>
  <c r="S208" i="1" s="1"/>
  <c r="R36" i="1"/>
  <c r="R164" i="1"/>
  <c r="R226" i="1"/>
  <c r="R103" i="1"/>
  <c r="S103" i="1" s="1"/>
  <c r="R20" i="1"/>
  <c r="S20" i="1" s="1"/>
  <c r="R37" i="1"/>
  <c r="R70" i="1"/>
  <c r="R98" i="1"/>
  <c r="R119" i="1"/>
  <c r="R68" i="1"/>
  <c r="S68" i="1" s="1"/>
  <c r="R66" i="1"/>
  <c r="R30" i="1"/>
  <c r="R47" i="1"/>
  <c r="S47" i="1" s="1"/>
  <c r="R217" i="1"/>
  <c r="R116" i="1"/>
  <c r="S116" i="1" s="1"/>
  <c r="R59" i="1"/>
  <c r="R235" i="1"/>
  <c r="S235" i="1" s="1"/>
  <c r="R32" i="1"/>
  <c r="R31" i="1"/>
  <c r="S31" i="1" s="1"/>
  <c r="R99" i="1"/>
  <c r="S99" i="1" s="1"/>
  <c r="R149" i="1"/>
  <c r="S149" i="1" s="1"/>
  <c r="R315" i="1"/>
  <c r="S315" i="1" s="1"/>
  <c r="R165" i="1"/>
  <c r="S165" i="1" s="1"/>
  <c r="R187" i="1"/>
  <c r="S187" i="1" s="1"/>
  <c r="R131" i="1"/>
  <c r="S131" i="1" s="1"/>
  <c r="R132" i="1"/>
  <c r="S132" i="1" s="1"/>
  <c r="R177" i="1"/>
  <c r="R17" i="1"/>
  <c r="S17" i="1" s="1"/>
  <c r="R67" i="1"/>
  <c r="S67" i="1" s="1"/>
  <c r="R230" i="1"/>
  <c r="S230" i="1" s="1"/>
  <c r="R156" i="1"/>
  <c r="S156" i="1" s="1"/>
  <c r="R214" i="1"/>
  <c r="R39" i="1"/>
  <c r="S39" i="1" s="1"/>
  <c r="R289" i="1"/>
  <c r="S289" i="1" s="1"/>
  <c r="R51" i="1"/>
  <c r="R206" i="1"/>
  <c r="R136" i="1"/>
  <c r="S136" i="1" s="1"/>
  <c r="R173" i="1"/>
  <c r="R42" i="1"/>
  <c r="S42" i="1" s="1"/>
  <c r="R74" i="1"/>
  <c r="S74" i="1" s="1"/>
  <c r="R102" i="1"/>
  <c r="R29" i="1"/>
  <c r="S29" i="1" s="1"/>
  <c r="R163" i="1"/>
  <c r="R241" i="1"/>
  <c r="R90" i="1"/>
  <c r="R125" i="1"/>
  <c r="S125" i="1" s="1"/>
  <c r="R224" i="1"/>
  <c r="R254" i="1"/>
  <c r="S254" i="1" s="1"/>
  <c r="R108" i="1"/>
  <c r="S108" i="1" s="1"/>
  <c r="R331" i="1"/>
  <c r="R22" i="1"/>
  <c r="S22" i="1" s="1"/>
  <c r="R257" i="1"/>
  <c r="R146" i="1"/>
  <c r="R209" i="1"/>
  <c r="S209" i="1" s="1"/>
  <c r="R221" i="1"/>
  <c r="S221" i="1" s="1"/>
  <c r="R46" i="1"/>
  <c r="S46" i="1" s="1"/>
  <c r="R24" i="1"/>
  <c r="S24" i="1" s="1"/>
  <c r="R81" i="1"/>
  <c r="R141" i="1"/>
  <c r="R38" i="1"/>
  <c r="S38" i="1" s="1"/>
  <c r="R179" i="1"/>
  <c r="S179" i="1" s="1"/>
  <c r="R126" i="1"/>
  <c r="S126" i="1" s="1"/>
  <c r="R338" i="1"/>
  <c r="R286" i="1"/>
  <c r="S286" i="1" s="1"/>
  <c r="R44" i="1"/>
  <c r="R138" i="1"/>
  <c r="S138" i="1" s="1"/>
  <c r="R123" i="1"/>
  <c r="S123" i="1" s="1"/>
  <c r="R60" i="1"/>
  <c r="R21" i="1"/>
  <c r="S21" i="1" s="1"/>
  <c r="R71" i="1"/>
  <c r="S71" i="1" s="1"/>
  <c r="R16" i="1"/>
  <c r="S16" i="1" s="1"/>
  <c r="R137" i="1"/>
  <c r="S137" i="1" s="1"/>
  <c r="R94" i="1"/>
  <c r="R65" i="1"/>
  <c r="S65" i="1" s="1"/>
  <c r="R363" i="1"/>
  <c r="S363" i="1" s="1"/>
  <c r="R124" i="1"/>
  <c r="R220" i="1"/>
  <c r="S220" i="1" s="1"/>
  <c r="R216" i="1"/>
  <c r="R204" i="1"/>
  <c r="S204" i="1" s="1"/>
  <c r="R117" i="1"/>
  <c r="S117" i="1" s="1"/>
  <c r="R128" i="1"/>
  <c r="R321" i="1"/>
  <c r="S321" i="1" s="1"/>
  <c r="R54" i="1"/>
  <c r="R253" i="1"/>
  <c r="S253" i="1" s="1"/>
  <c r="R287" i="1"/>
  <c r="S287" i="1" s="1"/>
  <c r="R200" i="1"/>
  <c r="R104" i="1"/>
  <c r="S104" i="1" s="1"/>
  <c r="R347" i="1"/>
  <c r="R189" i="1"/>
  <c r="S189" i="1" s="1"/>
  <c r="R262" i="1"/>
  <c r="S262" i="1" s="1"/>
  <c r="R192" i="1"/>
  <c r="S192" i="1" s="1"/>
  <c r="R55" i="1"/>
  <c r="S55" i="1" s="1"/>
  <c r="R215" i="1"/>
  <c r="R96" i="1"/>
  <c r="S96" i="1" s="1"/>
  <c r="R53" i="1"/>
  <c r="S53" i="1" s="1"/>
  <c r="R283" i="1"/>
  <c r="S283" i="1" s="1"/>
  <c r="R322" i="1"/>
  <c r="S322" i="1" s="1"/>
  <c r="R63" i="1"/>
  <c r="S63" i="1" s="1"/>
  <c r="R302" i="1"/>
  <c r="S302" i="1" s="1"/>
  <c r="R127" i="1"/>
  <c r="S127" i="1" s="1"/>
  <c r="R183" i="1"/>
  <c r="S183" i="1" s="1"/>
  <c r="R115" i="1"/>
  <c r="R82" i="1"/>
  <c r="S82" i="1" s="1"/>
  <c r="R310" i="1"/>
  <c r="S310" i="1" s="1"/>
  <c r="R162" i="1"/>
  <c r="R147" i="1"/>
  <c r="R218" i="1"/>
  <c r="R239" i="1"/>
  <c r="S239" i="1" s="1"/>
  <c r="R92" i="1"/>
  <c r="S92" i="1" s="1"/>
  <c r="R170" i="1"/>
  <c r="R40" i="1"/>
  <c r="S40" i="1" s="1"/>
  <c r="R153" i="1"/>
  <c r="R210" i="1"/>
  <c r="S210" i="1" s="1"/>
  <c r="R58" i="1"/>
  <c r="S58" i="1" s="1"/>
  <c r="R144" i="1"/>
  <c r="S144" i="1" s="1"/>
  <c r="R142" i="1"/>
  <c r="R351" i="1"/>
  <c r="S351" i="1" s="1"/>
  <c r="R251" i="1"/>
  <c r="S251" i="1" s="1"/>
  <c r="R168" i="1"/>
  <c r="S168" i="1" s="1"/>
  <c r="R85" i="1"/>
  <c r="R26" i="1"/>
  <c r="S26" i="1" s="1"/>
  <c r="R69" i="1"/>
  <c r="S69" i="1" s="1"/>
  <c r="R72" i="1"/>
  <c r="S72" i="1" s="1"/>
  <c r="R318" i="1"/>
  <c r="S318" i="1" s="1"/>
  <c r="R114" i="1"/>
  <c r="S114" i="1" s="1"/>
  <c r="R240" i="1"/>
  <c r="S240" i="1" s="1"/>
  <c r="R112" i="1"/>
  <c r="R182" i="1"/>
  <c r="R172" i="1"/>
  <c r="S172" i="1" s="1"/>
  <c r="R271" i="1"/>
  <c r="S271" i="1" s="1"/>
  <c r="R199" i="1"/>
  <c r="S199" i="1" s="1"/>
  <c r="R27" i="1"/>
  <c r="S27" i="1" s="1"/>
  <c r="R184" i="1"/>
  <c r="S184" i="1" s="1"/>
  <c r="R107" i="1"/>
  <c r="S107" i="1" s="1"/>
  <c r="R270" i="1"/>
  <c r="S270" i="1" s="1"/>
  <c r="R135" i="1"/>
  <c r="R97" i="1"/>
  <c r="S97" i="1" s="1"/>
  <c r="R77" i="1"/>
  <c r="R41" i="1"/>
  <c r="S41" i="1" s="1"/>
  <c r="R180" i="1"/>
  <c r="R278" i="1"/>
  <c r="S278" i="1" s="1"/>
  <c r="R201" i="1"/>
  <c r="R176" i="1"/>
  <c r="S176" i="1" s="1"/>
  <c r="R62" i="1"/>
  <c r="S62" i="1" s="1"/>
  <c r="R196" i="1"/>
  <c r="S196" i="1" s="1"/>
  <c r="R91" i="1"/>
  <c r="S91" i="1" s="1"/>
  <c r="R256" i="1"/>
  <c r="R242" i="1"/>
  <c r="R181" i="1"/>
  <c r="R139" i="1"/>
  <c r="S139" i="1" s="1"/>
  <c r="R140" i="1"/>
  <c r="S140" i="1" s="1"/>
  <c r="R166" i="1"/>
  <c r="S166" i="1" s="1"/>
  <c r="R243" i="1"/>
  <c r="S243" i="1" s="1"/>
  <c r="R106" i="1"/>
  <c r="S106" i="1" s="1"/>
  <c r="R150" i="1"/>
  <c r="S150" i="1" s="1"/>
  <c r="R258" i="1"/>
  <c r="R152" i="1"/>
  <c r="R43" i="1"/>
  <c r="S43" i="1" s="1"/>
  <c r="R111" i="1"/>
  <c r="R229" i="1"/>
  <c r="S229" i="1" s="1"/>
  <c r="R105" i="1"/>
  <c r="S105" i="1" s="1"/>
  <c r="R194" i="1"/>
  <c r="S194" i="1" s="1"/>
  <c r="R219" i="1"/>
  <c r="R342" i="1"/>
  <c r="S342" i="1" s="1"/>
  <c r="R178" i="1"/>
  <c r="R19" i="1"/>
  <c r="R186" i="1"/>
  <c r="S186" i="1" s="1"/>
  <c r="R211" i="1"/>
  <c r="S211" i="1" s="1"/>
  <c r="R207" i="1"/>
  <c r="G755" i="2"/>
  <c r="F756" i="2" s="1"/>
  <c r="H755" i="2"/>
  <c r="S319" i="1" l="1"/>
  <c r="S134" i="1"/>
  <c r="S75" i="1"/>
  <c r="S366" i="1"/>
  <c r="S367" i="1" s="1"/>
  <c r="S293" i="1"/>
  <c r="S135" i="1"/>
  <c r="S85" i="1"/>
  <c r="S98" i="1"/>
  <c r="S197" i="1"/>
  <c r="S133" i="1"/>
  <c r="S327" i="1"/>
  <c r="S70" i="1"/>
  <c r="S109" i="1"/>
  <c r="S73" i="1"/>
  <c r="S100" i="1"/>
  <c r="S18" i="1"/>
  <c r="S19" i="1" s="1"/>
  <c r="S205" i="1"/>
  <c r="S374" i="1"/>
  <c r="S375" i="1" s="1"/>
  <c r="S376" i="1" s="1"/>
  <c r="S349" i="1"/>
  <c r="S312" i="1"/>
  <c r="S313" i="1" s="1"/>
  <c r="S314" i="1" s="1"/>
  <c r="S115" i="1"/>
  <c r="S200" i="1"/>
  <c r="S173" i="1"/>
  <c r="S174" i="1"/>
  <c r="S151" i="1"/>
  <c r="S152" i="1" s="1"/>
  <c r="S153" i="1" s="1"/>
  <c r="S157" i="1"/>
  <c r="S50" i="1"/>
  <c r="S337" i="1"/>
  <c r="S213" i="1"/>
  <c r="S214" i="1" s="1"/>
  <c r="S215" i="1" s="1"/>
  <c r="S216" i="1" s="1"/>
  <c r="S217" i="1" s="1"/>
  <c r="S218" i="1" s="1"/>
  <c r="S219" i="1" s="1"/>
  <c r="S272" i="1"/>
  <c r="S178" i="1"/>
  <c r="S146" i="1"/>
  <c r="S87" i="1"/>
  <c r="S191" i="1"/>
  <c r="S303" i="1"/>
  <c r="S324" i="1"/>
  <c r="S343" i="1"/>
  <c r="S344" i="1" s="1"/>
  <c r="S345" i="1" s="1"/>
  <c r="S346" i="1" s="1"/>
  <c r="S347" i="1" s="1"/>
  <c r="S60" i="1"/>
  <c r="S206" i="1"/>
  <c r="S207" i="1" s="1"/>
  <c r="S93" i="1"/>
  <c r="S94" i="1" s="1"/>
  <c r="S222" i="1"/>
  <c r="S76" i="1"/>
  <c r="S77" i="1" s="1"/>
  <c r="S223" i="1"/>
  <c r="S224" i="1" s="1"/>
  <c r="S225" i="1" s="1"/>
  <c r="S226" i="1" s="1"/>
  <c r="S227" i="1" s="1"/>
  <c r="S371" i="1"/>
  <c r="S54" i="1"/>
  <c r="S51" i="1"/>
  <c r="S48" i="1"/>
  <c r="S110" i="1"/>
  <c r="S111" i="1" s="1"/>
  <c r="S112" i="1" s="1"/>
  <c r="S233" i="1"/>
  <c r="S330" i="1"/>
  <c r="S331" i="1"/>
  <c r="S32" i="1"/>
  <c r="S33" i="1" s="1"/>
  <c r="S268" i="1"/>
  <c r="S128" i="1"/>
  <c r="S44" i="1"/>
  <c r="S36" i="1"/>
  <c r="S37" i="1" s="1"/>
  <c r="S84" i="1"/>
  <c r="S169" i="1"/>
  <c r="S170" i="1" s="1"/>
  <c r="S171" i="1" s="1"/>
  <c r="S28" i="1"/>
  <c r="S202" i="1"/>
  <c r="S328" i="1"/>
  <c r="S332" i="1"/>
  <c r="S59" i="1"/>
  <c r="S277" i="1"/>
  <c r="S325" i="1"/>
  <c r="S338" i="1"/>
  <c r="S339" i="1" s="1"/>
  <c r="S340" i="1" s="1"/>
  <c r="S341" i="1" s="1"/>
  <c r="S294" i="1"/>
  <c r="S160" i="1"/>
  <c r="S161" i="1" s="1"/>
  <c r="S162" i="1" s="1"/>
  <c r="S163" i="1" s="1"/>
  <c r="S164" i="1" s="1"/>
  <c r="S167" i="1"/>
  <c r="S80" i="1"/>
  <c r="S81" i="1" s="1"/>
  <c r="S249" i="1"/>
  <c r="S201" i="1"/>
  <c r="S61" i="1"/>
  <c r="S45" i="1"/>
  <c r="S101" i="1"/>
  <c r="S102" i="1" s="1"/>
  <c r="S295" i="1"/>
  <c r="S296" i="1" s="1"/>
  <c r="S297" i="1" s="1"/>
  <c r="S298" i="1" s="1"/>
  <c r="S299" i="1" s="1"/>
  <c r="S300" i="1" s="1"/>
  <c r="S311" i="1"/>
  <c r="S336" i="1"/>
  <c r="S372" i="1"/>
  <c r="S320" i="1"/>
  <c r="S180" i="1"/>
  <c r="S181" i="1" s="1"/>
  <c r="S182" i="1" s="1"/>
  <c r="S124" i="1"/>
  <c r="S241" i="1"/>
  <c r="S242" i="1" s="1"/>
  <c r="S30" i="1"/>
  <c r="S52" i="1"/>
  <c r="S255" i="1"/>
  <c r="S256" i="1" s="1"/>
  <c r="S257" i="1" s="1"/>
  <c r="S258" i="1" s="1"/>
  <c r="S259" i="1" s="1"/>
  <c r="S88" i="1"/>
  <c r="S89" i="1" s="1"/>
  <c r="S90" i="1" s="1"/>
  <c r="S203" i="1"/>
  <c r="S57" i="1"/>
  <c r="S195" i="1"/>
  <c r="S304" i="1"/>
  <c r="S359" i="1"/>
  <c r="G755" i="1"/>
  <c r="F756" i="1" s="1"/>
  <c r="S141" i="1"/>
  <c r="S142" i="1" s="1"/>
  <c r="S177" i="1"/>
  <c r="S66" i="1"/>
  <c r="S118" i="1"/>
  <c r="S119" i="1" s="1"/>
  <c r="S120" i="1" s="1"/>
  <c r="S121" i="1" s="1"/>
  <c r="S122" i="1" s="1"/>
  <c r="S273" i="1"/>
  <c r="S352" i="1"/>
  <c r="S353" i="1" s="1"/>
  <c r="S236" i="1"/>
  <c r="H754" i="1"/>
  <c r="S147" i="1"/>
  <c r="S193" i="1"/>
  <c r="S291" i="1"/>
  <c r="S307" i="1"/>
  <c r="S308" i="1" s="1"/>
  <c r="S309" i="1" s="1"/>
  <c r="S316" i="1"/>
  <c r="G756" i="2"/>
  <c r="H756" i="2"/>
  <c r="Q12" i="1" l="1"/>
  <c r="G756" i="1"/>
  <c r="H756" i="1" s="1"/>
  <c r="H755" i="1"/>
  <c r="V5" i="2"/>
  <c r="V4" i="2"/>
  <c r="V4" i="1" l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DDCD6-629E-48AD-8FD3-E8AC629A1851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070451F2-74D7-4E86-86E4-D7DDED795442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</connections>
</file>

<file path=xl/sharedStrings.xml><?xml version="1.0" encoding="utf-8"?>
<sst xmlns="http://schemas.openxmlformats.org/spreadsheetml/2006/main" count="1558" uniqueCount="22">
  <si>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</si>
  <si>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</si>
  <si>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</si>
  <si>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</si>
  <si>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</si>
  <si>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</si>
  <si>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</si>
  <si>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</si>
  <si>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zamowienia</t>
  </si>
  <si>
    <t>nr_dnia</t>
  </si>
  <si>
    <t>nr</t>
  </si>
  <si>
    <t>ogrodzieniec</t>
  </si>
  <si>
    <t>okres</t>
  </si>
  <si>
    <t>max_okres</t>
  </si>
  <si>
    <t>suma.zam</t>
  </si>
  <si>
    <t>Butelek</t>
  </si>
  <si>
    <t>Zostało</t>
  </si>
  <si>
    <t>Filia?</t>
  </si>
  <si>
    <t>WEEKEND</t>
  </si>
  <si>
    <t>przez fillie</t>
  </si>
  <si>
    <t>suma. Fillie</t>
  </si>
  <si>
    <t>min.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</si>
</sst>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14" fontId="0" fillId="0" borderId="0" xfId="0" applyNumberFormat="1"/>
    <xf numFmtId="0" fontId="0" fillId="0" borderId="2" xfId="0" applyBorder="1"/>
    <xf numFmtId="0" fontId="2" fillId="2" borderId="1" xfId="1" applyFont="1"/>
    <xf numFmtId="14" fontId="0" fillId="0" borderId="2" xfId="0" applyNumberFormat="1" applyBorder="1"/>
  </cellXfs>
  <cellStyles count="2">
    <cellStyle name="Dane wyjściowe" xfId="1" builtinId="21"/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zamówionych</a:t>
            </a:r>
            <a:r>
              <a:rPr lang="pl-PL" baseline="0"/>
              <a:t> soków przez każdy magazyn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Zamowienia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E7-4952-B20C-BEF2F55B3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E7-4952-B20C-BEF2F55B3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E7-4952-B20C-BEF2F55B3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E7-4952-B20C-BEF2F55B32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soki!$P$5:$P$8</c:f>
              <c:strCache>
                <c:ptCount val="4"/>
                <c:pt idx="0">
                  <c:v>Ogrodzieniec</c:v>
                </c:pt>
                <c:pt idx="1">
                  <c:v>Przemysl</c:v>
                </c:pt>
                <c:pt idx="2">
                  <c:v>Gniezno</c:v>
                </c:pt>
                <c:pt idx="3">
                  <c:v>Malbork</c:v>
                </c:pt>
              </c:strCache>
            </c:strRef>
          </c:cat>
          <c:val>
            <c:numRef>
              <c:f>soki!$R$5:$R$8</c:f>
              <c:numCache>
                <c:formatCode>General</c:formatCode>
                <c:ptCount val="4"/>
                <c:pt idx="0">
                  <c:v>1115560</c:v>
                </c:pt>
                <c:pt idx="1">
                  <c:v>1062920</c:v>
                </c:pt>
                <c:pt idx="2">
                  <c:v>819000</c:v>
                </c:pt>
                <c:pt idx="3">
                  <c:v>944240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9-493D-9012-6CEBF8D022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zamówionych</a:t>
            </a:r>
            <a:r>
              <a:rPr lang="pl-PL" baseline="0"/>
              <a:t> soków przez każdy magazyn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Zamowienia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C1-43CB-8E83-9BB94E67BB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C1-43CB-8E83-9BB94E67BB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C1-43CB-8E83-9BB94E67BB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C1-43CB-8E83-9BB94E67BB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soki!$P$5:$P$8</c:f>
              <c:strCache>
                <c:ptCount val="4"/>
                <c:pt idx="0">
                  <c:v>Ogrodzieniec</c:v>
                </c:pt>
                <c:pt idx="1">
                  <c:v>Przemysl</c:v>
                </c:pt>
                <c:pt idx="2">
                  <c:v>Gniezno</c:v>
                </c:pt>
                <c:pt idx="3">
                  <c:v>Malbork</c:v>
                </c:pt>
              </c:strCache>
            </c:strRef>
          </c:cat>
          <c:val>
            <c:numRef>
              <c:f>soki!$R$5:$R$8</c:f>
              <c:numCache>
                <c:formatCode>General</c:formatCode>
                <c:ptCount val="4"/>
                <c:pt idx="0">
                  <c:v>1115560</c:v>
                </c:pt>
                <c:pt idx="1">
                  <c:v>1062920</c:v>
                </c:pt>
                <c:pt idx="2">
                  <c:v>819000</c:v>
                </c:pt>
                <c:pt idx="3">
                  <c:v>944240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1-43CB-8E83-9BB94E67BB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609598</xdr:colOff>
      <xdr:row>11</xdr:row>
      <xdr:rowOff>4762</xdr:rowOff>
    </xdr:from>
    <xdr:to>
      <xdr:col>27</xdr:col>
      <xdr:colOff>609599</xdr:colOff>
      <xdr:row>26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BA892C-ABA1-2E59-1737-61326638E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609598</xdr:colOff>
      <xdr:row>11</xdr:row>
      <xdr:rowOff>4762</xdr:rowOff>
    </xdr:from>
    <xdr:to>
      <xdr:col>27</xdr:col>
      <xdr:colOff>609599</xdr:colOff>
      <xdr:row>26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6B3C8B-B87B-4A9D-BF58-76BADF5C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FE20E5-46C5-4B33-BBA4-FB8A960EA361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EC688F-57E3-4DE6-9EA5-CCD78FF59F11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BFB25-F346-4DC1-976A-101AB8F3A3DE}" name="soki" displayName="soki" ref="A1:I756" tableType="queryTable" totalsRowShown="0">
  <autoFilter ref="A1:I756" xr:uid="{5D0BFB25-F346-4DC1-976A-101AB8F3A3DE}"/>
  <tableColumns count="9">
    <tableColumn id="1" xr3:uid="{F0F138D4-C2F7-44FB-AB04-0C95F53DF385}" uniqueName="1" name="nr_zamowienia" queryTableFieldId="1"/>
    <tableColumn id="2" xr3:uid="{7F6C2332-FF96-4F85-8D13-3B64E1C13C76}" uniqueName="2" name="data" queryTableFieldId="2" dataDxfId="14"/>
    <tableColumn id="3" xr3:uid="{EF0D88F9-B922-46E2-867B-3A96F1CD165E}" uniqueName="3" name="magazyn" queryTableFieldId="3" dataDxfId="13"/>
    <tableColumn id="4" xr3:uid="{5AF378C0-1DCE-4893-8891-A48FD4641228}" uniqueName="4" name="wielkosc_zamowienia" queryTableFieldId="4"/>
    <tableColumn id="5" xr3:uid="{209A8099-879A-482D-AA1A-6883559935FC}" uniqueName="5" name="nr_dnia" queryTableFieldId="5"/>
    <tableColumn id="6" xr3:uid="{5AF14345-FE1B-460B-9FCA-1715770B60F8}" uniqueName="6" name="Butelek" queryTableFieldId="6"/>
    <tableColumn id="7" xr3:uid="{77E9A092-9EE1-422F-9149-914BAF336090}" uniqueName="7" name="Zostało" queryTableFieldId="7" dataDxfId="11">
      <calculatedColumnFormula>IF(soki[[#This Row],[Butelek]]-soki[[#This Row],[wielkosc_zamowienia]]&lt;0, soki[[#This Row],[Butelek]], soki[[#This Row],[Butelek]]-soki[[#This Row],[wielkosc_zamowienia]])</calculatedColumnFormula>
    </tableColumn>
    <tableColumn id="8" xr3:uid="{20591D20-5F8A-434D-A997-6C7D6ECF2011}" uniqueName="8" name="Filia?" queryTableFieldId="8" dataDxfId="10">
      <calculatedColumnFormula>(soki[[#This Row],[Butelek]]=soki[[#This Row],[Zostało]])</calculatedColumnFormula>
    </tableColumn>
    <tableColumn id="9" xr3:uid="{7EBBC9B0-FB00-4694-BFD4-A35DF06C5E87}" uniqueName="9" name="WEEKEND" queryTableFieldId="9" dataDxfId="12">
      <calculatedColumnFormula>WEEKDAY(soki[[#This Row],[data]],2)&gt;5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3CB0A-6EE6-4035-8DFE-F4A5984F190B}" name="soki3" displayName="soki3" ref="A1:I756" tableType="queryTable" totalsRowShown="0">
  <autoFilter ref="A1:I756" xr:uid="{8713CB0A-6EE6-4035-8DFE-F4A5984F190B}"/>
  <tableColumns count="9">
    <tableColumn id="1" xr3:uid="{D189C651-1CE3-4744-B498-90B0A5532C0B}" uniqueName="1" name="nr_zamowienia" queryTableFieldId="1"/>
    <tableColumn id="2" xr3:uid="{EBC208FA-EB01-4AC7-A4D9-F2DCE826F0D2}" uniqueName="2" name="data" queryTableFieldId="2" dataDxfId="4"/>
    <tableColumn id="3" xr3:uid="{3E093760-3501-4041-A78D-36057C378ED7}" uniqueName="3" name="magazyn" queryTableFieldId="3" dataDxfId="3"/>
    <tableColumn id="4" xr3:uid="{FCD2854E-7C87-4A00-99B0-F4DC3C3CEA45}" uniqueName="4" name="wielkosc_zamowienia" queryTableFieldId="4"/>
    <tableColumn id="5" xr3:uid="{51A2E046-2A38-43B0-8AE2-EE00C0783C71}" uniqueName="5" name="nr_dnia" queryTableFieldId="5"/>
    <tableColumn id="6" xr3:uid="{EC32800A-1E2C-44E0-82BC-7D008D9D3119}" uniqueName="6" name="Butelek" queryTableFieldId="6"/>
    <tableColumn id="7" xr3:uid="{FBA77D49-A9C3-4486-9A77-F0C9076A6332}" uniqueName="7" name="Zostało" queryTableFieldId="7" dataDxfId="2">
      <calculatedColumnFormula>IF(soki3[[#This Row],[Butelek]]-soki3[[#This Row],[wielkosc_zamowienia]]&lt;0, soki3[[#This Row],[Butelek]], soki3[[#This Row],[Butelek]]-soki3[[#This Row],[wielkosc_zamowienia]])</calculatedColumnFormula>
    </tableColumn>
    <tableColumn id="8" xr3:uid="{CD71DBEC-D2FB-4938-80B9-1BBECB5C4D94}" uniqueName="8" name="Filia?" queryTableFieldId="8" dataDxfId="1">
      <calculatedColumnFormula>(soki3[[#This Row],[Butelek]]=soki3[[#This Row],[Zostało]])</calculatedColumnFormula>
    </tableColumn>
    <tableColumn id="9" xr3:uid="{B2FB76D1-3423-4978-BAAB-580A92F0E5C8}" uniqueName="9" name="WEEKEND" queryTableFieldId="9" dataDxfId="0">
      <calculatedColumnFormula>WEEKDAY(soki3[[#This Row],[data]],2)&gt;5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BA1E-F64F-4C47-8C77-0CD2BDAE43D0}">
  <dimension ref="A1:V756"/>
  <sheetViews>
    <sheetView workbookViewId="0">
      <selection activeCell="J26" sqref="A1:XFD104857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17" max="17" width="12.42578125" customWidth="1"/>
    <col min="18" max="18" width="11.85546875" customWidth="1"/>
    <col min="21" max="21" width="10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15</v>
      </c>
      <c r="G1" t="s">
        <v>16</v>
      </c>
      <c r="H1" t="s">
        <v>17</v>
      </c>
      <c r="I1" t="s">
        <v>18</v>
      </c>
    </row>
    <row r="2" spans="1:22" x14ac:dyDescent="0.25">
      <c r="A2">
        <v>1</v>
      </c>
      <c r="B2" s="2">
        <v>44198</v>
      </c>
      <c r="C2" t="s">
        <v>4</v>
      </c>
      <c r="D2">
        <v>1290</v>
      </c>
      <c r="E2">
        <v>1</v>
      </c>
      <c r="F2">
        <f>30000+5000</f>
        <v>35000</v>
      </c>
      <c r="G2">
        <f>IF(soki[[#This Row],[Butelek]]-soki[[#This Row],[wielkosc_zamowienia]]&lt;0, soki[[#This Row],[Butelek]], soki[[#This Row],[Butelek]]-soki[[#This Row],[wielkosc_zamowienia]])</f>
        <v>33710</v>
      </c>
      <c r="H2" t="b">
        <f>(soki[[#This Row],[Butelek]]=soki[[#This Row],[Zostało]])</f>
        <v>0</v>
      </c>
      <c r="I2" t="b">
        <f>WEEKDAY(soki[[#This Row],[data]],2)&gt;5</f>
        <v>1</v>
      </c>
    </row>
    <row r="3" spans="1:22" x14ac:dyDescent="0.25">
      <c r="A3">
        <v>2</v>
      </c>
      <c r="B3" s="2">
        <v>44198</v>
      </c>
      <c r="C3" t="s">
        <v>5</v>
      </c>
      <c r="D3">
        <v>4420</v>
      </c>
      <c r="E3">
        <f>IF(DAY(B3)=DAY(B2),E2,E2+1)</f>
        <v>1</v>
      </c>
      <c r="F3">
        <f>IF(E3 = E2, G2, G2 + IF(soki[[#This Row],[WEEKEND]], 5000, $V$8))</f>
        <v>33710</v>
      </c>
      <c r="G3">
        <f>IF(soki[[#This Row],[Butelek]]-soki[[#This Row],[wielkosc_zamowienia]]&lt;0, soki[[#This Row],[Butelek]], soki[[#This Row],[Butelek]]-soki[[#This Row],[wielkosc_zamowienia]])</f>
        <v>29290</v>
      </c>
      <c r="H3" t="b">
        <f>(soki[[#This Row],[Butelek]]=soki[[#This Row],[Zostało]])</f>
        <v>0</v>
      </c>
      <c r="I3" t="b">
        <f>WEEKDAY(soki[[#This Row],[data]],2)&gt;5</f>
        <v>1</v>
      </c>
    </row>
    <row r="4" spans="1:22" x14ac:dyDescent="0.25">
      <c r="A4">
        <v>3</v>
      </c>
      <c r="B4" s="2">
        <v>44198</v>
      </c>
      <c r="C4" t="s">
        <v>6</v>
      </c>
      <c r="D4">
        <v>5190</v>
      </c>
      <c r="E4">
        <f t="shared" ref="E4:E67" si="0">IF(DAY(B4)=DAY(B3),E3,E3+1)</f>
        <v>1</v>
      </c>
      <c r="F4">
        <f>IF(E4 = E3, G3, G3 + IF(soki[[#This Row],[WEEKEND]], 5000, $V$8))</f>
        <v>29290</v>
      </c>
      <c r="G4">
        <f>IF(soki[[#This Row],[Butelek]]-soki[[#This Row],[wielkosc_zamowienia]]&lt;0, soki[[#This Row],[Butelek]], soki[[#This Row],[Butelek]]-soki[[#This Row],[wielkosc_zamowienia]])</f>
        <v>24100</v>
      </c>
      <c r="H4" t="b">
        <f>(soki[[#This Row],[Butelek]]=soki[[#This Row],[Zostało]])</f>
        <v>0</v>
      </c>
      <c r="I4" t="b">
        <f>WEEKDAY(soki[[#This Row],[data]],2)&gt;5</f>
        <v>1</v>
      </c>
      <c r="P4" s="1" t="s">
        <v>2</v>
      </c>
      <c r="Q4" s="1" t="s">
        <v>8</v>
      </c>
      <c r="R4" s="1" t="s">
        <v>14</v>
      </c>
      <c r="U4" s="1" t="s">
        <v>19</v>
      </c>
      <c r="V4" s="1">
        <f>COUNTIF(H:H, TRUE)</f>
        <v>37</v>
      </c>
    </row>
    <row r="5" spans="1:22" x14ac:dyDescent="0.25">
      <c r="A5">
        <v>4</v>
      </c>
      <c r="B5" s="2">
        <v>44199</v>
      </c>
      <c r="C5" t="s">
        <v>7</v>
      </c>
      <c r="D5">
        <v>950</v>
      </c>
      <c r="E5">
        <f t="shared" si="0"/>
        <v>2</v>
      </c>
      <c r="F5">
        <f>IF(E5 = E4, G4, G4 + IF(soki[[#This Row],[WEEKEND]], 5000, $V$8))</f>
        <v>29100</v>
      </c>
      <c r="G5">
        <f>IF(soki[[#This Row],[Butelek]]-soki[[#This Row],[wielkosc_zamowienia]]&lt;0, soki[[#This Row],[Butelek]], soki[[#This Row],[Butelek]]-soki[[#This Row],[wielkosc_zamowienia]])</f>
        <v>28150</v>
      </c>
      <c r="H5" t="b">
        <f>(soki[[#This Row],[Butelek]]=soki[[#This Row],[Zostało]])</f>
        <v>0</v>
      </c>
      <c r="I5" t="b">
        <f>WEEKDAY(soki[[#This Row],[data]],2)&gt;5</f>
        <v>1</v>
      </c>
      <c r="P5" s="4" t="s">
        <v>4</v>
      </c>
      <c r="Q5" s="4">
        <f>COUNTIF(C:C,P5)</f>
        <v>222</v>
      </c>
      <c r="R5" s="4">
        <f>SUMIF(C:C,P5,D:D)</f>
        <v>1115560</v>
      </c>
      <c r="U5" s="1" t="s">
        <v>20</v>
      </c>
      <c r="V5" s="1">
        <f>SUMIF(H:H,TRUE,D:D)</f>
        <v>285230</v>
      </c>
    </row>
    <row r="6" spans="1:22" x14ac:dyDescent="0.25">
      <c r="A6">
        <v>5</v>
      </c>
      <c r="B6" s="2">
        <v>44199</v>
      </c>
      <c r="C6" t="s">
        <v>6</v>
      </c>
      <c r="D6">
        <v>6000</v>
      </c>
      <c r="E6">
        <f t="shared" si="0"/>
        <v>2</v>
      </c>
      <c r="F6">
        <f>IF(E6 = E5, G5, G5 + IF(soki[[#This Row],[WEEKEND]], 5000, $V$8))</f>
        <v>28150</v>
      </c>
      <c r="G6">
        <f>IF(soki[[#This Row],[Butelek]]-soki[[#This Row],[wielkosc_zamowienia]]&lt;0, soki[[#This Row],[Butelek]], soki[[#This Row],[Butelek]]-soki[[#This Row],[wielkosc_zamowienia]])</f>
        <v>22150</v>
      </c>
      <c r="H6" t="b">
        <f>(soki[[#This Row],[Butelek]]=soki[[#This Row],[Zostało]])</f>
        <v>0</v>
      </c>
      <c r="I6" t="b">
        <f>WEEKDAY(soki[[#This Row],[data]],2)&gt;5</f>
        <v>1</v>
      </c>
      <c r="P6" s="4" t="s">
        <v>5</v>
      </c>
      <c r="Q6" s="4">
        <f>COUNTIF(C:C,P6)</f>
        <v>198</v>
      </c>
      <c r="R6" s="4">
        <f t="shared" ref="R6:R8" si="1">SUMIF(C:C,P6,D:D)</f>
        <v>1062920</v>
      </c>
    </row>
    <row r="7" spans="1:22" x14ac:dyDescent="0.25">
      <c r="A7">
        <v>6</v>
      </c>
      <c r="B7" s="2">
        <v>44199</v>
      </c>
      <c r="C7" t="s">
        <v>5</v>
      </c>
      <c r="D7">
        <v>8530</v>
      </c>
      <c r="E7">
        <f t="shared" si="0"/>
        <v>2</v>
      </c>
      <c r="F7">
        <f>IF(E7 = E6, G6, G6 + IF(soki[[#This Row],[WEEKEND]], 5000, $V$8))</f>
        <v>22150</v>
      </c>
      <c r="G7">
        <f>IF(soki[[#This Row],[Butelek]]-soki[[#This Row],[wielkosc_zamowienia]]&lt;0, soki[[#This Row],[Butelek]], soki[[#This Row],[Butelek]]-soki[[#This Row],[wielkosc_zamowienia]])</f>
        <v>13620</v>
      </c>
      <c r="H7" t="b">
        <f>(soki[[#This Row],[Butelek]]=soki[[#This Row],[Zostało]])</f>
        <v>0</v>
      </c>
      <c r="I7" t="b">
        <f>WEEKDAY(soki[[#This Row],[data]],2)&gt;5</f>
        <v>1</v>
      </c>
      <c r="P7" s="4" t="s">
        <v>6</v>
      </c>
      <c r="Q7" s="4">
        <f>COUNTIF(C:C,P7)</f>
        <v>152</v>
      </c>
      <c r="R7" s="4">
        <f t="shared" si="1"/>
        <v>819000</v>
      </c>
    </row>
    <row r="8" spans="1:22" x14ac:dyDescent="0.25">
      <c r="A8">
        <v>7</v>
      </c>
      <c r="B8" s="2">
        <v>44200</v>
      </c>
      <c r="C8" t="s">
        <v>7</v>
      </c>
      <c r="D8">
        <v>1140</v>
      </c>
      <c r="E8">
        <f t="shared" si="0"/>
        <v>3</v>
      </c>
      <c r="F8">
        <f>IF(E8 = E7, G7, G7 + IF(soki[[#This Row],[WEEKEND]], 5000, $V$8))</f>
        <v>25620</v>
      </c>
      <c r="G8">
        <f>IF(soki[[#This Row],[Butelek]]-soki[[#This Row],[wielkosc_zamowienia]]&lt;0, soki[[#This Row],[Butelek]], soki[[#This Row],[Butelek]]-soki[[#This Row],[wielkosc_zamowienia]])</f>
        <v>24480</v>
      </c>
      <c r="H8" t="b">
        <f>(soki[[#This Row],[Butelek]]=soki[[#This Row],[Zostało]])</f>
        <v>0</v>
      </c>
      <c r="I8" t="b">
        <f>WEEKDAY(soki[[#This Row],[data]],2)&gt;5</f>
        <v>0</v>
      </c>
      <c r="P8" s="4" t="s">
        <v>7</v>
      </c>
      <c r="Q8" s="4">
        <f>COUNTIF(C:C,P8)</f>
        <v>183</v>
      </c>
      <c r="R8" s="4">
        <f t="shared" si="1"/>
        <v>944240</v>
      </c>
      <c r="U8" s="1" t="s">
        <v>21</v>
      </c>
      <c r="V8" s="1">
        <v>12000</v>
      </c>
    </row>
    <row r="9" spans="1:22" x14ac:dyDescent="0.25">
      <c r="A9">
        <v>8</v>
      </c>
      <c r="B9" s="2">
        <v>44200</v>
      </c>
      <c r="C9" t="s">
        <v>5</v>
      </c>
      <c r="D9">
        <v>2460</v>
      </c>
      <c r="E9">
        <f t="shared" si="0"/>
        <v>3</v>
      </c>
      <c r="F9">
        <f>IF(E9 = E8, G8, G8 + IF(soki[[#This Row],[WEEKEND]], 5000, $V$8))</f>
        <v>24480</v>
      </c>
      <c r="G9">
        <f>IF(soki[[#This Row],[Butelek]]-soki[[#This Row],[wielkosc_zamowienia]]&lt;0, soki[[#This Row],[Butelek]], soki[[#This Row],[Butelek]]-soki[[#This Row],[wielkosc_zamowienia]])</f>
        <v>22020</v>
      </c>
      <c r="H9" t="b">
        <f>(soki[[#This Row],[Butelek]]=soki[[#This Row],[Zostało]])</f>
        <v>0</v>
      </c>
      <c r="I9" t="b">
        <f>WEEKDAY(soki[[#This Row],[data]],2)&gt;5</f>
        <v>0</v>
      </c>
    </row>
    <row r="10" spans="1:22" x14ac:dyDescent="0.25">
      <c r="A10">
        <v>9</v>
      </c>
      <c r="B10" s="2">
        <v>44201</v>
      </c>
      <c r="C10" t="s">
        <v>6</v>
      </c>
      <c r="D10">
        <v>7520</v>
      </c>
      <c r="E10">
        <f t="shared" si="0"/>
        <v>4</v>
      </c>
      <c r="F10">
        <f>IF(E10 = E9, G9, G9 + IF(soki[[#This Row],[WEEKEND]], 5000, $V$8))</f>
        <v>34020</v>
      </c>
      <c r="G10">
        <f>IF(soki[[#This Row],[Butelek]]-soki[[#This Row],[wielkosc_zamowienia]]&lt;0, soki[[#This Row],[Butelek]], soki[[#This Row],[Butelek]]-soki[[#This Row],[wielkosc_zamowienia]])</f>
        <v>26500</v>
      </c>
      <c r="H10" t="b">
        <f>(soki[[#This Row],[Butelek]]=soki[[#This Row],[Zostało]])</f>
        <v>0</v>
      </c>
      <c r="I10" t="b">
        <f>WEEKDAY(soki[[#This Row],[data]],2)&gt;5</f>
        <v>0</v>
      </c>
    </row>
    <row r="11" spans="1:22" x14ac:dyDescent="0.25">
      <c r="A11">
        <v>10</v>
      </c>
      <c r="B11" s="2">
        <v>44201</v>
      </c>
      <c r="C11" t="s">
        <v>5</v>
      </c>
      <c r="D11">
        <v>7920</v>
      </c>
      <c r="E11">
        <f t="shared" si="0"/>
        <v>4</v>
      </c>
      <c r="F11">
        <f>IF(E11 = E10, G10, G10 + IF(soki[[#This Row],[WEEKEND]], 5000, $V$8))</f>
        <v>26500</v>
      </c>
      <c r="G11">
        <f>IF(soki[[#This Row],[Butelek]]-soki[[#This Row],[wielkosc_zamowienia]]&lt;0, soki[[#This Row],[Butelek]], soki[[#This Row],[Butelek]]-soki[[#This Row],[wielkosc_zamowienia]])</f>
        <v>18580</v>
      </c>
      <c r="H11" t="b">
        <f>(soki[[#This Row],[Butelek]]=soki[[#This Row],[Zostało]])</f>
        <v>0</v>
      </c>
      <c r="I11" t="b">
        <f>WEEKDAY(soki[[#This Row],[data]],2)&gt;5</f>
        <v>0</v>
      </c>
    </row>
    <row r="12" spans="1:22" x14ac:dyDescent="0.25">
      <c r="A12">
        <v>11</v>
      </c>
      <c r="B12" s="2">
        <v>44201</v>
      </c>
      <c r="C12" t="s">
        <v>4</v>
      </c>
      <c r="D12">
        <v>1430</v>
      </c>
      <c r="E12">
        <f t="shared" si="0"/>
        <v>4</v>
      </c>
      <c r="F12">
        <f>IF(E12 = E11, G11, G11 + IF(soki[[#This Row],[WEEKEND]], 5000, $V$8))</f>
        <v>18580</v>
      </c>
      <c r="G12">
        <f>IF(soki[[#This Row],[Butelek]]-soki[[#This Row],[wielkosc_zamowienia]]&lt;0, soki[[#This Row],[Butelek]], soki[[#This Row],[Butelek]]-soki[[#This Row],[wielkosc_zamowienia]])</f>
        <v>17150</v>
      </c>
      <c r="H12" t="b">
        <f>(soki[[#This Row],[Butelek]]=soki[[#This Row],[Zostało]])</f>
        <v>0</v>
      </c>
      <c r="I12" t="b">
        <f>WEEKDAY(soki[[#This Row],[data]],2)&gt;5</f>
        <v>0</v>
      </c>
      <c r="P12" s="1" t="s">
        <v>13</v>
      </c>
      <c r="Q12" s="1">
        <f>MAX(S:S)</f>
        <v>8</v>
      </c>
    </row>
    <row r="13" spans="1:22" x14ac:dyDescent="0.25">
      <c r="A13">
        <v>12</v>
      </c>
      <c r="B13" s="2">
        <v>44202</v>
      </c>
      <c r="C13" t="s">
        <v>7</v>
      </c>
      <c r="D13">
        <v>1500</v>
      </c>
      <c r="E13">
        <f t="shared" si="0"/>
        <v>5</v>
      </c>
      <c r="F13">
        <f>IF(E13 = E12, G12, G12 + IF(soki[[#This Row],[WEEKEND]], 5000, $V$8))</f>
        <v>29150</v>
      </c>
      <c r="G13">
        <f>IF(soki[[#This Row],[Butelek]]-soki[[#This Row],[wielkosc_zamowienia]]&lt;0, soki[[#This Row],[Butelek]], soki[[#This Row],[Butelek]]-soki[[#This Row],[wielkosc_zamowienia]])</f>
        <v>27650</v>
      </c>
      <c r="H13" t="b">
        <f>(soki[[#This Row],[Butelek]]=soki[[#This Row],[Zostało]])</f>
        <v>0</v>
      </c>
      <c r="I13" t="b">
        <f>WEEKDAY(soki[[#This Row],[data]],2)&gt;5</f>
        <v>0</v>
      </c>
    </row>
    <row r="14" spans="1:22" x14ac:dyDescent="0.25">
      <c r="A14">
        <v>13</v>
      </c>
      <c r="B14" s="2">
        <v>44202</v>
      </c>
      <c r="C14" t="s">
        <v>4</v>
      </c>
      <c r="D14">
        <v>5540</v>
      </c>
      <c r="E14">
        <f t="shared" si="0"/>
        <v>5</v>
      </c>
      <c r="F14">
        <f>IF(E14 = E13, G13, G13 + IF(soki[[#This Row],[WEEKEND]], 5000, $V$8))</f>
        <v>27650</v>
      </c>
      <c r="G14">
        <f>IF(soki[[#This Row],[Butelek]]-soki[[#This Row],[wielkosc_zamowienia]]&lt;0, soki[[#This Row],[Butelek]], soki[[#This Row],[Butelek]]-soki[[#This Row],[wielkosc_zamowienia]])</f>
        <v>22110</v>
      </c>
      <c r="H14" t="b">
        <f>(soki[[#This Row],[Butelek]]=soki[[#This Row],[Zostało]])</f>
        <v>0</v>
      </c>
      <c r="I14" t="b">
        <f>WEEKDAY(soki[[#This Row],[data]],2)&gt;5</f>
        <v>0</v>
      </c>
      <c r="P14" s="3" t="s">
        <v>10</v>
      </c>
      <c r="Q14" s="3" t="s">
        <v>1</v>
      </c>
      <c r="R14" s="3" t="s">
        <v>11</v>
      </c>
      <c r="S14" s="3" t="s">
        <v>12</v>
      </c>
    </row>
    <row r="15" spans="1:22" x14ac:dyDescent="0.25">
      <c r="A15">
        <v>14</v>
      </c>
      <c r="B15" s="2">
        <v>44202</v>
      </c>
      <c r="C15" t="s">
        <v>6</v>
      </c>
      <c r="D15">
        <v>7340</v>
      </c>
      <c r="E15">
        <f t="shared" si="0"/>
        <v>5</v>
      </c>
      <c r="F15">
        <f>IF(E15 = E14, G14, G14 + IF(soki[[#This Row],[WEEKEND]], 5000, $V$8))</f>
        <v>22110</v>
      </c>
      <c r="G15">
        <f>IF(soki[[#This Row],[Butelek]]-soki[[#This Row],[wielkosc_zamowienia]]&lt;0, soki[[#This Row],[Butelek]], soki[[#This Row],[Butelek]]-soki[[#This Row],[wielkosc_zamowienia]])</f>
        <v>14770</v>
      </c>
      <c r="H15" t="b">
        <f>(soki[[#This Row],[Butelek]]=soki[[#This Row],[Zostało]])</f>
        <v>0</v>
      </c>
      <c r="I15" t="b">
        <f>WEEKDAY(soki[[#This Row],[data]],2)&gt;5</f>
        <v>0</v>
      </c>
      <c r="P15" s="3">
        <v>1</v>
      </c>
      <c r="Q15" s="5">
        <v>44198</v>
      </c>
      <c r="R15" s="3" t="b">
        <f>COUNTIFS(E:E,P15,C:C,"Ogrodzieniec") &gt; 0</f>
        <v>1</v>
      </c>
      <c r="S15" s="3">
        <v>1</v>
      </c>
    </row>
    <row r="16" spans="1:22" x14ac:dyDescent="0.25">
      <c r="A16">
        <v>15</v>
      </c>
      <c r="B16" s="2">
        <v>44203</v>
      </c>
      <c r="C16" t="s">
        <v>5</v>
      </c>
      <c r="D16">
        <v>8170</v>
      </c>
      <c r="E16">
        <f t="shared" si="0"/>
        <v>6</v>
      </c>
      <c r="F16">
        <f>IF(E16 = E15, G15, G15 + IF(soki[[#This Row],[WEEKEND]], 5000, $V$8))</f>
        <v>26770</v>
      </c>
      <c r="G16">
        <f>IF(soki[[#This Row],[Butelek]]-soki[[#This Row],[wielkosc_zamowienia]]&lt;0, soki[[#This Row],[Butelek]], soki[[#This Row],[Butelek]]-soki[[#This Row],[wielkosc_zamowienia]])</f>
        <v>18600</v>
      </c>
      <c r="H16" t="b">
        <f>(soki[[#This Row],[Butelek]]=soki[[#This Row],[Zostało]])</f>
        <v>0</v>
      </c>
      <c r="I16" t="b">
        <f>WEEKDAY(soki[[#This Row],[data]],2)&gt;5</f>
        <v>0</v>
      </c>
      <c r="P16" s="3">
        <v>2</v>
      </c>
      <c r="Q16" s="5">
        <v>44199</v>
      </c>
      <c r="R16" s="3" t="b">
        <f t="shared" ref="R16:R24" si="2">COUNTIFS(E:E,P16,C:C,"Ogrodzieniec") &gt; 0</f>
        <v>0</v>
      </c>
      <c r="S16" s="3">
        <f t="shared" ref="S16:S24" si="3">IF(R16,S15+1,0)</f>
        <v>0</v>
      </c>
    </row>
    <row r="17" spans="1:19" x14ac:dyDescent="0.25">
      <c r="A17">
        <v>16</v>
      </c>
      <c r="B17" s="2">
        <v>44204</v>
      </c>
      <c r="C17" t="s">
        <v>4</v>
      </c>
      <c r="D17">
        <v>9410</v>
      </c>
      <c r="E17">
        <f t="shared" si="0"/>
        <v>7</v>
      </c>
      <c r="F17">
        <f>IF(E17 = E16, G16, G16 + IF(soki[[#This Row],[WEEKEND]], 5000, $V$8))</f>
        <v>30600</v>
      </c>
      <c r="G17">
        <f>IF(soki[[#This Row],[Butelek]]-soki[[#This Row],[wielkosc_zamowienia]]&lt;0, soki[[#This Row],[Butelek]], soki[[#This Row],[Butelek]]-soki[[#This Row],[wielkosc_zamowienia]])</f>
        <v>21190</v>
      </c>
      <c r="H17" t="b">
        <f>(soki[[#This Row],[Butelek]]=soki[[#This Row],[Zostało]])</f>
        <v>0</v>
      </c>
      <c r="I17" t="b">
        <f>WEEKDAY(soki[[#This Row],[data]],2)&gt;5</f>
        <v>0</v>
      </c>
      <c r="P17" s="3">
        <v>3</v>
      </c>
      <c r="Q17" s="5">
        <v>44200</v>
      </c>
      <c r="R17" s="3" t="b">
        <f t="shared" si="2"/>
        <v>0</v>
      </c>
      <c r="S17" s="3">
        <f t="shared" si="3"/>
        <v>0</v>
      </c>
    </row>
    <row r="18" spans="1:19" x14ac:dyDescent="0.25">
      <c r="A18">
        <v>17</v>
      </c>
      <c r="B18" s="2">
        <v>44204</v>
      </c>
      <c r="C18" t="s">
        <v>7</v>
      </c>
      <c r="D18">
        <v>4660</v>
      </c>
      <c r="E18">
        <f t="shared" si="0"/>
        <v>7</v>
      </c>
      <c r="F18">
        <f>IF(E18 = E17, G17, G17 + IF(soki[[#This Row],[WEEKEND]], 5000, $V$8))</f>
        <v>21190</v>
      </c>
      <c r="G18">
        <f>IF(soki[[#This Row],[Butelek]]-soki[[#This Row],[wielkosc_zamowienia]]&lt;0, soki[[#This Row],[Butelek]], soki[[#This Row],[Butelek]]-soki[[#This Row],[wielkosc_zamowienia]])</f>
        <v>16530</v>
      </c>
      <c r="H18" t="b">
        <f>(soki[[#This Row],[Butelek]]=soki[[#This Row],[Zostało]])</f>
        <v>0</v>
      </c>
      <c r="I18" t="b">
        <f>WEEKDAY(soki[[#This Row],[data]],2)&gt;5</f>
        <v>0</v>
      </c>
      <c r="P18" s="3">
        <v>4</v>
      </c>
      <c r="Q18" s="5">
        <v>44201</v>
      </c>
      <c r="R18" s="3" t="b">
        <f t="shared" si="2"/>
        <v>1</v>
      </c>
      <c r="S18" s="3">
        <f t="shared" si="3"/>
        <v>1</v>
      </c>
    </row>
    <row r="19" spans="1:19" x14ac:dyDescent="0.25">
      <c r="A19">
        <v>18</v>
      </c>
      <c r="B19" s="2">
        <v>44205</v>
      </c>
      <c r="C19" t="s">
        <v>4</v>
      </c>
      <c r="D19">
        <v>2240</v>
      </c>
      <c r="E19">
        <f t="shared" si="0"/>
        <v>8</v>
      </c>
      <c r="F19">
        <f>IF(E19 = E18, G18, G18 + IF(soki[[#This Row],[WEEKEND]], 5000, $V$8))</f>
        <v>21530</v>
      </c>
      <c r="G19">
        <f>IF(soki[[#This Row],[Butelek]]-soki[[#This Row],[wielkosc_zamowienia]]&lt;0, soki[[#This Row],[Butelek]], soki[[#This Row],[Butelek]]-soki[[#This Row],[wielkosc_zamowienia]])</f>
        <v>19290</v>
      </c>
      <c r="H19" t="b">
        <f>(soki[[#This Row],[Butelek]]=soki[[#This Row],[Zostało]])</f>
        <v>0</v>
      </c>
      <c r="I19" t="b">
        <f>WEEKDAY(soki[[#This Row],[data]],2)&gt;5</f>
        <v>1</v>
      </c>
      <c r="P19" s="3">
        <v>5</v>
      </c>
      <c r="Q19" s="5">
        <v>44202</v>
      </c>
      <c r="R19" s="3" t="b">
        <f t="shared" si="2"/>
        <v>1</v>
      </c>
      <c r="S19" s="3">
        <f t="shared" si="3"/>
        <v>2</v>
      </c>
    </row>
    <row r="20" spans="1:19" x14ac:dyDescent="0.25">
      <c r="A20">
        <v>19</v>
      </c>
      <c r="B20" s="2">
        <v>44205</v>
      </c>
      <c r="C20" t="s">
        <v>5</v>
      </c>
      <c r="D20">
        <v>6760</v>
      </c>
      <c r="E20">
        <f t="shared" si="0"/>
        <v>8</v>
      </c>
      <c r="F20">
        <f>IF(E20 = E19, G19, G19 + IF(soki[[#This Row],[WEEKEND]], 5000, $V$8))</f>
        <v>19290</v>
      </c>
      <c r="G20">
        <f>IF(soki[[#This Row],[Butelek]]-soki[[#This Row],[wielkosc_zamowienia]]&lt;0, soki[[#This Row],[Butelek]], soki[[#This Row],[Butelek]]-soki[[#This Row],[wielkosc_zamowienia]])</f>
        <v>12530</v>
      </c>
      <c r="H20" t="b">
        <f>(soki[[#This Row],[Butelek]]=soki[[#This Row],[Zostało]])</f>
        <v>0</v>
      </c>
      <c r="I20" t="b">
        <f>WEEKDAY(soki[[#This Row],[data]],2)&gt;5</f>
        <v>1</v>
      </c>
      <c r="P20" s="3">
        <v>6</v>
      </c>
      <c r="Q20" s="5">
        <v>44203</v>
      </c>
      <c r="R20" s="3" t="b">
        <f t="shared" si="2"/>
        <v>0</v>
      </c>
      <c r="S20" s="3">
        <f t="shared" si="3"/>
        <v>0</v>
      </c>
    </row>
    <row r="21" spans="1:19" x14ac:dyDescent="0.25">
      <c r="A21">
        <v>20</v>
      </c>
      <c r="B21" s="2">
        <v>44206</v>
      </c>
      <c r="C21" t="s">
        <v>6</v>
      </c>
      <c r="D21">
        <v>7850</v>
      </c>
      <c r="E21">
        <f t="shared" si="0"/>
        <v>9</v>
      </c>
      <c r="F21">
        <f>IF(E21 = E20, G20, G20 + IF(soki[[#This Row],[WEEKEND]], 5000, $V$8))</f>
        <v>17530</v>
      </c>
      <c r="G21">
        <f>IF(soki[[#This Row],[Butelek]]-soki[[#This Row],[wielkosc_zamowienia]]&lt;0, soki[[#This Row],[Butelek]], soki[[#This Row],[Butelek]]-soki[[#This Row],[wielkosc_zamowienia]])</f>
        <v>9680</v>
      </c>
      <c r="H21" t="b">
        <f>(soki[[#This Row],[Butelek]]=soki[[#This Row],[Zostało]])</f>
        <v>0</v>
      </c>
      <c r="I21" t="b">
        <f>WEEKDAY(soki[[#This Row],[data]],2)&gt;5</f>
        <v>1</v>
      </c>
      <c r="P21" s="3">
        <v>7</v>
      </c>
      <c r="Q21" s="5">
        <v>44204</v>
      </c>
      <c r="R21" s="3" t="b">
        <f t="shared" si="2"/>
        <v>1</v>
      </c>
      <c r="S21" s="3">
        <f t="shared" si="3"/>
        <v>1</v>
      </c>
    </row>
    <row r="22" spans="1:19" x14ac:dyDescent="0.25">
      <c r="A22">
        <v>21</v>
      </c>
      <c r="B22" s="2">
        <v>44207</v>
      </c>
      <c r="C22" t="s">
        <v>5</v>
      </c>
      <c r="D22">
        <v>5440</v>
      </c>
      <c r="E22">
        <f t="shared" si="0"/>
        <v>10</v>
      </c>
      <c r="F22">
        <f>IF(E22 = E21, G21, G21 + IF(soki[[#This Row],[WEEKEND]], 5000, $V$8))</f>
        <v>21680</v>
      </c>
      <c r="G22">
        <f>IF(soki[[#This Row],[Butelek]]-soki[[#This Row],[wielkosc_zamowienia]]&lt;0, soki[[#This Row],[Butelek]], soki[[#This Row],[Butelek]]-soki[[#This Row],[wielkosc_zamowienia]])</f>
        <v>16240</v>
      </c>
      <c r="H22" t="b">
        <f>(soki[[#This Row],[Butelek]]=soki[[#This Row],[Zostało]])</f>
        <v>0</v>
      </c>
      <c r="I22" t="b">
        <f>WEEKDAY(soki[[#This Row],[data]],2)&gt;5</f>
        <v>0</v>
      </c>
      <c r="P22" s="3">
        <v>8</v>
      </c>
      <c r="Q22" s="5">
        <v>44205</v>
      </c>
      <c r="R22" s="3" t="b">
        <f t="shared" si="2"/>
        <v>1</v>
      </c>
      <c r="S22" s="3">
        <f t="shared" si="3"/>
        <v>2</v>
      </c>
    </row>
    <row r="23" spans="1:19" x14ac:dyDescent="0.25">
      <c r="A23">
        <v>22</v>
      </c>
      <c r="B23" s="2">
        <v>44207</v>
      </c>
      <c r="C23" t="s">
        <v>7</v>
      </c>
      <c r="D23">
        <v>5230</v>
      </c>
      <c r="E23">
        <f t="shared" si="0"/>
        <v>10</v>
      </c>
      <c r="F23">
        <f>IF(E23 = E22, G22, G22 + IF(soki[[#This Row],[WEEKEND]], 5000, $V$8))</f>
        <v>16240</v>
      </c>
      <c r="G23">
        <f>IF(soki[[#This Row],[Butelek]]-soki[[#This Row],[wielkosc_zamowienia]]&lt;0, soki[[#This Row],[Butelek]], soki[[#This Row],[Butelek]]-soki[[#This Row],[wielkosc_zamowienia]])</f>
        <v>11010</v>
      </c>
      <c r="H23" t="b">
        <f>(soki[[#This Row],[Butelek]]=soki[[#This Row],[Zostało]])</f>
        <v>0</v>
      </c>
      <c r="I23" t="b">
        <f>WEEKDAY(soki[[#This Row],[data]],2)&gt;5</f>
        <v>0</v>
      </c>
      <c r="P23" s="3">
        <v>9</v>
      </c>
      <c r="Q23" s="5">
        <v>44206</v>
      </c>
      <c r="R23" s="3" t="b">
        <f t="shared" si="2"/>
        <v>0</v>
      </c>
      <c r="S23" s="3">
        <f t="shared" si="3"/>
        <v>0</v>
      </c>
    </row>
    <row r="24" spans="1:19" x14ac:dyDescent="0.25">
      <c r="A24">
        <v>23</v>
      </c>
      <c r="B24" s="2">
        <v>44207</v>
      </c>
      <c r="C24" t="s">
        <v>4</v>
      </c>
      <c r="D24">
        <v>9750</v>
      </c>
      <c r="E24">
        <f t="shared" si="0"/>
        <v>10</v>
      </c>
      <c r="F24">
        <f>IF(E24 = E23, G23, G23 + IF(soki[[#This Row],[WEEKEND]], 5000, $V$8))</f>
        <v>11010</v>
      </c>
      <c r="G24">
        <f>IF(soki[[#This Row],[Butelek]]-soki[[#This Row],[wielkosc_zamowienia]]&lt;0, soki[[#This Row],[Butelek]], soki[[#This Row],[Butelek]]-soki[[#This Row],[wielkosc_zamowienia]])</f>
        <v>1260</v>
      </c>
      <c r="H24" t="b">
        <f>(soki[[#This Row],[Butelek]]=soki[[#This Row],[Zostało]])</f>
        <v>0</v>
      </c>
      <c r="I24" t="b">
        <f>WEEKDAY(soki[[#This Row],[data]],2)&gt;5</f>
        <v>0</v>
      </c>
      <c r="P24" s="3">
        <v>10</v>
      </c>
      <c r="Q24" s="5">
        <v>44207</v>
      </c>
      <c r="R24" s="3" t="b">
        <f t="shared" si="2"/>
        <v>1</v>
      </c>
      <c r="S24" s="3">
        <f t="shared" si="3"/>
        <v>1</v>
      </c>
    </row>
    <row r="25" spans="1:19" x14ac:dyDescent="0.25">
      <c r="A25">
        <v>24</v>
      </c>
      <c r="B25" s="2">
        <v>44208</v>
      </c>
      <c r="C25" t="s">
        <v>6</v>
      </c>
      <c r="D25">
        <v>4800</v>
      </c>
      <c r="E25">
        <f t="shared" si="0"/>
        <v>11</v>
      </c>
      <c r="F25">
        <f>IF(E25 = E24, G24, G24 + IF(soki[[#This Row],[WEEKEND]], 5000, $V$8))</f>
        <v>13260</v>
      </c>
      <c r="G25">
        <f>IF(soki[[#This Row],[Butelek]]-soki[[#This Row],[wielkosc_zamowienia]]&lt;0, soki[[#This Row],[Butelek]], soki[[#This Row],[Butelek]]-soki[[#This Row],[wielkosc_zamowienia]])</f>
        <v>8460</v>
      </c>
      <c r="H25" t="b">
        <f>(soki[[#This Row],[Butelek]]=soki[[#This Row],[Zostało]])</f>
        <v>0</v>
      </c>
      <c r="I25" t="b">
        <f>WEEKDAY(soki[[#This Row],[data]],2)&gt;5</f>
        <v>0</v>
      </c>
      <c r="P25" s="3">
        <v>11</v>
      </c>
      <c r="Q25" s="5">
        <v>44208</v>
      </c>
      <c r="R25" s="3" t="b">
        <f t="shared" ref="R25:R88" si="4">COUNTIFS(E:E,P25,C:C,"Ogrodzieniec") &gt; 0</f>
        <v>0</v>
      </c>
      <c r="S25" s="3">
        <f t="shared" ref="S25:S88" si="5">IF(R25,S24+1,0)</f>
        <v>0</v>
      </c>
    </row>
    <row r="26" spans="1:19" x14ac:dyDescent="0.25">
      <c r="A26">
        <v>25</v>
      </c>
      <c r="B26" s="2">
        <v>44209</v>
      </c>
      <c r="C26" t="s">
        <v>7</v>
      </c>
      <c r="D26">
        <v>8650</v>
      </c>
      <c r="E26">
        <f t="shared" si="0"/>
        <v>12</v>
      </c>
      <c r="F26">
        <f>IF(E26 = E25, G25, G25 + IF(soki[[#This Row],[WEEKEND]], 5000, $V$8))</f>
        <v>20460</v>
      </c>
      <c r="G26">
        <f>IF(soki[[#This Row],[Butelek]]-soki[[#This Row],[wielkosc_zamowienia]]&lt;0, soki[[#This Row],[Butelek]], soki[[#This Row],[Butelek]]-soki[[#This Row],[wielkosc_zamowienia]])</f>
        <v>11810</v>
      </c>
      <c r="H26" t="b">
        <f>(soki[[#This Row],[Butelek]]=soki[[#This Row],[Zostało]])</f>
        <v>0</v>
      </c>
      <c r="I26" t="b">
        <f>WEEKDAY(soki[[#This Row],[data]],2)&gt;5</f>
        <v>0</v>
      </c>
      <c r="P26" s="3">
        <v>12</v>
      </c>
      <c r="Q26" s="5">
        <v>44209</v>
      </c>
      <c r="R26" s="3" t="b">
        <f t="shared" si="4"/>
        <v>0</v>
      </c>
      <c r="S26" s="3">
        <f t="shared" si="5"/>
        <v>0</v>
      </c>
    </row>
    <row r="27" spans="1:19" x14ac:dyDescent="0.25">
      <c r="A27">
        <v>26</v>
      </c>
      <c r="B27" s="2">
        <v>44210</v>
      </c>
      <c r="C27" t="s">
        <v>4</v>
      </c>
      <c r="D27">
        <v>2260</v>
      </c>
      <c r="E27">
        <f t="shared" si="0"/>
        <v>13</v>
      </c>
      <c r="F27">
        <f>IF(E27 = E26, G26, G26 + IF(soki[[#This Row],[WEEKEND]], 5000, $V$8))</f>
        <v>23810</v>
      </c>
      <c r="G27">
        <f>IF(soki[[#This Row],[Butelek]]-soki[[#This Row],[wielkosc_zamowienia]]&lt;0, soki[[#This Row],[Butelek]], soki[[#This Row],[Butelek]]-soki[[#This Row],[wielkosc_zamowienia]])</f>
        <v>21550</v>
      </c>
      <c r="H27" t="b">
        <f>(soki[[#This Row],[Butelek]]=soki[[#This Row],[Zostało]])</f>
        <v>0</v>
      </c>
      <c r="I27" t="b">
        <f>WEEKDAY(soki[[#This Row],[data]],2)&gt;5</f>
        <v>0</v>
      </c>
      <c r="P27" s="3">
        <v>13</v>
      </c>
      <c r="Q27" s="5">
        <v>44210</v>
      </c>
      <c r="R27" s="3" t="b">
        <f t="shared" si="4"/>
        <v>1</v>
      </c>
      <c r="S27" s="3">
        <f t="shared" si="5"/>
        <v>1</v>
      </c>
    </row>
    <row r="28" spans="1:19" x14ac:dyDescent="0.25">
      <c r="A28">
        <v>27</v>
      </c>
      <c r="B28" s="2">
        <v>44210</v>
      </c>
      <c r="C28" t="s">
        <v>5</v>
      </c>
      <c r="D28">
        <v>5000</v>
      </c>
      <c r="E28">
        <f t="shared" si="0"/>
        <v>13</v>
      </c>
      <c r="F28">
        <f>IF(E28 = E27, G27, G27 + IF(soki[[#This Row],[WEEKEND]], 5000, $V$8))</f>
        <v>21550</v>
      </c>
      <c r="G28">
        <f>IF(soki[[#This Row],[Butelek]]-soki[[#This Row],[wielkosc_zamowienia]]&lt;0, soki[[#This Row],[Butelek]], soki[[#This Row],[Butelek]]-soki[[#This Row],[wielkosc_zamowienia]])</f>
        <v>16550</v>
      </c>
      <c r="H28" t="b">
        <f>(soki[[#This Row],[Butelek]]=soki[[#This Row],[Zostało]])</f>
        <v>0</v>
      </c>
      <c r="I28" t="b">
        <f>WEEKDAY(soki[[#This Row],[data]],2)&gt;5</f>
        <v>0</v>
      </c>
      <c r="P28" s="3">
        <v>14</v>
      </c>
      <c r="Q28" s="5">
        <v>44211</v>
      </c>
      <c r="R28" s="3" t="b">
        <f t="shared" si="4"/>
        <v>1</v>
      </c>
      <c r="S28" s="3">
        <f t="shared" si="5"/>
        <v>2</v>
      </c>
    </row>
    <row r="29" spans="1:19" x14ac:dyDescent="0.25">
      <c r="A29">
        <v>28</v>
      </c>
      <c r="B29" s="2">
        <v>44210</v>
      </c>
      <c r="C29" t="s">
        <v>7</v>
      </c>
      <c r="D29">
        <v>1650</v>
      </c>
      <c r="E29">
        <f t="shared" si="0"/>
        <v>13</v>
      </c>
      <c r="F29">
        <f>IF(E29 = E28, G28, G28 + IF(soki[[#This Row],[WEEKEND]], 5000, $V$8))</f>
        <v>16550</v>
      </c>
      <c r="G29">
        <f>IF(soki[[#This Row],[Butelek]]-soki[[#This Row],[wielkosc_zamowienia]]&lt;0, soki[[#This Row],[Butelek]], soki[[#This Row],[Butelek]]-soki[[#This Row],[wielkosc_zamowienia]])</f>
        <v>14900</v>
      </c>
      <c r="H29" t="b">
        <f>(soki[[#This Row],[Butelek]]=soki[[#This Row],[Zostało]])</f>
        <v>0</v>
      </c>
      <c r="I29" t="b">
        <f>WEEKDAY(soki[[#This Row],[data]],2)&gt;5</f>
        <v>0</v>
      </c>
      <c r="P29" s="3">
        <v>15</v>
      </c>
      <c r="Q29" s="5">
        <v>44212</v>
      </c>
      <c r="R29" s="3" t="b">
        <f t="shared" si="4"/>
        <v>0</v>
      </c>
      <c r="S29" s="3">
        <f t="shared" si="5"/>
        <v>0</v>
      </c>
    </row>
    <row r="30" spans="1:19" x14ac:dyDescent="0.25">
      <c r="A30">
        <v>29</v>
      </c>
      <c r="B30" s="2">
        <v>44211</v>
      </c>
      <c r="C30" t="s">
        <v>7</v>
      </c>
      <c r="D30">
        <v>7060</v>
      </c>
      <c r="E30">
        <f t="shared" si="0"/>
        <v>14</v>
      </c>
      <c r="F30">
        <f>IF(E30 = E29, G29, G29 + IF(soki[[#This Row],[WEEKEND]], 5000, $V$8))</f>
        <v>26900</v>
      </c>
      <c r="G30">
        <f>IF(soki[[#This Row],[Butelek]]-soki[[#This Row],[wielkosc_zamowienia]]&lt;0, soki[[#This Row],[Butelek]], soki[[#This Row],[Butelek]]-soki[[#This Row],[wielkosc_zamowienia]])</f>
        <v>19840</v>
      </c>
      <c r="H30" t="b">
        <f>(soki[[#This Row],[Butelek]]=soki[[#This Row],[Zostało]])</f>
        <v>0</v>
      </c>
      <c r="I30" t="b">
        <f>WEEKDAY(soki[[#This Row],[data]],2)&gt;5</f>
        <v>0</v>
      </c>
      <c r="P30" s="3">
        <v>16</v>
      </c>
      <c r="Q30" s="5">
        <v>44213</v>
      </c>
      <c r="R30" s="3" t="b">
        <f t="shared" si="4"/>
        <v>1</v>
      </c>
      <c r="S30" s="3">
        <f t="shared" si="5"/>
        <v>1</v>
      </c>
    </row>
    <row r="31" spans="1:19" x14ac:dyDescent="0.25">
      <c r="A31">
        <v>30</v>
      </c>
      <c r="B31" s="2">
        <v>44211</v>
      </c>
      <c r="C31" t="s">
        <v>4</v>
      </c>
      <c r="D31">
        <v>3260</v>
      </c>
      <c r="E31">
        <f t="shared" si="0"/>
        <v>14</v>
      </c>
      <c r="F31">
        <f>IF(E31 = E30, G30, G30 + IF(soki[[#This Row],[WEEKEND]], 5000, $V$8))</f>
        <v>19840</v>
      </c>
      <c r="G31">
        <f>IF(soki[[#This Row],[Butelek]]-soki[[#This Row],[wielkosc_zamowienia]]&lt;0, soki[[#This Row],[Butelek]], soki[[#This Row],[Butelek]]-soki[[#This Row],[wielkosc_zamowienia]])</f>
        <v>16580</v>
      </c>
      <c r="H31" t="b">
        <f>(soki[[#This Row],[Butelek]]=soki[[#This Row],[Zostało]])</f>
        <v>0</v>
      </c>
      <c r="I31" t="b">
        <f>WEEKDAY(soki[[#This Row],[data]],2)&gt;5</f>
        <v>0</v>
      </c>
      <c r="P31" s="3">
        <v>17</v>
      </c>
      <c r="Q31" s="5">
        <v>44214</v>
      </c>
      <c r="R31" s="3" t="b">
        <f t="shared" si="4"/>
        <v>0</v>
      </c>
      <c r="S31" s="3">
        <f t="shared" si="5"/>
        <v>0</v>
      </c>
    </row>
    <row r="32" spans="1:19" x14ac:dyDescent="0.25">
      <c r="A32">
        <v>31</v>
      </c>
      <c r="B32" s="2">
        <v>44211</v>
      </c>
      <c r="C32" t="s">
        <v>6</v>
      </c>
      <c r="D32">
        <v>5760</v>
      </c>
      <c r="E32">
        <f t="shared" si="0"/>
        <v>14</v>
      </c>
      <c r="F32">
        <f>IF(E32 = E31, G31, G31 + IF(soki[[#This Row],[WEEKEND]], 5000, $V$8))</f>
        <v>16580</v>
      </c>
      <c r="G32">
        <f>IF(soki[[#This Row],[Butelek]]-soki[[#This Row],[wielkosc_zamowienia]]&lt;0, soki[[#This Row],[Butelek]], soki[[#This Row],[Butelek]]-soki[[#This Row],[wielkosc_zamowienia]])</f>
        <v>10820</v>
      </c>
      <c r="H32" t="b">
        <f>(soki[[#This Row],[Butelek]]=soki[[#This Row],[Zostało]])</f>
        <v>0</v>
      </c>
      <c r="I32" t="b">
        <f>WEEKDAY(soki[[#This Row],[data]],2)&gt;5</f>
        <v>0</v>
      </c>
      <c r="P32" s="3">
        <v>18</v>
      </c>
      <c r="Q32" s="5">
        <v>44215</v>
      </c>
      <c r="R32" s="3" t="b">
        <f t="shared" si="4"/>
        <v>1</v>
      </c>
      <c r="S32" s="3">
        <f t="shared" si="5"/>
        <v>1</v>
      </c>
    </row>
    <row r="33" spans="1:19" x14ac:dyDescent="0.25">
      <c r="A33">
        <v>32</v>
      </c>
      <c r="B33" s="2">
        <v>44212</v>
      </c>
      <c r="C33" t="s">
        <v>5</v>
      </c>
      <c r="D33">
        <v>1990</v>
      </c>
      <c r="E33">
        <f t="shared" si="0"/>
        <v>15</v>
      </c>
      <c r="F33">
        <f>IF(E33 = E32, G32, G32 + IF(soki[[#This Row],[WEEKEND]], 5000, $V$8))</f>
        <v>15820</v>
      </c>
      <c r="G33">
        <f>IF(soki[[#This Row],[Butelek]]-soki[[#This Row],[wielkosc_zamowienia]]&lt;0, soki[[#This Row],[Butelek]], soki[[#This Row],[Butelek]]-soki[[#This Row],[wielkosc_zamowienia]])</f>
        <v>13830</v>
      </c>
      <c r="H33" t="b">
        <f>(soki[[#This Row],[Butelek]]=soki[[#This Row],[Zostało]])</f>
        <v>0</v>
      </c>
      <c r="I33" t="b">
        <f>WEEKDAY(soki[[#This Row],[data]],2)&gt;5</f>
        <v>1</v>
      </c>
      <c r="P33" s="3">
        <v>19</v>
      </c>
      <c r="Q33" s="5">
        <v>44216</v>
      </c>
      <c r="R33" s="3" t="b">
        <f t="shared" si="4"/>
        <v>1</v>
      </c>
      <c r="S33" s="3">
        <f t="shared" si="5"/>
        <v>2</v>
      </c>
    </row>
    <row r="34" spans="1:19" x14ac:dyDescent="0.25">
      <c r="A34">
        <v>33</v>
      </c>
      <c r="B34" s="2">
        <v>44213</v>
      </c>
      <c r="C34" t="s">
        <v>7</v>
      </c>
      <c r="D34">
        <v>5240</v>
      </c>
      <c r="E34">
        <f t="shared" si="0"/>
        <v>16</v>
      </c>
      <c r="F34">
        <f>IF(E34 = E33, G33, G33 + IF(soki[[#This Row],[WEEKEND]], 5000, $V$8))</f>
        <v>18830</v>
      </c>
      <c r="G34">
        <f>IF(soki[[#This Row],[Butelek]]-soki[[#This Row],[wielkosc_zamowienia]]&lt;0, soki[[#This Row],[Butelek]], soki[[#This Row],[Butelek]]-soki[[#This Row],[wielkosc_zamowienia]])</f>
        <v>13590</v>
      </c>
      <c r="H34" t="b">
        <f>(soki[[#This Row],[Butelek]]=soki[[#This Row],[Zostało]])</f>
        <v>0</v>
      </c>
      <c r="I34" t="b">
        <f>WEEKDAY(soki[[#This Row],[data]],2)&gt;5</f>
        <v>1</v>
      </c>
      <c r="P34" s="3">
        <v>20</v>
      </c>
      <c r="Q34" s="5">
        <v>44217</v>
      </c>
      <c r="R34" s="3" t="b">
        <f t="shared" si="4"/>
        <v>0</v>
      </c>
      <c r="S34" s="3">
        <f t="shared" si="5"/>
        <v>0</v>
      </c>
    </row>
    <row r="35" spans="1:19" x14ac:dyDescent="0.25">
      <c r="A35">
        <v>34</v>
      </c>
      <c r="B35" s="2">
        <v>44213</v>
      </c>
      <c r="C35" t="s">
        <v>5</v>
      </c>
      <c r="D35">
        <v>2720</v>
      </c>
      <c r="E35">
        <f t="shared" si="0"/>
        <v>16</v>
      </c>
      <c r="F35">
        <f>IF(E35 = E34, G34, G34 + IF(soki[[#This Row],[WEEKEND]], 5000, $V$8))</f>
        <v>13590</v>
      </c>
      <c r="G35">
        <f>IF(soki[[#This Row],[Butelek]]-soki[[#This Row],[wielkosc_zamowienia]]&lt;0, soki[[#This Row],[Butelek]], soki[[#This Row],[Butelek]]-soki[[#This Row],[wielkosc_zamowienia]])</f>
        <v>10870</v>
      </c>
      <c r="H35" t="b">
        <f>(soki[[#This Row],[Butelek]]=soki[[#This Row],[Zostało]])</f>
        <v>0</v>
      </c>
      <c r="I35" t="b">
        <f>WEEKDAY(soki[[#This Row],[data]],2)&gt;5</f>
        <v>1</v>
      </c>
      <c r="P35" s="3">
        <v>21</v>
      </c>
      <c r="Q35" s="5">
        <v>44218</v>
      </c>
      <c r="R35" s="3" t="b">
        <f t="shared" si="4"/>
        <v>0</v>
      </c>
      <c r="S35" s="3">
        <f t="shared" si="5"/>
        <v>0</v>
      </c>
    </row>
    <row r="36" spans="1:19" x14ac:dyDescent="0.25">
      <c r="A36">
        <v>35</v>
      </c>
      <c r="B36" s="2">
        <v>44213</v>
      </c>
      <c r="C36" t="s">
        <v>6</v>
      </c>
      <c r="D36">
        <v>3220</v>
      </c>
      <c r="E36">
        <f t="shared" si="0"/>
        <v>16</v>
      </c>
      <c r="F36">
        <f>IF(E36 = E35, G35, G35 + IF(soki[[#This Row],[WEEKEND]], 5000, $V$8))</f>
        <v>10870</v>
      </c>
      <c r="G36">
        <f>IF(soki[[#This Row],[Butelek]]-soki[[#This Row],[wielkosc_zamowienia]]&lt;0, soki[[#This Row],[Butelek]], soki[[#This Row],[Butelek]]-soki[[#This Row],[wielkosc_zamowienia]])</f>
        <v>7650</v>
      </c>
      <c r="H36" t="b">
        <f>(soki[[#This Row],[Butelek]]=soki[[#This Row],[Zostało]])</f>
        <v>0</v>
      </c>
      <c r="I36" t="b">
        <f>WEEKDAY(soki[[#This Row],[data]],2)&gt;5</f>
        <v>1</v>
      </c>
      <c r="P36" s="3">
        <v>22</v>
      </c>
      <c r="Q36" s="5">
        <v>44219</v>
      </c>
      <c r="R36" s="3" t="b">
        <f t="shared" si="4"/>
        <v>1</v>
      </c>
      <c r="S36" s="3">
        <f t="shared" si="5"/>
        <v>1</v>
      </c>
    </row>
    <row r="37" spans="1:19" x14ac:dyDescent="0.25">
      <c r="A37">
        <v>36</v>
      </c>
      <c r="B37" s="2">
        <v>44213</v>
      </c>
      <c r="C37" t="s">
        <v>4</v>
      </c>
      <c r="D37">
        <v>3140</v>
      </c>
      <c r="E37">
        <f t="shared" si="0"/>
        <v>16</v>
      </c>
      <c r="F37">
        <f>IF(E37 = E36, G36, G36 + IF(soki[[#This Row],[WEEKEND]], 5000, $V$8))</f>
        <v>7650</v>
      </c>
      <c r="G37">
        <f>IF(soki[[#This Row],[Butelek]]-soki[[#This Row],[wielkosc_zamowienia]]&lt;0, soki[[#This Row],[Butelek]], soki[[#This Row],[Butelek]]-soki[[#This Row],[wielkosc_zamowienia]])</f>
        <v>4510</v>
      </c>
      <c r="H37" t="b">
        <f>(soki[[#This Row],[Butelek]]=soki[[#This Row],[Zostało]])</f>
        <v>0</v>
      </c>
      <c r="I37" t="b">
        <f>WEEKDAY(soki[[#This Row],[data]],2)&gt;5</f>
        <v>1</v>
      </c>
      <c r="P37" s="3">
        <v>23</v>
      </c>
      <c r="Q37" s="5">
        <v>44220</v>
      </c>
      <c r="R37" s="3" t="b">
        <f t="shared" si="4"/>
        <v>1</v>
      </c>
      <c r="S37" s="3">
        <f t="shared" si="5"/>
        <v>2</v>
      </c>
    </row>
    <row r="38" spans="1:19" x14ac:dyDescent="0.25">
      <c r="A38">
        <v>37</v>
      </c>
      <c r="B38" s="2">
        <v>44214</v>
      </c>
      <c r="C38" t="s">
        <v>7</v>
      </c>
      <c r="D38">
        <v>4150</v>
      </c>
      <c r="E38">
        <f t="shared" si="0"/>
        <v>17</v>
      </c>
      <c r="F38">
        <f>IF(E38 = E37, G37, G37 + IF(soki[[#This Row],[WEEKEND]], 5000, $V$8))</f>
        <v>16510</v>
      </c>
      <c r="G38">
        <f>IF(soki[[#This Row],[Butelek]]-soki[[#This Row],[wielkosc_zamowienia]]&lt;0, soki[[#This Row],[Butelek]], soki[[#This Row],[Butelek]]-soki[[#This Row],[wielkosc_zamowienia]])</f>
        <v>12360</v>
      </c>
      <c r="H38" t="b">
        <f>(soki[[#This Row],[Butelek]]=soki[[#This Row],[Zostało]])</f>
        <v>0</v>
      </c>
      <c r="I38" t="b">
        <f>WEEKDAY(soki[[#This Row],[data]],2)&gt;5</f>
        <v>0</v>
      </c>
      <c r="P38" s="3">
        <v>24</v>
      </c>
      <c r="Q38" s="5">
        <v>44221</v>
      </c>
      <c r="R38" s="3" t="b">
        <f t="shared" si="4"/>
        <v>0</v>
      </c>
      <c r="S38" s="3">
        <f t="shared" si="5"/>
        <v>0</v>
      </c>
    </row>
    <row r="39" spans="1:19" x14ac:dyDescent="0.25">
      <c r="A39">
        <v>38</v>
      </c>
      <c r="B39" s="2">
        <v>44215</v>
      </c>
      <c r="C39" t="s">
        <v>7</v>
      </c>
      <c r="D39">
        <v>3870</v>
      </c>
      <c r="E39">
        <f t="shared" si="0"/>
        <v>18</v>
      </c>
      <c r="F39">
        <f>IF(E39 = E38, G38, G38 + IF(soki[[#This Row],[WEEKEND]], 5000, $V$8))</f>
        <v>24360</v>
      </c>
      <c r="G39">
        <f>IF(soki[[#This Row],[Butelek]]-soki[[#This Row],[wielkosc_zamowienia]]&lt;0, soki[[#This Row],[Butelek]], soki[[#This Row],[Butelek]]-soki[[#This Row],[wielkosc_zamowienia]])</f>
        <v>20490</v>
      </c>
      <c r="H39" t="b">
        <f>(soki[[#This Row],[Butelek]]=soki[[#This Row],[Zostało]])</f>
        <v>0</v>
      </c>
      <c r="I39" t="b">
        <f>WEEKDAY(soki[[#This Row],[data]],2)&gt;5</f>
        <v>0</v>
      </c>
      <c r="P39" s="3">
        <v>25</v>
      </c>
      <c r="Q39" s="5">
        <v>44222</v>
      </c>
      <c r="R39" s="3" t="b">
        <f t="shared" si="4"/>
        <v>0</v>
      </c>
      <c r="S39" s="3">
        <f t="shared" si="5"/>
        <v>0</v>
      </c>
    </row>
    <row r="40" spans="1:19" x14ac:dyDescent="0.25">
      <c r="A40">
        <v>39</v>
      </c>
      <c r="B40" s="2">
        <v>44215</v>
      </c>
      <c r="C40" t="s">
        <v>4</v>
      </c>
      <c r="D40">
        <v>1170</v>
      </c>
      <c r="E40">
        <f t="shared" si="0"/>
        <v>18</v>
      </c>
      <c r="F40">
        <f>IF(E40 = E39, G39, G39 + IF(soki[[#This Row],[WEEKEND]], 5000, $V$8))</f>
        <v>20490</v>
      </c>
      <c r="G40">
        <f>IF(soki[[#This Row],[Butelek]]-soki[[#This Row],[wielkosc_zamowienia]]&lt;0, soki[[#This Row],[Butelek]], soki[[#This Row],[Butelek]]-soki[[#This Row],[wielkosc_zamowienia]])</f>
        <v>19320</v>
      </c>
      <c r="H40" t="b">
        <f>(soki[[#This Row],[Butelek]]=soki[[#This Row],[Zostało]])</f>
        <v>0</v>
      </c>
      <c r="I40" t="b">
        <f>WEEKDAY(soki[[#This Row],[data]],2)&gt;5</f>
        <v>0</v>
      </c>
      <c r="P40" s="3">
        <v>26</v>
      </c>
      <c r="Q40" s="5">
        <v>44223</v>
      </c>
      <c r="R40" s="3" t="b">
        <f t="shared" si="4"/>
        <v>1</v>
      </c>
      <c r="S40" s="3">
        <f t="shared" si="5"/>
        <v>1</v>
      </c>
    </row>
    <row r="41" spans="1:19" x14ac:dyDescent="0.25">
      <c r="A41">
        <v>40</v>
      </c>
      <c r="B41" s="2">
        <v>44216</v>
      </c>
      <c r="C41" t="s">
        <v>4</v>
      </c>
      <c r="D41">
        <v>2350</v>
      </c>
      <c r="E41">
        <f t="shared" si="0"/>
        <v>19</v>
      </c>
      <c r="F41">
        <f>IF(E41 = E40, G40, G40 + IF(soki[[#This Row],[WEEKEND]], 5000, $V$8))</f>
        <v>31320</v>
      </c>
      <c r="G41">
        <f>IF(soki[[#This Row],[Butelek]]-soki[[#This Row],[wielkosc_zamowienia]]&lt;0, soki[[#This Row],[Butelek]], soki[[#This Row],[Butelek]]-soki[[#This Row],[wielkosc_zamowienia]])</f>
        <v>28970</v>
      </c>
      <c r="H41" t="b">
        <f>(soki[[#This Row],[Butelek]]=soki[[#This Row],[Zostało]])</f>
        <v>0</v>
      </c>
      <c r="I41" t="b">
        <f>WEEKDAY(soki[[#This Row],[data]],2)&gt;5</f>
        <v>0</v>
      </c>
      <c r="P41" s="3">
        <v>27</v>
      </c>
      <c r="Q41" s="5">
        <v>44224</v>
      </c>
      <c r="R41" s="3" t="b">
        <f t="shared" si="4"/>
        <v>1</v>
      </c>
      <c r="S41" s="3">
        <f t="shared" si="5"/>
        <v>2</v>
      </c>
    </row>
    <row r="42" spans="1:19" x14ac:dyDescent="0.25">
      <c r="A42">
        <v>41</v>
      </c>
      <c r="B42" s="2">
        <v>44216</v>
      </c>
      <c r="C42" t="s">
        <v>7</v>
      </c>
      <c r="D42">
        <v>7700</v>
      </c>
      <c r="E42">
        <f t="shared" si="0"/>
        <v>19</v>
      </c>
      <c r="F42">
        <f>IF(E42 = E41, G41, G41 + IF(soki[[#This Row],[WEEKEND]], 5000, $V$8))</f>
        <v>28970</v>
      </c>
      <c r="G42">
        <f>IF(soki[[#This Row],[Butelek]]-soki[[#This Row],[wielkosc_zamowienia]]&lt;0, soki[[#This Row],[Butelek]], soki[[#This Row],[Butelek]]-soki[[#This Row],[wielkosc_zamowienia]])</f>
        <v>21270</v>
      </c>
      <c r="H42" t="b">
        <f>(soki[[#This Row],[Butelek]]=soki[[#This Row],[Zostało]])</f>
        <v>0</v>
      </c>
      <c r="I42" t="b">
        <f>WEEKDAY(soki[[#This Row],[data]],2)&gt;5</f>
        <v>0</v>
      </c>
      <c r="P42" s="3">
        <v>28</v>
      </c>
      <c r="Q42" s="5">
        <v>44225</v>
      </c>
      <c r="R42" s="3" t="b">
        <f t="shared" si="4"/>
        <v>0</v>
      </c>
      <c r="S42" s="3">
        <f t="shared" si="5"/>
        <v>0</v>
      </c>
    </row>
    <row r="43" spans="1:19" x14ac:dyDescent="0.25">
      <c r="A43">
        <v>42</v>
      </c>
      <c r="B43" s="2">
        <v>44217</v>
      </c>
      <c r="C43" t="s">
        <v>6</v>
      </c>
      <c r="D43">
        <v>3210</v>
      </c>
      <c r="E43">
        <f t="shared" si="0"/>
        <v>20</v>
      </c>
      <c r="F43">
        <f>IF(E43 = E42, G42, G42 + IF(soki[[#This Row],[WEEKEND]], 5000, $V$8))</f>
        <v>33270</v>
      </c>
      <c r="G43">
        <f>IF(soki[[#This Row],[Butelek]]-soki[[#This Row],[wielkosc_zamowienia]]&lt;0, soki[[#This Row],[Butelek]], soki[[#This Row],[Butelek]]-soki[[#This Row],[wielkosc_zamowienia]])</f>
        <v>30060</v>
      </c>
      <c r="H43" t="b">
        <f>(soki[[#This Row],[Butelek]]=soki[[#This Row],[Zostało]])</f>
        <v>0</v>
      </c>
      <c r="I43" t="b">
        <f>WEEKDAY(soki[[#This Row],[data]],2)&gt;5</f>
        <v>0</v>
      </c>
      <c r="P43" s="3">
        <v>29</v>
      </c>
      <c r="Q43" s="5">
        <v>44226</v>
      </c>
      <c r="R43" s="3" t="b">
        <f t="shared" si="4"/>
        <v>0</v>
      </c>
      <c r="S43" s="3">
        <f t="shared" si="5"/>
        <v>0</v>
      </c>
    </row>
    <row r="44" spans="1:19" x14ac:dyDescent="0.25">
      <c r="A44">
        <v>43</v>
      </c>
      <c r="B44" s="2">
        <v>44217</v>
      </c>
      <c r="C44" t="s">
        <v>7</v>
      </c>
      <c r="D44">
        <v>1060</v>
      </c>
      <c r="E44">
        <f t="shared" si="0"/>
        <v>20</v>
      </c>
      <c r="F44">
        <f>IF(E44 = E43, G43, G43 + IF(soki[[#This Row],[WEEKEND]], 5000, $V$8))</f>
        <v>30060</v>
      </c>
      <c r="G44">
        <f>IF(soki[[#This Row],[Butelek]]-soki[[#This Row],[wielkosc_zamowienia]]&lt;0, soki[[#This Row],[Butelek]], soki[[#This Row],[Butelek]]-soki[[#This Row],[wielkosc_zamowienia]])</f>
        <v>29000</v>
      </c>
      <c r="H44" t="b">
        <f>(soki[[#This Row],[Butelek]]=soki[[#This Row],[Zostało]])</f>
        <v>0</v>
      </c>
      <c r="I44" t="b">
        <f>WEEKDAY(soki[[#This Row],[data]],2)&gt;5</f>
        <v>0</v>
      </c>
      <c r="P44" s="3">
        <v>30</v>
      </c>
      <c r="Q44" s="5">
        <v>44227</v>
      </c>
      <c r="R44" s="3" t="b">
        <f t="shared" si="4"/>
        <v>1</v>
      </c>
      <c r="S44" s="3">
        <f t="shared" si="5"/>
        <v>1</v>
      </c>
    </row>
    <row r="45" spans="1:19" x14ac:dyDescent="0.25">
      <c r="A45">
        <v>44</v>
      </c>
      <c r="B45" s="2">
        <v>44218</v>
      </c>
      <c r="C45" t="s">
        <v>6</v>
      </c>
      <c r="D45">
        <v>2300</v>
      </c>
      <c r="E45">
        <f t="shared" si="0"/>
        <v>21</v>
      </c>
      <c r="F45">
        <f>IF(E45 = E44, G44, G44 + IF(soki[[#This Row],[WEEKEND]], 5000, $V$8))</f>
        <v>41000</v>
      </c>
      <c r="G45">
        <f>IF(soki[[#This Row],[Butelek]]-soki[[#This Row],[wielkosc_zamowienia]]&lt;0, soki[[#This Row],[Butelek]], soki[[#This Row],[Butelek]]-soki[[#This Row],[wielkosc_zamowienia]])</f>
        <v>38700</v>
      </c>
      <c r="H45" t="b">
        <f>(soki[[#This Row],[Butelek]]=soki[[#This Row],[Zostało]])</f>
        <v>0</v>
      </c>
      <c r="I45" t="b">
        <f>WEEKDAY(soki[[#This Row],[data]],2)&gt;5</f>
        <v>0</v>
      </c>
      <c r="P45" s="3">
        <v>31</v>
      </c>
      <c r="Q45" s="5">
        <v>44228</v>
      </c>
      <c r="R45" s="3" t="b">
        <f t="shared" si="4"/>
        <v>1</v>
      </c>
      <c r="S45" s="3">
        <f t="shared" si="5"/>
        <v>2</v>
      </c>
    </row>
    <row r="46" spans="1:19" x14ac:dyDescent="0.25">
      <c r="A46">
        <v>45</v>
      </c>
      <c r="B46" s="2">
        <v>44218</v>
      </c>
      <c r="C46" t="s">
        <v>7</v>
      </c>
      <c r="D46">
        <v>7840</v>
      </c>
      <c r="E46">
        <f t="shared" si="0"/>
        <v>21</v>
      </c>
      <c r="F46">
        <f>IF(E46 = E45, G45, G45 + IF(soki[[#This Row],[WEEKEND]], 5000, $V$8))</f>
        <v>38700</v>
      </c>
      <c r="G46">
        <f>IF(soki[[#This Row],[Butelek]]-soki[[#This Row],[wielkosc_zamowienia]]&lt;0, soki[[#This Row],[Butelek]], soki[[#This Row],[Butelek]]-soki[[#This Row],[wielkosc_zamowienia]])</f>
        <v>30860</v>
      </c>
      <c r="H46" t="b">
        <f>(soki[[#This Row],[Butelek]]=soki[[#This Row],[Zostało]])</f>
        <v>0</v>
      </c>
      <c r="I46" t="b">
        <f>WEEKDAY(soki[[#This Row],[data]],2)&gt;5</f>
        <v>0</v>
      </c>
      <c r="P46" s="3">
        <v>32</v>
      </c>
      <c r="Q46" s="5">
        <v>44229</v>
      </c>
      <c r="R46" s="3" t="b">
        <f t="shared" si="4"/>
        <v>0</v>
      </c>
      <c r="S46" s="3">
        <f t="shared" si="5"/>
        <v>0</v>
      </c>
    </row>
    <row r="47" spans="1:19" x14ac:dyDescent="0.25">
      <c r="A47">
        <v>46</v>
      </c>
      <c r="B47" s="2">
        <v>44219</v>
      </c>
      <c r="C47" t="s">
        <v>4</v>
      </c>
      <c r="D47">
        <v>2870</v>
      </c>
      <c r="E47">
        <f t="shared" si="0"/>
        <v>22</v>
      </c>
      <c r="F47">
        <f>IF(E47 = E46, G46, G46 + IF(soki[[#This Row],[WEEKEND]], 5000, $V$8))</f>
        <v>35860</v>
      </c>
      <c r="G47">
        <f>IF(soki[[#This Row],[Butelek]]-soki[[#This Row],[wielkosc_zamowienia]]&lt;0, soki[[#This Row],[Butelek]], soki[[#This Row],[Butelek]]-soki[[#This Row],[wielkosc_zamowienia]])</f>
        <v>32990</v>
      </c>
      <c r="H47" t="b">
        <f>(soki[[#This Row],[Butelek]]=soki[[#This Row],[Zostało]])</f>
        <v>0</v>
      </c>
      <c r="I47" t="b">
        <f>WEEKDAY(soki[[#This Row],[data]],2)&gt;5</f>
        <v>1</v>
      </c>
      <c r="P47" s="3">
        <v>33</v>
      </c>
      <c r="Q47" s="5">
        <v>44230</v>
      </c>
      <c r="R47" s="3" t="b">
        <f t="shared" si="4"/>
        <v>0</v>
      </c>
      <c r="S47" s="3">
        <f t="shared" si="5"/>
        <v>0</v>
      </c>
    </row>
    <row r="48" spans="1:19" x14ac:dyDescent="0.25">
      <c r="A48">
        <v>47</v>
      </c>
      <c r="B48" s="2">
        <v>44220</v>
      </c>
      <c r="C48" t="s">
        <v>4</v>
      </c>
      <c r="D48">
        <v>8690</v>
      </c>
      <c r="E48">
        <f t="shared" si="0"/>
        <v>23</v>
      </c>
      <c r="F48">
        <f>IF(E48 = E47, G47, G47 + IF(soki[[#This Row],[WEEKEND]], 5000, $V$8))</f>
        <v>37990</v>
      </c>
      <c r="G48">
        <f>IF(soki[[#This Row],[Butelek]]-soki[[#This Row],[wielkosc_zamowienia]]&lt;0, soki[[#This Row],[Butelek]], soki[[#This Row],[Butelek]]-soki[[#This Row],[wielkosc_zamowienia]])</f>
        <v>29300</v>
      </c>
      <c r="H48" t="b">
        <f>(soki[[#This Row],[Butelek]]=soki[[#This Row],[Zostało]])</f>
        <v>0</v>
      </c>
      <c r="I48" t="b">
        <f>WEEKDAY(soki[[#This Row],[data]],2)&gt;5</f>
        <v>1</v>
      </c>
      <c r="P48" s="3">
        <v>34</v>
      </c>
      <c r="Q48" s="5">
        <v>44231</v>
      </c>
      <c r="R48" s="3" t="b">
        <f t="shared" si="4"/>
        <v>1</v>
      </c>
      <c r="S48" s="3">
        <f t="shared" si="5"/>
        <v>1</v>
      </c>
    </row>
    <row r="49" spans="1:19" x14ac:dyDescent="0.25">
      <c r="A49">
        <v>48</v>
      </c>
      <c r="B49" s="2">
        <v>44221</v>
      </c>
      <c r="C49" t="s">
        <v>6</v>
      </c>
      <c r="D49">
        <v>6450</v>
      </c>
      <c r="E49">
        <f t="shared" si="0"/>
        <v>24</v>
      </c>
      <c r="F49">
        <f>IF(E49 = E48, G48, G48 + IF(soki[[#This Row],[WEEKEND]], 5000, $V$8))</f>
        <v>41300</v>
      </c>
      <c r="G49">
        <f>IF(soki[[#This Row],[Butelek]]-soki[[#This Row],[wielkosc_zamowienia]]&lt;0, soki[[#This Row],[Butelek]], soki[[#This Row],[Butelek]]-soki[[#This Row],[wielkosc_zamowienia]])</f>
        <v>34850</v>
      </c>
      <c r="H49" t="b">
        <f>(soki[[#This Row],[Butelek]]=soki[[#This Row],[Zostało]])</f>
        <v>0</v>
      </c>
      <c r="I49" t="b">
        <f>WEEKDAY(soki[[#This Row],[data]],2)&gt;5</f>
        <v>0</v>
      </c>
      <c r="P49" s="3">
        <v>35</v>
      </c>
      <c r="Q49" s="5">
        <v>44232</v>
      </c>
      <c r="R49" s="3" t="b">
        <f t="shared" si="4"/>
        <v>0</v>
      </c>
      <c r="S49" s="3">
        <f t="shared" si="5"/>
        <v>0</v>
      </c>
    </row>
    <row r="50" spans="1:19" x14ac:dyDescent="0.25">
      <c r="A50">
        <v>49</v>
      </c>
      <c r="B50" s="2">
        <v>44222</v>
      </c>
      <c r="C50" t="s">
        <v>7</v>
      </c>
      <c r="D50">
        <v>3050</v>
      </c>
      <c r="E50">
        <f t="shared" si="0"/>
        <v>25</v>
      </c>
      <c r="F50">
        <f>IF(E50 = E49, G49, G49 + IF(soki[[#This Row],[WEEKEND]], 5000, $V$8))</f>
        <v>46850</v>
      </c>
      <c r="G50">
        <f>IF(soki[[#This Row],[Butelek]]-soki[[#This Row],[wielkosc_zamowienia]]&lt;0, soki[[#This Row],[Butelek]], soki[[#This Row],[Butelek]]-soki[[#This Row],[wielkosc_zamowienia]])</f>
        <v>43800</v>
      </c>
      <c r="H50" t="b">
        <f>(soki[[#This Row],[Butelek]]=soki[[#This Row],[Zostało]])</f>
        <v>0</v>
      </c>
      <c r="I50" t="b">
        <f>WEEKDAY(soki[[#This Row],[data]],2)&gt;5</f>
        <v>0</v>
      </c>
      <c r="P50" s="3">
        <v>36</v>
      </c>
      <c r="Q50" s="5">
        <v>44233</v>
      </c>
      <c r="R50" s="3" t="b">
        <f t="shared" si="4"/>
        <v>1</v>
      </c>
      <c r="S50" s="3">
        <f t="shared" si="5"/>
        <v>1</v>
      </c>
    </row>
    <row r="51" spans="1:19" x14ac:dyDescent="0.25">
      <c r="A51">
        <v>50</v>
      </c>
      <c r="B51" s="2">
        <v>44222</v>
      </c>
      <c r="C51" t="s">
        <v>5</v>
      </c>
      <c r="D51">
        <v>7170</v>
      </c>
      <c r="E51">
        <f t="shared" si="0"/>
        <v>25</v>
      </c>
      <c r="F51">
        <f>IF(E51 = E50, G50, G50 + IF(soki[[#This Row],[WEEKEND]], 5000, $V$8))</f>
        <v>43800</v>
      </c>
      <c r="G51">
        <f>IF(soki[[#This Row],[Butelek]]-soki[[#This Row],[wielkosc_zamowienia]]&lt;0, soki[[#This Row],[Butelek]], soki[[#This Row],[Butelek]]-soki[[#This Row],[wielkosc_zamowienia]])</f>
        <v>36630</v>
      </c>
      <c r="H51" t="b">
        <f>(soki[[#This Row],[Butelek]]=soki[[#This Row],[Zostało]])</f>
        <v>0</v>
      </c>
      <c r="I51" t="b">
        <f>WEEKDAY(soki[[#This Row],[data]],2)&gt;5</f>
        <v>0</v>
      </c>
      <c r="P51" s="3">
        <v>37</v>
      </c>
      <c r="Q51" s="5">
        <v>44234</v>
      </c>
      <c r="R51" s="3" t="b">
        <f t="shared" si="4"/>
        <v>1</v>
      </c>
      <c r="S51" s="3">
        <f t="shared" si="5"/>
        <v>2</v>
      </c>
    </row>
    <row r="52" spans="1:19" x14ac:dyDescent="0.25">
      <c r="A52">
        <v>51</v>
      </c>
      <c r="B52" s="2">
        <v>44222</v>
      </c>
      <c r="C52" t="s">
        <v>6</v>
      </c>
      <c r="D52">
        <v>1970</v>
      </c>
      <c r="E52">
        <f t="shared" si="0"/>
        <v>25</v>
      </c>
      <c r="F52">
        <f>IF(E52 = E51, G51, G51 + IF(soki[[#This Row],[WEEKEND]], 5000, $V$8))</f>
        <v>36630</v>
      </c>
      <c r="G52">
        <f>IF(soki[[#This Row],[Butelek]]-soki[[#This Row],[wielkosc_zamowienia]]&lt;0, soki[[#This Row],[Butelek]], soki[[#This Row],[Butelek]]-soki[[#This Row],[wielkosc_zamowienia]])</f>
        <v>34660</v>
      </c>
      <c r="H52" t="b">
        <f>(soki[[#This Row],[Butelek]]=soki[[#This Row],[Zostało]])</f>
        <v>0</v>
      </c>
      <c r="I52" t="b">
        <f>WEEKDAY(soki[[#This Row],[data]],2)&gt;5</f>
        <v>0</v>
      </c>
      <c r="P52" s="3">
        <v>38</v>
      </c>
      <c r="Q52" s="5">
        <v>44235</v>
      </c>
      <c r="R52" s="3" t="b">
        <f t="shared" si="4"/>
        <v>1</v>
      </c>
      <c r="S52" s="3">
        <f t="shared" si="5"/>
        <v>3</v>
      </c>
    </row>
    <row r="53" spans="1:19" x14ac:dyDescent="0.25">
      <c r="A53">
        <v>52</v>
      </c>
      <c r="B53" s="2">
        <v>44223</v>
      </c>
      <c r="C53" t="s">
        <v>6</v>
      </c>
      <c r="D53">
        <v>3670</v>
      </c>
      <c r="E53">
        <f t="shared" si="0"/>
        <v>26</v>
      </c>
      <c r="F53">
        <f>IF(E53 = E52, G52, G52 + IF(soki[[#This Row],[WEEKEND]], 5000, $V$8))</f>
        <v>46660</v>
      </c>
      <c r="G53">
        <f>IF(soki[[#This Row],[Butelek]]-soki[[#This Row],[wielkosc_zamowienia]]&lt;0, soki[[#This Row],[Butelek]], soki[[#This Row],[Butelek]]-soki[[#This Row],[wielkosc_zamowienia]])</f>
        <v>42990</v>
      </c>
      <c r="H53" t="b">
        <f>(soki[[#This Row],[Butelek]]=soki[[#This Row],[Zostało]])</f>
        <v>0</v>
      </c>
      <c r="I53" t="b">
        <f>WEEKDAY(soki[[#This Row],[data]],2)&gt;5</f>
        <v>0</v>
      </c>
      <c r="P53" s="3">
        <v>39</v>
      </c>
      <c r="Q53" s="5">
        <v>44236</v>
      </c>
      <c r="R53" s="3" t="b">
        <f t="shared" si="4"/>
        <v>0</v>
      </c>
      <c r="S53" s="3">
        <f t="shared" si="5"/>
        <v>0</v>
      </c>
    </row>
    <row r="54" spans="1:19" x14ac:dyDescent="0.25">
      <c r="A54">
        <v>53</v>
      </c>
      <c r="B54" s="2">
        <v>44223</v>
      </c>
      <c r="C54" t="s">
        <v>4</v>
      </c>
      <c r="D54">
        <v>7870</v>
      </c>
      <c r="E54">
        <f t="shared" si="0"/>
        <v>26</v>
      </c>
      <c r="F54">
        <f>IF(E54 = E53, G53, G53 + IF(soki[[#This Row],[WEEKEND]], 5000, $V$8))</f>
        <v>42990</v>
      </c>
      <c r="G54">
        <f>IF(soki[[#This Row],[Butelek]]-soki[[#This Row],[wielkosc_zamowienia]]&lt;0, soki[[#This Row],[Butelek]], soki[[#This Row],[Butelek]]-soki[[#This Row],[wielkosc_zamowienia]])</f>
        <v>35120</v>
      </c>
      <c r="H54" t="b">
        <f>(soki[[#This Row],[Butelek]]=soki[[#This Row],[Zostało]])</f>
        <v>0</v>
      </c>
      <c r="I54" t="b">
        <f>WEEKDAY(soki[[#This Row],[data]],2)&gt;5</f>
        <v>0</v>
      </c>
      <c r="P54" s="3">
        <v>40</v>
      </c>
      <c r="Q54" s="5">
        <v>44237</v>
      </c>
      <c r="R54" s="3" t="b">
        <f t="shared" si="4"/>
        <v>1</v>
      </c>
      <c r="S54" s="3">
        <f t="shared" si="5"/>
        <v>1</v>
      </c>
    </row>
    <row r="55" spans="1:19" x14ac:dyDescent="0.25">
      <c r="A55">
        <v>54</v>
      </c>
      <c r="B55" s="2">
        <v>44224</v>
      </c>
      <c r="C55" t="s">
        <v>5</v>
      </c>
      <c r="D55">
        <v>7930</v>
      </c>
      <c r="E55">
        <f t="shared" si="0"/>
        <v>27</v>
      </c>
      <c r="F55">
        <f>IF(E55 = E54, G54, G54 + IF(soki[[#This Row],[WEEKEND]], 5000, $V$8))</f>
        <v>47120</v>
      </c>
      <c r="G55">
        <f>IF(soki[[#This Row],[Butelek]]-soki[[#This Row],[wielkosc_zamowienia]]&lt;0, soki[[#This Row],[Butelek]], soki[[#This Row],[Butelek]]-soki[[#This Row],[wielkosc_zamowienia]])</f>
        <v>39190</v>
      </c>
      <c r="H55" t="b">
        <f>(soki[[#This Row],[Butelek]]=soki[[#This Row],[Zostało]])</f>
        <v>0</v>
      </c>
      <c r="I55" t="b">
        <f>WEEKDAY(soki[[#This Row],[data]],2)&gt;5</f>
        <v>0</v>
      </c>
      <c r="P55" s="3">
        <v>41</v>
      </c>
      <c r="Q55" s="5">
        <v>44238</v>
      </c>
      <c r="R55" s="3" t="b">
        <f t="shared" si="4"/>
        <v>0</v>
      </c>
      <c r="S55" s="3">
        <f t="shared" si="5"/>
        <v>0</v>
      </c>
    </row>
    <row r="56" spans="1:19" x14ac:dyDescent="0.25">
      <c r="A56">
        <v>55</v>
      </c>
      <c r="B56" s="2">
        <v>44224</v>
      </c>
      <c r="C56" t="s">
        <v>4</v>
      </c>
      <c r="D56">
        <v>1940</v>
      </c>
      <c r="E56">
        <f t="shared" si="0"/>
        <v>27</v>
      </c>
      <c r="F56">
        <f>IF(E56 = E55, G55, G55 + IF(soki[[#This Row],[WEEKEND]], 5000, $V$8))</f>
        <v>39190</v>
      </c>
      <c r="G56">
        <f>IF(soki[[#This Row],[Butelek]]-soki[[#This Row],[wielkosc_zamowienia]]&lt;0, soki[[#This Row],[Butelek]], soki[[#This Row],[Butelek]]-soki[[#This Row],[wielkosc_zamowienia]])</f>
        <v>37250</v>
      </c>
      <c r="H56" t="b">
        <f>(soki[[#This Row],[Butelek]]=soki[[#This Row],[Zostało]])</f>
        <v>0</v>
      </c>
      <c r="I56" t="b">
        <f>WEEKDAY(soki[[#This Row],[data]],2)&gt;5</f>
        <v>0</v>
      </c>
      <c r="P56" s="3">
        <v>42</v>
      </c>
      <c r="Q56" s="5">
        <v>44239</v>
      </c>
      <c r="R56" s="3" t="b">
        <f t="shared" si="4"/>
        <v>0</v>
      </c>
      <c r="S56" s="3">
        <f t="shared" si="5"/>
        <v>0</v>
      </c>
    </row>
    <row r="57" spans="1:19" x14ac:dyDescent="0.25">
      <c r="A57">
        <v>56</v>
      </c>
      <c r="B57" s="2">
        <v>44224</v>
      </c>
      <c r="C57" t="s">
        <v>7</v>
      </c>
      <c r="D57">
        <v>2340</v>
      </c>
      <c r="E57">
        <f t="shared" si="0"/>
        <v>27</v>
      </c>
      <c r="F57">
        <f>IF(E57 = E56, G56, G56 + IF(soki[[#This Row],[WEEKEND]], 5000, $V$8))</f>
        <v>37250</v>
      </c>
      <c r="G57">
        <f>IF(soki[[#This Row],[Butelek]]-soki[[#This Row],[wielkosc_zamowienia]]&lt;0, soki[[#This Row],[Butelek]], soki[[#This Row],[Butelek]]-soki[[#This Row],[wielkosc_zamowienia]])</f>
        <v>34910</v>
      </c>
      <c r="H57" t="b">
        <f>(soki[[#This Row],[Butelek]]=soki[[#This Row],[Zostało]])</f>
        <v>0</v>
      </c>
      <c r="I57" t="b">
        <f>WEEKDAY(soki[[#This Row],[data]],2)&gt;5</f>
        <v>0</v>
      </c>
      <c r="P57" s="3">
        <v>43</v>
      </c>
      <c r="Q57" s="5">
        <v>44240</v>
      </c>
      <c r="R57" s="3" t="b">
        <f t="shared" si="4"/>
        <v>1</v>
      </c>
      <c r="S57" s="3">
        <f t="shared" si="5"/>
        <v>1</v>
      </c>
    </row>
    <row r="58" spans="1:19" x14ac:dyDescent="0.25">
      <c r="A58">
        <v>57</v>
      </c>
      <c r="B58" s="2">
        <v>44225</v>
      </c>
      <c r="C58" t="s">
        <v>7</v>
      </c>
      <c r="D58">
        <v>8710</v>
      </c>
      <c r="E58">
        <f t="shared" si="0"/>
        <v>28</v>
      </c>
      <c r="F58">
        <f>IF(E58 = E57, G57, G57 + IF(soki[[#This Row],[WEEKEND]], 5000, $V$8))</f>
        <v>46910</v>
      </c>
      <c r="G58">
        <f>IF(soki[[#This Row],[Butelek]]-soki[[#This Row],[wielkosc_zamowienia]]&lt;0, soki[[#This Row],[Butelek]], soki[[#This Row],[Butelek]]-soki[[#This Row],[wielkosc_zamowienia]])</f>
        <v>38200</v>
      </c>
      <c r="H58" t="b">
        <f>(soki[[#This Row],[Butelek]]=soki[[#This Row],[Zostało]])</f>
        <v>0</v>
      </c>
      <c r="I58" t="b">
        <f>WEEKDAY(soki[[#This Row],[data]],2)&gt;5</f>
        <v>0</v>
      </c>
      <c r="P58" s="3">
        <v>44</v>
      </c>
      <c r="Q58" s="5">
        <v>44241</v>
      </c>
      <c r="R58" s="3" t="b">
        <f t="shared" si="4"/>
        <v>0</v>
      </c>
      <c r="S58" s="3">
        <f t="shared" si="5"/>
        <v>0</v>
      </c>
    </row>
    <row r="59" spans="1:19" x14ac:dyDescent="0.25">
      <c r="A59">
        <v>58</v>
      </c>
      <c r="B59" s="2">
        <v>44225</v>
      </c>
      <c r="C59" t="s">
        <v>6</v>
      </c>
      <c r="D59">
        <v>1360</v>
      </c>
      <c r="E59">
        <f t="shared" si="0"/>
        <v>28</v>
      </c>
      <c r="F59">
        <f>IF(E59 = E58, G58, G58 + IF(soki[[#This Row],[WEEKEND]], 5000, $V$8))</f>
        <v>38200</v>
      </c>
      <c r="G59">
        <f>IF(soki[[#This Row],[Butelek]]-soki[[#This Row],[wielkosc_zamowienia]]&lt;0, soki[[#This Row],[Butelek]], soki[[#This Row],[Butelek]]-soki[[#This Row],[wielkosc_zamowienia]])</f>
        <v>36840</v>
      </c>
      <c r="H59" t="b">
        <f>(soki[[#This Row],[Butelek]]=soki[[#This Row],[Zostało]])</f>
        <v>0</v>
      </c>
      <c r="I59" t="b">
        <f>WEEKDAY(soki[[#This Row],[data]],2)&gt;5</f>
        <v>0</v>
      </c>
      <c r="P59" s="3">
        <v>45</v>
      </c>
      <c r="Q59" s="5">
        <v>44242</v>
      </c>
      <c r="R59" s="3" t="b">
        <f t="shared" si="4"/>
        <v>1</v>
      </c>
      <c r="S59" s="3">
        <f t="shared" si="5"/>
        <v>1</v>
      </c>
    </row>
    <row r="60" spans="1:19" x14ac:dyDescent="0.25">
      <c r="A60">
        <v>59</v>
      </c>
      <c r="B60" s="2">
        <v>44226</v>
      </c>
      <c r="C60" t="s">
        <v>5</v>
      </c>
      <c r="D60">
        <v>6820</v>
      </c>
      <c r="E60">
        <f t="shared" si="0"/>
        <v>29</v>
      </c>
      <c r="F60">
        <f>IF(E60 = E59, G59, G59 + IF(soki[[#This Row],[WEEKEND]], 5000, $V$8))</f>
        <v>41840</v>
      </c>
      <c r="G60">
        <f>IF(soki[[#This Row],[Butelek]]-soki[[#This Row],[wielkosc_zamowienia]]&lt;0, soki[[#This Row],[Butelek]], soki[[#This Row],[Butelek]]-soki[[#This Row],[wielkosc_zamowienia]])</f>
        <v>35020</v>
      </c>
      <c r="H60" t="b">
        <f>(soki[[#This Row],[Butelek]]=soki[[#This Row],[Zostało]])</f>
        <v>0</v>
      </c>
      <c r="I60" t="b">
        <f>WEEKDAY(soki[[#This Row],[data]],2)&gt;5</f>
        <v>1</v>
      </c>
      <c r="P60" s="3">
        <v>46</v>
      </c>
      <c r="Q60" s="5">
        <v>44243</v>
      </c>
      <c r="R60" s="3" t="b">
        <f t="shared" si="4"/>
        <v>1</v>
      </c>
      <c r="S60" s="3">
        <f t="shared" si="5"/>
        <v>2</v>
      </c>
    </row>
    <row r="61" spans="1:19" x14ac:dyDescent="0.25">
      <c r="A61">
        <v>60</v>
      </c>
      <c r="B61" s="2">
        <v>44226</v>
      </c>
      <c r="C61" t="s">
        <v>7</v>
      </c>
      <c r="D61">
        <v>9020</v>
      </c>
      <c r="E61">
        <f t="shared" si="0"/>
        <v>29</v>
      </c>
      <c r="F61">
        <f>IF(E61 = E60, G60, G60 + IF(soki[[#This Row],[WEEKEND]], 5000, $V$8))</f>
        <v>35020</v>
      </c>
      <c r="G61">
        <f>IF(soki[[#This Row],[Butelek]]-soki[[#This Row],[wielkosc_zamowienia]]&lt;0, soki[[#This Row],[Butelek]], soki[[#This Row],[Butelek]]-soki[[#This Row],[wielkosc_zamowienia]])</f>
        <v>26000</v>
      </c>
      <c r="H61" t="b">
        <f>(soki[[#This Row],[Butelek]]=soki[[#This Row],[Zostało]])</f>
        <v>0</v>
      </c>
      <c r="I61" t="b">
        <f>WEEKDAY(soki[[#This Row],[data]],2)&gt;5</f>
        <v>1</v>
      </c>
      <c r="P61" s="3">
        <v>47</v>
      </c>
      <c r="Q61" s="5">
        <v>44244</v>
      </c>
      <c r="R61" s="3" t="b">
        <f t="shared" si="4"/>
        <v>1</v>
      </c>
      <c r="S61" s="3">
        <f t="shared" si="5"/>
        <v>3</v>
      </c>
    </row>
    <row r="62" spans="1:19" x14ac:dyDescent="0.25">
      <c r="A62">
        <v>61</v>
      </c>
      <c r="B62" s="2">
        <v>44227</v>
      </c>
      <c r="C62" t="s">
        <v>4</v>
      </c>
      <c r="D62">
        <v>6900</v>
      </c>
      <c r="E62">
        <f t="shared" si="0"/>
        <v>30</v>
      </c>
      <c r="F62">
        <f>IF(E62 = E61, G61, G61 + IF(soki[[#This Row],[WEEKEND]], 5000, $V$8))</f>
        <v>31000</v>
      </c>
      <c r="G62">
        <f>IF(soki[[#This Row],[Butelek]]-soki[[#This Row],[wielkosc_zamowienia]]&lt;0, soki[[#This Row],[Butelek]], soki[[#This Row],[Butelek]]-soki[[#This Row],[wielkosc_zamowienia]])</f>
        <v>24100</v>
      </c>
      <c r="H62" t="b">
        <f>(soki[[#This Row],[Butelek]]=soki[[#This Row],[Zostało]])</f>
        <v>0</v>
      </c>
      <c r="I62" t="b">
        <f>WEEKDAY(soki[[#This Row],[data]],2)&gt;5</f>
        <v>1</v>
      </c>
      <c r="P62" s="3">
        <v>48</v>
      </c>
      <c r="Q62" s="5">
        <v>44245</v>
      </c>
      <c r="R62" s="3" t="b">
        <f t="shared" si="4"/>
        <v>0</v>
      </c>
      <c r="S62" s="3">
        <f t="shared" si="5"/>
        <v>0</v>
      </c>
    </row>
    <row r="63" spans="1:19" x14ac:dyDescent="0.25">
      <c r="A63">
        <v>62</v>
      </c>
      <c r="B63" s="2">
        <v>44227</v>
      </c>
      <c r="C63" t="s">
        <v>5</v>
      </c>
      <c r="D63">
        <v>9230</v>
      </c>
      <c r="E63">
        <f t="shared" si="0"/>
        <v>30</v>
      </c>
      <c r="F63">
        <f>IF(E63 = E62, G62, G62 + IF(soki[[#This Row],[WEEKEND]], 5000, $V$8))</f>
        <v>24100</v>
      </c>
      <c r="G63">
        <f>IF(soki[[#This Row],[Butelek]]-soki[[#This Row],[wielkosc_zamowienia]]&lt;0, soki[[#This Row],[Butelek]], soki[[#This Row],[Butelek]]-soki[[#This Row],[wielkosc_zamowienia]])</f>
        <v>14870</v>
      </c>
      <c r="H63" t="b">
        <f>(soki[[#This Row],[Butelek]]=soki[[#This Row],[Zostało]])</f>
        <v>0</v>
      </c>
      <c r="I63" t="b">
        <f>WEEKDAY(soki[[#This Row],[data]],2)&gt;5</f>
        <v>1</v>
      </c>
      <c r="P63" s="3">
        <v>49</v>
      </c>
      <c r="Q63" s="5">
        <v>44246</v>
      </c>
      <c r="R63" s="3" t="b">
        <f t="shared" si="4"/>
        <v>0</v>
      </c>
      <c r="S63" s="3">
        <f t="shared" si="5"/>
        <v>0</v>
      </c>
    </row>
    <row r="64" spans="1:19" x14ac:dyDescent="0.25">
      <c r="A64">
        <v>63</v>
      </c>
      <c r="B64" s="2">
        <v>44227</v>
      </c>
      <c r="C64" t="s">
        <v>7</v>
      </c>
      <c r="D64">
        <v>790</v>
      </c>
      <c r="E64">
        <f t="shared" si="0"/>
        <v>30</v>
      </c>
      <c r="F64">
        <f>IF(E64 = E63, G63, G63 + IF(soki[[#This Row],[WEEKEND]], 5000, $V$8))</f>
        <v>14870</v>
      </c>
      <c r="G64">
        <f>IF(soki[[#This Row],[Butelek]]-soki[[#This Row],[wielkosc_zamowienia]]&lt;0, soki[[#This Row],[Butelek]], soki[[#This Row],[Butelek]]-soki[[#This Row],[wielkosc_zamowienia]])</f>
        <v>14080</v>
      </c>
      <c r="H64" t="b">
        <f>(soki[[#This Row],[Butelek]]=soki[[#This Row],[Zostało]])</f>
        <v>0</v>
      </c>
      <c r="I64" t="b">
        <f>WEEKDAY(soki[[#This Row],[data]],2)&gt;5</f>
        <v>1</v>
      </c>
      <c r="P64" s="3">
        <v>50</v>
      </c>
      <c r="Q64" s="5">
        <v>44247</v>
      </c>
      <c r="R64" s="3" t="b">
        <f t="shared" si="4"/>
        <v>0</v>
      </c>
      <c r="S64" s="3">
        <f t="shared" si="5"/>
        <v>0</v>
      </c>
    </row>
    <row r="65" spans="1:19" x14ac:dyDescent="0.25">
      <c r="A65">
        <v>64</v>
      </c>
      <c r="B65" s="2">
        <v>44228</v>
      </c>
      <c r="C65" t="s">
        <v>7</v>
      </c>
      <c r="D65">
        <v>7820</v>
      </c>
      <c r="E65">
        <f t="shared" si="0"/>
        <v>31</v>
      </c>
      <c r="F65">
        <f>IF(E65 = E64, G64, G64 + IF(soki[[#This Row],[WEEKEND]], 5000, $V$8))</f>
        <v>26080</v>
      </c>
      <c r="G65">
        <f>IF(soki[[#This Row],[Butelek]]-soki[[#This Row],[wielkosc_zamowienia]]&lt;0, soki[[#This Row],[Butelek]], soki[[#This Row],[Butelek]]-soki[[#This Row],[wielkosc_zamowienia]])</f>
        <v>18260</v>
      </c>
      <c r="H65" t="b">
        <f>(soki[[#This Row],[Butelek]]=soki[[#This Row],[Zostało]])</f>
        <v>0</v>
      </c>
      <c r="I65" t="b">
        <f>WEEKDAY(soki[[#This Row],[data]],2)&gt;5</f>
        <v>0</v>
      </c>
      <c r="P65" s="3">
        <v>51</v>
      </c>
      <c r="Q65" s="5">
        <v>44248</v>
      </c>
      <c r="R65" s="3" t="b">
        <f t="shared" si="4"/>
        <v>1</v>
      </c>
      <c r="S65" s="3">
        <f t="shared" si="5"/>
        <v>1</v>
      </c>
    </row>
    <row r="66" spans="1:19" x14ac:dyDescent="0.25">
      <c r="A66">
        <v>65</v>
      </c>
      <c r="B66" s="2">
        <v>44228</v>
      </c>
      <c r="C66" t="s">
        <v>6</v>
      </c>
      <c r="D66">
        <v>2100</v>
      </c>
      <c r="E66">
        <f t="shared" si="0"/>
        <v>31</v>
      </c>
      <c r="F66">
        <f>IF(E66 = E65, G65, G65 + IF(soki[[#This Row],[WEEKEND]], 5000, $V$8))</f>
        <v>18260</v>
      </c>
      <c r="G66">
        <f>IF(soki[[#This Row],[Butelek]]-soki[[#This Row],[wielkosc_zamowienia]]&lt;0, soki[[#This Row],[Butelek]], soki[[#This Row],[Butelek]]-soki[[#This Row],[wielkosc_zamowienia]])</f>
        <v>16160</v>
      </c>
      <c r="H66" t="b">
        <f>(soki[[#This Row],[Butelek]]=soki[[#This Row],[Zostało]])</f>
        <v>0</v>
      </c>
      <c r="I66" t="b">
        <f>WEEKDAY(soki[[#This Row],[data]],2)&gt;5</f>
        <v>0</v>
      </c>
      <c r="P66" s="3">
        <v>52</v>
      </c>
      <c r="Q66" s="5">
        <v>44249</v>
      </c>
      <c r="R66" s="3" t="b">
        <f t="shared" si="4"/>
        <v>1</v>
      </c>
      <c r="S66" s="3">
        <f t="shared" si="5"/>
        <v>2</v>
      </c>
    </row>
    <row r="67" spans="1:19" x14ac:dyDescent="0.25">
      <c r="A67">
        <v>66</v>
      </c>
      <c r="B67" s="2">
        <v>44228</v>
      </c>
      <c r="C67" t="s">
        <v>4</v>
      </c>
      <c r="D67">
        <v>6960</v>
      </c>
      <c r="E67">
        <f t="shared" si="0"/>
        <v>31</v>
      </c>
      <c r="F67">
        <f>IF(E67 = E66, G66, G66 + IF(soki[[#This Row],[WEEKEND]], 5000, $V$8))</f>
        <v>16160</v>
      </c>
      <c r="G67">
        <f>IF(soki[[#This Row],[Butelek]]-soki[[#This Row],[wielkosc_zamowienia]]&lt;0, soki[[#This Row],[Butelek]], soki[[#This Row],[Butelek]]-soki[[#This Row],[wielkosc_zamowienia]])</f>
        <v>9200</v>
      </c>
      <c r="H67" t="b">
        <f>(soki[[#This Row],[Butelek]]=soki[[#This Row],[Zostało]])</f>
        <v>0</v>
      </c>
      <c r="I67" t="b">
        <f>WEEKDAY(soki[[#This Row],[data]],2)&gt;5</f>
        <v>0</v>
      </c>
      <c r="P67" s="3">
        <v>53</v>
      </c>
      <c r="Q67" s="5">
        <v>44250</v>
      </c>
      <c r="R67" s="3" t="b">
        <f t="shared" si="4"/>
        <v>0</v>
      </c>
      <c r="S67" s="3">
        <f t="shared" si="5"/>
        <v>0</v>
      </c>
    </row>
    <row r="68" spans="1:19" x14ac:dyDescent="0.25">
      <c r="A68">
        <v>67</v>
      </c>
      <c r="B68" s="2">
        <v>44229</v>
      </c>
      <c r="C68" t="s">
        <v>5</v>
      </c>
      <c r="D68">
        <v>2630</v>
      </c>
      <c r="E68">
        <f t="shared" ref="E68:E131" si="6">IF(DAY(B68)=DAY(B67),E67,E67+1)</f>
        <v>32</v>
      </c>
      <c r="F68">
        <f>IF(E68 = E67, G67, G67 + IF(soki[[#This Row],[WEEKEND]], 5000, $V$8))</f>
        <v>21200</v>
      </c>
      <c r="G68">
        <f>IF(soki[[#This Row],[Butelek]]-soki[[#This Row],[wielkosc_zamowienia]]&lt;0, soki[[#This Row],[Butelek]], soki[[#This Row],[Butelek]]-soki[[#This Row],[wielkosc_zamowienia]])</f>
        <v>18570</v>
      </c>
      <c r="H68" t="b">
        <f>(soki[[#This Row],[Butelek]]=soki[[#This Row],[Zostało]])</f>
        <v>0</v>
      </c>
      <c r="I68" t="b">
        <f>WEEKDAY(soki[[#This Row],[data]],2)&gt;5</f>
        <v>0</v>
      </c>
      <c r="P68" s="3">
        <v>54</v>
      </c>
      <c r="Q68" s="5">
        <v>44251</v>
      </c>
      <c r="R68" s="3" t="b">
        <f t="shared" si="4"/>
        <v>0</v>
      </c>
      <c r="S68" s="3">
        <f t="shared" si="5"/>
        <v>0</v>
      </c>
    </row>
    <row r="69" spans="1:19" x14ac:dyDescent="0.25">
      <c r="A69">
        <v>68</v>
      </c>
      <c r="B69" s="2">
        <v>44230</v>
      </c>
      <c r="C69" t="s">
        <v>6</v>
      </c>
      <c r="D69">
        <v>9250</v>
      </c>
      <c r="E69">
        <f t="shared" si="6"/>
        <v>33</v>
      </c>
      <c r="F69">
        <f>IF(E69 = E68, G68, G68 + IF(soki[[#This Row],[WEEKEND]], 5000, $V$8))</f>
        <v>30570</v>
      </c>
      <c r="G69">
        <f>IF(soki[[#This Row],[Butelek]]-soki[[#This Row],[wielkosc_zamowienia]]&lt;0, soki[[#This Row],[Butelek]], soki[[#This Row],[Butelek]]-soki[[#This Row],[wielkosc_zamowienia]])</f>
        <v>21320</v>
      </c>
      <c r="H69" t="b">
        <f>(soki[[#This Row],[Butelek]]=soki[[#This Row],[Zostało]])</f>
        <v>0</v>
      </c>
      <c r="I69" t="b">
        <f>WEEKDAY(soki[[#This Row],[data]],2)&gt;5</f>
        <v>0</v>
      </c>
      <c r="P69" s="3">
        <v>55</v>
      </c>
      <c r="Q69" s="5">
        <v>44252</v>
      </c>
      <c r="R69" s="3" t="b">
        <f t="shared" si="4"/>
        <v>1</v>
      </c>
      <c r="S69" s="3">
        <f t="shared" si="5"/>
        <v>1</v>
      </c>
    </row>
    <row r="70" spans="1:19" x14ac:dyDescent="0.25">
      <c r="A70">
        <v>69</v>
      </c>
      <c r="B70" s="2">
        <v>44230</v>
      </c>
      <c r="C70" t="s">
        <v>5</v>
      </c>
      <c r="D70">
        <v>6540</v>
      </c>
      <c r="E70">
        <f t="shared" si="6"/>
        <v>33</v>
      </c>
      <c r="F70">
        <f>IF(E70 = E69, G69, G69 + IF(soki[[#This Row],[WEEKEND]], 5000, $V$8))</f>
        <v>21320</v>
      </c>
      <c r="G70">
        <f>IF(soki[[#This Row],[Butelek]]-soki[[#This Row],[wielkosc_zamowienia]]&lt;0, soki[[#This Row],[Butelek]], soki[[#This Row],[Butelek]]-soki[[#This Row],[wielkosc_zamowienia]])</f>
        <v>14780</v>
      </c>
      <c r="H70" t="b">
        <f>(soki[[#This Row],[Butelek]]=soki[[#This Row],[Zostało]])</f>
        <v>0</v>
      </c>
      <c r="I70" t="b">
        <f>WEEKDAY(soki[[#This Row],[data]],2)&gt;5</f>
        <v>0</v>
      </c>
      <c r="P70" s="3">
        <v>56</v>
      </c>
      <c r="Q70" s="5">
        <v>44253</v>
      </c>
      <c r="R70" s="3" t="b">
        <f t="shared" si="4"/>
        <v>1</v>
      </c>
      <c r="S70" s="3">
        <f t="shared" si="5"/>
        <v>2</v>
      </c>
    </row>
    <row r="71" spans="1:19" x14ac:dyDescent="0.25">
      <c r="A71">
        <v>70</v>
      </c>
      <c r="B71" s="2">
        <v>44231</v>
      </c>
      <c r="C71" t="s">
        <v>7</v>
      </c>
      <c r="D71">
        <v>8470</v>
      </c>
      <c r="E71">
        <f t="shared" si="6"/>
        <v>34</v>
      </c>
      <c r="F71">
        <f>IF(E71 = E70, G70, G70 + IF(soki[[#This Row],[WEEKEND]], 5000, $V$8))</f>
        <v>26780</v>
      </c>
      <c r="G71">
        <f>IF(soki[[#This Row],[Butelek]]-soki[[#This Row],[wielkosc_zamowienia]]&lt;0, soki[[#This Row],[Butelek]], soki[[#This Row],[Butelek]]-soki[[#This Row],[wielkosc_zamowienia]])</f>
        <v>18310</v>
      </c>
      <c r="H71" t="b">
        <f>(soki[[#This Row],[Butelek]]=soki[[#This Row],[Zostało]])</f>
        <v>0</v>
      </c>
      <c r="I71" t="b">
        <f>WEEKDAY(soki[[#This Row],[data]],2)&gt;5</f>
        <v>0</v>
      </c>
      <c r="P71" s="3">
        <v>57</v>
      </c>
      <c r="Q71" s="5">
        <v>44254</v>
      </c>
      <c r="R71" s="3" t="b">
        <f t="shared" si="4"/>
        <v>0</v>
      </c>
      <c r="S71" s="3">
        <f t="shared" si="5"/>
        <v>0</v>
      </c>
    </row>
    <row r="72" spans="1:19" x14ac:dyDescent="0.25">
      <c r="A72">
        <v>71</v>
      </c>
      <c r="B72" s="2">
        <v>44231</v>
      </c>
      <c r="C72" t="s">
        <v>4</v>
      </c>
      <c r="D72">
        <v>7770</v>
      </c>
      <c r="E72">
        <f t="shared" si="6"/>
        <v>34</v>
      </c>
      <c r="F72">
        <f>IF(E72 = E71, G71, G71 + IF(soki[[#This Row],[WEEKEND]], 5000, $V$8))</f>
        <v>18310</v>
      </c>
      <c r="G72">
        <f>IF(soki[[#This Row],[Butelek]]-soki[[#This Row],[wielkosc_zamowienia]]&lt;0, soki[[#This Row],[Butelek]], soki[[#This Row],[Butelek]]-soki[[#This Row],[wielkosc_zamowienia]])</f>
        <v>10540</v>
      </c>
      <c r="H72" t="b">
        <f>(soki[[#This Row],[Butelek]]=soki[[#This Row],[Zostało]])</f>
        <v>0</v>
      </c>
      <c r="I72" t="b">
        <f>WEEKDAY(soki[[#This Row],[data]],2)&gt;5</f>
        <v>0</v>
      </c>
      <c r="P72" s="3">
        <v>58</v>
      </c>
      <c r="Q72" s="5">
        <v>44255</v>
      </c>
      <c r="R72" s="3" t="b">
        <f t="shared" si="4"/>
        <v>1</v>
      </c>
      <c r="S72" s="3">
        <f t="shared" si="5"/>
        <v>1</v>
      </c>
    </row>
    <row r="73" spans="1:19" x14ac:dyDescent="0.25">
      <c r="A73">
        <v>72</v>
      </c>
      <c r="B73" s="2">
        <v>44231</v>
      </c>
      <c r="C73" t="s">
        <v>5</v>
      </c>
      <c r="D73">
        <v>6270</v>
      </c>
      <c r="E73">
        <f t="shared" si="6"/>
        <v>34</v>
      </c>
      <c r="F73">
        <f>IF(E73 = E72, G72, G72 + IF(soki[[#This Row],[WEEKEND]], 5000, $V$8))</f>
        <v>10540</v>
      </c>
      <c r="G73">
        <f>IF(soki[[#This Row],[Butelek]]-soki[[#This Row],[wielkosc_zamowienia]]&lt;0, soki[[#This Row],[Butelek]], soki[[#This Row],[Butelek]]-soki[[#This Row],[wielkosc_zamowienia]])</f>
        <v>4270</v>
      </c>
      <c r="H73" t="b">
        <f>(soki[[#This Row],[Butelek]]=soki[[#This Row],[Zostało]])</f>
        <v>0</v>
      </c>
      <c r="I73" t="b">
        <f>WEEKDAY(soki[[#This Row],[data]],2)&gt;5</f>
        <v>0</v>
      </c>
      <c r="P73" s="3">
        <v>59</v>
      </c>
      <c r="Q73" s="5">
        <v>44256</v>
      </c>
      <c r="R73" s="3" t="b">
        <f t="shared" si="4"/>
        <v>1</v>
      </c>
      <c r="S73" s="3">
        <f t="shared" si="5"/>
        <v>2</v>
      </c>
    </row>
    <row r="74" spans="1:19" x14ac:dyDescent="0.25">
      <c r="A74">
        <v>73</v>
      </c>
      <c r="B74" s="2">
        <v>44232</v>
      </c>
      <c r="C74" t="s">
        <v>6</v>
      </c>
      <c r="D74">
        <v>1480</v>
      </c>
      <c r="E74">
        <f t="shared" si="6"/>
        <v>35</v>
      </c>
      <c r="F74">
        <f>IF(E74 = E73, G73, G73 + IF(soki[[#This Row],[WEEKEND]], 5000, $V$8))</f>
        <v>16270</v>
      </c>
      <c r="G74">
        <f>IF(soki[[#This Row],[Butelek]]-soki[[#This Row],[wielkosc_zamowienia]]&lt;0, soki[[#This Row],[Butelek]], soki[[#This Row],[Butelek]]-soki[[#This Row],[wielkosc_zamowienia]])</f>
        <v>14790</v>
      </c>
      <c r="H74" t="b">
        <f>(soki[[#This Row],[Butelek]]=soki[[#This Row],[Zostało]])</f>
        <v>0</v>
      </c>
      <c r="I74" t="b">
        <f>WEEKDAY(soki[[#This Row],[data]],2)&gt;5</f>
        <v>0</v>
      </c>
      <c r="P74" s="3">
        <v>60</v>
      </c>
      <c r="Q74" s="5">
        <v>44257</v>
      </c>
      <c r="R74" s="3" t="b">
        <f t="shared" si="4"/>
        <v>0</v>
      </c>
      <c r="S74" s="3">
        <f t="shared" si="5"/>
        <v>0</v>
      </c>
    </row>
    <row r="75" spans="1:19" x14ac:dyDescent="0.25">
      <c r="A75">
        <v>74</v>
      </c>
      <c r="B75" s="2">
        <v>44233</v>
      </c>
      <c r="C75" t="s">
        <v>4</v>
      </c>
      <c r="D75">
        <v>1820</v>
      </c>
      <c r="E75">
        <f t="shared" si="6"/>
        <v>36</v>
      </c>
      <c r="F75">
        <f>IF(E75 = E74, G74, G74 + IF(soki[[#This Row],[WEEKEND]], 5000, $V$8))</f>
        <v>19790</v>
      </c>
      <c r="G75">
        <f>IF(soki[[#This Row],[Butelek]]-soki[[#This Row],[wielkosc_zamowienia]]&lt;0, soki[[#This Row],[Butelek]], soki[[#This Row],[Butelek]]-soki[[#This Row],[wielkosc_zamowienia]])</f>
        <v>17970</v>
      </c>
      <c r="H75" t="b">
        <f>(soki[[#This Row],[Butelek]]=soki[[#This Row],[Zostało]])</f>
        <v>0</v>
      </c>
      <c r="I75" t="b">
        <f>WEEKDAY(soki[[#This Row],[data]],2)&gt;5</f>
        <v>1</v>
      </c>
      <c r="P75" s="3">
        <v>61</v>
      </c>
      <c r="Q75" s="5">
        <v>44258</v>
      </c>
      <c r="R75" s="3" t="b">
        <f t="shared" si="4"/>
        <v>1</v>
      </c>
      <c r="S75" s="3">
        <f t="shared" si="5"/>
        <v>1</v>
      </c>
    </row>
    <row r="76" spans="1:19" x14ac:dyDescent="0.25">
      <c r="A76">
        <v>75</v>
      </c>
      <c r="B76" s="2">
        <v>44233</v>
      </c>
      <c r="C76" t="s">
        <v>5</v>
      </c>
      <c r="D76">
        <v>6460</v>
      </c>
      <c r="E76">
        <f t="shared" si="6"/>
        <v>36</v>
      </c>
      <c r="F76">
        <f>IF(E76 = E75, G75, G75 + IF(soki[[#This Row],[WEEKEND]], 5000, $V$8))</f>
        <v>17970</v>
      </c>
      <c r="G76">
        <f>IF(soki[[#This Row],[Butelek]]-soki[[#This Row],[wielkosc_zamowienia]]&lt;0, soki[[#This Row],[Butelek]], soki[[#This Row],[Butelek]]-soki[[#This Row],[wielkosc_zamowienia]])</f>
        <v>11510</v>
      </c>
      <c r="H76" t="b">
        <f>(soki[[#This Row],[Butelek]]=soki[[#This Row],[Zostało]])</f>
        <v>0</v>
      </c>
      <c r="I76" t="b">
        <f>WEEKDAY(soki[[#This Row],[data]],2)&gt;5</f>
        <v>1</v>
      </c>
      <c r="P76" s="3">
        <v>62</v>
      </c>
      <c r="Q76" s="5">
        <v>44259</v>
      </c>
      <c r="R76" s="3" t="b">
        <f t="shared" si="4"/>
        <v>1</v>
      </c>
      <c r="S76" s="3">
        <f t="shared" si="5"/>
        <v>2</v>
      </c>
    </row>
    <row r="77" spans="1:19" x14ac:dyDescent="0.25">
      <c r="A77">
        <v>76</v>
      </c>
      <c r="B77" s="2">
        <v>44234</v>
      </c>
      <c r="C77" t="s">
        <v>4</v>
      </c>
      <c r="D77">
        <v>5920</v>
      </c>
      <c r="E77">
        <f t="shared" si="6"/>
        <v>37</v>
      </c>
      <c r="F77">
        <f>IF(E77 = E76, G76, G76 + IF(soki[[#This Row],[WEEKEND]], 5000, $V$8))</f>
        <v>16510</v>
      </c>
      <c r="G77">
        <f>IF(soki[[#This Row],[Butelek]]-soki[[#This Row],[wielkosc_zamowienia]]&lt;0, soki[[#This Row],[Butelek]], soki[[#This Row],[Butelek]]-soki[[#This Row],[wielkosc_zamowienia]])</f>
        <v>10590</v>
      </c>
      <c r="H77" t="b">
        <f>(soki[[#This Row],[Butelek]]=soki[[#This Row],[Zostało]])</f>
        <v>0</v>
      </c>
      <c r="I77" t="b">
        <f>WEEKDAY(soki[[#This Row],[data]],2)&gt;5</f>
        <v>1</v>
      </c>
      <c r="P77" s="3">
        <v>63</v>
      </c>
      <c r="Q77" s="5">
        <v>44260</v>
      </c>
      <c r="R77" s="3" t="b">
        <f t="shared" si="4"/>
        <v>1</v>
      </c>
      <c r="S77" s="3">
        <f t="shared" si="5"/>
        <v>3</v>
      </c>
    </row>
    <row r="78" spans="1:19" x14ac:dyDescent="0.25">
      <c r="A78">
        <v>77</v>
      </c>
      <c r="B78" s="2">
        <v>44234</v>
      </c>
      <c r="C78" t="s">
        <v>7</v>
      </c>
      <c r="D78">
        <v>8900</v>
      </c>
      <c r="E78">
        <f t="shared" si="6"/>
        <v>37</v>
      </c>
      <c r="F78">
        <f>IF(E78 = E77, G77, G77 + IF(soki[[#This Row],[WEEKEND]], 5000, $V$8))</f>
        <v>10590</v>
      </c>
      <c r="G78">
        <f>IF(soki[[#This Row],[Butelek]]-soki[[#This Row],[wielkosc_zamowienia]]&lt;0, soki[[#This Row],[Butelek]], soki[[#This Row],[Butelek]]-soki[[#This Row],[wielkosc_zamowienia]])</f>
        <v>1690</v>
      </c>
      <c r="H78" t="b">
        <f>(soki[[#This Row],[Butelek]]=soki[[#This Row],[Zostało]])</f>
        <v>0</v>
      </c>
      <c r="I78" t="b">
        <f>WEEKDAY(soki[[#This Row],[data]],2)&gt;5</f>
        <v>1</v>
      </c>
      <c r="P78" s="3">
        <v>64</v>
      </c>
      <c r="Q78" s="5">
        <v>44261</v>
      </c>
      <c r="R78" s="3" t="b">
        <f t="shared" si="4"/>
        <v>0</v>
      </c>
      <c r="S78" s="3">
        <f t="shared" si="5"/>
        <v>0</v>
      </c>
    </row>
    <row r="79" spans="1:19" x14ac:dyDescent="0.25">
      <c r="A79">
        <v>78</v>
      </c>
      <c r="B79" s="2">
        <v>44235</v>
      </c>
      <c r="C79" t="s">
        <v>7</v>
      </c>
      <c r="D79">
        <v>7370</v>
      </c>
      <c r="E79">
        <f t="shared" si="6"/>
        <v>38</v>
      </c>
      <c r="F79">
        <f>IF(E79 = E78, G78, G78 + IF(soki[[#This Row],[WEEKEND]], 5000, $V$8))</f>
        <v>13690</v>
      </c>
      <c r="G79">
        <f>IF(soki[[#This Row],[Butelek]]-soki[[#This Row],[wielkosc_zamowienia]]&lt;0, soki[[#This Row],[Butelek]], soki[[#This Row],[Butelek]]-soki[[#This Row],[wielkosc_zamowienia]])</f>
        <v>6320</v>
      </c>
      <c r="H79" t="b">
        <f>(soki[[#This Row],[Butelek]]=soki[[#This Row],[Zostało]])</f>
        <v>0</v>
      </c>
      <c r="I79" t="b">
        <f>WEEKDAY(soki[[#This Row],[data]],2)&gt;5</f>
        <v>0</v>
      </c>
      <c r="P79" s="3">
        <v>65</v>
      </c>
      <c r="Q79" s="5">
        <v>44262</v>
      </c>
      <c r="R79" s="3" t="b">
        <f t="shared" si="4"/>
        <v>1</v>
      </c>
      <c r="S79" s="3">
        <f t="shared" si="5"/>
        <v>1</v>
      </c>
    </row>
    <row r="80" spans="1:19" x14ac:dyDescent="0.25">
      <c r="A80">
        <v>79</v>
      </c>
      <c r="B80" s="2">
        <v>44235</v>
      </c>
      <c r="C80" t="s">
        <v>4</v>
      </c>
      <c r="D80">
        <v>1970</v>
      </c>
      <c r="E80">
        <f t="shared" si="6"/>
        <v>38</v>
      </c>
      <c r="F80">
        <f>IF(E80 = E79, G79, G79 + IF(soki[[#This Row],[WEEKEND]], 5000, $V$8))</f>
        <v>6320</v>
      </c>
      <c r="G80">
        <f>IF(soki[[#This Row],[Butelek]]-soki[[#This Row],[wielkosc_zamowienia]]&lt;0, soki[[#This Row],[Butelek]], soki[[#This Row],[Butelek]]-soki[[#This Row],[wielkosc_zamowienia]])</f>
        <v>4350</v>
      </c>
      <c r="H80" t="b">
        <f>(soki[[#This Row],[Butelek]]=soki[[#This Row],[Zostało]])</f>
        <v>0</v>
      </c>
      <c r="I80" t="b">
        <f>WEEKDAY(soki[[#This Row],[data]],2)&gt;5</f>
        <v>0</v>
      </c>
      <c r="P80" s="3">
        <v>66</v>
      </c>
      <c r="Q80" s="5">
        <v>44263</v>
      </c>
      <c r="R80" s="3" t="b">
        <f t="shared" si="4"/>
        <v>1</v>
      </c>
      <c r="S80" s="3">
        <f t="shared" si="5"/>
        <v>2</v>
      </c>
    </row>
    <row r="81" spans="1:19" x14ac:dyDescent="0.25">
      <c r="A81">
        <v>80</v>
      </c>
      <c r="B81" s="2">
        <v>44236</v>
      </c>
      <c r="C81" t="s">
        <v>7</v>
      </c>
      <c r="D81">
        <v>7030</v>
      </c>
      <c r="E81">
        <f t="shared" si="6"/>
        <v>39</v>
      </c>
      <c r="F81">
        <f>IF(E81 = E80, G80, G80 + IF(soki[[#This Row],[WEEKEND]], 5000, $V$8))</f>
        <v>16350</v>
      </c>
      <c r="G81">
        <f>IF(soki[[#This Row],[Butelek]]-soki[[#This Row],[wielkosc_zamowienia]]&lt;0, soki[[#This Row],[Butelek]], soki[[#This Row],[Butelek]]-soki[[#This Row],[wielkosc_zamowienia]])</f>
        <v>9320</v>
      </c>
      <c r="H81" t="b">
        <f>(soki[[#This Row],[Butelek]]=soki[[#This Row],[Zostało]])</f>
        <v>0</v>
      </c>
      <c r="I81" t="b">
        <f>WEEKDAY(soki[[#This Row],[data]],2)&gt;5</f>
        <v>0</v>
      </c>
      <c r="P81" s="3">
        <v>67</v>
      </c>
      <c r="Q81" s="5">
        <v>44264</v>
      </c>
      <c r="R81" s="3" t="b">
        <f t="shared" si="4"/>
        <v>1</v>
      </c>
      <c r="S81" s="3">
        <f t="shared" si="5"/>
        <v>3</v>
      </c>
    </row>
    <row r="82" spans="1:19" x14ac:dyDescent="0.25">
      <c r="A82">
        <v>81</v>
      </c>
      <c r="B82" s="2">
        <v>44237</v>
      </c>
      <c r="C82" t="s">
        <v>7</v>
      </c>
      <c r="D82">
        <v>1000</v>
      </c>
      <c r="E82">
        <f t="shared" si="6"/>
        <v>40</v>
      </c>
      <c r="F82">
        <f>IF(E82 = E81, G81, G81 + IF(soki[[#This Row],[WEEKEND]], 5000, $V$8))</f>
        <v>21320</v>
      </c>
      <c r="G82">
        <f>IF(soki[[#This Row],[Butelek]]-soki[[#This Row],[wielkosc_zamowienia]]&lt;0, soki[[#This Row],[Butelek]], soki[[#This Row],[Butelek]]-soki[[#This Row],[wielkosc_zamowienia]])</f>
        <v>20320</v>
      </c>
      <c r="H82" t="b">
        <f>(soki[[#This Row],[Butelek]]=soki[[#This Row],[Zostało]])</f>
        <v>0</v>
      </c>
      <c r="I82" t="b">
        <f>WEEKDAY(soki[[#This Row],[data]],2)&gt;5</f>
        <v>0</v>
      </c>
      <c r="P82" s="3">
        <v>68</v>
      </c>
      <c r="Q82" s="5">
        <v>44265</v>
      </c>
      <c r="R82" s="3" t="b">
        <f t="shared" si="4"/>
        <v>0</v>
      </c>
      <c r="S82" s="3">
        <f t="shared" si="5"/>
        <v>0</v>
      </c>
    </row>
    <row r="83" spans="1:19" x14ac:dyDescent="0.25">
      <c r="A83">
        <v>82</v>
      </c>
      <c r="B83" s="2">
        <v>44237</v>
      </c>
      <c r="C83" t="s">
        <v>4</v>
      </c>
      <c r="D83">
        <v>2620</v>
      </c>
      <c r="E83">
        <f t="shared" si="6"/>
        <v>40</v>
      </c>
      <c r="F83">
        <f>IF(E83 = E82, G82, G82 + IF(soki[[#This Row],[WEEKEND]], 5000, $V$8))</f>
        <v>20320</v>
      </c>
      <c r="G83">
        <f>IF(soki[[#This Row],[Butelek]]-soki[[#This Row],[wielkosc_zamowienia]]&lt;0, soki[[#This Row],[Butelek]], soki[[#This Row],[Butelek]]-soki[[#This Row],[wielkosc_zamowienia]])</f>
        <v>17700</v>
      </c>
      <c r="H83" t="b">
        <f>(soki[[#This Row],[Butelek]]=soki[[#This Row],[Zostało]])</f>
        <v>0</v>
      </c>
      <c r="I83" t="b">
        <f>WEEKDAY(soki[[#This Row],[data]],2)&gt;5</f>
        <v>0</v>
      </c>
      <c r="P83" s="3">
        <v>69</v>
      </c>
      <c r="Q83" s="5">
        <v>44266</v>
      </c>
      <c r="R83" s="3" t="b">
        <f t="shared" si="4"/>
        <v>0</v>
      </c>
      <c r="S83" s="3">
        <f t="shared" si="5"/>
        <v>0</v>
      </c>
    </row>
    <row r="84" spans="1:19" x14ac:dyDescent="0.25">
      <c r="A84">
        <v>83</v>
      </c>
      <c r="B84" s="2">
        <v>44238</v>
      </c>
      <c r="C84" t="s">
        <v>7</v>
      </c>
      <c r="D84">
        <v>9440</v>
      </c>
      <c r="E84">
        <f t="shared" si="6"/>
        <v>41</v>
      </c>
      <c r="F84">
        <f>IF(E84 = E83, G83, G83 + IF(soki[[#This Row],[WEEKEND]], 5000, $V$8))</f>
        <v>29700</v>
      </c>
      <c r="G84">
        <f>IF(soki[[#This Row],[Butelek]]-soki[[#This Row],[wielkosc_zamowienia]]&lt;0, soki[[#This Row],[Butelek]], soki[[#This Row],[Butelek]]-soki[[#This Row],[wielkosc_zamowienia]])</f>
        <v>20260</v>
      </c>
      <c r="H84" t="b">
        <f>(soki[[#This Row],[Butelek]]=soki[[#This Row],[Zostało]])</f>
        <v>0</v>
      </c>
      <c r="I84" t="b">
        <f>WEEKDAY(soki[[#This Row],[data]],2)&gt;5</f>
        <v>0</v>
      </c>
      <c r="P84" s="3">
        <v>70</v>
      </c>
      <c r="Q84" s="5">
        <v>44267</v>
      </c>
      <c r="R84" s="3" t="b">
        <f t="shared" si="4"/>
        <v>1</v>
      </c>
      <c r="S84" s="3">
        <f t="shared" si="5"/>
        <v>1</v>
      </c>
    </row>
    <row r="85" spans="1:19" x14ac:dyDescent="0.25">
      <c r="A85">
        <v>84</v>
      </c>
      <c r="B85" s="2">
        <v>44238</v>
      </c>
      <c r="C85" t="s">
        <v>5</v>
      </c>
      <c r="D85">
        <v>8020</v>
      </c>
      <c r="E85">
        <f t="shared" si="6"/>
        <v>41</v>
      </c>
      <c r="F85">
        <f>IF(E85 = E84, G84, G84 + IF(soki[[#This Row],[WEEKEND]], 5000, $V$8))</f>
        <v>20260</v>
      </c>
      <c r="G85">
        <f>IF(soki[[#This Row],[Butelek]]-soki[[#This Row],[wielkosc_zamowienia]]&lt;0, soki[[#This Row],[Butelek]], soki[[#This Row],[Butelek]]-soki[[#This Row],[wielkosc_zamowienia]])</f>
        <v>12240</v>
      </c>
      <c r="H85" t="b">
        <f>(soki[[#This Row],[Butelek]]=soki[[#This Row],[Zostało]])</f>
        <v>0</v>
      </c>
      <c r="I85" t="b">
        <f>WEEKDAY(soki[[#This Row],[data]],2)&gt;5</f>
        <v>0</v>
      </c>
      <c r="P85" s="3">
        <v>71</v>
      </c>
      <c r="Q85" s="5">
        <v>44268</v>
      </c>
      <c r="R85" s="3" t="b">
        <f t="shared" si="4"/>
        <v>1</v>
      </c>
      <c r="S85" s="3">
        <f t="shared" si="5"/>
        <v>2</v>
      </c>
    </row>
    <row r="86" spans="1:19" x14ac:dyDescent="0.25">
      <c r="A86">
        <v>85</v>
      </c>
      <c r="B86" s="2">
        <v>44238</v>
      </c>
      <c r="C86" t="s">
        <v>6</v>
      </c>
      <c r="D86">
        <v>5820</v>
      </c>
      <c r="E86">
        <f t="shared" si="6"/>
        <v>41</v>
      </c>
      <c r="F86">
        <f>IF(E86 = E85, G85, G85 + IF(soki[[#This Row],[WEEKEND]], 5000, $V$8))</f>
        <v>12240</v>
      </c>
      <c r="G86">
        <f>IF(soki[[#This Row],[Butelek]]-soki[[#This Row],[wielkosc_zamowienia]]&lt;0, soki[[#This Row],[Butelek]], soki[[#This Row],[Butelek]]-soki[[#This Row],[wielkosc_zamowienia]])</f>
        <v>6420</v>
      </c>
      <c r="H86" t="b">
        <f>(soki[[#This Row],[Butelek]]=soki[[#This Row],[Zostało]])</f>
        <v>0</v>
      </c>
      <c r="I86" t="b">
        <f>WEEKDAY(soki[[#This Row],[data]],2)&gt;5</f>
        <v>0</v>
      </c>
      <c r="P86" s="3">
        <v>72</v>
      </c>
      <c r="Q86" s="5">
        <v>44269</v>
      </c>
      <c r="R86" s="3" t="b">
        <f t="shared" si="4"/>
        <v>0</v>
      </c>
      <c r="S86" s="3">
        <f t="shared" si="5"/>
        <v>0</v>
      </c>
    </row>
    <row r="87" spans="1:19" x14ac:dyDescent="0.25">
      <c r="A87">
        <v>86</v>
      </c>
      <c r="B87" s="2">
        <v>44239</v>
      </c>
      <c r="C87" t="s">
        <v>7</v>
      </c>
      <c r="D87">
        <v>4850</v>
      </c>
      <c r="E87">
        <f t="shared" si="6"/>
        <v>42</v>
      </c>
      <c r="F87">
        <f>IF(E87 = E86, G86, G86 + IF(soki[[#This Row],[WEEKEND]], 5000, $V$8))</f>
        <v>18420</v>
      </c>
      <c r="G87">
        <f>IF(soki[[#This Row],[Butelek]]-soki[[#This Row],[wielkosc_zamowienia]]&lt;0, soki[[#This Row],[Butelek]], soki[[#This Row],[Butelek]]-soki[[#This Row],[wielkosc_zamowienia]])</f>
        <v>13570</v>
      </c>
      <c r="H87" t="b">
        <f>(soki[[#This Row],[Butelek]]=soki[[#This Row],[Zostało]])</f>
        <v>0</v>
      </c>
      <c r="I87" t="b">
        <f>WEEKDAY(soki[[#This Row],[data]],2)&gt;5</f>
        <v>0</v>
      </c>
      <c r="P87" s="3">
        <v>73</v>
      </c>
      <c r="Q87" s="5">
        <v>44270</v>
      </c>
      <c r="R87" s="3" t="b">
        <f t="shared" si="4"/>
        <v>1</v>
      </c>
      <c r="S87" s="3">
        <f t="shared" si="5"/>
        <v>1</v>
      </c>
    </row>
    <row r="88" spans="1:19" x14ac:dyDescent="0.25">
      <c r="A88">
        <v>87</v>
      </c>
      <c r="B88" s="2">
        <v>44239</v>
      </c>
      <c r="C88" t="s">
        <v>5</v>
      </c>
      <c r="D88">
        <v>4910</v>
      </c>
      <c r="E88">
        <f t="shared" si="6"/>
        <v>42</v>
      </c>
      <c r="F88">
        <f>IF(E88 = E87, G87, G87 + IF(soki[[#This Row],[WEEKEND]], 5000, $V$8))</f>
        <v>13570</v>
      </c>
      <c r="G88">
        <f>IF(soki[[#This Row],[Butelek]]-soki[[#This Row],[wielkosc_zamowienia]]&lt;0, soki[[#This Row],[Butelek]], soki[[#This Row],[Butelek]]-soki[[#This Row],[wielkosc_zamowienia]])</f>
        <v>8660</v>
      </c>
      <c r="H88" t="b">
        <f>(soki[[#This Row],[Butelek]]=soki[[#This Row],[Zostało]])</f>
        <v>0</v>
      </c>
      <c r="I88" t="b">
        <f>WEEKDAY(soki[[#This Row],[data]],2)&gt;5</f>
        <v>0</v>
      </c>
      <c r="P88" s="3">
        <v>74</v>
      </c>
      <c r="Q88" s="5">
        <v>44271</v>
      </c>
      <c r="R88" s="3" t="b">
        <f t="shared" si="4"/>
        <v>1</v>
      </c>
      <c r="S88" s="3">
        <f t="shared" si="5"/>
        <v>2</v>
      </c>
    </row>
    <row r="89" spans="1:19" x14ac:dyDescent="0.25">
      <c r="A89">
        <v>88</v>
      </c>
      <c r="B89" s="2">
        <v>44240</v>
      </c>
      <c r="C89" t="s">
        <v>5</v>
      </c>
      <c r="D89">
        <v>5690</v>
      </c>
      <c r="E89">
        <f t="shared" si="6"/>
        <v>43</v>
      </c>
      <c r="F89">
        <f>IF(E89 = E88, G88, G88 + IF(soki[[#This Row],[WEEKEND]], 5000, $V$8))</f>
        <v>13660</v>
      </c>
      <c r="G89">
        <f>IF(soki[[#This Row],[Butelek]]-soki[[#This Row],[wielkosc_zamowienia]]&lt;0, soki[[#This Row],[Butelek]], soki[[#This Row],[Butelek]]-soki[[#This Row],[wielkosc_zamowienia]])</f>
        <v>7970</v>
      </c>
      <c r="H89" t="b">
        <f>(soki[[#This Row],[Butelek]]=soki[[#This Row],[Zostało]])</f>
        <v>0</v>
      </c>
      <c r="I89" t="b">
        <f>WEEKDAY(soki[[#This Row],[data]],2)&gt;5</f>
        <v>1</v>
      </c>
      <c r="P89" s="3">
        <v>75</v>
      </c>
      <c r="Q89" s="5">
        <v>44272</v>
      </c>
      <c r="R89" s="3" t="b">
        <f t="shared" ref="R89:R152" si="7">COUNTIFS(E:E,P89,C:C,"Ogrodzieniec") &gt; 0</f>
        <v>1</v>
      </c>
      <c r="S89" s="3">
        <f t="shared" ref="S89:S152" si="8">IF(R89,S88+1,0)</f>
        <v>3</v>
      </c>
    </row>
    <row r="90" spans="1:19" x14ac:dyDescent="0.25">
      <c r="A90">
        <v>89</v>
      </c>
      <c r="B90" s="2">
        <v>44240</v>
      </c>
      <c r="C90" t="s">
        <v>4</v>
      </c>
      <c r="D90">
        <v>1870</v>
      </c>
      <c r="E90">
        <f t="shared" si="6"/>
        <v>43</v>
      </c>
      <c r="F90">
        <f>IF(E90 = E89, G89, G89 + IF(soki[[#This Row],[WEEKEND]], 5000, $V$8))</f>
        <v>7970</v>
      </c>
      <c r="G90">
        <f>IF(soki[[#This Row],[Butelek]]-soki[[#This Row],[wielkosc_zamowienia]]&lt;0, soki[[#This Row],[Butelek]], soki[[#This Row],[Butelek]]-soki[[#This Row],[wielkosc_zamowienia]])</f>
        <v>6100</v>
      </c>
      <c r="H90" t="b">
        <f>(soki[[#This Row],[Butelek]]=soki[[#This Row],[Zostało]])</f>
        <v>0</v>
      </c>
      <c r="I90" t="b">
        <f>WEEKDAY(soki[[#This Row],[data]],2)&gt;5</f>
        <v>1</v>
      </c>
      <c r="P90" s="3">
        <v>76</v>
      </c>
      <c r="Q90" s="5">
        <v>44273</v>
      </c>
      <c r="R90" s="3" t="b">
        <f t="shared" si="7"/>
        <v>1</v>
      </c>
      <c r="S90" s="3">
        <f t="shared" si="8"/>
        <v>4</v>
      </c>
    </row>
    <row r="91" spans="1:19" x14ac:dyDescent="0.25">
      <c r="A91">
        <v>90</v>
      </c>
      <c r="B91" s="2">
        <v>44241</v>
      </c>
      <c r="C91" t="s">
        <v>5</v>
      </c>
      <c r="D91">
        <v>1800</v>
      </c>
      <c r="E91">
        <f t="shared" si="6"/>
        <v>44</v>
      </c>
      <c r="F91">
        <f>IF(E91 = E90, G90, G90 + IF(soki[[#This Row],[WEEKEND]], 5000, $V$8))</f>
        <v>11100</v>
      </c>
      <c r="G91">
        <f>IF(soki[[#This Row],[Butelek]]-soki[[#This Row],[wielkosc_zamowienia]]&lt;0, soki[[#This Row],[Butelek]], soki[[#This Row],[Butelek]]-soki[[#This Row],[wielkosc_zamowienia]])</f>
        <v>9300</v>
      </c>
      <c r="H91" t="b">
        <f>(soki[[#This Row],[Butelek]]=soki[[#This Row],[Zostało]])</f>
        <v>0</v>
      </c>
      <c r="I91" t="b">
        <f>WEEKDAY(soki[[#This Row],[data]],2)&gt;5</f>
        <v>1</v>
      </c>
      <c r="P91" s="3">
        <v>77</v>
      </c>
      <c r="Q91" s="5">
        <v>44274</v>
      </c>
      <c r="R91" s="3" t="b">
        <f t="shared" si="7"/>
        <v>0</v>
      </c>
      <c r="S91" s="3">
        <f t="shared" si="8"/>
        <v>0</v>
      </c>
    </row>
    <row r="92" spans="1:19" x14ac:dyDescent="0.25">
      <c r="A92">
        <v>91</v>
      </c>
      <c r="B92" s="2">
        <v>44241</v>
      </c>
      <c r="C92" t="s">
        <v>6</v>
      </c>
      <c r="D92">
        <v>4150</v>
      </c>
      <c r="E92">
        <f t="shared" si="6"/>
        <v>44</v>
      </c>
      <c r="F92">
        <f>IF(E92 = E91, G91, G91 + IF(soki[[#This Row],[WEEKEND]], 5000, $V$8))</f>
        <v>9300</v>
      </c>
      <c r="G92">
        <f>IF(soki[[#This Row],[Butelek]]-soki[[#This Row],[wielkosc_zamowienia]]&lt;0, soki[[#This Row],[Butelek]], soki[[#This Row],[Butelek]]-soki[[#This Row],[wielkosc_zamowienia]])</f>
        <v>5150</v>
      </c>
      <c r="H92" t="b">
        <f>(soki[[#This Row],[Butelek]]=soki[[#This Row],[Zostało]])</f>
        <v>0</v>
      </c>
      <c r="I92" t="b">
        <f>WEEKDAY(soki[[#This Row],[data]],2)&gt;5</f>
        <v>1</v>
      </c>
      <c r="P92" s="3">
        <v>78</v>
      </c>
      <c r="Q92" s="5">
        <v>44275</v>
      </c>
      <c r="R92" s="3" t="b">
        <f t="shared" si="7"/>
        <v>1</v>
      </c>
      <c r="S92" s="3">
        <f t="shared" si="8"/>
        <v>1</v>
      </c>
    </row>
    <row r="93" spans="1:19" x14ac:dyDescent="0.25">
      <c r="A93">
        <v>92</v>
      </c>
      <c r="B93" s="2">
        <v>44242</v>
      </c>
      <c r="C93" t="s">
        <v>4</v>
      </c>
      <c r="D93">
        <v>3780</v>
      </c>
      <c r="E93">
        <f t="shared" si="6"/>
        <v>45</v>
      </c>
      <c r="F93">
        <f>IF(E93 = E92, G92, G92 + IF(soki[[#This Row],[WEEKEND]], 5000, $V$8))</f>
        <v>17150</v>
      </c>
      <c r="G93">
        <f>IF(soki[[#This Row],[Butelek]]-soki[[#This Row],[wielkosc_zamowienia]]&lt;0, soki[[#This Row],[Butelek]], soki[[#This Row],[Butelek]]-soki[[#This Row],[wielkosc_zamowienia]])</f>
        <v>13370</v>
      </c>
      <c r="H93" t="b">
        <f>(soki[[#This Row],[Butelek]]=soki[[#This Row],[Zostało]])</f>
        <v>0</v>
      </c>
      <c r="I93" t="b">
        <f>WEEKDAY(soki[[#This Row],[data]],2)&gt;5</f>
        <v>0</v>
      </c>
      <c r="P93" s="3">
        <v>79</v>
      </c>
      <c r="Q93" s="5">
        <v>44276</v>
      </c>
      <c r="R93" s="3" t="b">
        <f t="shared" si="7"/>
        <v>1</v>
      </c>
      <c r="S93" s="3">
        <f t="shared" si="8"/>
        <v>2</v>
      </c>
    </row>
    <row r="94" spans="1:19" x14ac:dyDescent="0.25">
      <c r="A94">
        <v>93</v>
      </c>
      <c r="B94" s="2">
        <v>44243</v>
      </c>
      <c r="C94" t="s">
        <v>7</v>
      </c>
      <c r="D94">
        <v>3330</v>
      </c>
      <c r="E94">
        <f t="shared" si="6"/>
        <v>46</v>
      </c>
      <c r="F94">
        <f>IF(E94 = E93, G93, G93 + IF(soki[[#This Row],[WEEKEND]], 5000, $V$8))</f>
        <v>25370</v>
      </c>
      <c r="G94">
        <f>IF(soki[[#This Row],[Butelek]]-soki[[#This Row],[wielkosc_zamowienia]]&lt;0, soki[[#This Row],[Butelek]], soki[[#This Row],[Butelek]]-soki[[#This Row],[wielkosc_zamowienia]])</f>
        <v>22040</v>
      </c>
      <c r="H94" t="b">
        <f>(soki[[#This Row],[Butelek]]=soki[[#This Row],[Zostało]])</f>
        <v>0</v>
      </c>
      <c r="I94" t="b">
        <f>WEEKDAY(soki[[#This Row],[data]],2)&gt;5</f>
        <v>0</v>
      </c>
      <c r="P94" s="3">
        <v>80</v>
      </c>
      <c r="Q94" s="5">
        <v>44277</v>
      </c>
      <c r="R94" s="3" t="b">
        <f t="shared" si="7"/>
        <v>1</v>
      </c>
      <c r="S94" s="3">
        <f t="shared" si="8"/>
        <v>3</v>
      </c>
    </row>
    <row r="95" spans="1:19" x14ac:dyDescent="0.25">
      <c r="A95">
        <v>94</v>
      </c>
      <c r="B95" s="2">
        <v>44243</v>
      </c>
      <c r="C95" t="s">
        <v>4</v>
      </c>
      <c r="D95">
        <v>1570</v>
      </c>
      <c r="E95">
        <f t="shared" si="6"/>
        <v>46</v>
      </c>
      <c r="F95">
        <f>IF(E95 = E94, G94, G94 + IF(soki[[#This Row],[WEEKEND]], 5000, $V$8))</f>
        <v>22040</v>
      </c>
      <c r="G95">
        <f>IF(soki[[#This Row],[Butelek]]-soki[[#This Row],[wielkosc_zamowienia]]&lt;0, soki[[#This Row],[Butelek]], soki[[#This Row],[Butelek]]-soki[[#This Row],[wielkosc_zamowienia]])</f>
        <v>20470</v>
      </c>
      <c r="H95" t="b">
        <f>(soki[[#This Row],[Butelek]]=soki[[#This Row],[Zostało]])</f>
        <v>0</v>
      </c>
      <c r="I95" t="b">
        <f>WEEKDAY(soki[[#This Row],[data]],2)&gt;5</f>
        <v>0</v>
      </c>
      <c r="P95" s="3">
        <v>81</v>
      </c>
      <c r="Q95" s="5">
        <v>44278</v>
      </c>
      <c r="R95" s="3" t="b">
        <f t="shared" si="7"/>
        <v>0</v>
      </c>
      <c r="S95" s="3">
        <f t="shared" si="8"/>
        <v>0</v>
      </c>
    </row>
    <row r="96" spans="1:19" x14ac:dyDescent="0.25">
      <c r="A96">
        <v>95</v>
      </c>
      <c r="B96" s="2">
        <v>44243</v>
      </c>
      <c r="C96" t="s">
        <v>6</v>
      </c>
      <c r="D96">
        <v>1590</v>
      </c>
      <c r="E96">
        <f t="shared" si="6"/>
        <v>46</v>
      </c>
      <c r="F96">
        <f>IF(E96 = E95, G95, G95 + IF(soki[[#This Row],[WEEKEND]], 5000, $V$8))</f>
        <v>20470</v>
      </c>
      <c r="G96">
        <f>IF(soki[[#This Row],[Butelek]]-soki[[#This Row],[wielkosc_zamowienia]]&lt;0, soki[[#This Row],[Butelek]], soki[[#This Row],[Butelek]]-soki[[#This Row],[wielkosc_zamowienia]])</f>
        <v>18880</v>
      </c>
      <c r="H96" t="b">
        <f>(soki[[#This Row],[Butelek]]=soki[[#This Row],[Zostało]])</f>
        <v>0</v>
      </c>
      <c r="I96" t="b">
        <f>WEEKDAY(soki[[#This Row],[data]],2)&gt;5</f>
        <v>0</v>
      </c>
      <c r="P96" s="3">
        <v>82</v>
      </c>
      <c r="Q96" s="5">
        <v>44279</v>
      </c>
      <c r="R96" s="3" t="b">
        <f t="shared" si="7"/>
        <v>1</v>
      </c>
      <c r="S96" s="3">
        <f t="shared" si="8"/>
        <v>1</v>
      </c>
    </row>
    <row r="97" spans="1:19" x14ac:dyDescent="0.25">
      <c r="A97">
        <v>96</v>
      </c>
      <c r="B97" s="2">
        <v>44244</v>
      </c>
      <c r="C97" t="s">
        <v>5</v>
      </c>
      <c r="D97">
        <v>7240</v>
      </c>
      <c r="E97">
        <f t="shared" si="6"/>
        <v>47</v>
      </c>
      <c r="F97">
        <f>IF(E97 = E96, G96, G96 + IF(soki[[#This Row],[WEEKEND]], 5000, $V$8))</f>
        <v>30880</v>
      </c>
      <c r="G97">
        <f>IF(soki[[#This Row],[Butelek]]-soki[[#This Row],[wielkosc_zamowienia]]&lt;0, soki[[#This Row],[Butelek]], soki[[#This Row],[Butelek]]-soki[[#This Row],[wielkosc_zamowienia]])</f>
        <v>23640</v>
      </c>
      <c r="H97" t="b">
        <f>(soki[[#This Row],[Butelek]]=soki[[#This Row],[Zostało]])</f>
        <v>0</v>
      </c>
      <c r="I97" t="b">
        <f>WEEKDAY(soki[[#This Row],[data]],2)&gt;5</f>
        <v>0</v>
      </c>
      <c r="P97" s="3">
        <v>83</v>
      </c>
      <c r="Q97" s="5">
        <v>44280</v>
      </c>
      <c r="R97" s="3" t="b">
        <f t="shared" si="7"/>
        <v>0</v>
      </c>
      <c r="S97" s="3">
        <f t="shared" si="8"/>
        <v>0</v>
      </c>
    </row>
    <row r="98" spans="1:19" x14ac:dyDescent="0.25">
      <c r="A98">
        <v>97</v>
      </c>
      <c r="B98" s="2">
        <v>44244</v>
      </c>
      <c r="C98" t="s">
        <v>4</v>
      </c>
      <c r="D98">
        <v>9690</v>
      </c>
      <c r="E98">
        <f t="shared" si="6"/>
        <v>47</v>
      </c>
      <c r="F98">
        <f>IF(E98 = E97, G97, G97 + IF(soki[[#This Row],[WEEKEND]], 5000, $V$8))</f>
        <v>23640</v>
      </c>
      <c r="G98">
        <f>IF(soki[[#This Row],[Butelek]]-soki[[#This Row],[wielkosc_zamowienia]]&lt;0, soki[[#This Row],[Butelek]], soki[[#This Row],[Butelek]]-soki[[#This Row],[wielkosc_zamowienia]])</f>
        <v>13950</v>
      </c>
      <c r="H98" t="b">
        <f>(soki[[#This Row],[Butelek]]=soki[[#This Row],[Zostało]])</f>
        <v>0</v>
      </c>
      <c r="I98" t="b">
        <f>WEEKDAY(soki[[#This Row],[data]],2)&gt;5</f>
        <v>0</v>
      </c>
      <c r="P98" s="3">
        <v>84</v>
      </c>
      <c r="Q98" s="5">
        <v>44281</v>
      </c>
      <c r="R98" s="3" t="b">
        <f t="shared" si="7"/>
        <v>1</v>
      </c>
      <c r="S98" s="3">
        <f t="shared" si="8"/>
        <v>1</v>
      </c>
    </row>
    <row r="99" spans="1:19" x14ac:dyDescent="0.25">
      <c r="A99">
        <v>98</v>
      </c>
      <c r="B99" s="2">
        <v>44244</v>
      </c>
      <c r="C99" t="s">
        <v>7</v>
      </c>
      <c r="D99">
        <v>5600</v>
      </c>
      <c r="E99">
        <f t="shared" si="6"/>
        <v>47</v>
      </c>
      <c r="F99">
        <f>IF(E99 = E98, G98, G98 + IF(soki[[#This Row],[WEEKEND]], 5000, $V$8))</f>
        <v>13950</v>
      </c>
      <c r="G99">
        <f>IF(soki[[#This Row],[Butelek]]-soki[[#This Row],[wielkosc_zamowienia]]&lt;0, soki[[#This Row],[Butelek]], soki[[#This Row],[Butelek]]-soki[[#This Row],[wielkosc_zamowienia]])</f>
        <v>8350</v>
      </c>
      <c r="H99" t="b">
        <f>(soki[[#This Row],[Butelek]]=soki[[#This Row],[Zostało]])</f>
        <v>0</v>
      </c>
      <c r="I99" t="b">
        <f>WEEKDAY(soki[[#This Row],[data]],2)&gt;5</f>
        <v>0</v>
      </c>
      <c r="P99" s="3">
        <v>85</v>
      </c>
      <c r="Q99" s="5">
        <v>44282</v>
      </c>
      <c r="R99" s="3" t="b">
        <f t="shared" si="7"/>
        <v>0</v>
      </c>
      <c r="S99" s="3">
        <f t="shared" si="8"/>
        <v>0</v>
      </c>
    </row>
    <row r="100" spans="1:19" x14ac:dyDescent="0.25">
      <c r="A100">
        <v>99</v>
      </c>
      <c r="B100" s="2">
        <v>44245</v>
      </c>
      <c r="C100" t="s">
        <v>5</v>
      </c>
      <c r="D100">
        <v>1740</v>
      </c>
      <c r="E100">
        <f t="shared" si="6"/>
        <v>48</v>
      </c>
      <c r="F100">
        <f>IF(E100 = E99, G99, G99 + IF(soki[[#This Row],[WEEKEND]], 5000, $V$8))</f>
        <v>20350</v>
      </c>
      <c r="G100">
        <f>IF(soki[[#This Row],[Butelek]]-soki[[#This Row],[wielkosc_zamowienia]]&lt;0, soki[[#This Row],[Butelek]], soki[[#This Row],[Butelek]]-soki[[#This Row],[wielkosc_zamowienia]])</f>
        <v>18610</v>
      </c>
      <c r="H100" t="b">
        <f>(soki[[#This Row],[Butelek]]=soki[[#This Row],[Zostało]])</f>
        <v>0</v>
      </c>
      <c r="I100" t="b">
        <f>WEEKDAY(soki[[#This Row],[data]],2)&gt;5</f>
        <v>0</v>
      </c>
      <c r="P100" s="3">
        <v>86</v>
      </c>
      <c r="Q100" s="5">
        <v>44283</v>
      </c>
      <c r="R100" s="3" t="b">
        <f t="shared" si="7"/>
        <v>1</v>
      </c>
      <c r="S100" s="3">
        <f t="shared" si="8"/>
        <v>1</v>
      </c>
    </row>
    <row r="101" spans="1:19" x14ac:dyDescent="0.25">
      <c r="A101">
        <v>100</v>
      </c>
      <c r="B101" s="2">
        <v>44246</v>
      </c>
      <c r="C101" t="s">
        <v>5</v>
      </c>
      <c r="D101">
        <v>5430</v>
      </c>
      <c r="E101">
        <f t="shared" si="6"/>
        <v>49</v>
      </c>
      <c r="F101">
        <f>IF(E101 = E100, G100, G100 + IF(soki[[#This Row],[WEEKEND]], 5000, $V$8))</f>
        <v>30610</v>
      </c>
      <c r="G101">
        <f>IF(soki[[#This Row],[Butelek]]-soki[[#This Row],[wielkosc_zamowienia]]&lt;0, soki[[#This Row],[Butelek]], soki[[#This Row],[Butelek]]-soki[[#This Row],[wielkosc_zamowienia]])</f>
        <v>25180</v>
      </c>
      <c r="H101" t="b">
        <f>(soki[[#This Row],[Butelek]]=soki[[#This Row],[Zostało]])</f>
        <v>0</v>
      </c>
      <c r="I101" t="b">
        <f>WEEKDAY(soki[[#This Row],[data]],2)&gt;5</f>
        <v>0</v>
      </c>
      <c r="P101" s="3">
        <v>87</v>
      </c>
      <c r="Q101" s="5">
        <v>44284</v>
      </c>
      <c r="R101" s="3" t="b">
        <f t="shared" si="7"/>
        <v>1</v>
      </c>
      <c r="S101" s="3">
        <f t="shared" si="8"/>
        <v>2</v>
      </c>
    </row>
    <row r="102" spans="1:19" x14ac:dyDescent="0.25">
      <c r="A102">
        <v>101</v>
      </c>
      <c r="B102" s="2">
        <v>44247</v>
      </c>
      <c r="C102" t="s">
        <v>7</v>
      </c>
      <c r="D102">
        <v>8190</v>
      </c>
      <c r="E102">
        <f t="shared" si="6"/>
        <v>50</v>
      </c>
      <c r="F102">
        <f>IF(E102 = E101, G101, G101 + IF(soki[[#This Row],[WEEKEND]], 5000, $V$8))</f>
        <v>30180</v>
      </c>
      <c r="G102">
        <f>IF(soki[[#This Row],[Butelek]]-soki[[#This Row],[wielkosc_zamowienia]]&lt;0, soki[[#This Row],[Butelek]], soki[[#This Row],[Butelek]]-soki[[#This Row],[wielkosc_zamowienia]])</f>
        <v>21990</v>
      </c>
      <c r="H102" t="b">
        <f>(soki[[#This Row],[Butelek]]=soki[[#This Row],[Zostało]])</f>
        <v>0</v>
      </c>
      <c r="I102" t="b">
        <f>WEEKDAY(soki[[#This Row],[data]],2)&gt;5</f>
        <v>1</v>
      </c>
      <c r="P102" s="3">
        <v>88</v>
      </c>
      <c r="Q102" s="5">
        <v>44285</v>
      </c>
      <c r="R102" s="3" t="b">
        <f t="shared" si="7"/>
        <v>1</v>
      </c>
      <c r="S102" s="3">
        <f t="shared" si="8"/>
        <v>3</v>
      </c>
    </row>
    <row r="103" spans="1:19" x14ac:dyDescent="0.25">
      <c r="A103">
        <v>102</v>
      </c>
      <c r="B103" s="2">
        <v>44247</v>
      </c>
      <c r="C103" t="s">
        <v>5</v>
      </c>
      <c r="D103">
        <v>1470</v>
      </c>
      <c r="E103">
        <f t="shared" si="6"/>
        <v>50</v>
      </c>
      <c r="F103">
        <f>IF(E103 = E102, G102, G102 + IF(soki[[#This Row],[WEEKEND]], 5000, $V$8))</f>
        <v>21990</v>
      </c>
      <c r="G103">
        <f>IF(soki[[#This Row],[Butelek]]-soki[[#This Row],[wielkosc_zamowienia]]&lt;0, soki[[#This Row],[Butelek]], soki[[#This Row],[Butelek]]-soki[[#This Row],[wielkosc_zamowienia]])</f>
        <v>20520</v>
      </c>
      <c r="H103" t="b">
        <f>(soki[[#This Row],[Butelek]]=soki[[#This Row],[Zostało]])</f>
        <v>0</v>
      </c>
      <c r="I103" t="b">
        <f>WEEKDAY(soki[[#This Row],[data]],2)&gt;5</f>
        <v>1</v>
      </c>
      <c r="P103" s="3">
        <v>89</v>
      </c>
      <c r="Q103" s="5">
        <v>44286</v>
      </c>
      <c r="R103" s="3" t="b">
        <f t="shared" si="7"/>
        <v>0</v>
      </c>
      <c r="S103" s="3">
        <f t="shared" si="8"/>
        <v>0</v>
      </c>
    </row>
    <row r="104" spans="1:19" x14ac:dyDescent="0.25">
      <c r="A104">
        <v>103</v>
      </c>
      <c r="B104" s="2">
        <v>44248</v>
      </c>
      <c r="C104" t="s">
        <v>6</v>
      </c>
      <c r="D104">
        <v>1620</v>
      </c>
      <c r="E104">
        <f t="shared" si="6"/>
        <v>51</v>
      </c>
      <c r="F104">
        <f>IF(E104 = E103, G103, G103 + IF(soki[[#This Row],[WEEKEND]], 5000, $V$8))</f>
        <v>25520</v>
      </c>
      <c r="G104">
        <f>IF(soki[[#This Row],[Butelek]]-soki[[#This Row],[wielkosc_zamowienia]]&lt;0, soki[[#This Row],[Butelek]], soki[[#This Row],[Butelek]]-soki[[#This Row],[wielkosc_zamowienia]])</f>
        <v>23900</v>
      </c>
      <c r="H104" t="b">
        <f>(soki[[#This Row],[Butelek]]=soki[[#This Row],[Zostało]])</f>
        <v>0</v>
      </c>
      <c r="I104" t="b">
        <f>WEEKDAY(soki[[#This Row],[data]],2)&gt;5</f>
        <v>1</v>
      </c>
      <c r="P104" s="3">
        <v>90</v>
      </c>
      <c r="Q104" s="5">
        <v>44287</v>
      </c>
      <c r="R104" s="3" t="b">
        <f t="shared" si="7"/>
        <v>1</v>
      </c>
      <c r="S104" s="3">
        <f t="shared" si="8"/>
        <v>1</v>
      </c>
    </row>
    <row r="105" spans="1:19" x14ac:dyDescent="0.25">
      <c r="A105">
        <v>104</v>
      </c>
      <c r="B105" s="2">
        <v>44248</v>
      </c>
      <c r="C105" t="s">
        <v>4</v>
      </c>
      <c r="D105">
        <v>6700</v>
      </c>
      <c r="E105">
        <f t="shared" si="6"/>
        <v>51</v>
      </c>
      <c r="F105">
        <f>IF(E105 = E104, G104, G104 + IF(soki[[#This Row],[WEEKEND]], 5000, $V$8))</f>
        <v>23900</v>
      </c>
      <c r="G105">
        <f>IF(soki[[#This Row],[Butelek]]-soki[[#This Row],[wielkosc_zamowienia]]&lt;0, soki[[#This Row],[Butelek]], soki[[#This Row],[Butelek]]-soki[[#This Row],[wielkosc_zamowienia]])</f>
        <v>17200</v>
      </c>
      <c r="H105" t="b">
        <f>(soki[[#This Row],[Butelek]]=soki[[#This Row],[Zostało]])</f>
        <v>0</v>
      </c>
      <c r="I105" t="b">
        <f>WEEKDAY(soki[[#This Row],[data]],2)&gt;5</f>
        <v>1</v>
      </c>
      <c r="P105" s="3">
        <v>91</v>
      </c>
      <c r="Q105" s="5">
        <v>44288</v>
      </c>
      <c r="R105" s="3" t="b">
        <f t="shared" si="7"/>
        <v>1</v>
      </c>
      <c r="S105" s="3">
        <f t="shared" si="8"/>
        <v>2</v>
      </c>
    </row>
    <row r="106" spans="1:19" x14ac:dyDescent="0.25">
      <c r="A106">
        <v>105</v>
      </c>
      <c r="B106" s="2">
        <v>44249</v>
      </c>
      <c r="C106" t="s">
        <v>4</v>
      </c>
      <c r="D106">
        <v>5570</v>
      </c>
      <c r="E106">
        <f t="shared" si="6"/>
        <v>52</v>
      </c>
      <c r="F106">
        <f>IF(E106 = E105, G105, G105 + IF(soki[[#This Row],[WEEKEND]], 5000, $V$8))</f>
        <v>29200</v>
      </c>
      <c r="G106">
        <f>IF(soki[[#This Row],[Butelek]]-soki[[#This Row],[wielkosc_zamowienia]]&lt;0, soki[[#This Row],[Butelek]], soki[[#This Row],[Butelek]]-soki[[#This Row],[wielkosc_zamowienia]])</f>
        <v>23630</v>
      </c>
      <c r="H106" t="b">
        <f>(soki[[#This Row],[Butelek]]=soki[[#This Row],[Zostało]])</f>
        <v>0</v>
      </c>
      <c r="I106" t="b">
        <f>WEEKDAY(soki[[#This Row],[data]],2)&gt;5</f>
        <v>0</v>
      </c>
      <c r="P106" s="3">
        <v>92</v>
      </c>
      <c r="Q106" s="5">
        <v>44289</v>
      </c>
      <c r="R106" s="3" t="b">
        <f t="shared" si="7"/>
        <v>0</v>
      </c>
      <c r="S106" s="3">
        <f t="shared" si="8"/>
        <v>0</v>
      </c>
    </row>
    <row r="107" spans="1:19" x14ac:dyDescent="0.25">
      <c r="A107">
        <v>106</v>
      </c>
      <c r="B107" s="2">
        <v>44249</v>
      </c>
      <c r="C107" t="s">
        <v>7</v>
      </c>
      <c r="D107">
        <v>4070</v>
      </c>
      <c r="E107">
        <f t="shared" si="6"/>
        <v>52</v>
      </c>
      <c r="F107">
        <f>IF(E107 = E106, G106, G106 + IF(soki[[#This Row],[WEEKEND]], 5000, $V$8))</f>
        <v>23630</v>
      </c>
      <c r="G107">
        <f>IF(soki[[#This Row],[Butelek]]-soki[[#This Row],[wielkosc_zamowienia]]&lt;0, soki[[#This Row],[Butelek]], soki[[#This Row],[Butelek]]-soki[[#This Row],[wielkosc_zamowienia]])</f>
        <v>19560</v>
      </c>
      <c r="H107" t="b">
        <f>(soki[[#This Row],[Butelek]]=soki[[#This Row],[Zostało]])</f>
        <v>0</v>
      </c>
      <c r="I107" t="b">
        <f>WEEKDAY(soki[[#This Row],[data]],2)&gt;5</f>
        <v>0</v>
      </c>
      <c r="P107" s="3">
        <v>93</v>
      </c>
      <c r="Q107" s="5">
        <v>44290</v>
      </c>
      <c r="R107" s="3" t="b">
        <f t="shared" si="7"/>
        <v>0</v>
      </c>
      <c r="S107" s="3">
        <f t="shared" si="8"/>
        <v>0</v>
      </c>
    </row>
    <row r="108" spans="1:19" x14ac:dyDescent="0.25">
      <c r="A108">
        <v>107</v>
      </c>
      <c r="B108" s="2">
        <v>44249</v>
      </c>
      <c r="C108" t="s">
        <v>6</v>
      </c>
      <c r="D108">
        <v>6500</v>
      </c>
      <c r="E108">
        <f t="shared" si="6"/>
        <v>52</v>
      </c>
      <c r="F108">
        <f>IF(E108 = E107, G107, G107 + IF(soki[[#This Row],[WEEKEND]], 5000, $V$8))</f>
        <v>19560</v>
      </c>
      <c r="G108">
        <f>IF(soki[[#This Row],[Butelek]]-soki[[#This Row],[wielkosc_zamowienia]]&lt;0, soki[[#This Row],[Butelek]], soki[[#This Row],[Butelek]]-soki[[#This Row],[wielkosc_zamowienia]])</f>
        <v>13060</v>
      </c>
      <c r="H108" t="b">
        <f>(soki[[#This Row],[Butelek]]=soki[[#This Row],[Zostało]])</f>
        <v>0</v>
      </c>
      <c r="I108" t="b">
        <f>WEEKDAY(soki[[#This Row],[data]],2)&gt;5</f>
        <v>0</v>
      </c>
      <c r="P108" s="3">
        <v>94</v>
      </c>
      <c r="Q108" s="5">
        <v>44291</v>
      </c>
      <c r="R108" s="3" t="b">
        <f t="shared" si="7"/>
        <v>0</v>
      </c>
      <c r="S108" s="3">
        <f t="shared" si="8"/>
        <v>0</v>
      </c>
    </row>
    <row r="109" spans="1:19" x14ac:dyDescent="0.25">
      <c r="A109">
        <v>108</v>
      </c>
      <c r="B109" s="2">
        <v>44250</v>
      </c>
      <c r="C109" t="s">
        <v>6</v>
      </c>
      <c r="D109">
        <v>6050</v>
      </c>
      <c r="E109">
        <f t="shared" si="6"/>
        <v>53</v>
      </c>
      <c r="F109">
        <f>IF(E109 = E108, G108, G108 + IF(soki[[#This Row],[WEEKEND]], 5000, $V$8))</f>
        <v>25060</v>
      </c>
      <c r="G109">
        <f>IF(soki[[#This Row],[Butelek]]-soki[[#This Row],[wielkosc_zamowienia]]&lt;0, soki[[#This Row],[Butelek]], soki[[#This Row],[Butelek]]-soki[[#This Row],[wielkosc_zamowienia]])</f>
        <v>19010</v>
      </c>
      <c r="H109" t="b">
        <f>(soki[[#This Row],[Butelek]]=soki[[#This Row],[Zostało]])</f>
        <v>0</v>
      </c>
      <c r="I109" t="b">
        <f>WEEKDAY(soki[[#This Row],[data]],2)&gt;5</f>
        <v>0</v>
      </c>
      <c r="P109" s="3">
        <v>95</v>
      </c>
      <c r="Q109" s="5">
        <v>44292</v>
      </c>
      <c r="R109" s="3" t="b">
        <f t="shared" si="7"/>
        <v>1</v>
      </c>
      <c r="S109" s="3">
        <f t="shared" si="8"/>
        <v>1</v>
      </c>
    </row>
    <row r="110" spans="1:19" x14ac:dyDescent="0.25">
      <c r="A110">
        <v>109</v>
      </c>
      <c r="B110" s="2">
        <v>44250</v>
      </c>
      <c r="C110" t="s">
        <v>5</v>
      </c>
      <c r="D110">
        <v>6880</v>
      </c>
      <c r="E110">
        <f t="shared" si="6"/>
        <v>53</v>
      </c>
      <c r="F110">
        <f>IF(E110 = E109, G109, G109 + IF(soki[[#This Row],[WEEKEND]], 5000, $V$8))</f>
        <v>19010</v>
      </c>
      <c r="G110">
        <f>IF(soki[[#This Row],[Butelek]]-soki[[#This Row],[wielkosc_zamowienia]]&lt;0, soki[[#This Row],[Butelek]], soki[[#This Row],[Butelek]]-soki[[#This Row],[wielkosc_zamowienia]])</f>
        <v>12130</v>
      </c>
      <c r="H110" t="b">
        <f>(soki[[#This Row],[Butelek]]=soki[[#This Row],[Zostało]])</f>
        <v>0</v>
      </c>
      <c r="I110" t="b">
        <f>WEEKDAY(soki[[#This Row],[data]],2)&gt;5</f>
        <v>0</v>
      </c>
      <c r="P110" s="3">
        <v>96</v>
      </c>
      <c r="Q110" s="5">
        <v>44293</v>
      </c>
      <c r="R110" s="3" t="b">
        <f t="shared" si="7"/>
        <v>1</v>
      </c>
      <c r="S110" s="3">
        <f t="shared" si="8"/>
        <v>2</v>
      </c>
    </row>
    <row r="111" spans="1:19" x14ac:dyDescent="0.25">
      <c r="A111">
        <v>110</v>
      </c>
      <c r="B111" s="2">
        <v>44251</v>
      </c>
      <c r="C111" t="s">
        <v>5</v>
      </c>
      <c r="D111">
        <v>3790</v>
      </c>
      <c r="E111">
        <f t="shared" si="6"/>
        <v>54</v>
      </c>
      <c r="F111">
        <f>IF(E111 = E110, G110, G110 + IF(soki[[#This Row],[WEEKEND]], 5000, $V$8))</f>
        <v>24130</v>
      </c>
      <c r="G111">
        <f>IF(soki[[#This Row],[Butelek]]-soki[[#This Row],[wielkosc_zamowienia]]&lt;0, soki[[#This Row],[Butelek]], soki[[#This Row],[Butelek]]-soki[[#This Row],[wielkosc_zamowienia]])</f>
        <v>20340</v>
      </c>
      <c r="H111" t="b">
        <f>(soki[[#This Row],[Butelek]]=soki[[#This Row],[Zostało]])</f>
        <v>0</v>
      </c>
      <c r="I111" t="b">
        <f>WEEKDAY(soki[[#This Row],[data]],2)&gt;5</f>
        <v>0</v>
      </c>
      <c r="P111" s="3">
        <v>97</v>
      </c>
      <c r="Q111" s="5">
        <v>44294</v>
      </c>
      <c r="R111" s="3" t="b">
        <f t="shared" si="7"/>
        <v>1</v>
      </c>
      <c r="S111" s="3">
        <f t="shared" si="8"/>
        <v>3</v>
      </c>
    </row>
    <row r="112" spans="1:19" x14ac:dyDescent="0.25">
      <c r="A112">
        <v>111</v>
      </c>
      <c r="B112" s="2">
        <v>44252</v>
      </c>
      <c r="C112" t="s">
        <v>5</v>
      </c>
      <c r="D112">
        <v>4560</v>
      </c>
      <c r="E112">
        <f t="shared" si="6"/>
        <v>55</v>
      </c>
      <c r="F112">
        <f>IF(E112 = E111, G111, G111 + IF(soki[[#This Row],[WEEKEND]], 5000, $V$8))</f>
        <v>32340</v>
      </c>
      <c r="G112">
        <f>IF(soki[[#This Row],[Butelek]]-soki[[#This Row],[wielkosc_zamowienia]]&lt;0, soki[[#This Row],[Butelek]], soki[[#This Row],[Butelek]]-soki[[#This Row],[wielkosc_zamowienia]])</f>
        <v>27780</v>
      </c>
      <c r="H112" t="b">
        <f>(soki[[#This Row],[Butelek]]=soki[[#This Row],[Zostało]])</f>
        <v>0</v>
      </c>
      <c r="I112" t="b">
        <f>WEEKDAY(soki[[#This Row],[data]],2)&gt;5</f>
        <v>0</v>
      </c>
      <c r="P112" s="3">
        <v>98</v>
      </c>
      <c r="Q112" s="5">
        <v>44295</v>
      </c>
      <c r="R112" s="3" t="b">
        <f t="shared" si="7"/>
        <v>1</v>
      </c>
      <c r="S112" s="3">
        <f t="shared" si="8"/>
        <v>4</v>
      </c>
    </row>
    <row r="113" spans="1:19" x14ac:dyDescent="0.25">
      <c r="A113">
        <v>112</v>
      </c>
      <c r="B113" s="2">
        <v>44252</v>
      </c>
      <c r="C113" t="s">
        <v>6</v>
      </c>
      <c r="D113">
        <v>3910</v>
      </c>
      <c r="E113">
        <f t="shared" si="6"/>
        <v>55</v>
      </c>
      <c r="F113">
        <f>IF(E113 = E112, G112, G112 + IF(soki[[#This Row],[WEEKEND]], 5000, $V$8))</f>
        <v>27780</v>
      </c>
      <c r="G113">
        <f>IF(soki[[#This Row],[Butelek]]-soki[[#This Row],[wielkosc_zamowienia]]&lt;0, soki[[#This Row],[Butelek]], soki[[#This Row],[Butelek]]-soki[[#This Row],[wielkosc_zamowienia]])</f>
        <v>23870</v>
      </c>
      <c r="H113" t="b">
        <f>(soki[[#This Row],[Butelek]]=soki[[#This Row],[Zostało]])</f>
        <v>0</v>
      </c>
      <c r="I113" t="b">
        <f>WEEKDAY(soki[[#This Row],[data]],2)&gt;5</f>
        <v>0</v>
      </c>
      <c r="P113" s="3">
        <v>99</v>
      </c>
      <c r="Q113" s="5">
        <v>44296</v>
      </c>
      <c r="R113" s="3" t="b">
        <f t="shared" si="7"/>
        <v>0</v>
      </c>
      <c r="S113" s="3">
        <f t="shared" si="8"/>
        <v>0</v>
      </c>
    </row>
    <row r="114" spans="1:19" x14ac:dyDescent="0.25">
      <c r="A114">
        <v>113</v>
      </c>
      <c r="B114" s="2">
        <v>44252</v>
      </c>
      <c r="C114" t="s">
        <v>4</v>
      </c>
      <c r="D114">
        <v>5060</v>
      </c>
      <c r="E114">
        <f t="shared" si="6"/>
        <v>55</v>
      </c>
      <c r="F114">
        <f>IF(E114 = E113, G113, G113 + IF(soki[[#This Row],[WEEKEND]], 5000, $V$8))</f>
        <v>23870</v>
      </c>
      <c r="G114">
        <f>IF(soki[[#This Row],[Butelek]]-soki[[#This Row],[wielkosc_zamowienia]]&lt;0, soki[[#This Row],[Butelek]], soki[[#This Row],[Butelek]]-soki[[#This Row],[wielkosc_zamowienia]])</f>
        <v>18810</v>
      </c>
      <c r="H114" t="b">
        <f>(soki[[#This Row],[Butelek]]=soki[[#This Row],[Zostało]])</f>
        <v>0</v>
      </c>
      <c r="I114" t="b">
        <f>WEEKDAY(soki[[#This Row],[data]],2)&gt;5</f>
        <v>0</v>
      </c>
      <c r="P114" s="3">
        <v>100</v>
      </c>
      <c r="Q114" s="5">
        <v>44297</v>
      </c>
      <c r="R114" s="3" t="b">
        <f t="shared" si="7"/>
        <v>0</v>
      </c>
      <c r="S114" s="3">
        <f t="shared" si="8"/>
        <v>0</v>
      </c>
    </row>
    <row r="115" spans="1:19" x14ac:dyDescent="0.25">
      <c r="A115">
        <v>114</v>
      </c>
      <c r="B115" s="2">
        <v>44253</v>
      </c>
      <c r="C115" t="s">
        <v>7</v>
      </c>
      <c r="D115">
        <v>9440</v>
      </c>
      <c r="E115">
        <f t="shared" si="6"/>
        <v>56</v>
      </c>
      <c r="F115">
        <f>IF(E115 = E114, G114, G114 + IF(soki[[#This Row],[WEEKEND]], 5000, $V$8))</f>
        <v>30810</v>
      </c>
      <c r="G115">
        <f>IF(soki[[#This Row],[Butelek]]-soki[[#This Row],[wielkosc_zamowienia]]&lt;0, soki[[#This Row],[Butelek]], soki[[#This Row],[Butelek]]-soki[[#This Row],[wielkosc_zamowienia]])</f>
        <v>21370</v>
      </c>
      <c r="H115" t="b">
        <f>(soki[[#This Row],[Butelek]]=soki[[#This Row],[Zostało]])</f>
        <v>0</v>
      </c>
      <c r="I115" t="b">
        <f>WEEKDAY(soki[[#This Row],[data]],2)&gt;5</f>
        <v>0</v>
      </c>
      <c r="P115" s="3">
        <v>101</v>
      </c>
      <c r="Q115" s="5">
        <v>44298</v>
      </c>
      <c r="R115" s="3" t="b">
        <f t="shared" si="7"/>
        <v>1</v>
      </c>
      <c r="S115" s="3">
        <f t="shared" si="8"/>
        <v>1</v>
      </c>
    </row>
    <row r="116" spans="1:19" x14ac:dyDescent="0.25">
      <c r="A116">
        <v>115</v>
      </c>
      <c r="B116" s="2">
        <v>44253</v>
      </c>
      <c r="C116" t="s">
        <v>4</v>
      </c>
      <c r="D116">
        <v>5100</v>
      </c>
      <c r="E116">
        <f t="shared" si="6"/>
        <v>56</v>
      </c>
      <c r="F116">
        <f>IF(E116 = E115, G115, G115 + IF(soki[[#This Row],[WEEKEND]], 5000, $V$8))</f>
        <v>21370</v>
      </c>
      <c r="G116">
        <f>IF(soki[[#This Row],[Butelek]]-soki[[#This Row],[wielkosc_zamowienia]]&lt;0, soki[[#This Row],[Butelek]], soki[[#This Row],[Butelek]]-soki[[#This Row],[wielkosc_zamowienia]])</f>
        <v>16270</v>
      </c>
      <c r="H116" t="b">
        <f>(soki[[#This Row],[Butelek]]=soki[[#This Row],[Zostało]])</f>
        <v>0</v>
      </c>
      <c r="I116" t="b">
        <f>WEEKDAY(soki[[#This Row],[data]],2)&gt;5</f>
        <v>0</v>
      </c>
      <c r="P116" s="3">
        <v>102</v>
      </c>
      <c r="Q116" s="5">
        <v>44299</v>
      </c>
      <c r="R116" s="3" t="b">
        <f t="shared" si="7"/>
        <v>0</v>
      </c>
      <c r="S116" s="3">
        <f t="shared" si="8"/>
        <v>0</v>
      </c>
    </row>
    <row r="117" spans="1:19" x14ac:dyDescent="0.25">
      <c r="A117">
        <v>116</v>
      </c>
      <c r="B117" s="2">
        <v>44254</v>
      </c>
      <c r="C117" t="s">
        <v>5</v>
      </c>
      <c r="D117">
        <v>4360</v>
      </c>
      <c r="E117">
        <f t="shared" si="6"/>
        <v>57</v>
      </c>
      <c r="F117">
        <f>IF(E117 = E116, G116, G116 + IF(soki[[#This Row],[WEEKEND]], 5000, $V$8))</f>
        <v>21270</v>
      </c>
      <c r="G117">
        <f>IF(soki[[#This Row],[Butelek]]-soki[[#This Row],[wielkosc_zamowienia]]&lt;0, soki[[#This Row],[Butelek]], soki[[#This Row],[Butelek]]-soki[[#This Row],[wielkosc_zamowienia]])</f>
        <v>16910</v>
      </c>
      <c r="H117" t="b">
        <f>(soki[[#This Row],[Butelek]]=soki[[#This Row],[Zostało]])</f>
        <v>0</v>
      </c>
      <c r="I117" t="b">
        <f>WEEKDAY(soki[[#This Row],[data]],2)&gt;5</f>
        <v>1</v>
      </c>
      <c r="P117" s="3">
        <v>103</v>
      </c>
      <c r="Q117" s="5">
        <v>44300</v>
      </c>
      <c r="R117" s="3" t="b">
        <f t="shared" si="7"/>
        <v>1</v>
      </c>
      <c r="S117" s="3">
        <f t="shared" si="8"/>
        <v>1</v>
      </c>
    </row>
    <row r="118" spans="1:19" x14ac:dyDescent="0.25">
      <c r="A118">
        <v>117</v>
      </c>
      <c r="B118" s="2">
        <v>44254</v>
      </c>
      <c r="C118" t="s">
        <v>6</v>
      </c>
      <c r="D118">
        <v>6220</v>
      </c>
      <c r="E118">
        <f t="shared" si="6"/>
        <v>57</v>
      </c>
      <c r="F118">
        <f>IF(E118 = E117, G117, G117 + IF(soki[[#This Row],[WEEKEND]], 5000, $V$8))</f>
        <v>16910</v>
      </c>
      <c r="G118">
        <f>IF(soki[[#This Row],[Butelek]]-soki[[#This Row],[wielkosc_zamowienia]]&lt;0, soki[[#This Row],[Butelek]], soki[[#This Row],[Butelek]]-soki[[#This Row],[wielkosc_zamowienia]])</f>
        <v>10690</v>
      </c>
      <c r="H118" t="b">
        <f>(soki[[#This Row],[Butelek]]=soki[[#This Row],[Zostało]])</f>
        <v>0</v>
      </c>
      <c r="I118" t="b">
        <f>WEEKDAY(soki[[#This Row],[data]],2)&gt;5</f>
        <v>1</v>
      </c>
      <c r="P118" s="3">
        <v>104</v>
      </c>
      <c r="Q118" s="5">
        <v>44301</v>
      </c>
      <c r="R118" s="3" t="b">
        <f t="shared" si="7"/>
        <v>1</v>
      </c>
      <c r="S118" s="3">
        <f t="shared" si="8"/>
        <v>2</v>
      </c>
    </row>
    <row r="119" spans="1:19" x14ac:dyDescent="0.25">
      <c r="A119">
        <v>118</v>
      </c>
      <c r="B119" s="2">
        <v>44255</v>
      </c>
      <c r="C119" t="s">
        <v>4</v>
      </c>
      <c r="D119">
        <v>4290</v>
      </c>
      <c r="E119">
        <f t="shared" si="6"/>
        <v>58</v>
      </c>
      <c r="F119">
        <f>IF(E119 = E118, G118, G118 + IF(soki[[#This Row],[WEEKEND]], 5000, $V$8))</f>
        <v>15690</v>
      </c>
      <c r="G119">
        <f>IF(soki[[#This Row],[Butelek]]-soki[[#This Row],[wielkosc_zamowienia]]&lt;0, soki[[#This Row],[Butelek]], soki[[#This Row],[Butelek]]-soki[[#This Row],[wielkosc_zamowienia]])</f>
        <v>11400</v>
      </c>
      <c r="H119" t="b">
        <f>(soki[[#This Row],[Butelek]]=soki[[#This Row],[Zostało]])</f>
        <v>0</v>
      </c>
      <c r="I119" t="b">
        <f>WEEKDAY(soki[[#This Row],[data]],2)&gt;5</f>
        <v>1</v>
      </c>
      <c r="P119" s="3">
        <v>105</v>
      </c>
      <c r="Q119" s="5">
        <v>44302</v>
      </c>
      <c r="R119" s="3" t="b">
        <f t="shared" si="7"/>
        <v>1</v>
      </c>
      <c r="S119" s="3">
        <f t="shared" si="8"/>
        <v>3</v>
      </c>
    </row>
    <row r="120" spans="1:19" x14ac:dyDescent="0.25">
      <c r="A120">
        <v>119</v>
      </c>
      <c r="B120" s="2">
        <v>44255</v>
      </c>
      <c r="C120" t="s">
        <v>6</v>
      </c>
      <c r="D120">
        <v>1260</v>
      </c>
      <c r="E120">
        <f t="shared" si="6"/>
        <v>58</v>
      </c>
      <c r="F120">
        <f>IF(E120 = E119, G119, G119 + IF(soki[[#This Row],[WEEKEND]], 5000, $V$8))</f>
        <v>11400</v>
      </c>
      <c r="G120">
        <f>IF(soki[[#This Row],[Butelek]]-soki[[#This Row],[wielkosc_zamowienia]]&lt;0, soki[[#This Row],[Butelek]], soki[[#This Row],[Butelek]]-soki[[#This Row],[wielkosc_zamowienia]])</f>
        <v>10140</v>
      </c>
      <c r="H120" t="b">
        <f>(soki[[#This Row],[Butelek]]=soki[[#This Row],[Zostało]])</f>
        <v>0</v>
      </c>
      <c r="I120" t="b">
        <f>WEEKDAY(soki[[#This Row],[data]],2)&gt;5</f>
        <v>1</v>
      </c>
      <c r="P120" s="3">
        <v>106</v>
      </c>
      <c r="Q120" s="5">
        <v>44303</v>
      </c>
      <c r="R120" s="3" t="b">
        <f t="shared" si="7"/>
        <v>1</v>
      </c>
      <c r="S120" s="3">
        <f t="shared" si="8"/>
        <v>4</v>
      </c>
    </row>
    <row r="121" spans="1:19" x14ac:dyDescent="0.25">
      <c r="A121">
        <v>120</v>
      </c>
      <c r="B121" s="2">
        <v>44256</v>
      </c>
      <c r="C121" t="s">
        <v>5</v>
      </c>
      <c r="D121">
        <v>9520</v>
      </c>
      <c r="E121">
        <f t="shared" si="6"/>
        <v>59</v>
      </c>
      <c r="F121">
        <f>IF(E121 = E120, G120, G120 + IF(soki[[#This Row],[WEEKEND]], 5000, $V$8))</f>
        <v>22140</v>
      </c>
      <c r="G121">
        <f>IF(soki[[#This Row],[Butelek]]-soki[[#This Row],[wielkosc_zamowienia]]&lt;0, soki[[#This Row],[Butelek]], soki[[#This Row],[Butelek]]-soki[[#This Row],[wielkosc_zamowienia]])</f>
        <v>12620</v>
      </c>
      <c r="H121" t="b">
        <f>(soki[[#This Row],[Butelek]]=soki[[#This Row],[Zostało]])</f>
        <v>0</v>
      </c>
      <c r="I121" t="b">
        <f>WEEKDAY(soki[[#This Row],[data]],2)&gt;5</f>
        <v>0</v>
      </c>
      <c r="P121" s="3">
        <v>107</v>
      </c>
      <c r="Q121" s="5">
        <v>44304</v>
      </c>
      <c r="R121" s="3" t="b">
        <f t="shared" si="7"/>
        <v>1</v>
      </c>
      <c r="S121" s="3">
        <f t="shared" si="8"/>
        <v>5</v>
      </c>
    </row>
    <row r="122" spans="1:19" x14ac:dyDescent="0.25">
      <c r="A122">
        <v>121</v>
      </c>
      <c r="B122" s="2">
        <v>44256</v>
      </c>
      <c r="C122" t="s">
        <v>4</v>
      </c>
      <c r="D122">
        <v>8650</v>
      </c>
      <c r="E122">
        <f t="shared" si="6"/>
        <v>59</v>
      </c>
      <c r="F122">
        <f>IF(E122 = E121, G121, G121 + IF(soki[[#This Row],[WEEKEND]], 5000, $V$8))</f>
        <v>12620</v>
      </c>
      <c r="G122">
        <f>IF(soki[[#This Row],[Butelek]]-soki[[#This Row],[wielkosc_zamowienia]]&lt;0, soki[[#This Row],[Butelek]], soki[[#This Row],[Butelek]]-soki[[#This Row],[wielkosc_zamowienia]])</f>
        <v>3970</v>
      </c>
      <c r="H122" t="b">
        <f>(soki[[#This Row],[Butelek]]=soki[[#This Row],[Zostało]])</f>
        <v>0</v>
      </c>
      <c r="I122" t="b">
        <f>WEEKDAY(soki[[#This Row],[data]],2)&gt;5</f>
        <v>0</v>
      </c>
      <c r="P122" s="3">
        <v>108</v>
      </c>
      <c r="Q122" s="5">
        <v>44305</v>
      </c>
      <c r="R122" s="3" t="b">
        <f t="shared" si="7"/>
        <v>1</v>
      </c>
      <c r="S122" s="3">
        <f t="shared" si="8"/>
        <v>6</v>
      </c>
    </row>
    <row r="123" spans="1:19" x14ac:dyDescent="0.25">
      <c r="A123">
        <v>122</v>
      </c>
      <c r="B123" s="2">
        <v>44257</v>
      </c>
      <c r="C123" t="s">
        <v>6</v>
      </c>
      <c r="D123">
        <v>9080</v>
      </c>
      <c r="E123">
        <f t="shared" si="6"/>
        <v>60</v>
      </c>
      <c r="F123">
        <f>IF(E123 = E122, G122, G122 + IF(soki[[#This Row],[WEEKEND]], 5000, $V$8))</f>
        <v>15970</v>
      </c>
      <c r="G123">
        <f>IF(soki[[#This Row],[Butelek]]-soki[[#This Row],[wielkosc_zamowienia]]&lt;0, soki[[#This Row],[Butelek]], soki[[#This Row],[Butelek]]-soki[[#This Row],[wielkosc_zamowienia]])</f>
        <v>6890</v>
      </c>
      <c r="H123" t="b">
        <f>(soki[[#This Row],[Butelek]]=soki[[#This Row],[Zostało]])</f>
        <v>0</v>
      </c>
      <c r="I123" t="b">
        <f>WEEKDAY(soki[[#This Row],[data]],2)&gt;5</f>
        <v>0</v>
      </c>
      <c r="P123" s="3">
        <v>109</v>
      </c>
      <c r="Q123" s="5">
        <v>44306</v>
      </c>
      <c r="R123" s="3" t="b">
        <f t="shared" si="7"/>
        <v>0</v>
      </c>
      <c r="S123" s="3">
        <f t="shared" si="8"/>
        <v>0</v>
      </c>
    </row>
    <row r="124" spans="1:19" x14ac:dyDescent="0.25">
      <c r="A124">
        <v>123</v>
      </c>
      <c r="B124" s="2">
        <v>44257</v>
      </c>
      <c r="C124" t="s">
        <v>5</v>
      </c>
      <c r="D124">
        <v>1510</v>
      </c>
      <c r="E124">
        <f t="shared" si="6"/>
        <v>60</v>
      </c>
      <c r="F124">
        <f>IF(E124 = E123, G123, G123 + IF(soki[[#This Row],[WEEKEND]], 5000, $V$8))</f>
        <v>6890</v>
      </c>
      <c r="G124">
        <f>IF(soki[[#This Row],[Butelek]]-soki[[#This Row],[wielkosc_zamowienia]]&lt;0, soki[[#This Row],[Butelek]], soki[[#This Row],[Butelek]]-soki[[#This Row],[wielkosc_zamowienia]])</f>
        <v>5380</v>
      </c>
      <c r="H124" t="b">
        <f>(soki[[#This Row],[Butelek]]=soki[[#This Row],[Zostało]])</f>
        <v>0</v>
      </c>
      <c r="I124" t="b">
        <f>WEEKDAY(soki[[#This Row],[data]],2)&gt;5</f>
        <v>0</v>
      </c>
      <c r="P124" s="3">
        <v>110</v>
      </c>
      <c r="Q124" s="5">
        <v>44307</v>
      </c>
      <c r="R124" s="3" t="b">
        <f t="shared" si="7"/>
        <v>1</v>
      </c>
      <c r="S124" s="3">
        <f t="shared" si="8"/>
        <v>1</v>
      </c>
    </row>
    <row r="125" spans="1:19" x14ac:dyDescent="0.25">
      <c r="A125">
        <v>124</v>
      </c>
      <c r="B125" s="2">
        <v>44258</v>
      </c>
      <c r="C125" t="s">
        <v>4</v>
      </c>
      <c r="D125">
        <v>6850</v>
      </c>
      <c r="E125">
        <f t="shared" si="6"/>
        <v>61</v>
      </c>
      <c r="F125">
        <f>IF(E125 = E124, G124, G124 + IF(soki[[#This Row],[WEEKEND]], 5000, $V$8))</f>
        <v>17380</v>
      </c>
      <c r="G125">
        <f>IF(soki[[#This Row],[Butelek]]-soki[[#This Row],[wielkosc_zamowienia]]&lt;0, soki[[#This Row],[Butelek]], soki[[#This Row],[Butelek]]-soki[[#This Row],[wielkosc_zamowienia]])</f>
        <v>10530</v>
      </c>
      <c r="H125" t="b">
        <f>(soki[[#This Row],[Butelek]]=soki[[#This Row],[Zostało]])</f>
        <v>0</v>
      </c>
      <c r="I125" t="b">
        <f>WEEKDAY(soki[[#This Row],[data]],2)&gt;5</f>
        <v>0</v>
      </c>
      <c r="P125" s="3">
        <v>111</v>
      </c>
      <c r="Q125" s="5">
        <v>44308</v>
      </c>
      <c r="R125" s="3" t="b">
        <f t="shared" si="7"/>
        <v>0</v>
      </c>
      <c r="S125" s="3">
        <f t="shared" si="8"/>
        <v>0</v>
      </c>
    </row>
    <row r="126" spans="1:19" x14ac:dyDescent="0.25">
      <c r="A126">
        <v>125</v>
      </c>
      <c r="B126" s="2">
        <v>44259</v>
      </c>
      <c r="C126" t="s">
        <v>4</v>
      </c>
      <c r="D126">
        <v>6210</v>
      </c>
      <c r="E126">
        <f t="shared" si="6"/>
        <v>62</v>
      </c>
      <c r="F126">
        <f>IF(E126 = E125, G125, G125 + IF(soki[[#This Row],[WEEKEND]], 5000, $V$8))</f>
        <v>22530</v>
      </c>
      <c r="G126">
        <f>IF(soki[[#This Row],[Butelek]]-soki[[#This Row],[wielkosc_zamowienia]]&lt;0, soki[[#This Row],[Butelek]], soki[[#This Row],[Butelek]]-soki[[#This Row],[wielkosc_zamowienia]])</f>
        <v>16320</v>
      </c>
      <c r="H126" t="b">
        <f>(soki[[#This Row],[Butelek]]=soki[[#This Row],[Zostało]])</f>
        <v>0</v>
      </c>
      <c r="I126" t="b">
        <f>WEEKDAY(soki[[#This Row],[data]],2)&gt;5</f>
        <v>0</v>
      </c>
      <c r="P126" s="3">
        <v>112</v>
      </c>
      <c r="Q126" s="5">
        <v>44309</v>
      </c>
      <c r="R126" s="3" t="b">
        <f t="shared" si="7"/>
        <v>1</v>
      </c>
      <c r="S126" s="3">
        <f t="shared" si="8"/>
        <v>1</v>
      </c>
    </row>
    <row r="127" spans="1:19" x14ac:dyDescent="0.25">
      <c r="A127">
        <v>126</v>
      </c>
      <c r="B127" s="2">
        <v>44260</v>
      </c>
      <c r="C127" t="s">
        <v>4</v>
      </c>
      <c r="D127">
        <v>3340</v>
      </c>
      <c r="E127">
        <f t="shared" si="6"/>
        <v>63</v>
      </c>
      <c r="F127">
        <f>IF(E127 = E126, G126, G126 + IF(soki[[#This Row],[WEEKEND]], 5000, $V$8))</f>
        <v>28320</v>
      </c>
      <c r="G127">
        <f>IF(soki[[#This Row],[Butelek]]-soki[[#This Row],[wielkosc_zamowienia]]&lt;0, soki[[#This Row],[Butelek]], soki[[#This Row],[Butelek]]-soki[[#This Row],[wielkosc_zamowienia]])</f>
        <v>24980</v>
      </c>
      <c r="H127" t="b">
        <f>(soki[[#This Row],[Butelek]]=soki[[#This Row],[Zostało]])</f>
        <v>0</v>
      </c>
      <c r="I127" t="b">
        <f>WEEKDAY(soki[[#This Row],[data]],2)&gt;5</f>
        <v>0</v>
      </c>
      <c r="P127" s="3">
        <v>113</v>
      </c>
      <c r="Q127" s="5">
        <v>44310</v>
      </c>
      <c r="R127" s="3" t="b">
        <f t="shared" si="7"/>
        <v>0</v>
      </c>
      <c r="S127" s="3">
        <f t="shared" si="8"/>
        <v>0</v>
      </c>
    </row>
    <row r="128" spans="1:19" x14ac:dyDescent="0.25">
      <c r="A128">
        <v>127</v>
      </c>
      <c r="B128" s="2">
        <v>44260</v>
      </c>
      <c r="C128" t="s">
        <v>5</v>
      </c>
      <c r="D128">
        <v>3450</v>
      </c>
      <c r="E128">
        <f t="shared" si="6"/>
        <v>63</v>
      </c>
      <c r="F128">
        <f>IF(E128 = E127, G127, G127 + IF(soki[[#This Row],[WEEKEND]], 5000, $V$8))</f>
        <v>24980</v>
      </c>
      <c r="G128">
        <f>IF(soki[[#This Row],[Butelek]]-soki[[#This Row],[wielkosc_zamowienia]]&lt;0, soki[[#This Row],[Butelek]], soki[[#This Row],[Butelek]]-soki[[#This Row],[wielkosc_zamowienia]])</f>
        <v>21530</v>
      </c>
      <c r="H128" t="b">
        <f>(soki[[#This Row],[Butelek]]=soki[[#This Row],[Zostało]])</f>
        <v>0</v>
      </c>
      <c r="I128" t="b">
        <f>WEEKDAY(soki[[#This Row],[data]],2)&gt;5</f>
        <v>0</v>
      </c>
      <c r="P128" s="3">
        <v>114</v>
      </c>
      <c r="Q128" s="5">
        <v>44311</v>
      </c>
      <c r="R128" s="3" t="b">
        <f t="shared" si="7"/>
        <v>1</v>
      </c>
      <c r="S128" s="3">
        <f t="shared" si="8"/>
        <v>1</v>
      </c>
    </row>
    <row r="129" spans="1:19" x14ac:dyDescent="0.25">
      <c r="A129">
        <v>128</v>
      </c>
      <c r="B129" s="2">
        <v>44261</v>
      </c>
      <c r="C129" t="s">
        <v>7</v>
      </c>
      <c r="D129">
        <v>3270</v>
      </c>
      <c r="E129">
        <f t="shared" si="6"/>
        <v>64</v>
      </c>
      <c r="F129">
        <f>IF(E129 = E128, G128, G128 + IF(soki[[#This Row],[WEEKEND]], 5000, $V$8))</f>
        <v>26530</v>
      </c>
      <c r="G129">
        <f>IF(soki[[#This Row],[Butelek]]-soki[[#This Row],[wielkosc_zamowienia]]&lt;0, soki[[#This Row],[Butelek]], soki[[#This Row],[Butelek]]-soki[[#This Row],[wielkosc_zamowienia]])</f>
        <v>23260</v>
      </c>
      <c r="H129" t="b">
        <f>(soki[[#This Row],[Butelek]]=soki[[#This Row],[Zostało]])</f>
        <v>0</v>
      </c>
      <c r="I129" t="b">
        <f>WEEKDAY(soki[[#This Row],[data]],2)&gt;5</f>
        <v>1</v>
      </c>
      <c r="P129" s="3">
        <v>115</v>
      </c>
      <c r="Q129" s="5">
        <v>44312</v>
      </c>
      <c r="R129" s="3" t="b">
        <f t="shared" si="7"/>
        <v>0</v>
      </c>
      <c r="S129" s="3">
        <f t="shared" si="8"/>
        <v>0</v>
      </c>
    </row>
    <row r="130" spans="1:19" x14ac:dyDescent="0.25">
      <c r="A130">
        <v>129</v>
      </c>
      <c r="B130" s="2">
        <v>44261</v>
      </c>
      <c r="C130" t="s">
        <v>6</v>
      </c>
      <c r="D130">
        <v>3580</v>
      </c>
      <c r="E130">
        <f t="shared" si="6"/>
        <v>64</v>
      </c>
      <c r="F130">
        <f>IF(E130 = E129, G129, G129 + IF(soki[[#This Row],[WEEKEND]], 5000, $V$8))</f>
        <v>23260</v>
      </c>
      <c r="G130">
        <f>IF(soki[[#This Row],[Butelek]]-soki[[#This Row],[wielkosc_zamowienia]]&lt;0, soki[[#This Row],[Butelek]], soki[[#This Row],[Butelek]]-soki[[#This Row],[wielkosc_zamowienia]])</f>
        <v>19680</v>
      </c>
      <c r="H130" t="b">
        <f>(soki[[#This Row],[Butelek]]=soki[[#This Row],[Zostało]])</f>
        <v>0</v>
      </c>
      <c r="I130" t="b">
        <f>WEEKDAY(soki[[#This Row],[data]],2)&gt;5</f>
        <v>1</v>
      </c>
      <c r="P130" s="3">
        <v>116</v>
      </c>
      <c r="Q130" s="5">
        <v>44313</v>
      </c>
      <c r="R130" s="3" t="b">
        <f t="shared" si="7"/>
        <v>0</v>
      </c>
      <c r="S130" s="3">
        <f t="shared" si="8"/>
        <v>0</v>
      </c>
    </row>
    <row r="131" spans="1:19" x14ac:dyDescent="0.25">
      <c r="A131">
        <v>130</v>
      </c>
      <c r="B131" s="2">
        <v>44261</v>
      </c>
      <c r="C131" t="s">
        <v>5</v>
      </c>
      <c r="D131">
        <v>9560</v>
      </c>
      <c r="E131">
        <f t="shared" si="6"/>
        <v>64</v>
      </c>
      <c r="F131">
        <f>IF(E131 = E130, G130, G130 + IF(soki[[#This Row],[WEEKEND]], 5000, $V$8))</f>
        <v>19680</v>
      </c>
      <c r="G131">
        <f>IF(soki[[#This Row],[Butelek]]-soki[[#This Row],[wielkosc_zamowienia]]&lt;0, soki[[#This Row],[Butelek]], soki[[#This Row],[Butelek]]-soki[[#This Row],[wielkosc_zamowienia]])</f>
        <v>10120</v>
      </c>
      <c r="H131" t="b">
        <f>(soki[[#This Row],[Butelek]]=soki[[#This Row],[Zostało]])</f>
        <v>0</v>
      </c>
      <c r="I131" t="b">
        <f>WEEKDAY(soki[[#This Row],[data]],2)&gt;5</f>
        <v>1</v>
      </c>
      <c r="P131" s="3">
        <v>117</v>
      </c>
      <c r="Q131" s="5">
        <v>44314</v>
      </c>
      <c r="R131" s="3" t="b">
        <f t="shared" si="7"/>
        <v>1</v>
      </c>
      <c r="S131" s="3">
        <f t="shared" si="8"/>
        <v>1</v>
      </c>
    </row>
    <row r="132" spans="1:19" x14ac:dyDescent="0.25">
      <c r="A132">
        <v>131</v>
      </c>
      <c r="B132" s="2">
        <v>44262</v>
      </c>
      <c r="C132" t="s">
        <v>4</v>
      </c>
      <c r="D132">
        <v>5310</v>
      </c>
      <c r="E132">
        <f t="shared" ref="E132:E195" si="9">IF(DAY(B132)=DAY(B131),E131,E131+1)</f>
        <v>65</v>
      </c>
      <c r="F132">
        <f>IF(E132 = E131, G131, G131 + IF(soki[[#This Row],[WEEKEND]], 5000, $V$8))</f>
        <v>15120</v>
      </c>
      <c r="G132">
        <f>IF(soki[[#This Row],[Butelek]]-soki[[#This Row],[wielkosc_zamowienia]]&lt;0, soki[[#This Row],[Butelek]], soki[[#This Row],[Butelek]]-soki[[#This Row],[wielkosc_zamowienia]])</f>
        <v>9810</v>
      </c>
      <c r="H132" t="b">
        <f>(soki[[#This Row],[Butelek]]=soki[[#This Row],[Zostało]])</f>
        <v>0</v>
      </c>
      <c r="I132" t="b">
        <f>WEEKDAY(soki[[#This Row],[data]],2)&gt;5</f>
        <v>1</v>
      </c>
      <c r="P132" s="3">
        <v>118</v>
      </c>
      <c r="Q132" s="5">
        <v>44315</v>
      </c>
      <c r="R132" s="3" t="b">
        <f t="shared" si="7"/>
        <v>0</v>
      </c>
      <c r="S132" s="3">
        <f t="shared" si="8"/>
        <v>0</v>
      </c>
    </row>
    <row r="133" spans="1:19" x14ac:dyDescent="0.25">
      <c r="A133">
        <v>132</v>
      </c>
      <c r="B133" s="2">
        <v>44263</v>
      </c>
      <c r="C133" t="s">
        <v>4</v>
      </c>
      <c r="D133">
        <v>9130</v>
      </c>
      <c r="E133">
        <f t="shared" si="9"/>
        <v>66</v>
      </c>
      <c r="F133">
        <f>IF(E133 = E132, G132, G132 + IF(soki[[#This Row],[WEEKEND]], 5000, $V$8))</f>
        <v>21810</v>
      </c>
      <c r="G133">
        <f>IF(soki[[#This Row],[Butelek]]-soki[[#This Row],[wielkosc_zamowienia]]&lt;0, soki[[#This Row],[Butelek]], soki[[#This Row],[Butelek]]-soki[[#This Row],[wielkosc_zamowienia]])</f>
        <v>12680</v>
      </c>
      <c r="H133" t="b">
        <f>(soki[[#This Row],[Butelek]]=soki[[#This Row],[Zostało]])</f>
        <v>0</v>
      </c>
      <c r="I133" t="b">
        <f>WEEKDAY(soki[[#This Row],[data]],2)&gt;5</f>
        <v>0</v>
      </c>
      <c r="P133" s="3">
        <v>119</v>
      </c>
      <c r="Q133" s="5">
        <v>44316</v>
      </c>
      <c r="R133" s="3" t="b">
        <f t="shared" si="7"/>
        <v>1</v>
      </c>
      <c r="S133" s="3">
        <f t="shared" si="8"/>
        <v>1</v>
      </c>
    </row>
    <row r="134" spans="1:19" x14ac:dyDescent="0.25">
      <c r="A134">
        <v>133</v>
      </c>
      <c r="B134" s="2">
        <v>44263</v>
      </c>
      <c r="C134" t="s">
        <v>5</v>
      </c>
      <c r="D134">
        <v>8710</v>
      </c>
      <c r="E134">
        <f t="shared" si="9"/>
        <v>66</v>
      </c>
      <c r="F134">
        <f>IF(E134 = E133, G133, G133 + IF(soki[[#This Row],[WEEKEND]], 5000, $V$8))</f>
        <v>12680</v>
      </c>
      <c r="G134">
        <f>IF(soki[[#This Row],[Butelek]]-soki[[#This Row],[wielkosc_zamowienia]]&lt;0, soki[[#This Row],[Butelek]], soki[[#This Row],[Butelek]]-soki[[#This Row],[wielkosc_zamowienia]])</f>
        <v>3970</v>
      </c>
      <c r="H134" t="b">
        <f>(soki[[#This Row],[Butelek]]=soki[[#This Row],[Zostało]])</f>
        <v>0</v>
      </c>
      <c r="I134" t="b">
        <f>WEEKDAY(soki[[#This Row],[data]],2)&gt;5</f>
        <v>0</v>
      </c>
      <c r="P134" s="3">
        <v>120</v>
      </c>
      <c r="Q134" s="5">
        <v>44317</v>
      </c>
      <c r="R134" s="3" t="b">
        <f t="shared" si="7"/>
        <v>1</v>
      </c>
      <c r="S134" s="3">
        <f t="shared" si="8"/>
        <v>2</v>
      </c>
    </row>
    <row r="135" spans="1:19" x14ac:dyDescent="0.25">
      <c r="A135">
        <v>134</v>
      </c>
      <c r="B135" s="2">
        <v>44264</v>
      </c>
      <c r="C135" t="s">
        <v>4</v>
      </c>
      <c r="D135">
        <v>1920</v>
      </c>
      <c r="E135">
        <f t="shared" si="9"/>
        <v>67</v>
      </c>
      <c r="F135">
        <f>IF(E135 = E134, G134, G134 + IF(soki[[#This Row],[WEEKEND]], 5000, $V$8))</f>
        <v>15970</v>
      </c>
      <c r="G135">
        <f>IF(soki[[#This Row],[Butelek]]-soki[[#This Row],[wielkosc_zamowienia]]&lt;0, soki[[#This Row],[Butelek]], soki[[#This Row],[Butelek]]-soki[[#This Row],[wielkosc_zamowienia]])</f>
        <v>14050</v>
      </c>
      <c r="H135" t="b">
        <f>(soki[[#This Row],[Butelek]]=soki[[#This Row],[Zostało]])</f>
        <v>0</v>
      </c>
      <c r="I135" t="b">
        <f>WEEKDAY(soki[[#This Row],[data]],2)&gt;5</f>
        <v>0</v>
      </c>
      <c r="P135" s="3">
        <v>121</v>
      </c>
      <c r="Q135" s="5">
        <v>44318</v>
      </c>
      <c r="R135" s="3" t="b">
        <f t="shared" si="7"/>
        <v>1</v>
      </c>
      <c r="S135" s="3">
        <f t="shared" si="8"/>
        <v>3</v>
      </c>
    </row>
    <row r="136" spans="1:19" x14ac:dyDescent="0.25">
      <c r="A136">
        <v>135</v>
      </c>
      <c r="B136" s="2">
        <v>44264</v>
      </c>
      <c r="C136" t="s">
        <v>5</v>
      </c>
      <c r="D136">
        <v>4330</v>
      </c>
      <c r="E136">
        <f t="shared" si="9"/>
        <v>67</v>
      </c>
      <c r="F136">
        <f>IF(E136 = E135, G135, G135 + IF(soki[[#This Row],[WEEKEND]], 5000, $V$8))</f>
        <v>14050</v>
      </c>
      <c r="G136">
        <f>IF(soki[[#This Row],[Butelek]]-soki[[#This Row],[wielkosc_zamowienia]]&lt;0, soki[[#This Row],[Butelek]], soki[[#This Row],[Butelek]]-soki[[#This Row],[wielkosc_zamowienia]])</f>
        <v>9720</v>
      </c>
      <c r="H136" t="b">
        <f>(soki[[#This Row],[Butelek]]=soki[[#This Row],[Zostało]])</f>
        <v>0</v>
      </c>
      <c r="I136" t="b">
        <f>WEEKDAY(soki[[#This Row],[data]],2)&gt;5</f>
        <v>0</v>
      </c>
      <c r="P136" s="3">
        <v>122</v>
      </c>
      <c r="Q136" s="5">
        <v>44319</v>
      </c>
      <c r="R136" s="3" t="b">
        <f t="shared" si="7"/>
        <v>0</v>
      </c>
      <c r="S136" s="3">
        <f t="shared" si="8"/>
        <v>0</v>
      </c>
    </row>
    <row r="137" spans="1:19" x14ac:dyDescent="0.25">
      <c r="A137">
        <v>136</v>
      </c>
      <c r="B137" s="2">
        <v>44265</v>
      </c>
      <c r="C137" t="s">
        <v>6</v>
      </c>
      <c r="D137">
        <v>6010</v>
      </c>
      <c r="E137">
        <f t="shared" si="9"/>
        <v>68</v>
      </c>
      <c r="F137">
        <f>IF(E137 = E136, G136, G136 + IF(soki[[#This Row],[WEEKEND]], 5000, $V$8))</f>
        <v>21720</v>
      </c>
      <c r="G137">
        <f>IF(soki[[#This Row],[Butelek]]-soki[[#This Row],[wielkosc_zamowienia]]&lt;0, soki[[#This Row],[Butelek]], soki[[#This Row],[Butelek]]-soki[[#This Row],[wielkosc_zamowienia]])</f>
        <v>15710</v>
      </c>
      <c r="H137" t="b">
        <f>(soki[[#This Row],[Butelek]]=soki[[#This Row],[Zostało]])</f>
        <v>0</v>
      </c>
      <c r="I137" t="b">
        <f>WEEKDAY(soki[[#This Row],[data]],2)&gt;5</f>
        <v>0</v>
      </c>
      <c r="P137" s="3">
        <v>123</v>
      </c>
      <c r="Q137" s="5">
        <v>44320</v>
      </c>
      <c r="R137" s="3" t="b">
        <f t="shared" si="7"/>
        <v>0</v>
      </c>
      <c r="S137" s="3">
        <f t="shared" si="8"/>
        <v>0</v>
      </c>
    </row>
    <row r="138" spans="1:19" x14ac:dyDescent="0.25">
      <c r="A138">
        <v>137</v>
      </c>
      <c r="B138" s="2">
        <v>44265</v>
      </c>
      <c r="C138" t="s">
        <v>5</v>
      </c>
      <c r="D138">
        <v>8680</v>
      </c>
      <c r="E138">
        <f t="shared" si="9"/>
        <v>68</v>
      </c>
      <c r="F138">
        <f>IF(E138 = E137, G137, G137 + IF(soki[[#This Row],[WEEKEND]], 5000, $V$8))</f>
        <v>15710</v>
      </c>
      <c r="G138">
        <f>IF(soki[[#This Row],[Butelek]]-soki[[#This Row],[wielkosc_zamowienia]]&lt;0, soki[[#This Row],[Butelek]], soki[[#This Row],[Butelek]]-soki[[#This Row],[wielkosc_zamowienia]])</f>
        <v>7030</v>
      </c>
      <c r="H138" t="b">
        <f>(soki[[#This Row],[Butelek]]=soki[[#This Row],[Zostało]])</f>
        <v>0</v>
      </c>
      <c r="I138" t="b">
        <f>WEEKDAY(soki[[#This Row],[data]],2)&gt;5</f>
        <v>0</v>
      </c>
      <c r="P138" s="3">
        <v>124</v>
      </c>
      <c r="Q138" s="5">
        <v>44321</v>
      </c>
      <c r="R138" s="3" t="b">
        <f t="shared" si="7"/>
        <v>1</v>
      </c>
      <c r="S138" s="3">
        <f t="shared" si="8"/>
        <v>1</v>
      </c>
    </row>
    <row r="139" spans="1:19" x14ac:dyDescent="0.25">
      <c r="A139">
        <v>138</v>
      </c>
      <c r="B139" s="2">
        <v>44265</v>
      </c>
      <c r="C139" t="s">
        <v>7</v>
      </c>
      <c r="D139">
        <v>6950</v>
      </c>
      <c r="E139">
        <f t="shared" si="9"/>
        <v>68</v>
      </c>
      <c r="F139">
        <f>IF(E139 = E138, G138, G138 + IF(soki[[#This Row],[WEEKEND]], 5000, $V$8))</f>
        <v>7030</v>
      </c>
      <c r="G139">
        <f>IF(soki[[#This Row],[Butelek]]-soki[[#This Row],[wielkosc_zamowienia]]&lt;0, soki[[#This Row],[Butelek]], soki[[#This Row],[Butelek]]-soki[[#This Row],[wielkosc_zamowienia]])</f>
        <v>80</v>
      </c>
      <c r="H139" t="b">
        <f>(soki[[#This Row],[Butelek]]=soki[[#This Row],[Zostało]])</f>
        <v>0</v>
      </c>
      <c r="I139" t="b">
        <f>WEEKDAY(soki[[#This Row],[data]],2)&gt;5</f>
        <v>0</v>
      </c>
      <c r="P139" s="3">
        <v>125</v>
      </c>
      <c r="Q139" s="5">
        <v>44322</v>
      </c>
      <c r="R139" s="3" t="b">
        <f t="shared" si="7"/>
        <v>1</v>
      </c>
      <c r="S139" s="3">
        <f t="shared" si="8"/>
        <v>2</v>
      </c>
    </row>
    <row r="140" spans="1:19" x14ac:dyDescent="0.25">
      <c r="A140">
        <v>139</v>
      </c>
      <c r="B140" s="2">
        <v>44266</v>
      </c>
      <c r="C140" t="s">
        <v>5</v>
      </c>
      <c r="D140">
        <v>3280</v>
      </c>
      <c r="E140">
        <f t="shared" si="9"/>
        <v>69</v>
      </c>
      <c r="F140">
        <f>IF(E140 = E139, G139, G139 + IF(soki[[#This Row],[WEEKEND]], 5000, $V$8))</f>
        <v>12080</v>
      </c>
      <c r="G140">
        <f>IF(soki[[#This Row],[Butelek]]-soki[[#This Row],[wielkosc_zamowienia]]&lt;0, soki[[#This Row],[Butelek]], soki[[#This Row],[Butelek]]-soki[[#This Row],[wielkosc_zamowienia]])</f>
        <v>8800</v>
      </c>
      <c r="H140" t="b">
        <f>(soki[[#This Row],[Butelek]]=soki[[#This Row],[Zostało]])</f>
        <v>0</v>
      </c>
      <c r="I140" t="b">
        <f>WEEKDAY(soki[[#This Row],[data]],2)&gt;5</f>
        <v>0</v>
      </c>
      <c r="P140" s="3">
        <v>126</v>
      </c>
      <c r="Q140" s="5">
        <v>44323</v>
      </c>
      <c r="R140" s="3" t="b">
        <f t="shared" si="7"/>
        <v>1</v>
      </c>
      <c r="S140" s="3">
        <f t="shared" si="8"/>
        <v>3</v>
      </c>
    </row>
    <row r="141" spans="1:19" x14ac:dyDescent="0.25">
      <c r="A141">
        <v>140</v>
      </c>
      <c r="B141" s="2">
        <v>44267</v>
      </c>
      <c r="C141" t="s">
        <v>6</v>
      </c>
      <c r="D141">
        <v>9590</v>
      </c>
      <c r="E141">
        <f t="shared" si="9"/>
        <v>70</v>
      </c>
      <c r="F141">
        <f>IF(E141 = E140, G140, G140 + IF(soki[[#This Row],[WEEKEND]], 5000, $V$8))</f>
        <v>20800</v>
      </c>
      <c r="G141">
        <f>IF(soki[[#This Row],[Butelek]]-soki[[#This Row],[wielkosc_zamowienia]]&lt;0, soki[[#This Row],[Butelek]], soki[[#This Row],[Butelek]]-soki[[#This Row],[wielkosc_zamowienia]])</f>
        <v>11210</v>
      </c>
      <c r="H141" t="b">
        <f>(soki[[#This Row],[Butelek]]=soki[[#This Row],[Zostało]])</f>
        <v>0</v>
      </c>
      <c r="I141" t="b">
        <f>WEEKDAY(soki[[#This Row],[data]],2)&gt;5</f>
        <v>0</v>
      </c>
      <c r="P141" s="3">
        <v>127</v>
      </c>
      <c r="Q141" s="5">
        <v>44324</v>
      </c>
      <c r="R141" s="3" t="b">
        <f t="shared" si="7"/>
        <v>1</v>
      </c>
      <c r="S141" s="3">
        <f t="shared" si="8"/>
        <v>4</v>
      </c>
    </row>
    <row r="142" spans="1:19" x14ac:dyDescent="0.25">
      <c r="A142">
        <v>141</v>
      </c>
      <c r="B142" s="2">
        <v>44267</v>
      </c>
      <c r="C142" t="s">
        <v>4</v>
      </c>
      <c r="D142">
        <v>820</v>
      </c>
      <c r="E142">
        <f t="shared" si="9"/>
        <v>70</v>
      </c>
      <c r="F142">
        <f>IF(E142 = E141, G141, G141 + IF(soki[[#This Row],[WEEKEND]], 5000, $V$8))</f>
        <v>11210</v>
      </c>
      <c r="G142">
        <f>IF(soki[[#This Row],[Butelek]]-soki[[#This Row],[wielkosc_zamowienia]]&lt;0, soki[[#This Row],[Butelek]], soki[[#This Row],[Butelek]]-soki[[#This Row],[wielkosc_zamowienia]])</f>
        <v>10390</v>
      </c>
      <c r="H142" t="b">
        <f>(soki[[#This Row],[Butelek]]=soki[[#This Row],[Zostało]])</f>
        <v>0</v>
      </c>
      <c r="I142" t="b">
        <f>WEEKDAY(soki[[#This Row],[data]],2)&gt;5</f>
        <v>0</v>
      </c>
      <c r="P142" s="3">
        <v>128</v>
      </c>
      <c r="Q142" s="5">
        <v>44325</v>
      </c>
      <c r="R142" s="3" t="b">
        <f t="shared" si="7"/>
        <v>1</v>
      </c>
      <c r="S142" s="3">
        <f t="shared" si="8"/>
        <v>5</v>
      </c>
    </row>
    <row r="143" spans="1:19" x14ac:dyDescent="0.25">
      <c r="A143">
        <v>142</v>
      </c>
      <c r="B143" s="2">
        <v>44268</v>
      </c>
      <c r="C143" t="s">
        <v>4</v>
      </c>
      <c r="D143">
        <v>5220</v>
      </c>
      <c r="E143">
        <f t="shared" si="9"/>
        <v>71</v>
      </c>
      <c r="F143">
        <f>IF(E143 = E142, G142, G142 + IF(soki[[#This Row],[WEEKEND]], 5000, $V$8))</f>
        <v>15390</v>
      </c>
      <c r="G143">
        <f>IF(soki[[#This Row],[Butelek]]-soki[[#This Row],[wielkosc_zamowienia]]&lt;0, soki[[#This Row],[Butelek]], soki[[#This Row],[Butelek]]-soki[[#This Row],[wielkosc_zamowienia]])</f>
        <v>10170</v>
      </c>
      <c r="H143" t="b">
        <f>(soki[[#This Row],[Butelek]]=soki[[#This Row],[Zostało]])</f>
        <v>0</v>
      </c>
      <c r="I143" t="b">
        <f>WEEKDAY(soki[[#This Row],[data]],2)&gt;5</f>
        <v>1</v>
      </c>
      <c r="P143" s="3">
        <v>129</v>
      </c>
      <c r="Q143" s="5">
        <v>44326</v>
      </c>
      <c r="R143" s="3" t="b">
        <f t="shared" si="7"/>
        <v>0</v>
      </c>
      <c r="S143" s="3">
        <f t="shared" si="8"/>
        <v>0</v>
      </c>
    </row>
    <row r="144" spans="1:19" x14ac:dyDescent="0.25">
      <c r="A144">
        <v>143</v>
      </c>
      <c r="B144" s="2">
        <v>44269</v>
      </c>
      <c r="C144" t="s">
        <v>6</v>
      </c>
      <c r="D144">
        <v>6210</v>
      </c>
      <c r="E144">
        <f t="shared" si="9"/>
        <v>72</v>
      </c>
      <c r="F144">
        <f>IF(E144 = E143, G143, G143 + IF(soki[[#This Row],[WEEKEND]], 5000, $V$8))</f>
        <v>15170</v>
      </c>
      <c r="G144">
        <f>IF(soki[[#This Row],[Butelek]]-soki[[#This Row],[wielkosc_zamowienia]]&lt;0, soki[[#This Row],[Butelek]], soki[[#This Row],[Butelek]]-soki[[#This Row],[wielkosc_zamowienia]])</f>
        <v>8960</v>
      </c>
      <c r="H144" t="b">
        <f>(soki[[#This Row],[Butelek]]=soki[[#This Row],[Zostało]])</f>
        <v>0</v>
      </c>
      <c r="I144" t="b">
        <f>WEEKDAY(soki[[#This Row],[data]],2)&gt;5</f>
        <v>1</v>
      </c>
      <c r="P144" s="3">
        <v>130</v>
      </c>
      <c r="Q144" s="5">
        <v>44327</v>
      </c>
      <c r="R144" s="3" t="b">
        <f t="shared" si="7"/>
        <v>0</v>
      </c>
      <c r="S144" s="3">
        <f t="shared" si="8"/>
        <v>0</v>
      </c>
    </row>
    <row r="145" spans="1:19" x14ac:dyDescent="0.25">
      <c r="A145">
        <v>144</v>
      </c>
      <c r="B145" s="2">
        <v>44269</v>
      </c>
      <c r="C145" t="s">
        <v>5</v>
      </c>
      <c r="D145">
        <v>3180</v>
      </c>
      <c r="E145">
        <f t="shared" si="9"/>
        <v>72</v>
      </c>
      <c r="F145">
        <f>IF(E145 = E144, G144, G144 + IF(soki[[#This Row],[WEEKEND]], 5000, $V$8))</f>
        <v>8960</v>
      </c>
      <c r="G145">
        <f>IF(soki[[#This Row],[Butelek]]-soki[[#This Row],[wielkosc_zamowienia]]&lt;0, soki[[#This Row],[Butelek]], soki[[#This Row],[Butelek]]-soki[[#This Row],[wielkosc_zamowienia]])</f>
        <v>5780</v>
      </c>
      <c r="H145" t="b">
        <f>(soki[[#This Row],[Butelek]]=soki[[#This Row],[Zostało]])</f>
        <v>0</v>
      </c>
      <c r="I145" t="b">
        <f>WEEKDAY(soki[[#This Row],[data]],2)&gt;5</f>
        <v>1</v>
      </c>
      <c r="P145" s="3">
        <v>131</v>
      </c>
      <c r="Q145" s="5">
        <v>44328</v>
      </c>
      <c r="R145" s="3" t="b">
        <f t="shared" si="7"/>
        <v>0</v>
      </c>
      <c r="S145" s="3">
        <f t="shared" si="8"/>
        <v>0</v>
      </c>
    </row>
    <row r="146" spans="1:19" x14ac:dyDescent="0.25">
      <c r="A146">
        <v>145</v>
      </c>
      <c r="B146" s="2">
        <v>44270</v>
      </c>
      <c r="C146" t="s">
        <v>4</v>
      </c>
      <c r="D146">
        <v>6860</v>
      </c>
      <c r="E146">
        <f t="shared" si="9"/>
        <v>73</v>
      </c>
      <c r="F146">
        <f>IF(E146 = E145, G145, G145 + IF(soki[[#This Row],[WEEKEND]], 5000, $V$8))</f>
        <v>17780</v>
      </c>
      <c r="G146">
        <f>IF(soki[[#This Row],[Butelek]]-soki[[#This Row],[wielkosc_zamowienia]]&lt;0, soki[[#This Row],[Butelek]], soki[[#This Row],[Butelek]]-soki[[#This Row],[wielkosc_zamowienia]])</f>
        <v>10920</v>
      </c>
      <c r="H146" t="b">
        <f>(soki[[#This Row],[Butelek]]=soki[[#This Row],[Zostało]])</f>
        <v>0</v>
      </c>
      <c r="I146" t="b">
        <f>WEEKDAY(soki[[#This Row],[data]],2)&gt;5</f>
        <v>0</v>
      </c>
      <c r="P146" s="3">
        <v>132</v>
      </c>
      <c r="Q146" s="5">
        <v>44329</v>
      </c>
      <c r="R146" s="3" t="b">
        <f t="shared" si="7"/>
        <v>1</v>
      </c>
      <c r="S146" s="3">
        <f t="shared" si="8"/>
        <v>1</v>
      </c>
    </row>
    <row r="147" spans="1:19" x14ac:dyDescent="0.25">
      <c r="A147">
        <v>146</v>
      </c>
      <c r="B147" s="2">
        <v>44271</v>
      </c>
      <c r="C147" t="s">
        <v>4</v>
      </c>
      <c r="D147">
        <v>2020</v>
      </c>
      <c r="E147">
        <f t="shared" si="9"/>
        <v>74</v>
      </c>
      <c r="F147">
        <f>IF(E147 = E146, G146, G146 + IF(soki[[#This Row],[WEEKEND]], 5000, $V$8))</f>
        <v>22920</v>
      </c>
      <c r="G147">
        <f>IF(soki[[#This Row],[Butelek]]-soki[[#This Row],[wielkosc_zamowienia]]&lt;0, soki[[#This Row],[Butelek]], soki[[#This Row],[Butelek]]-soki[[#This Row],[wielkosc_zamowienia]])</f>
        <v>20900</v>
      </c>
      <c r="H147" t="b">
        <f>(soki[[#This Row],[Butelek]]=soki[[#This Row],[Zostało]])</f>
        <v>0</v>
      </c>
      <c r="I147" t="b">
        <f>WEEKDAY(soki[[#This Row],[data]],2)&gt;5</f>
        <v>0</v>
      </c>
      <c r="P147" s="3">
        <v>133</v>
      </c>
      <c r="Q147" s="5">
        <v>44330</v>
      </c>
      <c r="R147" s="3" t="b">
        <f t="shared" si="7"/>
        <v>1</v>
      </c>
      <c r="S147" s="3">
        <f t="shared" si="8"/>
        <v>2</v>
      </c>
    </row>
    <row r="148" spans="1:19" x14ac:dyDescent="0.25">
      <c r="A148">
        <v>147</v>
      </c>
      <c r="B148" s="2">
        <v>44271</v>
      </c>
      <c r="C148" t="s">
        <v>5</v>
      </c>
      <c r="D148">
        <v>3650</v>
      </c>
      <c r="E148">
        <f t="shared" si="9"/>
        <v>74</v>
      </c>
      <c r="F148">
        <f>IF(E148 = E147, G147, G147 + IF(soki[[#This Row],[WEEKEND]], 5000, $V$8))</f>
        <v>20900</v>
      </c>
      <c r="G148">
        <f>IF(soki[[#This Row],[Butelek]]-soki[[#This Row],[wielkosc_zamowienia]]&lt;0, soki[[#This Row],[Butelek]], soki[[#This Row],[Butelek]]-soki[[#This Row],[wielkosc_zamowienia]])</f>
        <v>17250</v>
      </c>
      <c r="H148" t="b">
        <f>(soki[[#This Row],[Butelek]]=soki[[#This Row],[Zostało]])</f>
        <v>0</v>
      </c>
      <c r="I148" t="b">
        <f>WEEKDAY(soki[[#This Row],[data]],2)&gt;5</f>
        <v>0</v>
      </c>
      <c r="P148" s="3">
        <v>134</v>
      </c>
      <c r="Q148" s="5">
        <v>44331</v>
      </c>
      <c r="R148" s="3" t="b">
        <f t="shared" si="7"/>
        <v>0</v>
      </c>
      <c r="S148" s="3">
        <f t="shared" si="8"/>
        <v>0</v>
      </c>
    </row>
    <row r="149" spans="1:19" x14ac:dyDescent="0.25">
      <c r="A149">
        <v>148</v>
      </c>
      <c r="B149" s="2">
        <v>44272</v>
      </c>
      <c r="C149" t="s">
        <v>4</v>
      </c>
      <c r="D149">
        <v>9720</v>
      </c>
      <c r="E149">
        <f t="shared" si="9"/>
        <v>75</v>
      </c>
      <c r="F149">
        <f>IF(E149 = E148, G148, G148 + IF(soki[[#This Row],[WEEKEND]], 5000, $V$8))</f>
        <v>29250</v>
      </c>
      <c r="G149">
        <f>IF(soki[[#This Row],[Butelek]]-soki[[#This Row],[wielkosc_zamowienia]]&lt;0, soki[[#This Row],[Butelek]], soki[[#This Row],[Butelek]]-soki[[#This Row],[wielkosc_zamowienia]])</f>
        <v>19530</v>
      </c>
      <c r="H149" t="b">
        <f>(soki[[#This Row],[Butelek]]=soki[[#This Row],[Zostało]])</f>
        <v>0</v>
      </c>
      <c r="I149" t="b">
        <f>WEEKDAY(soki[[#This Row],[data]],2)&gt;5</f>
        <v>0</v>
      </c>
      <c r="P149" s="3">
        <v>135</v>
      </c>
      <c r="Q149" s="5">
        <v>44332</v>
      </c>
      <c r="R149" s="3" t="b">
        <f t="shared" si="7"/>
        <v>1</v>
      </c>
      <c r="S149" s="3">
        <f t="shared" si="8"/>
        <v>1</v>
      </c>
    </row>
    <row r="150" spans="1:19" x14ac:dyDescent="0.25">
      <c r="A150">
        <v>149</v>
      </c>
      <c r="B150" s="2">
        <v>44273</v>
      </c>
      <c r="C150" t="s">
        <v>5</v>
      </c>
      <c r="D150">
        <v>7840</v>
      </c>
      <c r="E150">
        <f t="shared" si="9"/>
        <v>76</v>
      </c>
      <c r="F150">
        <f>IF(E150 = E149, G149, G149 + IF(soki[[#This Row],[WEEKEND]], 5000, $V$8))</f>
        <v>31530</v>
      </c>
      <c r="G150">
        <f>IF(soki[[#This Row],[Butelek]]-soki[[#This Row],[wielkosc_zamowienia]]&lt;0, soki[[#This Row],[Butelek]], soki[[#This Row],[Butelek]]-soki[[#This Row],[wielkosc_zamowienia]])</f>
        <v>23690</v>
      </c>
      <c r="H150" t="b">
        <f>(soki[[#This Row],[Butelek]]=soki[[#This Row],[Zostało]])</f>
        <v>0</v>
      </c>
      <c r="I150" t="b">
        <f>WEEKDAY(soki[[#This Row],[data]],2)&gt;5</f>
        <v>0</v>
      </c>
      <c r="P150" s="3">
        <v>136</v>
      </c>
      <c r="Q150" s="5">
        <v>44333</v>
      </c>
      <c r="R150" s="3" t="b">
        <f t="shared" si="7"/>
        <v>1</v>
      </c>
      <c r="S150" s="3">
        <f t="shared" si="8"/>
        <v>2</v>
      </c>
    </row>
    <row r="151" spans="1:19" x14ac:dyDescent="0.25">
      <c r="A151">
        <v>150</v>
      </c>
      <c r="B151" s="2">
        <v>44273</v>
      </c>
      <c r="C151" t="s">
        <v>4</v>
      </c>
      <c r="D151">
        <v>6780</v>
      </c>
      <c r="E151">
        <f t="shared" si="9"/>
        <v>76</v>
      </c>
      <c r="F151">
        <f>IF(E151 = E150, G150, G150 + IF(soki[[#This Row],[WEEKEND]], 5000, $V$8))</f>
        <v>23690</v>
      </c>
      <c r="G151">
        <f>IF(soki[[#This Row],[Butelek]]-soki[[#This Row],[wielkosc_zamowienia]]&lt;0, soki[[#This Row],[Butelek]], soki[[#This Row],[Butelek]]-soki[[#This Row],[wielkosc_zamowienia]])</f>
        <v>16910</v>
      </c>
      <c r="H151" t="b">
        <f>(soki[[#This Row],[Butelek]]=soki[[#This Row],[Zostało]])</f>
        <v>0</v>
      </c>
      <c r="I151" t="b">
        <f>WEEKDAY(soki[[#This Row],[data]],2)&gt;5</f>
        <v>0</v>
      </c>
      <c r="P151" s="3">
        <v>137</v>
      </c>
      <c r="Q151" s="5">
        <v>44334</v>
      </c>
      <c r="R151" s="3" t="b">
        <f t="shared" si="7"/>
        <v>1</v>
      </c>
      <c r="S151" s="3">
        <f t="shared" si="8"/>
        <v>3</v>
      </c>
    </row>
    <row r="152" spans="1:19" x14ac:dyDescent="0.25">
      <c r="A152">
        <v>151</v>
      </c>
      <c r="B152" s="2">
        <v>44273</v>
      </c>
      <c r="C152" t="s">
        <v>6</v>
      </c>
      <c r="D152">
        <v>3490</v>
      </c>
      <c r="E152">
        <f t="shared" si="9"/>
        <v>76</v>
      </c>
      <c r="F152">
        <f>IF(E152 = E151, G151, G151 + IF(soki[[#This Row],[WEEKEND]], 5000, $V$8))</f>
        <v>16910</v>
      </c>
      <c r="G152">
        <f>IF(soki[[#This Row],[Butelek]]-soki[[#This Row],[wielkosc_zamowienia]]&lt;0, soki[[#This Row],[Butelek]], soki[[#This Row],[Butelek]]-soki[[#This Row],[wielkosc_zamowienia]])</f>
        <v>13420</v>
      </c>
      <c r="H152" t="b">
        <f>(soki[[#This Row],[Butelek]]=soki[[#This Row],[Zostało]])</f>
        <v>0</v>
      </c>
      <c r="I152" t="b">
        <f>WEEKDAY(soki[[#This Row],[data]],2)&gt;5</f>
        <v>0</v>
      </c>
      <c r="P152" s="3">
        <v>138</v>
      </c>
      <c r="Q152" s="5">
        <v>44335</v>
      </c>
      <c r="R152" s="3" t="b">
        <f t="shared" si="7"/>
        <v>1</v>
      </c>
      <c r="S152" s="3">
        <f t="shared" si="8"/>
        <v>4</v>
      </c>
    </row>
    <row r="153" spans="1:19" x14ac:dyDescent="0.25">
      <c r="A153">
        <v>152</v>
      </c>
      <c r="B153" s="2">
        <v>44273</v>
      </c>
      <c r="C153" t="s">
        <v>7</v>
      </c>
      <c r="D153">
        <v>9980</v>
      </c>
      <c r="E153">
        <f t="shared" si="9"/>
        <v>76</v>
      </c>
      <c r="F153">
        <f>IF(E153 = E152, G152, G152 + IF(soki[[#This Row],[WEEKEND]], 5000, $V$8))</f>
        <v>13420</v>
      </c>
      <c r="G153">
        <f>IF(soki[[#This Row],[Butelek]]-soki[[#This Row],[wielkosc_zamowienia]]&lt;0, soki[[#This Row],[Butelek]], soki[[#This Row],[Butelek]]-soki[[#This Row],[wielkosc_zamowienia]])</f>
        <v>3440</v>
      </c>
      <c r="H153" t="b">
        <f>(soki[[#This Row],[Butelek]]=soki[[#This Row],[Zostało]])</f>
        <v>0</v>
      </c>
      <c r="I153" t="b">
        <f>WEEKDAY(soki[[#This Row],[data]],2)&gt;5</f>
        <v>0</v>
      </c>
      <c r="P153" s="3">
        <v>139</v>
      </c>
      <c r="Q153" s="5">
        <v>44336</v>
      </c>
      <c r="R153" s="3" t="b">
        <f t="shared" ref="R153:R216" si="10">COUNTIFS(E:E,P153,C:C,"Ogrodzieniec") &gt; 0</f>
        <v>1</v>
      </c>
      <c r="S153" s="3">
        <f t="shared" ref="S153:S216" si="11">IF(R153,S152+1,0)</f>
        <v>5</v>
      </c>
    </row>
    <row r="154" spans="1:19" x14ac:dyDescent="0.25">
      <c r="A154">
        <v>153</v>
      </c>
      <c r="B154" s="2">
        <v>44274</v>
      </c>
      <c r="C154" t="s">
        <v>7</v>
      </c>
      <c r="D154">
        <v>7850</v>
      </c>
      <c r="E154">
        <f t="shared" si="9"/>
        <v>77</v>
      </c>
      <c r="F154">
        <f>IF(E154 = E153, G153, G153 + IF(soki[[#This Row],[WEEKEND]], 5000, $V$8))</f>
        <v>15440</v>
      </c>
      <c r="G154">
        <f>IF(soki[[#This Row],[Butelek]]-soki[[#This Row],[wielkosc_zamowienia]]&lt;0, soki[[#This Row],[Butelek]], soki[[#This Row],[Butelek]]-soki[[#This Row],[wielkosc_zamowienia]])</f>
        <v>7590</v>
      </c>
      <c r="H154" t="b">
        <f>(soki[[#This Row],[Butelek]]=soki[[#This Row],[Zostało]])</f>
        <v>0</v>
      </c>
      <c r="I154" t="b">
        <f>WEEKDAY(soki[[#This Row],[data]],2)&gt;5</f>
        <v>0</v>
      </c>
      <c r="P154" s="3">
        <v>140</v>
      </c>
      <c r="Q154" s="5">
        <v>44337</v>
      </c>
      <c r="R154" s="3" t="b">
        <f t="shared" si="10"/>
        <v>0</v>
      </c>
      <c r="S154" s="3">
        <f t="shared" si="11"/>
        <v>0</v>
      </c>
    </row>
    <row r="155" spans="1:19" x14ac:dyDescent="0.25">
      <c r="A155">
        <v>154</v>
      </c>
      <c r="B155" s="2">
        <v>44274</v>
      </c>
      <c r="C155" t="s">
        <v>6</v>
      </c>
      <c r="D155">
        <v>9770</v>
      </c>
      <c r="E155">
        <f t="shared" si="9"/>
        <v>77</v>
      </c>
      <c r="F155">
        <f>IF(E155 = E154, G154, G154 + IF(soki[[#This Row],[WEEKEND]], 5000, $V$8))</f>
        <v>7590</v>
      </c>
      <c r="G155">
        <f>IF(soki[[#This Row],[Butelek]]-soki[[#This Row],[wielkosc_zamowienia]]&lt;0, soki[[#This Row],[Butelek]], soki[[#This Row],[Butelek]]-soki[[#This Row],[wielkosc_zamowienia]])</f>
        <v>7590</v>
      </c>
      <c r="H155" t="b">
        <f>(soki[[#This Row],[Butelek]]=soki[[#This Row],[Zostało]])</f>
        <v>1</v>
      </c>
      <c r="I155" t="b">
        <f>WEEKDAY(soki[[#This Row],[data]],2)&gt;5</f>
        <v>0</v>
      </c>
      <c r="P155" s="3">
        <v>141</v>
      </c>
      <c r="Q155" s="5">
        <v>44338</v>
      </c>
      <c r="R155" s="3" t="b">
        <f t="shared" si="10"/>
        <v>0</v>
      </c>
      <c r="S155" s="3">
        <f t="shared" si="11"/>
        <v>0</v>
      </c>
    </row>
    <row r="156" spans="1:19" x14ac:dyDescent="0.25">
      <c r="A156">
        <v>155</v>
      </c>
      <c r="B156" s="2">
        <v>44275</v>
      </c>
      <c r="C156" t="s">
        <v>6</v>
      </c>
      <c r="D156">
        <v>750</v>
      </c>
      <c r="E156">
        <f t="shared" si="9"/>
        <v>78</v>
      </c>
      <c r="F156">
        <f>IF(E156 = E155, G155, G155 + IF(soki[[#This Row],[WEEKEND]], 5000, $V$8))</f>
        <v>12590</v>
      </c>
      <c r="G156">
        <f>IF(soki[[#This Row],[Butelek]]-soki[[#This Row],[wielkosc_zamowienia]]&lt;0, soki[[#This Row],[Butelek]], soki[[#This Row],[Butelek]]-soki[[#This Row],[wielkosc_zamowienia]])</f>
        <v>11840</v>
      </c>
      <c r="H156" t="b">
        <f>(soki[[#This Row],[Butelek]]=soki[[#This Row],[Zostało]])</f>
        <v>0</v>
      </c>
      <c r="I156" t="b">
        <f>WEEKDAY(soki[[#This Row],[data]],2)&gt;5</f>
        <v>1</v>
      </c>
      <c r="P156" s="3">
        <v>142</v>
      </c>
      <c r="Q156" s="5">
        <v>44339</v>
      </c>
      <c r="R156" s="3" t="b">
        <f t="shared" si="10"/>
        <v>1</v>
      </c>
      <c r="S156" s="3">
        <f t="shared" si="11"/>
        <v>1</v>
      </c>
    </row>
    <row r="157" spans="1:19" x14ac:dyDescent="0.25">
      <c r="A157">
        <v>156</v>
      </c>
      <c r="B157" s="2">
        <v>44275</v>
      </c>
      <c r="C157" t="s">
        <v>7</v>
      </c>
      <c r="D157">
        <v>8900</v>
      </c>
      <c r="E157">
        <f t="shared" si="9"/>
        <v>78</v>
      </c>
      <c r="F157">
        <f>IF(E157 = E156, G156, G156 + IF(soki[[#This Row],[WEEKEND]], 5000, $V$8))</f>
        <v>11840</v>
      </c>
      <c r="G157">
        <f>IF(soki[[#This Row],[Butelek]]-soki[[#This Row],[wielkosc_zamowienia]]&lt;0, soki[[#This Row],[Butelek]], soki[[#This Row],[Butelek]]-soki[[#This Row],[wielkosc_zamowienia]])</f>
        <v>2940</v>
      </c>
      <c r="H157" t="b">
        <f>(soki[[#This Row],[Butelek]]=soki[[#This Row],[Zostało]])</f>
        <v>0</v>
      </c>
      <c r="I157" t="b">
        <f>WEEKDAY(soki[[#This Row],[data]],2)&gt;5</f>
        <v>1</v>
      </c>
      <c r="P157" s="3">
        <v>143</v>
      </c>
      <c r="Q157" s="5">
        <v>44340</v>
      </c>
      <c r="R157" s="3" t="b">
        <f t="shared" si="10"/>
        <v>1</v>
      </c>
      <c r="S157" s="3">
        <f t="shared" si="11"/>
        <v>2</v>
      </c>
    </row>
    <row r="158" spans="1:19" x14ac:dyDescent="0.25">
      <c r="A158">
        <v>157</v>
      </c>
      <c r="B158" s="2">
        <v>44275</v>
      </c>
      <c r="C158" t="s">
        <v>4</v>
      </c>
      <c r="D158">
        <v>9410</v>
      </c>
      <c r="E158">
        <f t="shared" si="9"/>
        <v>78</v>
      </c>
      <c r="F158">
        <f>IF(E158 = E157, G157, G157 + IF(soki[[#This Row],[WEEKEND]], 5000, $V$8))</f>
        <v>2940</v>
      </c>
      <c r="G158">
        <f>IF(soki[[#This Row],[Butelek]]-soki[[#This Row],[wielkosc_zamowienia]]&lt;0, soki[[#This Row],[Butelek]], soki[[#This Row],[Butelek]]-soki[[#This Row],[wielkosc_zamowienia]])</f>
        <v>2940</v>
      </c>
      <c r="H158" t="b">
        <f>(soki[[#This Row],[Butelek]]=soki[[#This Row],[Zostało]])</f>
        <v>1</v>
      </c>
      <c r="I158" t="b">
        <f>WEEKDAY(soki[[#This Row],[data]],2)&gt;5</f>
        <v>1</v>
      </c>
      <c r="P158" s="3">
        <v>144</v>
      </c>
      <c r="Q158" s="5">
        <v>44341</v>
      </c>
      <c r="R158" s="3" t="b">
        <f t="shared" si="10"/>
        <v>0</v>
      </c>
      <c r="S158" s="3">
        <f t="shared" si="11"/>
        <v>0</v>
      </c>
    </row>
    <row r="159" spans="1:19" x14ac:dyDescent="0.25">
      <c r="A159">
        <v>158</v>
      </c>
      <c r="B159" s="2">
        <v>44276</v>
      </c>
      <c r="C159" t="s">
        <v>6</v>
      </c>
      <c r="D159">
        <v>9310</v>
      </c>
      <c r="E159">
        <f t="shared" si="9"/>
        <v>79</v>
      </c>
      <c r="F159">
        <f>IF(E159 = E158, G158, G158 + IF(soki[[#This Row],[WEEKEND]], 5000, $V$8))</f>
        <v>7940</v>
      </c>
      <c r="G159">
        <f>IF(soki[[#This Row],[Butelek]]-soki[[#This Row],[wielkosc_zamowienia]]&lt;0, soki[[#This Row],[Butelek]], soki[[#This Row],[Butelek]]-soki[[#This Row],[wielkosc_zamowienia]])</f>
        <v>7940</v>
      </c>
      <c r="H159" t="b">
        <f>(soki[[#This Row],[Butelek]]=soki[[#This Row],[Zostało]])</f>
        <v>1</v>
      </c>
      <c r="I159" t="b">
        <f>WEEKDAY(soki[[#This Row],[data]],2)&gt;5</f>
        <v>1</v>
      </c>
      <c r="P159" s="3">
        <v>145</v>
      </c>
      <c r="Q159" s="5">
        <v>44342</v>
      </c>
      <c r="R159" s="3" t="b">
        <f t="shared" si="10"/>
        <v>1</v>
      </c>
      <c r="S159" s="3">
        <f t="shared" si="11"/>
        <v>1</v>
      </c>
    </row>
    <row r="160" spans="1:19" x14ac:dyDescent="0.25">
      <c r="A160">
        <v>159</v>
      </c>
      <c r="B160" s="2">
        <v>44276</v>
      </c>
      <c r="C160" t="s">
        <v>4</v>
      </c>
      <c r="D160">
        <v>2480</v>
      </c>
      <c r="E160">
        <f t="shared" si="9"/>
        <v>79</v>
      </c>
      <c r="F160">
        <f>IF(E160 = E159, G159, G159 + IF(soki[[#This Row],[WEEKEND]], 5000, $V$8))</f>
        <v>7940</v>
      </c>
      <c r="G160">
        <f>IF(soki[[#This Row],[Butelek]]-soki[[#This Row],[wielkosc_zamowienia]]&lt;0, soki[[#This Row],[Butelek]], soki[[#This Row],[Butelek]]-soki[[#This Row],[wielkosc_zamowienia]])</f>
        <v>5460</v>
      </c>
      <c r="H160" t="b">
        <f>(soki[[#This Row],[Butelek]]=soki[[#This Row],[Zostało]])</f>
        <v>0</v>
      </c>
      <c r="I160" t="b">
        <f>WEEKDAY(soki[[#This Row],[data]],2)&gt;5</f>
        <v>1</v>
      </c>
      <c r="P160" s="3">
        <v>146</v>
      </c>
      <c r="Q160" s="5">
        <v>44343</v>
      </c>
      <c r="R160" s="3" t="b">
        <f t="shared" si="10"/>
        <v>1</v>
      </c>
      <c r="S160" s="3">
        <f t="shared" si="11"/>
        <v>2</v>
      </c>
    </row>
    <row r="161" spans="1:19" x14ac:dyDescent="0.25">
      <c r="A161">
        <v>160</v>
      </c>
      <c r="B161" s="2">
        <v>44276</v>
      </c>
      <c r="C161" t="s">
        <v>5</v>
      </c>
      <c r="D161">
        <v>1740</v>
      </c>
      <c r="E161">
        <f t="shared" si="9"/>
        <v>79</v>
      </c>
      <c r="F161">
        <f>IF(E161 = E160, G160, G160 + IF(soki[[#This Row],[WEEKEND]], 5000, $V$8))</f>
        <v>5460</v>
      </c>
      <c r="G161">
        <f>IF(soki[[#This Row],[Butelek]]-soki[[#This Row],[wielkosc_zamowienia]]&lt;0, soki[[#This Row],[Butelek]], soki[[#This Row],[Butelek]]-soki[[#This Row],[wielkosc_zamowienia]])</f>
        <v>3720</v>
      </c>
      <c r="H161" t="b">
        <f>(soki[[#This Row],[Butelek]]=soki[[#This Row],[Zostało]])</f>
        <v>0</v>
      </c>
      <c r="I161" t="b">
        <f>WEEKDAY(soki[[#This Row],[data]],2)&gt;5</f>
        <v>1</v>
      </c>
      <c r="P161" s="3">
        <v>147</v>
      </c>
      <c r="Q161" s="5">
        <v>44344</v>
      </c>
      <c r="R161" s="3" t="b">
        <f t="shared" si="10"/>
        <v>1</v>
      </c>
      <c r="S161" s="3">
        <f t="shared" si="11"/>
        <v>3</v>
      </c>
    </row>
    <row r="162" spans="1:19" x14ac:dyDescent="0.25">
      <c r="A162">
        <v>161</v>
      </c>
      <c r="B162" s="2">
        <v>44277</v>
      </c>
      <c r="C162" t="s">
        <v>4</v>
      </c>
      <c r="D162">
        <v>860</v>
      </c>
      <c r="E162">
        <f t="shared" si="9"/>
        <v>80</v>
      </c>
      <c r="F162">
        <f>IF(E162 = E161, G161, G161 + IF(soki[[#This Row],[WEEKEND]], 5000, $V$8))</f>
        <v>15720</v>
      </c>
      <c r="G162">
        <f>IF(soki[[#This Row],[Butelek]]-soki[[#This Row],[wielkosc_zamowienia]]&lt;0, soki[[#This Row],[Butelek]], soki[[#This Row],[Butelek]]-soki[[#This Row],[wielkosc_zamowienia]])</f>
        <v>14860</v>
      </c>
      <c r="H162" t="b">
        <f>(soki[[#This Row],[Butelek]]=soki[[#This Row],[Zostało]])</f>
        <v>0</v>
      </c>
      <c r="I162" t="b">
        <f>WEEKDAY(soki[[#This Row],[data]],2)&gt;5</f>
        <v>0</v>
      </c>
      <c r="P162" s="3">
        <v>148</v>
      </c>
      <c r="Q162" s="5">
        <v>44345</v>
      </c>
      <c r="R162" s="3" t="b">
        <f t="shared" si="10"/>
        <v>1</v>
      </c>
      <c r="S162" s="3">
        <f t="shared" si="11"/>
        <v>4</v>
      </c>
    </row>
    <row r="163" spans="1:19" x14ac:dyDescent="0.25">
      <c r="A163">
        <v>162</v>
      </c>
      <c r="B163" s="2">
        <v>44278</v>
      </c>
      <c r="C163" t="s">
        <v>5</v>
      </c>
      <c r="D163">
        <v>1830</v>
      </c>
      <c r="E163">
        <f t="shared" si="9"/>
        <v>81</v>
      </c>
      <c r="F163">
        <f>IF(E163 = E162, G162, G162 + IF(soki[[#This Row],[WEEKEND]], 5000, $V$8))</f>
        <v>26860</v>
      </c>
      <c r="G163">
        <f>IF(soki[[#This Row],[Butelek]]-soki[[#This Row],[wielkosc_zamowienia]]&lt;0, soki[[#This Row],[Butelek]], soki[[#This Row],[Butelek]]-soki[[#This Row],[wielkosc_zamowienia]])</f>
        <v>25030</v>
      </c>
      <c r="H163" t="b">
        <f>(soki[[#This Row],[Butelek]]=soki[[#This Row],[Zostało]])</f>
        <v>0</v>
      </c>
      <c r="I163" t="b">
        <f>WEEKDAY(soki[[#This Row],[data]],2)&gt;5</f>
        <v>0</v>
      </c>
      <c r="P163" s="3">
        <v>149</v>
      </c>
      <c r="Q163" s="5">
        <v>44346</v>
      </c>
      <c r="R163" s="3" t="b">
        <f t="shared" si="10"/>
        <v>1</v>
      </c>
      <c r="S163" s="3">
        <f t="shared" si="11"/>
        <v>5</v>
      </c>
    </row>
    <row r="164" spans="1:19" x14ac:dyDescent="0.25">
      <c r="A164">
        <v>163</v>
      </c>
      <c r="B164" s="2">
        <v>44279</v>
      </c>
      <c r="C164" t="s">
        <v>6</v>
      </c>
      <c r="D164">
        <v>1770</v>
      </c>
      <c r="E164">
        <f t="shared" si="9"/>
        <v>82</v>
      </c>
      <c r="F164">
        <f>IF(E164 = E163, G163, G163 + IF(soki[[#This Row],[WEEKEND]], 5000, $V$8))</f>
        <v>37030</v>
      </c>
      <c r="G164">
        <f>IF(soki[[#This Row],[Butelek]]-soki[[#This Row],[wielkosc_zamowienia]]&lt;0, soki[[#This Row],[Butelek]], soki[[#This Row],[Butelek]]-soki[[#This Row],[wielkosc_zamowienia]])</f>
        <v>35260</v>
      </c>
      <c r="H164" t="b">
        <f>(soki[[#This Row],[Butelek]]=soki[[#This Row],[Zostało]])</f>
        <v>0</v>
      </c>
      <c r="I164" t="b">
        <f>WEEKDAY(soki[[#This Row],[data]],2)&gt;5</f>
        <v>0</v>
      </c>
      <c r="P164" s="3">
        <v>150</v>
      </c>
      <c r="Q164" s="5">
        <v>44347</v>
      </c>
      <c r="R164" s="3" t="b">
        <f t="shared" si="10"/>
        <v>1</v>
      </c>
      <c r="S164" s="3">
        <f t="shared" si="11"/>
        <v>6</v>
      </c>
    </row>
    <row r="165" spans="1:19" x14ac:dyDescent="0.25">
      <c r="A165">
        <v>164</v>
      </c>
      <c r="B165" s="2">
        <v>44279</v>
      </c>
      <c r="C165" t="s">
        <v>7</v>
      </c>
      <c r="D165">
        <v>7830</v>
      </c>
      <c r="E165">
        <f t="shared" si="9"/>
        <v>82</v>
      </c>
      <c r="F165">
        <f>IF(E165 = E164, G164, G164 + IF(soki[[#This Row],[WEEKEND]], 5000, $V$8))</f>
        <v>35260</v>
      </c>
      <c r="G165">
        <f>IF(soki[[#This Row],[Butelek]]-soki[[#This Row],[wielkosc_zamowienia]]&lt;0, soki[[#This Row],[Butelek]], soki[[#This Row],[Butelek]]-soki[[#This Row],[wielkosc_zamowienia]])</f>
        <v>27430</v>
      </c>
      <c r="H165" t="b">
        <f>(soki[[#This Row],[Butelek]]=soki[[#This Row],[Zostało]])</f>
        <v>0</v>
      </c>
      <c r="I165" t="b">
        <f>WEEKDAY(soki[[#This Row],[data]],2)&gt;5</f>
        <v>0</v>
      </c>
      <c r="P165" s="3">
        <v>151</v>
      </c>
      <c r="Q165" s="5">
        <v>44348</v>
      </c>
      <c r="R165" s="3" t="b">
        <f t="shared" si="10"/>
        <v>0</v>
      </c>
      <c r="S165" s="3">
        <f t="shared" si="11"/>
        <v>0</v>
      </c>
    </row>
    <row r="166" spans="1:19" x14ac:dyDescent="0.25">
      <c r="A166">
        <v>165</v>
      </c>
      <c r="B166" s="2">
        <v>44279</v>
      </c>
      <c r="C166" t="s">
        <v>4</v>
      </c>
      <c r="D166">
        <v>8300</v>
      </c>
      <c r="E166">
        <f t="shared" si="9"/>
        <v>82</v>
      </c>
      <c r="F166">
        <f>IF(E166 = E165, G165, G165 + IF(soki[[#This Row],[WEEKEND]], 5000, $V$8))</f>
        <v>27430</v>
      </c>
      <c r="G166">
        <f>IF(soki[[#This Row],[Butelek]]-soki[[#This Row],[wielkosc_zamowienia]]&lt;0, soki[[#This Row],[Butelek]], soki[[#This Row],[Butelek]]-soki[[#This Row],[wielkosc_zamowienia]])</f>
        <v>19130</v>
      </c>
      <c r="H166" t="b">
        <f>(soki[[#This Row],[Butelek]]=soki[[#This Row],[Zostało]])</f>
        <v>0</v>
      </c>
      <c r="I166" t="b">
        <f>WEEKDAY(soki[[#This Row],[data]],2)&gt;5</f>
        <v>0</v>
      </c>
      <c r="P166" s="3">
        <v>152</v>
      </c>
      <c r="Q166" s="5">
        <v>44349</v>
      </c>
      <c r="R166" s="3" t="b">
        <f t="shared" si="10"/>
        <v>0</v>
      </c>
      <c r="S166" s="3">
        <f t="shared" si="11"/>
        <v>0</v>
      </c>
    </row>
    <row r="167" spans="1:19" x14ac:dyDescent="0.25">
      <c r="A167">
        <v>166</v>
      </c>
      <c r="B167" s="2">
        <v>44280</v>
      </c>
      <c r="C167" t="s">
        <v>5</v>
      </c>
      <c r="D167">
        <v>1050</v>
      </c>
      <c r="E167">
        <f t="shared" si="9"/>
        <v>83</v>
      </c>
      <c r="F167">
        <f>IF(E167 = E166, G166, G166 + IF(soki[[#This Row],[WEEKEND]], 5000, $V$8))</f>
        <v>31130</v>
      </c>
      <c r="G167">
        <f>IF(soki[[#This Row],[Butelek]]-soki[[#This Row],[wielkosc_zamowienia]]&lt;0, soki[[#This Row],[Butelek]], soki[[#This Row],[Butelek]]-soki[[#This Row],[wielkosc_zamowienia]])</f>
        <v>30080</v>
      </c>
      <c r="H167" t="b">
        <f>(soki[[#This Row],[Butelek]]=soki[[#This Row],[Zostało]])</f>
        <v>0</v>
      </c>
      <c r="I167" t="b">
        <f>WEEKDAY(soki[[#This Row],[data]],2)&gt;5</f>
        <v>0</v>
      </c>
      <c r="P167" s="3">
        <v>153</v>
      </c>
      <c r="Q167" s="5">
        <v>44350</v>
      </c>
      <c r="R167" s="3" t="b">
        <f t="shared" si="10"/>
        <v>1</v>
      </c>
      <c r="S167" s="3">
        <f t="shared" si="11"/>
        <v>1</v>
      </c>
    </row>
    <row r="168" spans="1:19" x14ac:dyDescent="0.25">
      <c r="A168">
        <v>167</v>
      </c>
      <c r="B168" s="2">
        <v>44280</v>
      </c>
      <c r="C168" t="s">
        <v>7</v>
      </c>
      <c r="D168">
        <v>5150</v>
      </c>
      <c r="E168">
        <f t="shared" si="9"/>
        <v>83</v>
      </c>
      <c r="F168">
        <f>IF(E168 = E167, G167, G167 + IF(soki[[#This Row],[WEEKEND]], 5000, $V$8))</f>
        <v>30080</v>
      </c>
      <c r="G168">
        <f>IF(soki[[#This Row],[Butelek]]-soki[[#This Row],[wielkosc_zamowienia]]&lt;0, soki[[#This Row],[Butelek]], soki[[#This Row],[Butelek]]-soki[[#This Row],[wielkosc_zamowienia]])</f>
        <v>24930</v>
      </c>
      <c r="H168" t="b">
        <f>(soki[[#This Row],[Butelek]]=soki[[#This Row],[Zostało]])</f>
        <v>0</v>
      </c>
      <c r="I168" t="b">
        <f>WEEKDAY(soki[[#This Row],[data]],2)&gt;5</f>
        <v>0</v>
      </c>
      <c r="P168" s="3">
        <v>154</v>
      </c>
      <c r="Q168" s="5">
        <v>44351</v>
      </c>
      <c r="R168" s="3" t="b">
        <f t="shared" si="10"/>
        <v>0</v>
      </c>
      <c r="S168" s="3">
        <f t="shared" si="11"/>
        <v>0</v>
      </c>
    </row>
    <row r="169" spans="1:19" x14ac:dyDescent="0.25">
      <c r="A169">
        <v>168</v>
      </c>
      <c r="B169" s="2">
        <v>44280</v>
      </c>
      <c r="C169" t="s">
        <v>6</v>
      </c>
      <c r="D169">
        <v>6860</v>
      </c>
      <c r="E169">
        <f t="shared" si="9"/>
        <v>83</v>
      </c>
      <c r="F169">
        <f>IF(E169 = E168, G168, G168 + IF(soki[[#This Row],[WEEKEND]], 5000, $V$8))</f>
        <v>24930</v>
      </c>
      <c r="G169">
        <f>IF(soki[[#This Row],[Butelek]]-soki[[#This Row],[wielkosc_zamowienia]]&lt;0, soki[[#This Row],[Butelek]], soki[[#This Row],[Butelek]]-soki[[#This Row],[wielkosc_zamowienia]])</f>
        <v>18070</v>
      </c>
      <c r="H169" t="b">
        <f>(soki[[#This Row],[Butelek]]=soki[[#This Row],[Zostało]])</f>
        <v>0</v>
      </c>
      <c r="I169" t="b">
        <f>WEEKDAY(soki[[#This Row],[data]],2)&gt;5</f>
        <v>0</v>
      </c>
      <c r="P169" s="3">
        <v>155</v>
      </c>
      <c r="Q169" s="5">
        <v>44352</v>
      </c>
      <c r="R169" s="3" t="b">
        <f t="shared" si="10"/>
        <v>1</v>
      </c>
      <c r="S169" s="3">
        <f t="shared" si="11"/>
        <v>1</v>
      </c>
    </row>
    <row r="170" spans="1:19" x14ac:dyDescent="0.25">
      <c r="A170">
        <v>169</v>
      </c>
      <c r="B170" s="2">
        <v>44281</v>
      </c>
      <c r="C170" t="s">
        <v>4</v>
      </c>
      <c r="D170">
        <v>1300</v>
      </c>
      <c r="E170">
        <f t="shared" si="9"/>
        <v>84</v>
      </c>
      <c r="F170">
        <f>IF(E170 = E169, G169, G169 + IF(soki[[#This Row],[WEEKEND]], 5000, $V$8))</f>
        <v>30070</v>
      </c>
      <c r="G170">
        <f>IF(soki[[#This Row],[Butelek]]-soki[[#This Row],[wielkosc_zamowienia]]&lt;0, soki[[#This Row],[Butelek]], soki[[#This Row],[Butelek]]-soki[[#This Row],[wielkosc_zamowienia]])</f>
        <v>28770</v>
      </c>
      <c r="H170" t="b">
        <f>(soki[[#This Row],[Butelek]]=soki[[#This Row],[Zostało]])</f>
        <v>0</v>
      </c>
      <c r="I170" t="b">
        <f>WEEKDAY(soki[[#This Row],[data]],2)&gt;5</f>
        <v>0</v>
      </c>
      <c r="P170" s="3">
        <v>156</v>
      </c>
      <c r="Q170" s="5">
        <v>44353</v>
      </c>
      <c r="R170" s="3" t="b">
        <f t="shared" si="10"/>
        <v>1</v>
      </c>
      <c r="S170" s="3">
        <f t="shared" si="11"/>
        <v>2</v>
      </c>
    </row>
    <row r="171" spans="1:19" x14ac:dyDescent="0.25">
      <c r="A171">
        <v>170</v>
      </c>
      <c r="B171" s="2">
        <v>44281</v>
      </c>
      <c r="C171" t="s">
        <v>5</v>
      </c>
      <c r="D171">
        <v>8800</v>
      </c>
      <c r="E171">
        <f t="shared" si="9"/>
        <v>84</v>
      </c>
      <c r="F171">
        <f>IF(E171 = E170, G170, G170 + IF(soki[[#This Row],[WEEKEND]], 5000, $V$8))</f>
        <v>28770</v>
      </c>
      <c r="G171">
        <f>IF(soki[[#This Row],[Butelek]]-soki[[#This Row],[wielkosc_zamowienia]]&lt;0, soki[[#This Row],[Butelek]], soki[[#This Row],[Butelek]]-soki[[#This Row],[wielkosc_zamowienia]])</f>
        <v>19970</v>
      </c>
      <c r="H171" t="b">
        <f>(soki[[#This Row],[Butelek]]=soki[[#This Row],[Zostało]])</f>
        <v>0</v>
      </c>
      <c r="I171" t="b">
        <f>WEEKDAY(soki[[#This Row],[data]],2)&gt;5</f>
        <v>0</v>
      </c>
      <c r="P171" s="3">
        <v>157</v>
      </c>
      <c r="Q171" s="5">
        <v>44354</v>
      </c>
      <c r="R171" s="3" t="b">
        <f t="shared" si="10"/>
        <v>1</v>
      </c>
      <c r="S171" s="3">
        <f t="shared" si="11"/>
        <v>3</v>
      </c>
    </row>
    <row r="172" spans="1:19" x14ac:dyDescent="0.25">
      <c r="A172">
        <v>171</v>
      </c>
      <c r="B172" s="2">
        <v>44282</v>
      </c>
      <c r="C172" t="s">
        <v>6</v>
      </c>
      <c r="D172">
        <v>1250</v>
      </c>
      <c r="E172">
        <f t="shared" si="9"/>
        <v>85</v>
      </c>
      <c r="F172">
        <f>IF(E172 = E171, G171, G171 + IF(soki[[#This Row],[WEEKEND]], 5000, $V$8))</f>
        <v>24970</v>
      </c>
      <c r="G172">
        <f>IF(soki[[#This Row],[Butelek]]-soki[[#This Row],[wielkosc_zamowienia]]&lt;0, soki[[#This Row],[Butelek]], soki[[#This Row],[Butelek]]-soki[[#This Row],[wielkosc_zamowienia]])</f>
        <v>23720</v>
      </c>
      <c r="H172" t="b">
        <f>(soki[[#This Row],[Butelek]]=soki[[#This Row],[Zostało]])</f>
        <v>0</v>
      </c>
      <c r="I172" t="b">
        <f>WEEKDAY(soki[[#This Row],[data]],2)&gt;5</f>
        <v>1</v>
      </c>
      <c r="P172" s="3">
        <v>158</v>
      </c>
      <c r="Q172" s="5">
        <v>44355</v>
      </c>
      <c r="R172" s="3" t="b">
        <f t="shared" si="10"/>
        <v>0</v>
      </c>
      <c r="S172" s="3">
        <f t="shared" si="11"/>
        <v>0</v>
      </c>
    </row>
    <row r="173" spans="1:19" x14ac:dyDescent="0.25">
      <c r="A173">
        <v>172</v>
      </c>
      <c r="B173" s="2">
        <v>44283</v>
      </c>
      <c r="C173" t="s">
        <v>5</v>
      </c>
      <c r="D173">
        <v>3910</v>
      </c>
      <c r="E173">
        <f t="shared" si="9"/>
        <v>86</v>
      </c>
      <c r="F173">
        <f>IF(E173 = E172, G172, G172 + IF(soki[[#This Row],[WEEKEND]], 5000, $V$8))</f>
        <v>28720</v>
      </c>
      <c r="G173">
        <f>IF(soki[[#This Row],[Butelek]]-soki[[#This Row],[wielkosc_zamowienia]]&lt;0, soki[[#This Row],[Butelek]], soki[[#This Row],[Butelek]]-soki[[#This Row],[wielkosc_zamowienia]])</f>
        <v>24810</v>
      </c>
      <c r="H173" t="b">
        <f>(soki[[#This Row],[Butelek]]=soki[[#This Row],[Zostało]])</f>
        <v>0</v>
      </c>
      <c r="I173" t="b">
        <f>WEEKDAY(soki[[#This Row],[data]],2)&gt;5</f>
        <v>1</v>
      </c>
      <c r="P173" s="3">
        <v>159</v>
      </c>
      <c r="Q173" s="5">
        <v>44356</v>
      </c>
      <c r="R173" s="3" t="b">
        <f t="shared" si="10"/>
        <v>1</v>
      </c>
      <c r="S173" s="3">
        <f t="shared" si="11"/>
        <v>1</v>
      </c>
    </row>
    <row r="174" spans="1:19" x14ac:dyDescent="0.25">
      <c r="A174">
        <v>173</v>
      </c>
      <c r="B174" s="2">
        <v>44283</v>
      </c>
      <c r="C174" t="s">
        <v>4</v>
      </c>
      <c r="D174">
        <v>1460</v>
      </c>
      <c r="E174">
        <f t="shared" si="9"/>
        <v>86</v>
      </c>
      <c r="F174">
        <f>IF(E174 = E173, G173, G173 + IF(soki[[#This Row],[WEEKEND]], 5000, $V$8))</f>
        <v>24810</v>
      </c>
      <c r="G174">
        <f>IF(soki[[#This Row],[Butelek]]-soki[[#This Row],[wielkosc_zamowienia]]&lt;0, soki[[#This Row],[Butelek]], soki[[#This Row],[Butelek]]-soki[[#This Row],[wielkosc_zamowienia]])</f>
        <v>23350</v>
      </c>
      <c r="H174" t="b">
        <f>(soki[[#This Row],[Butelek]]=soki[[#This Row],[Zostało]])</f>
        <v>0</v>
      </c>
      <c r="I174" t="b">
        <f>WEEKDAY(soki[[#This Row],[data]],2)&gt;5</f>
        <v>1</v>
      </c>
      <c r="P174" s="3">
        <v>160</v>
      </c>
      <c r="Q174" s="5">
        <v>44357</v>
      </c>
      <c r="R174" s="3" t="b">
        <f t="shared" si="10"/>
        <v>1</v>
      </c>
      <c r="S174" s="3">
        <f t="shared" si="11"/>
        <v>2</v>
      </c>
    </row>
    <row r="175" spans="1:19" x14ac:dyDescent="0.25">
      <c r="A175">
        <v>174</v>
      </c>
      <c r="B175" s="2">
        <v>44283</v>
      </c>
      <c r="C175" t="s">
        <v>7</v>
      </c>
      <c r="D175">
        <v>6470</v>
      </c>
      <c r="E175">
        <f t="shared" si="9"/>
        <v>86</v>
      </c>
      <c r="F175">
        <f>IF(E175 = E174, G174, G174 + IF(soki[[#This Row],[WEEKEND]], 5000, $V$8))</f>
        <v>23350</v>
      </c>
      <c r="G175">
        <f>IF(soki[[#This Row],[Butelek]]-soki[[#This Row],[wielkosc_zamowienia]]&lt;0, soki[[#This Row],[Butelek]], soki[[#This Row],[Butelek]]-soki[[#This Row],[wielkosc_zamowienia]])</f>
        <v>16880</v>
      </c>
      <c r="H175" t="b">
        <f>(soki[[#This Row],[Butelek]]=soki[[#This Row],[Zostało]])</f>
        <v>0</v>
      </c>
      <c r="I175" t="b">
        <f>WEEKDAY(soki[[#This Row],[data]],2)&gt;5</f>
        <v>1</v>
      </c>
      <c r="P175" s="3">
        <v>161</v>
      </c>
      <c r="Q175" s="5">
        <v>44358</v>
      </c>
      <c r="R175" s="3" t="b">
        <f t="shared" si="10"/>
        <v>0</v>
      </c>
      <c r="S175" s="3">
        <f t="shared" si="11"/>
        <v>0</v>
      </c>
    </row>
    <row r="176" spans="1:19" x14ac:dyDescent="0.25">
      <c r="A176">
        <v>175</v>
      </c>
      <c r="B176" s="2">
        <v>44283</v>
      </c>
      <c r="C176" t="s">
        <v>6</v>
      </c>
      <c r="D176">
        <v>6580</v>
      </c>
      <c r="E176">
        <f t="shared" si="9"/>
        <v>86</v>
      </c>
      <c r="F176">
        <f>IF(E176 = E175, G175, G175 + IF(soki[[#This Row],[WEEKEND]], 5000, $V$8))</f>
        <v>16880</v>
      </c>
      <c r="G176">
        <f>IF(soki[[#This Row],[Butelek]]-soki[[#This Row],[wielkosc_zamowienia]]&lt;0, soki[[#This Row],[Butelek]], soki[[#This Row],[Butelek]]-soki[[#This Row],[wielkosc_zamowienia]])</f>
        <v>10300</v>
      </c>
      <c r="H176" t="b">
        <f>(soki[[#This Row],[Butelek]]=soki[[#This Row],[Zostało]])</f>
        <v>0</v>
      </c>
      <c r="I176" t="b">
        <f>WEEKDAY(soki[[#This Row],[data]],2)&gt;5</f>
        <v>1</v>
      </c>
      <c r="P176" s="3">
        <v>162</v>
      </c>
      <c r="Q176" s="5">
        <v>44359</v>
      </c>
      <c r="R176" s="3" t="b">
        <f t="shared" si="10"/>
        <v>1</v>
      </c>
      <c r="S176" s="3">
        <f t="shared" si="11"/>
        <v>1</v>
      </c>
    </row>
    <row r="177" spans="1:19" x14ac:dyDescent="0.25">
      <c r="A177">
        <v>176</v>
      </c>
      <c r="B177" s="2">
        <v>44284</v>
      </c>
      <c r="C177" t="s">
        <v>4</v>
      </c>
      <c r="D177">
        <v>8090</v>
      </c>
      <c r="E177">
        <f t="shared" si="9"/>
        <v>87</v>
      </c>
      <c r="F177">
        <f>IF(E177 = E176, G176, G176 + IF(soki[[#This Row],[WEEKEND]], 5000, $V$8))</f>
        <v>22300</v>
      </c>
      <c r="G177">
        <f>IF(soki[[#This Row],[Butelek]]-soki[[#This Row],[wielkosc_zamowienia]]&lt;0, soki[[#This Row],[Butelek]], soki[[#This Row],[Butelek]]-soki[[#This Row],[wielkosc_zamowienia]])</f>
        <v>14210</v>
      </c>
      <c r="H177" t="b">
        <f>(soki[[#This Row],[Butelek]]=soki[[#This Row],[Zostało]])</f>
        <v>0</v>
      </c>
      <c r="I177" t="b">
        <f>WEEKDAY(soki[[#This Row],[data]],2)&gt;5</f>
        <v>0</v>
      </c>
      <c r="P177" s="3">
        <v>163</v>
      </c>
      <c r="Q177" s="5">
        <v>44360</v>
      </c>
      <c r="R177" s="3" t="b">
        <f t="shared" si="10"/>
        <v>1</v>
      </c>
      <c r="S177" s="3">
        <f t="shared" si="11"/>
        <v>2</v>
      </c>
    </row>
    <row r="178" spans="1:19" x14ac:dyDescent="0.25">
      <c r="A178">
        <v>177</v>
      </c>
      <c r="B178" s="2">
        <v>44285</v>
      </c>
      <c r="C178" t="s">
        <v>4</v>
      </c>
      <c r="D178">
        <v>4230</v>
      </c>
      <c r="E178">
        <f t="shared" si="9"/>
        <v>88</v>
      </c>
      <c r="F178">
        <f>IF(E178 = E177, G177, G177 + IF(soki[[#This Row],[WEEKEND]], 5000, $V$8))</f>
        <v>26210</v>
      </c>
      <c r="G178">
        <f>IF(soki[[#This Row],[Butelek]]-soki[[#This Row],[wielkosc_zamowienia]]&lt;0, soki[[#This Row],[Butelek]], soki[[#This Row],[Butelek]]-soki[[#This Row],[wielkosc_zamowienia]])</f>
        <v>21980</v>
      </c>
      <c r="H178" t="b">
        <f>(soki[[#This Row],[Butelek]]=soki[[#This Row],[Zostało]])</f>
        <v>0</v>
      </c>
      <c r="I178" t="b">
        <f>WEEKDAY(soki[[#This Row],[data]],2)&gt;5</f>
        <v>0</v>
      </c>
      <c r="P178" s="3">
        <v>164</v>
      </c>
      <c r="Q178" s="5">
        <v>44361</v>
      </c>
      <c r="R178" s="3" t="b">
        <f t="shared" si="10"/>
        <v>1</v>
      </c>
      <c r="S178" s="3">
        <f t="shared" si="11"/>
        <v>3</v>
      </c>
    </row>
    <row r="179" spans="1:19" x14ac:dyDescent="0.25">
      <c r="A179">
        <v>178</v>
      </c>
      <c r="B179" s="2">
        <v>44286</v>
      </c>
      <c r="C179" t="s">
        <v>7</v>
      </c>
      <c r="D179">
        <v>2750</v>
      </c>
      <c r="E179">
        <f t="shared" si="9"/>
        <v>89</v>
      </c>
      <c r="F179">
        <f>IF(E179 = E178, G178, G178 + IF(soki[[#This Row],[WEEKEND]], 5000, $V$8))</f>
        <v>33980</v>
      </c>
      <c r="G179">
        <f>IF(soki[[#This Row],[Butelek]]-soki[[#This Row],[wielkosc_zamowienia]]&lt;0, soki[[#This Row],[Butelek]], soki[[#This Row],[Butelek]]-soki[[#This Row],[wielkosc_zamowienia]])</f>
        <v>31230</v>
      </c>
      <c r="H179" t="b">
        <f>(soki[[#This Row],[Butelek]]=soki[[#This Row],[Zostało]])</f>
        <v>0</v>
      </c>
      <c r="I179" t="b">
        <f>WEEKDAY(soki[[#This Row],[data]],2)&gt;5</f>
        <v>0</v>
      </c>
      <c r="P179" s="3">
        <v>165</v>
      </c>
      <c r="Q179" s="5">
        <v>44362</v>
      </c>
      <c r="R179" s="3" t="b">
        <f t="shared" si="10"/>
        <v>0</v>
      </c>
      <c r="S179" s="3">
        <f t="shared" si="11"/>
        <v>0</v>
      </c>
    </row>
    <row r="180" spans="1:19" x14ac:dyDescent="0.25">
      <c r="A180">
        <v>179</v>
      </c>
      <c r="B180" s="2">
        <v>44286</v>
      </c>
      <c r="C180" t="s">
        <v>5</v>
      </c>
      <c r="D180">
        <v>5660</v>
      </c>
      <c r="E180">
        <f t="shared" si="9"/>
        <v>89</v>
      </c>
      <c r="F180">
        <f>IF(E180 = E179, G179, G179 + IF(soki[[#This Row],[WEEKEND]], 5000, $V$8))</f>
        <v>31230</v>
      </c>
      <c r="G180">
        <f>IF(soki[[#This Row],[Butelek]]-soki[[#This Row],[wielkosc_zamowienia]]&lt;0, soki[[#This Row],[Butelek]], soki[[#This Row],[Butelek]]-soki[[#This Row],[wielkosc_zamowienia]])</f>
        <v>25570</v>
      </c>
      <c r="H180" t="b">
        <f>(soki[[#This Row],[Butelek]]=soki[[#This Row],[Zostało]])</f>
        <v>0</v>
      </c>
      <c r="I180" t="b">
        <f>WEEKDAY(soki[[#This Row],[data]],2)&gt;5</f>
        <v>0</v>
      </c>
      <c r="P180" s="3">
        <v>166</v>
      </c>
      <c r="Q180" s="5">
        <v>44363</v>
      </c>
      <c r="R180" s="3" t="b">
        <f t="shared" si="10"/>
        <v>1</v>
      </c>
      <c r="S180" s="3">
        <f t="shared" si="11"/>
        <v>1</v>
      </c>
    </row>
    <row r="181" spans="1:19" x14ac:dyDescent="0.25">
      <c r="A181">
        <v>180</v>
      </c>
      <c r="B181" s="2">
        <v>44287</v>
      </c>
      <c r="C181" t="s">
        <v>4</v>
      </c>
      <c r="D181">
        <v>3540</v>
      </c>
      <c r="E181">
        <f t="shared" si="9"/>
        <v>90</v>
      </c>
      <c r="F181">
        <f>IF(E181 = E180, G180, G180 + IF(soki[[#This Row],[WEEKEND]], 5000, $V$8))</f>
        <v>37570</v>
      </c>
      <c r="G181">
        <f>IF(soki[[#This Row],[Butelek]]-soki[[#This Row],[wielkosc_zamowienia]]&lt;0, soki[[#This Row],[Butelek]], soki[[#This Row],[Butelek]]-soki[[#This Row],[wielkosc_zamowienia]])</f>
        <v>34030</v>
      </c>
      <c r="H181" t="b">
        <f>(soki[[#This Row],[Butelek]]=soki[[#This Row],[Zostało]])</f>
        <v>0</v>
      </c>
      <c r="I181" t="b">
        <f>WEEKDAY(soki[[#This Row],[data]],2)&gt;5</f>
        <v>0</v>
      </c>
      <c r="P181" s="3">
        <v>167</v>
      </c>
      <c r="Q181" s="5">
        <v>44364</v>
      </c>
      <c r="R181" s="3" t="b">
        <f t="shared" si="10"/>
        <v>1</v>
      </c>
      <c r="S181" s="3">
        <f t="shared" si="11"/>
        <v>2</v>
      </c>
    </row>
    <row r="182" spans="1:19" x14ac:dyDescent="0.25">
      <c r="A182">
        <v>181</v>
      </c>
      <c r="B182" s="2">
        <v>44287</v>
      </c>
      <c r="C182" t="s">
        <v>7</v>
      </c>
      <c r="D182">
        <v>2630</v>
      </c>
      <c r="E182">
        <f t="shared" si="9"/>
        <v>90</v>
      </c>
      <c r="F182">
        <f>IF(E182 = E181, G181, G181 + IF(soki[[#This Row],[WEEKEND]], 5000, $V$8))</f>
        <v>34030</v>
      </c>
      <c r="G182">
        <f>IF(soki[[#This Row],[Butelek]]-soki[[#This Row],[wielkosc_zamowienia]]&lt;0, soki[[#This Row],[Butelek]], soki[[#This Row],[Butelek]]-soki[[#This Row],[wielkosc_zamowienia]])</f>
        <v>31400</v>
      </c>
      <c r="H182" t="b">
        <f>(soki[[#This Row],[Butelek]]=soki[[#This Row],[Zostało]])</f>
        <v>0</v>
      </c>
      <c r="I182" t="b">
        <f>WEEKDAY(soki[[#This Row],[data]],2)&gt;5</f>
        <v>0</v>
      </c>
      <c r="P182" s="3">
        <v>168</v>
      </c>
      <c r="Q182" s="5">
        <v>44365</v>
      </c>
      <c r="R182" s="3" t="b">
        <f t="shared" si="10"/>
        <v>1</v>
      </c>
      <c r="S182" s="3">
        <f t="shared" si="11"/>
        <v>3</v>
      </c>
    </row>
    <row r="183" spans="1:19" x14ac:dyDescent="0.25">
      <c r="A183">
        <v>182</v>
      </c>
      <c r="B183" s="2">
        <v>44288</v>
      </c>
      <c r="C183" t="s">
        <v>6</v>
      </c>
      <c r="D183">
        <v>1030</v>
      </c>
      <c r="E183">
        <f t="shared" si="9"/>
        <v>91</v>
      </c>
      <c r="F183">
        <f>IF(E183 = E182, G182, G182 + IF(soki[[#This Row],[WEEKEND]], 5000, $V$8))</f>
        <v>43400</v>
      </c>
      <c r="G183">
        <f>IF(soki[[#This Row],[Butelek]]-soki[[#This Row],[wielkosc_zamowienia]]&lt;0, soki[[#This Row],[Butelek]], soki[[#This Row],[Butelek]]-soki[[#This Row],[wielkosc_zamowienia]])</f>
        <v>42370</v>
      </c>
      <c r="H183" t="b">
        <f>(soki[[#This Row],[Butelek]]=soki[[#This Row],[Zostało]])</f>
        <v>0</v>
      </c>
      <c r="I183" t="b">
        <f>WEEKDAY(soki[[#This Row],[data]],2)&gt;5</f>
        <v>0</v>
      </c>
      <c r="P183" s="3">
        <v>169</v>
      </c>
      <c r="Q183" s="5">
        <v>44366</v>
      </c>
      <c r="R183" s="3" t="b">
        <f t="shared" si="10"/>
        <v>0</v>
      </c>
      <c r="S183" s="3">
        <f t="shared" si="11"/>
        <v>0</v>
      </c>
    </row>
    <row r="184" spans="1:19" x14ac:dyDescent="0.25">
      <c r="A184">
        <v>183</v>
      </c>
      <c r="B184" s="2">
        <v>44288</v>
      </c>
      <c r="C184" t="s">
        <v>4</v>
      </c>
      <c r="D184">
        <v>4560</v>
      </c>
      <c r="E184">
        <f t="shared" si="9"/>
        <v>91</v>
      </c>
      <c r="F184">
        <f>IF(E184 = E183, G183, G183 + IF(soki[[#This Row],[WEEKEND]], 5000, $V$8))</f>
        <v>42370</v>
      </c>
      <c r="G184">
        <f>IF(soki[[#This Row],[Butelek]]-soki[[#This Row],[wielkosc_zamowienia]]&lt;0, soki[[#This Row],[Butelek]], soki[[#This Row],[Butelek]]-soki[[#This Row],[wielkosc_zamowienia]])</f>
        <v>37810</v>
      </c>
      <c r="H184" t="b">
        <f>(soki[[#This Row],[Butelek]]=soki[[#This Row],[Zostało]])</f>
        <v>0</v>
      </c>
      <c r="I184" t="b">
        <f>WEEKDAY(soki[[#This Row],[data]],2)&gt;5</f>
        <v>0</v>
      </c>
      <c r="P184" s="3">
        <v>170</v>
      </c>
      <c r="Q184" s="5">
        <v>44367</v>
      </c>
      <c r="R184" s="3" t="b">
        <f t="shared" si="10"/>
        <v>1</v>
      </c>
      <c r="S184" s="3">
        <f t="shared" si="11"/>
        <v>1</v>
      </c>
    </row>
    <row r="185" spans="1:19" x14ac:dyDescent="0.25">
      <c r="A185">
        <v>184</v>
      </c>
      <c r="B185" s="2">
        <v>44289</v>
      </c>
      <c r="C185" t="s">
        <v>5</v>
      </c>
      <c r="D185">
        <v>6400</v>
      </c>
      <c r="E185">
        <f t="shared" si="9"/>
        <v>92</v>
      </c>
      <c r="F185">
        <f>IF(E185 = E184, G184, G184 + IF(soki[[#This Row],[WEEKEND]], 5000, $V$8))</f>
        <v>42810</v>
      </c>
      <c r="G185">
        <f>IF(soki[[#This Row],[Butelek]]-soki[[#This Row],[wielkosc_zamowienia]]&lt;0, soki[[#This Row],[Butelek]], soki[[#This Row],[Butelek]]-soki[[#This Row],[wielkosc_zamowienia]])</f>
        <v>36410</v>
      </c>
      <c r="H185" t="b">
        <f>(soki[[#This Row],[Butelek]]=soki[[#This Row],[Zostało]])</f>
        <v>0</v>
      </c>
      <c r="I185" t="b">
        <f>WEEKDAY(soki[[#This Row],[data]],2)&gt;5</f>
        <v>1</v>
      </c>
      <c r="P185" s="3">
        <v>171</v>
      </c>
      <c r="Q185" s="5">
        <v>44368</v>
      </c>
      <c r="R185" s="3" t="b">
        <f t="shared" si="10"/>
        <v>0</v>
      </c>
      <c r="S185" s="3">
        <f t="shared" si="11"/>
        <v>0</v>
      </c>
    </row>
    <row r="186" spans="1:19" x14ac:dyDescent="0.25">
      <c r="A186">
        <v>185</v>
      </c>
      <c r="B186" s="2">
        <v>44290</v>
      </c>
      <c r="C186" t="s">
        <v>5</v>
      </c>
      <c r="D186">
        <v>3040</v>
      </c>
      <c r="E186">
        <f t="shared" si="9"/>
        <v>93</v>
      </c>
      <c r="F186">
        <f>IF(E186 = E185, G185, G185 + IF(soki[[#This Row],[WEEKEND]], 5000, $V$8))</f>
        <v>41410</v>
      </c>
      <c r="G186">
        <f>IF(soki[[#This Row],[Butelek]]-soki[[#This Row],[wielkosc_zamowienia]]&lt;0, soki[[#This Row],[Butelek]], soki[[#This Row],[Butelek]]-soki[[#This Row],[wielkosc_zamowienia]])</f>
        <v>38370</v>
      </c>
      <c r="H186" t="b">
        <f>(soki[[#This Row],[Butelek]]=soki[[#This Row],[Zostało]])</f>
        <v>0</v>
      </c>
      <c r="I186" t="b">
        <f>WEEKDAY(soki[[#This Row],[data]],2)&gt;5</f>
        <v>1</v>
      </c>
      <c r="P186" s="3">
        <v>172</v>
      </c>
      <c r="Q186" s="5">
        <v>44369</v>
      </c>
      <c r="R186" s="3" t="b">
        <f t="shared" si="10"/>
        <v>0</v>
      </c>
      <c r="S186" s="3">
        <f t="shared" si="11"/>
        <v>0</v>
      </c>
    </row>
    <row r="187" spans="1:19" x14ac:dyDescent="0.25">
      <c r="A187">
        <v>186</v>
      </c>
      <c r="B187" s="2">
        <v>44290</v>
      </c>
      <c r="C187" t="s">
        <v>6</v>
      </c>
      <c r="D187">
        <v>6450</v>
      </c>
      <c r="E187">
        <f t="shared" si="9"/>
        <v>93</v>
      </c>
      <c r="F187">
        <f>IF(E187 = E186, G186, G186 + IF(soki[[#This Row],[WEEKEND]], 5000, $V$8))</f>
        <v>38370</v>
      </c>
      <c r="G187">
        <f>IF(soki[[#This Row],[Butelek]]-soki[[#This Row],[wielkosc_zamowienia]]&lt;0, soki[[#This Row],[Butelek]], soki[[#This Row],[Butelek]]-soki[[#This Row],[wielkosc_zamowienia]])</f>
        <v>31920</v>
      </c>
      <c r="H187" t="b">
        <f>(soki[[#This Row],[Butelek]]=soki[[#This Row],[Zostało]])</f>
        <v>0</v>
      </c>
      <c r="I187" t="b">
        <f>WEEKDAY(soki[[#This Row],[data]],2)&gt;5</f>
        <v>1</v>
      </c>
      <c r="P187" s="3">
        <v>173</v>
      </c>
      <c r="Q187" s="5">
        <v>44370</v>
      </c>
      <c r="R187" s="3" t="b">
        <f t="shared" si="10"/>
        <v>0</v>
      </c>
      <c r="S187" s="3">
        <f t="shared" si="11"/>
        <v>0</v>
      </c>
    </row>
    <row r="188" spans="1:19" x14ac:dyDescent="0.25">
      <c r="A188">
        <v>187</v>
      </c>
      <c r="B188" s="2">
        <v>44291</v>
      </c>
      <c r="C188" t="s">
        <v>6</v>
      </c>
      <c r="D188">
        <v>7650</v>
      </c>
      <c r="E188">
        <f t="shared" si="9"/>
        <v>94</v>
      </c>
      <c r="F188">
        <f>IF(E188 = E187, G187, G187 + IF(soki[[#This Row],[WEEKEND]], 5000, $V$8))</f>
        <v>43920</v>
      </c>
      <c r="G188">
        <f>IF(soki[[#This Row],[Butelek]]-soki[[#This Row],[wielkosc_zamowienia]]&lt;0, soki[[#This Row],[Butelek]], soki[[#This Row],[Butelek]]-soki[[#This Row],[wielkosc_zamowienia]])</f>
        <v>36270</v>
      </c>
      <c r="H188" t="b">
        <f>(soki[[#This Row],[Butelek]]=soki[[#This Row],[Zostało]])</f>
        <v>0</v>
      </c>
      <c r="I188" t="b">
        <f>WEEKDAY(soki[[#This Row],[data]],2)&gt;5</f>
        <v>0</v>
      </c>
      <c r="P188" s="3">
        <v>174</v>
      </c>
      <c r="Q188" s="5">
        <v>44371</v>
      </c>
      <c r="R188" s="3" t="b">
        <f t="shared" si="10"/>
        <v>0</v>
      </c>
      <c r="S188" s="3">
        <f t="shared" si="11"/>
        <v>0</v>
      </c>
    </row>
    <row r="189" spans="1:19" x14ac:dyDescent="0.25">
      <c r="A189">
        <v>188</v>
      </c>
      <c r="B189" s="2">
        <v>44292</v>
      </c>
      <c r="C189" t="s">
        <v>5</v>
      </c>
      <c r="D189">
        <v>7190</v>
      </c>
      <c r="E189">
        <f t="shared" si="9"/>
        <v>95</v>
      </c>
      <c r="F189">
        <f>IF(E189 = E188, G188, G188 + IF(soki[[#This Row],[WEEKEND]], 5000, $V$8))</f>
        <v>48270</v>
      </c>
      <c r="G189">
        <f>IF(soki[[#This Row],[Butelek]]-soki[[#This Row],[wielkosc_zamowienia]]&lt;0, soki[[#This Row],[Butelek]], soki[[#This Row],[Butelek]]-soki[[#This Row],[wielkosc_zamowienia]])</f>
        <v>41080</v>
      </c>
      <c r="H189" t="b">
        <f>(soki[[#This Row],[Butelek]]=soki[[#This Row],[Zostało]])</f>
        <v>0</v>
      </c>
      <c r="I189" t="b">
        <f>WEEKDAY(soki[[#This Row],[data]],2)&gt;5</f>
        <v>0</v>
      </c>
      <c r="P189" s="3">
        <v>175</v>
      </c>
      <c r="Q189" s="5">
        <v>44372</v>
      </c>
      <c r="R189" s="3" t="b">
        <f t="shared" si="10"/>
        <v>0</v>
      </c>
      <c r="S189" s="3">
        <f t="shared" si="11"/>
        <v>0</v>
      </c>
    </row>
    <row r="190" spans="1:19" x14ac:dyDescent="0.25">
      <c r="A190">
        <v>189</v>
      </c>
      <c r="B190" s="2">
        <v>44292</v>
      </c>
      <c r="C190" t="s">
        <v>4</v>
      </c>
      <c r="D190">
        <v>7100</v>
      </c>
      <c r="E190">
        <f t="shared" si="9"/>
        <v>95</v>
      </c>
      <c r="F190">
        <f>IF(E190 = E189, G189, G189 + IF(soki[[#This Row],[WEEKEND]], 5000, $V$8))</f>
        <v>41080</v>
      </c>
      <c r="G190">
        <f>IF(soki[[#This Row],[Butelek]]-soki[[#This Row],[wielkosc_zamowienia]]&lt;0, soki[[#This Row],[Butelek]], soki[[#This Row],[Butelek]]-soki[[#This Row],[wielkosc_zamowienia]])</f>
        <v>33980</v>
      </c>
      <c r="H190" t="b">
        <f>(soki[[#This Row],[Butelek]]=soki[[#This Row],[Zostało]])</f>
        <v>0</v>
      </c>
      <c r="I190" t="b">
        <f>WEEKDAY(soki[[#This Row],[data]],2)&gt;5</f>
        <v>0</v>
      </c>
      <c r="P190" s="3">
        <v>176</v>
      </c>
      <c r="Q190" s="5">
        <v>44373</v>
      </c>
      <c r="R190" s="3" t="b">
        <f t="shared" si="10"/>
        <v>0</v>
      </c>
      <c r="S190" s="3">
        <f t="shared" si="11"/>
        <v>0</v>
      </c>
    </row>
    <row r="191" spans="1:19" x14ac:dyDescent="0.25">
      <c r="A191">
        <v>190</v>
      </c>
      <c r="B191" s="2">
        <v>44292</v>
      </c>
      <c r="C191" t="s">
        <v>7</v>
      </c>
      <c r="D191">
        <v>8950</v>
      </c>
      <c r="E191">
        <f t="shared" si="9"/>
        <v>95</v>
      </c>
      <c r="F191">
        <f>IF(E191 = E190, G190, G190 + IF(soki[[#This Row],[WEEKEND]], 5000, $V$8))</f>
        <v>33980</v>
      </c>
      <c r="G191">
        <f>IF(soki[[#This Row],[Butelek]]-soki[[#This Row],[wielkosc_zamowienia]]&lt;0, soki[[#This Row],[Butelek]], soki[[#This Row],[Butelek]]-soki[[#This Row],[wielkosc_zamowienia]])</f>
        <v>25030</v>
      </c>
      <c r="H191" t="b">
        <f>(soki[[#This Row],[Butelek]]=soki[[#This Row],[Zostało]])</f>
        <v>0</v>
      </c>
      <c r="I191" t="b">
        <f>WEEKDAY(soki[[#This Row],[data]],2)&gt;5</f>
        <v>0</v>
      </c>
      <c r="P191" s="3">
        <v>177</v>
      </c>
      <c r="Q191" s="5">
        <v>44374</v>
      </c>
      <c r="R191" s="3" t="b">
        <f t="shared" si="10"/>
        <v>1</v>
      </c>
      <c r="S191" s="3">
        <f t="shared" si="11"/>
        <v>1</v>
      </c>
    </row>
    <row r="192" spans="1:19" x14ac:dyDescent="0.25">
      <c r="A192">
        <v>191</v>
      </c>
      <c r="B192" s="2">
        <v>44293</v>
      </c>
      <c r="C192" t="s">
        <v>4</v>
      </c>
      <c r="D192">
        <v>7650</v>
      </c>
      <c r="E192">
        <f t="shared" si="9"/>
        <v>96</v>
      </c>
      <c r="F192">
        <f>IF(E192 = E191, G191, G191 + IF(soki[[#This Row],[WEEKEND]], 5000, $V$8))</f>
        <v>37030</v>
      </c>
      <c r="G192">
        <f>IF(soki[[#This Row],[Butelek]]-soki[[#This Row],[wielkosc_zamowienia]]&lt;0, soki[[#This Row],[Butelek]], soki[[#This Row],[Butelek]]-soki[[#This Row],[wielkosc_zamowienia]])</f>
        <v>29380</v>
      </c>
      <c r="H192" t="b">
        <f>(soki[[#This Row],[Butelek]]=soki[[#This Row],[Zostało]])</f>
        <v>0</v>
      </c>
      <c r="I192" t="b">
        <f>WEEKDAY(soki[[#This Row],[data]],2)&gt;5</f>
        <v>0</v>
      </c>
      <c r="P192" s="3">
        <v>178</v>
      </c>
      <c r="Q192" s="5">
        <v>44375</v>
      </c>
      <c r="R192" s="3" t="b">
        <f t="shared" si="10"/>
        <v>0</v>
      </c>
      <c r="S192" s="3">
        <f t="shared" si="11"/>
        <v>0</v>
      </c>
    </row>
    <row r="193" spans="1:19" x14ac:dyDescent="0.25">
      <c r="A193">
        <v>192</v>
      </c>
      <c r="B193" s="2">
        <v>44293</v>
      </c>
      <c r="C193" t="s">
        <v>6</v>
      </c>
      <c r="D193">
        <v>3350</v>
      </c>
      <c r="E193">
        <f t="shared" si="9"/>
        <v>96</v>
      </c>
      <c r="F193">
        <f>IF(E193 = E192, G192, G192 + IF(soki[[#This Row],[WEEKEND]], 5000, $V$8))</f>
        <v>29380</v>
      </c>
      <c r="G193">
        <f>IF(soki[[#This Row],[Butelek]]-soki[[#This Row],[wielkosc_zamowienia]]&lt;0, soki[[#This Row],[Butelek]], soki[[#This Row],[Butelek]]-soki[[#This Row],[wielkosc_zamowienia]])</f>
        <v>26030</v>
      </c>
      <c r="H193" t="b">
        <f>(soki[[#This Row],[Butelek]]=soki[[#This Row],[Zostało]])</f>
        <v>0</v>
      </c>
      <c r="I193" t="b">
        <f>WEEKDAY(soki[[#This Row],[data]],2)&gt;5</f>
        <v>0</v>
      </c>
      <c r="P193" s="3">
        <v>179</v>
      </c>
      <c r="Q193" s="5">
        <v>44376</v>
      </c>
      <c r="R193" s="3" t="b">
        <f t="shared" si="10"/>
        <v>1</v>
      </c>
      <c r="S193" s="3">
        <f t="shared" si="11"/>
        <v>1</v>
      </c>
    </row>
    <row r="194" spans="1:19" x14ac:dyDescent="0.25">
      <c r="A194">
        <v>193</v>
      </c>
      <c r="B194" s="2">
        <v>44294</v>
      </c>
      <c r="C194" t="s">
        <v>4</v>
      </c>
      <c r="D194">
        <v>8230</v>
      </c>
      <c r="E194">
        <f t="shared" si="9"/>
        <v>97</v>
      </c>
      <c r="F194">
        <f>IF(E194 = E193, G193, G193 + IF(soki[[#This Row],[WEEKEND]], 5000, $V$8))</f>
        <v>38030</v>
      </c>
      <c r="G194">
        <f>IF(soki[[#This Row],[Butelek]]-soki[[#This Row],[wielkosc_zamowienia]]&lt;0, soki[[#This Row],[Butelek]], soki[[#This Row],[Butelek]]-soki[[#This Row],[wielkosc_zamowienia]])</f>
        <v>29800</v>
      </c>
      <c r="H194" t="b">
        <f>(soki[[#This Row],[Butelek]]=soki[[#This Row],[Zostało]])</f>
        <v>0</v>
      </c>
      <c r="I194" t="b">
        <f>WEEKDAY(soki[[#This Row],[data]],2)&gt;5</f>
        <v>0</v>
      </c>
      <c r="P194" s="3">
        <v>180</v>
      </c>
      <c r="Q194" s="5">
        <v>44377</v>
      </c>
      <c r="R194" s="3" t="b">
        <f t="shared" si="10"/>
        <v>0</v>
      </c>
      <c r="S194" s="3">
        <f t="shared" si="11"/>
        <v>0</v>
      </c>
    </row>
    <row r="195" spans="1:19" x14ac:dyDescent="0.25">
      <c r="A195">
        <v>194</v>
      </c>
      <c r="B195" s="2">
        <v>44294</v>
      </c>
      <c r="C195" t="s">
        <v>7</v>
      </c>
      <c r="D195">
        <v>4860</v>
      </c>
      <c r="E195">
        <f t="shared" si="9"/>
        <v>97</v>
      </c>
      <c r="F195">
        <f>IF(E195 = E194, G194, G194 + IF(soki[[#This Row],[WEEKEND]], 5000, $V$8))</f>
        <v>29800</v>
      </c>
      <c r="G195">
        <f>IF(soki[[#This Row],[Butelek]]-soki[[#This Row],[wielkosc_zamowienia]]&lt;0, soki[[#This Row],[Butelek]], soki[[#This Row],[Butelek]]-soki[[#This Row],[wielkosc_zamowienia]])</f>
        <v>24940</v>
      </c>
      <c r="H195" t="b">
        <f>(soki[[#This Row],[Butelek]]=soki[[#This Row],[Zostało]])</f>
        <v>0</v>
      </c>
      <c r="I195" t="b">
        <f>WEEKDAY(soki[[#This Row],[data]],2)&gt;5</f>
        <v>0</v>
      </c>
      <c r="P195" s="3">
        <v>181</v>
      </c>
      <c r="Q195" s="5">
        <v>44378</v>
      </c>
      <c r="R195" s="3" t="b">
        <f t="shared" si="10"/>
        <v>1</v>
      </c>
      <c r="S195" s="3">
        <f t="shared" si="11"/>
        <v>1</v>
      </c>
    </row>
    <row r="196" spans="1:19" x14ac:dyDescent="0.25">
      <c r="A196">
        <v>195</v>
      </c>
      <c r="B196" s="2">
        <v>44294</v>
      </c>
      <c r="C196" t="s">
        <v>6</v>
      </c>
      <c r="D196">
        <v>2250</v>
      </c>
      <c r="E196">
        <f t="shared" ref="E196:E259" si="12">IF(DAY(B196)=DAY(B195),E195,E195+1)</f>
        <v>97</v>
      </c>
      <c r="F196">
        <f>IF(E196 = E195, G195, G195 + IF(soki[[#This Row],[WEEKEND]], 5000, $V$8))</f>
        <v>24940</v>
      </c>
      <c r="G196">
        <f>IF(soki[[#This Row],[Butelek]]-soki[[#This Row],[wielkosc_zamowienia]]&lt;0, soki[[#This Row],[Butelek]], soki[[#This Row],[Butelek]]-soki[[#This Row],[wielkosc_zamowienia]])</f>
        <v>22690</v>
      </c>
      <c r="H196" t="b">
        <f>(soki[[#This Row],[Butelek]]=soki[[#This Row],[Zostało]])</f>
        <v>0</v>
      </c>
      <c r="I196" t="b">
        <f>WEEKDAY(soki[[#This Row],[data]],2)&gt;5</f>
        <v>0</v>
      </c>
      <c r="P196" s="3">
        <v>182</v>
      </c>
      <c r="Q196" s="5">
        <v>44379</v>
      </c>
      <c r="R196" s="3" t="b">
        <f t="shared" si="10"/>
        <v>0</v>
      </c>
      <c r="S196" s="3">
        <f t="shared" si="11"/>
        <v>0</v>
      </c>
    </row>
    <row r="197" spans="1:19" x14ac:dyDescent="0.25">
      <c r="A197">
        <v>196</v>
      </c>
      <c r="B197" s="2">
        <v>44295</v>
      </c>
      <c r="C197" t="s">
        <v>4</v>
      </c>
      <c r="D197">
        <v>9980</v>
      </c>
      <c r="E197">
        <f t="shared" si="12"/>
        <v>98</v>
      </c>
      <c r="F197">
        <f>IF(E197 = E196, G196, G196 + IF(soki[[#This Row],[WEEKEND]], 5000, $V$8))</f>
        <v>34690</v>
      </c>
      <c r="G197">
        <f>IF(soki[[#This Row],[Butelek]]-soki[[#This Row],[wielkosc_zamowienia]]&lt;0, soki[[#This Row],[Butelek]], soki[[#This Row],[Butelek]]-soki[[#This Row],[wielkosc_zamowienia]])</f>
        <v>24710</v>
      </c>
      <c r="H197" t="b">
        <f>(soki[[#This Row],[Butelek]]=soki[[#This Row],[Zostało]])</f>
        <v>0</v>
      </c>
      <c r="I197" t="b">
        <f>WEEKDAY(soki[[#This Row],[data]],2)&gt;5</f>
        <v>0</v>
      </c>
      <c r="P197" s="3">
        <v>183</v>
      </c>
      <c r="Q197" s="5">
        <v>44380</v>
      </c>
      <c r="R197" s="3" t="b">
        <f t="shared" si="10"/>
        <v>1</v>
      </c>
      <c r="S197" s="3">
        <f t="shared" si="11"/>
        <v>1</v>
      </c>
    </row>
    <row r="198" spans="1:19" x14ac:dyDescent="0.25">
      <c r="A198">
        <v>197</v>
      </c>
      <c r="B198" s="2">
        <v>44295</v>
      </c>
      <c r="C198" t="s">
        <v>6</v>
      </c>
      <c r="D198">
        <v>6320</v>
      </c>
      <c r="E198">
        <f t="shared" si="12"/>
        <v>98</v>
      </c>
      <c r="F198">
        <f>IF(E198 = E197, G197, G197 + IF(soki[[#This Row],[WEEKEND]], 5000, $V$8))</f>
        <v>24710</v>
      </c>
      <c r="G198">
        <f>IF(soki[[#This Row],[Butelek]]-soki[[#This Row],[wielkosc_zamowienia]]&lt;0, soki[[#This Row],[Butelek]], soki[[#This Row],[Butelek]]-soki[[#This Row],[wielkosc_zamowienia]])</f>
        <v>18390</v>
      </c>
      <c r="H198" t="b">
        <f>(soki[[#This Row],[Butelek]]=soki[[#This Row],[Zostało]])</f>
        <v>0</v>
      </c>
      <c r="I198" t="b">
        <f>WEEKDAY(soki[[#This Row],[data]],2)&gt;5</f>
        <v>0</v>
      </c>
      <c r="P198" s="3">
        <v>184</v>
      </c>
      <c r="Q198" s="5">
        <v>44381</v>
      </c>
      <c r="R198" s="3" t="b">
        <f t="shared" si="10"/>
        <v>0</v>
      </c>
      <c r="S198" s="3">
        <f t="shared" si="11"/>
        <v>0</v>
      </c>
    </row>
    <row r="199" spans="1:19" x14ac:dyDescent="0.25">
      <c r="A199">
        <v>198</v>
      </c>
      <c r="B199" s="2">
        <v>44295</v>
      </c>
      <c r="C199" t="s">
        <v>7</v>
      </c>
      <c r="D199">
        <v>4600</v>
      </c>
      <c r="E199">
        <f t="shared" si="12"/>
        <v>98</v>
      </c>
      <c r="F199">
        <f>IF(E199 = E198, G198, G198 + IF(soki[[#This Row],[WEEKEND]], 5000, $V$8))</f>
        <v>18390</v>
      </c>
      <c r="G199">
        <f>IF(soki[[#This Row],[Butelek]]-soki[[#This Row],[wielkosc_zamowienia]]&lt;0, soki[[#This Row],[Butelek]], soki[[#This Row],[Butelek]]-soki[[#This Row],[wielkosc_zamowienia]])</f>
        <v>13790</v>
      </c>
      <c r="H199" t="b">
        <f>(soki[[#This Row],[Butelek]]=soki[[#This Row],[Zostało]])</f>
        <v>0</v>
      </c>
      <c r="I199" t="b">
        <f>WEEKDAY(soki[[#This Row],[data]],2)&gt;5</f>
        <v>0</v>
      </c>
      <c r="P199" s="3">
        <v>185</v>
      </c>
      <c r="Q199" s="5">
        <v>44382</v>
      </c>
      <c r="R199" s="3" t="b">
        <f t="shared" si="10"/>
        <v>1</v>
      </c>
      <c r="S199" s="3">
        <f t="shared" si="11"/>
        <v>1</v>
      </c>
    </row>
    <row r="200" spans="1:19" x14ac:dyDescent="0.25">
      <c r="A200">
        <v>199</v>
      </c>
      <c r="B200" s="2">
        <v>44296</v>
      </c>
      <c r="C200" t="s">
        <v>5</v>
      </c>
      <c r="D200">
        <v>9150</v>
      </c>
      <c r="E200">
        <f t="shared" si="12"/>
        <v>99</v>
      </c>
      <c r="F200">
        <f>IF(E200 = E199, G199, G199 + IF(soki[[#This Row],[WEEKEND]], 5000, $V$8))</f>
        <v>18790</v>
      </c>
      <c r="G200">
        <f>IF(soki[[#This Row],[Butelek]]-soki[[#This Row],[wielkosc_zamowienia]]&lt;0, soki[[#This Row],[Butelek]], soki[[#This Row],[Butelek]]-soki[[#This Row],[wielkosc_zamowienia]])</f>
        <v>9640</v>
      </c>
      <c r="H200" t="b">
        <f>(soki[[#This Row],[Butelek]]=soki[[#This Row],[Zostało]])</f>
        <v>0</v>
      </c>
      <c r="I200" t="b">
        <f>WEEKDAY(soki[[#This Row],[data]],2)&gt;5</f>
        <v>1</v>
      </c>
      <c r="P200" s="3">
        <v>186</v>
      </c>
      <c r="Q200" s="5">
        <v>44383</v>
      </c>
      <c r="R200" s="3" t="b">
        <f t="shared" si="10"/>
        <v>1</v>
      </c>
      <c r="S200" s="3">
        <f t="shared" si="11"/>
        <v>2</v>
      </c>
    </row>
    <row r="201" spans="1:19" x14ac:dyDescent="0.25">
      <c r="A201">
        <v>200</v>
      </c>
      <c r="B201" s="2">
        <v>44297</v>
      </c>
      <c r="C201" t="s">
        <v>7</v>
      </c>
      <c r="D201">
        <v>4940</v>
      </c>
      <c r="E201">
        <f t="shared" si="12"/>
        <v>100</v>
      </c>
      <c r="F201">
        <f>IF(E201 = E200, G200, G200 + IF(soki[[#This Row],[WEEKEND]], 5000, $V$8))</f>
        <v>14640</v>
      </c>
      <c r="G201">
        <f>IF(soki[[#This Row],[Butelek]]-soki[[#This Row],[wielkosc_zamowienia]]&lt;0, soki[[#This Row],[Butelek]], soki[[#This Row],[Butelek]]-soki[[#This Row],[wielkosc_zamowienia]])</f>
        <v>9700</v>
      </c>
      <c r="H201" t="b">
        <f>(soki[[#This Row],[Butelek]]=soki[[#This Row],[Zostało]])</f>
        <v>0</v>
      </c>
      <c r="I201" t="b">
        <f>WEEKDAY(soki[[#This Row],[data]],2)&gt;5</f>
        <v>1</v>
      </c>
      <c r="P201" s="3">
        <v>187</v>
      </c>
      <c r="Q201" s="5">
        <v>44384</v>
      </c>
      <c r="R201" s="3" t="b">
        <f t="shared" si="10"/>
        <v>1</v>
      </c>
      <c r="S201" s="3">
        <f t="shared" si="11"/>
        <v>3</v>
      </c>
    </row>
    <row r="202" spans="1:19" x14ac:dyDescent="0.25">
      <c r="A202">
        <v>201</v>
      </c>
      <c r="B202" s="2">
        <v>44298</v>
      </c>
      <c r="C202" t="s">
        <v>5</v>
      </c>
      <c r="D202">
        <v>7550</v>
      </c>
      <c r="E202">
        <f t="shared" si="12"/>
        <v>101</v>
      </c>
      <c r="F202">
        <f>IF(E202 = E201, G201, G201 + IF(soki[[#This Row],[WEEKEND]], 5000, $V$8))</f>
        <v>21700</v>
      </c>
      <c r="G202">
        <f>IF(soki[[#This Row],[Butelek]]-soki[[#This Row],[wielkosc_zamowienia]]&lt;0, soki[[#This Row],[Butelek]], soki[[#This Row],[Butelek]]-soki[[#This Row],[wielkosc_zamowienia]])</f>
        <v>14150</v>
      </c>
      <c r="H202" t="b">
        <f>(soki[[#This Row],[Butelek]]=soki[[#This Row],[Zostało]])</f>
        <v>0</v>
      </c>
      <c r="I202" t="b">
        <f>WEEKDAY(soki[[#This Row],[data]],2)&gt;5</f>
        <v>0</v>
      </c>
      <c r="P202" s="3">
        <v>188</v>
      </c>
      <c r="Q202" s="5">
        <v>44385</v>
      </c>
      <c r="R202" s="3" t="b">
        <f t="shared" si="10"/>
        <v>1</v>
      </c>
      <c r="S202" s="3">
        <f t="shared" si="11"/>
        <v>4</v>
      </c>
    </row>
    <row r="203" spans="1:19" x14ac:dyDescent="0.25">
      <c r="A203">
        <v>202</v>
      </c>
      <c r="B203" s="2">
        <v>44298</v>
      </c>
      <c r="C203" t="s">
        <v>4</v>
      </c>
      <c r="D203">
        <v>4460</v>
      </c>
      <c r="E203">
        <f t="shared" si="12"/>
        <v>101</v>
      </c>
      <c r="F203">
        <f>IF(E203 = E202, G202, G202 + IF(soki[[#This Row],[WEEKEND]], 5000, $V$8))</f>
        <v>14150</v>
      </c>
      <c r="G203">
        <f>IF(soki[[#This Row],[Butelek]]-soki[[#This Row],[wielkosc_zamowienia]]&lt;0, soki[[#This Row],[Butelek]], soki[[#This Row],[Butelek]]-soki[[#This Row],[wielkosc_zamowienia]])</f>
        <v>9690</v>
      </c>
      <c r="H203" t="b">
        <f>(soki[[#This Row],[Butelek]]=soki[[#This Row],[Zostało]])</f>
        <v>0</v>
      </c>
      <c r="I203" t="b">
        <f>WEEKDAY(soki[[#This Row],[data]],2)&gt;5</f>
        <v>0</v>
      </c>
      <c r="P203" s="3">
        <v>189</v>
      </c>
      <c r="Q203" s="5">
        <v>44386</v>
      </c>
      <c r="R203" s="3" t="b">
        <f t="shared" si="10"/>
        <v>1</v>
      </c>
      <c r="S203" s="3">
        <f t="shared" si="11"/>
        <v>5</v>
      </c>
    </row>
    <row r="204" spans="1:19" x14ac:dyDescent="0.25">
      <c r="A204">
        <v>203</v>
      </c>
      <c r="B204" s="2">
        <v>44299</v>
      </c>
      <c r="C204" t="s">
        <v>5</v>
      </c>
      <c r="D204">
        <v>1680</v>
      </c>
      <c r="E204">
        <f t="shared" si="12"/>
        <v>102</v>
      </c>
      <c r="F204">
        <f>IF(E204 = E203, G203, G203 + IF(soki[[#This Row],[WEEKEND]], 5000, $V$8))</f>
        <v>21690</v>
      </c>
      <c r="G204">
        <f>IF(soki[[#This Row],[Butelek]]-soki[[#This Row],[wielkosc_zamowienia]]&lt;0, soki[[#This Row],[Butelek]], soki[[#This Row],[Butelek]]-soki[[#This Row],[wielkosc_zamowienia]])</f>
        <v>20010</v>
      </c>
      <c r="H204" t="b">
        <f>(soki[[#This Row],[Butelek]]=soki[[#This Row],[Zostało]])</f>
        <v>0</v>
      </c>
      <c r="I204" t="b">
        <f>WEEKDAY(soki[[#This Row],[data]],2)&gt;5</f>
        <v>0</v>
      </c>
      <c r="P204" s="3">
        <v>190</v>
      </c>
      <c r="Q204" s="5">
        <v>44387</v>
      </c>
      <c r="R204" s="3" t="b">
        <f t="shared" si="10"/>
        <v>0</v>
      </c>
      <c r="S204" s="3">
        <f t="shared" si="11"/>
        <v>0</v>
      </c>
    </row>
    <row r="205" spans="1:19" x14ac:dyDescent="0.25">
      <c r="A205">
        <v>204</v>
      </c>
      <c r="B205" s="2">
        <v>44299</v>
      </c>
      <c r="C205" t="s">
        <v>7</v>
      </c>
      <c r="D205">
        <v>5220</v>
      </c>
      <c r="E205">
        <f t="shared" si="12"/>
        <v>102</v>
      </c>
      <c r="F205">
        <f>IF(E205 = E204, G204, G204 + IF(soki[[#This Row],[WEEKEND]], 5000, $V$8))</f>
        <v>20010</v>
      </c>
      <c r="G205">
        <f>IF(soki[[#This Row],[Butelek]]-soki[[#This Row],[wielkosc_zamowienia]]&lt;0, soki[[#This Row],[Butelek]], soki[[#This Row],[Butelek]]-soki[[#This Row],[wielkosc_zamowienia]])</f>
        <v>14790</v>
      </c>
      <c r="H205" t="b">
        <f>(soki[[#This Row],[Butelek]]=soki[[#This Row],[Zostało]])</f>
        <v>0</v>
      </c>
      <c r="I205" t="b">
        <f>WEEKDAY(soki[[#This Row],[data]],2)&gt;5</f>
        <v>0</v>
      </c>
      <c r="P205" s="3">
        <v>191</v>
      </c>
      <c r="Q205" s="5">
        <v>44388</v>
      </c>
      <c r="R205" s="3" t="b">
        <f t="shared" si="10"/>
        <v>1</v>
      </c>
      <c r="S205" s="3">
        <f t="shared" si="11"/>
        <v>1</v>
      </c>
    </row>
    <row r="206" spans="1:19" x14ac:dyDescent="0.25">
      <c r="A206">
        <v>205</v>
      </c>
      <c r="B206" s="2">
        <v>44299</v>
      </c>
      <c r="C206" t="s">
        <v>6</v>
      </c>
      <c r="D206">
        <v>6180</v>
      </c>
      <c r="E206">
        <f t="shared" si="12"/>
        <v>102</v>
      </c>
      <c r="F206">
        <f>IF(E206 = E205, G205, G205 + IF(soki[[#This Row],[WEEKEND]], 5000, $V$8))</f>
        <v>14790</v>
      </c>
      <c r="G206">
        <f>IF(soki[[#This Row],[Butelek]]-soki[[#This Row],[wielkosc_zamowienia]]&lt;0, soki[[#This Row],[Butelek]], soki[[#This Row],[Butelek]]-soki[[#This Row],[wielkosc_zamowienia]])</f>
        <v>8610</v>
      </c>
      <c r="H206" t="b">
        <f>(soki[[#This Row],[Butelek]]=soki[[#This Row],[Zostało]])</f>
        <v>0</v>
      </c>
      <c r="I206" t="b">
        <f>WEEKDAY(soki[[#This Row],[data]],2)&gt;5</f>
        <v>0</v>
      </c>
      <c r="P206" s="3">
        <v>192</v>
      </c>
      <c r="Q206" s="5">
        <v>44389</v>
      </c>
      <c r="R206" s="3" t="b">
        <f t="shared" si="10"/>
        <v>1</v>
      </c>
      <c r="S206" s="3">
        <f t="shared" si="11"/>
        <v>2</v>
      </c>
    </row>
    <row r="207" spans="1:19" x14ac:dyDescent="0.25">
      <c r="A207">
        <v>206</v>
      </c>
      <c r="B207" s="2">
        <v>44300</v>
      </c>
      <c r="C207" t="s">
        <v>4</v>
      </c>
      <c r="D207">
        <v>6780</v>
      </c>
      <c r="E207">
        <f t="shared" si="12"/>
        <v>103</v>
      </c>
      <c r="F207">
        <f>IF(E207 = E206, G206, G206 + IF(soki[[#This Row],[WEEKEND]], 5000, $V$8))</f>
        <v>20610</v>
      </c>
      <c r="G207">
        <f>IF(soki[[#This Row],[Butelek]]-soki[[#This Row],[wielkosc_zamowienia]]&lt;0, soki[[#This Row],[Butelek]], soki[[#This Row],[Butelek]]-soki[[#This Row],[wielkosc_zamowienia]])</f>
        <v>13830</v>
      </c>
      <c r="H207" t="b">
        <f>(soki[[#This Row],[Butelek]]=soki[[#This Row],[Zostało]])</f>
        <v>0</v>
      </c>
      <c r="I207" t="b">
        <f>WEEKDAY(soki[[#This Row],[data]],2)&gt;5</f>
        <v>0</v>
      </c>
      <c r="P207" s="3">
        <v>193</v>
      </c>
      <c r="Q207" s="5">
        <v>44390</v>
      </c>
      <c r="R207" s="3" t="b">
        <f t="shared" si="10"/>
        <v>1</v>
      </c>
      <c r="S207" s="3">
        <f t="shared" si="11"/>
        <v>3</v>
      </c>
    </row>
    <row r="208" spans="1:19" x14ac:dyDescent="0.25">
      <c r="A208">
        <v>207</v>
      </c>
      <c r="B208" s="2">
        <v>44300</v>
      </c>
      <c r="C208" t="s">
        <v>6</v>
      </c>
      <c r="D208">
        <v>6770</v>
      </c>
      <c r="E208">
        <f t="shared" si="12"/>
        <v>103</v>
      </c>
      <c r="F208">
        <f>IF(E208 = E207, G207, G207 + IF(soki[[#This Row],[WEEKEND]], 5000, $V$8))</f>
        <v>13830</v>
      </c>
      <c r="G208">
        <f>IF(soki[[#This Row],[Butelek]]-soki[[#This Row],[wielkosc_zamowienia]]&lt;0, soki[[#This Row],[Butelek]], soki[[#This Row],[Butelek]]-soki[[#This Row],[wielkosc_zamowienia]])</f>
        <v>7060</v>
      </c>
      <c r="H208" t="b">
        <f>(soki[[#This Row],[Butelek]]=soki[[#This Row],[Zostało]])</f>
        <v>0</v>
      </c>
      <c r="I208" t="b">
        <f>WEEKDAY(soki[[#This Row],[data]],2)&gt;5</f>
        <v>0</v>
      </c>
      <c r="P208" s="3">
        <v>194</v>
      </c>
      <c r="Q208" s="5">
        <v>44391</v>
      </c>
      <c r="R208" s="3" t="b">
        <f t="shared" si="10"/>
        <v>0</v>
      </c>
      <c r="S208" s="3">
        <f t="shared" si="11"/>
        <v>0</v>
      </c>
    </row>
    <row r="209" spans="1:19" x14ac:dyDescent="0.25">
      <c r="A209">
        <v>208</v>
      </c>
      <c r="B209" s="2">
        <v>44300</v>
      </c>
      <c r="C209" t="s">
        <v>7</v>
      </c>
      <c r="D209">
        <v>2070</v>
      </c>
      <c r="E209">
        <f t="shared" si="12"/>
        <v>103</v>
      </c>
      <c r="F209">
        <f>IF(E209 = E208, G208, G208 + IF(soki[[#This Row],[WEEKEND]], 5000, $V$8))</f>
        <v>7060</v>
      </c>
      <c r="G209">
        <f>IF(soki[[#This Row],[Butelek]]-soki[[#This Row],[wielkosc_zamowienia]]&lt;0, soki[[#This Row],[Butelek]], soki[[#This Row],[Butelek]]-soki[[#This Row],[wielkosc_zamowienia]])</f>
        <v>4990</v>
      </c>
      <c r="H209" t="b">
        <f>(soki[[#This Row],[Butelek]]=soki[[#This Row],[Zostało]])</f>
        <v>0</v>
      </c>
      <c r="I209" t="b">
        <f>WEEKDAY(soki[[#This Row],[data]],2)&gt;5</f>
        <v>0</v>
      </c>
      <c r="P209" s="3">
        <v>195</v>
      </c>
      <c r="Q209" s="5">
        <v>44392</v>
      </c>
      <c r="R209" s="3" t="b">
        <f t="shared" si="10"/>
        <v>1</v>
      </c>
      <c r="S209" s="3">
        <f t="shared" si="11"/>
        <v>1</v>
      </c>
    </row>
    <row r="210" spans="1:19" x14ac:dyDescent="0.25">
      <c r="A210">
        <v>209</v>
      </c>
      <c r="B210" s="2">
        <v>44301</v>
      </c>
      <c r="C210" t="s">
        <v>4</v>
      </c>
      <c r="D210">
        <v>6720</v>
      </c>
      <c r="E210">
        <f t="shared" si="12"/>
        <v>104</v>
      </c>
      <c r="F210">
        <f>IF(E210 = E209, G209, G209 + IF(soki[[#This Row],[WEEKEND]], 5000, $V$8))</f>
        <v>16990</v>
      </c>
      <c r="G210">
        <f>IF(soki[[#This Row],[Butelek]]-soki[[#This Row],[wielkosc_zamowienia]]&lt;0, soki[[#This Row],[Butelek]], soki[[#This Row],[Butelek]]-soki[[#This Row],[wielkosc_zamowienia]])</f>
        <v>10270</v>
      </c>
      <c r="H210" t="b">
        <f>(soki[[#This Row],[Butelek]]=soki[[#This Row],[Zostało]])</f>
        <v>0</v>
      </c>
      <c r="I210" t="b">
        <f>WEEKDAY(soki[[#This Row],[data]],2)&gt;5</f>
        <v>0</v>
      </c>
      <c r="P210" s="3">
        <v>196</v>
      </c>
      <c r="Q210" s="5">
        <v>44393</v>
      </c>
      <c r="R210" s="3" t="b">
        <f t="shared" si="10"/>
        <v>1</v>
      </c>
      <c r="S210" s="3">
        <f t="shared" si="11"/>
        <v>2</v>
      </c>
    </row>
    <row r="211" spans="1:19" x14ac:dyDescent="0.25">
      <c r="A211">
        <v>210</v>
      </c>
      <c r="B211" s="2">
        <v>44301</v>
      </c>
      <c r="C211" t="s">
        <v>6</v>
      </c>
      <c r="D211">
        <v>5160</v>
      </c>
      <c r="E211">
        <f t="shared" si="12"/>
        <v>104</v>
      </c>
      <c r="F211">
        <f>IF(E211 = E210, G210, G210 + IF(soki[[#This Row],[WEEKEND]], 5000, $V$8))</f>
        <v>10270</v>
      </c>
      <c r="G211">
        <f>IF(soki[[#This Row],[Butelek]]-soki[[#This Row],[wielkosc_zamowienia]]&lt;0, soki[[#This Row],[Butelek]], soki[[#This Row],[Butelek]]-soki[[#This Row],[wielkosc_zamowienia]])</f>
        <v>5110</v>
      </c>
      <c r="H211" t="b">
        <f>(soki[[#This Row],[Butelek]]=soki[[#This Row],[Zostało]])</f>
        <v>0</v>
      </c>
      <c r="I211" t="b">
        <f>WEEKDAY(soki[[#This Row],[data]],2)&gt;5</f>
        <v>0</v>
      </c>
      <c r="P211" s="3">
        <v>197</v>
      </c>
      <c r="Q211" s="5">
        <v>44394</v>
      </c>
      <c r="R211" s="3" t="b">
        <f t="shared" si="10"/>
        <v>1</v>
      </c>
      <c r="S211" s="3">
        <f t="shared" si="11"/>
        <v>3</v>
      </c>
    </row>
    <row r="212" spans="1:19" x14ac:dyDescent="0.25">
      <c r="A212">
        <v>211</v>
      </c>
      <c r="B212" s="2">
        <v>44301</v>
      </c>
      <c r="C212" t="s">
        <v>7</v>
      </c>
      <c r="D212">
        <v>3130</v>
      </c>
      <c r="E212">
        <f t="shared" si="12"/>
        <v>104</v>
      </c>
      <c r="F212">
        <f>IF(E212 = E211, G211, G211 + IF(soki[[#This Row],[WEEKEND]], 5000, $V$8))</f>
        <v>5110</v>
      </c>
      <c r="G212">
        <f>IF(soki[[#This Row],[Butelek]]-soki[[#This Row],[wielkosc_zamowienia]]&lt;0, soki[[#This Row],[Butelek]], soki[[#This Row],[Butelek]]-soki[[#This Row],[wielkosc_zamowienia]])</f>
        <v>1980</v>
      </c>
      <c r="H212" t="b">
        <f>(soki[[#This Row],[Butelek]]=soki[[#This Row],[Zostało]])</f>
        <v>0</v>
      </c>
      <c r="I212" t="b">
        <f>WEEKDAY(soki[[#This Row],[data]],2)&gt;5</f>
        <v>0</v>
      </c>
      <c r="P212" s="3">
        <v>198</v>
      </c>
      <c r="Q212" s="5">
        <v>44395</v>
      </c>
      <c r="R212" s="3" t="b">
        <f t="shared" si="10"/>
        <v>0</v>
      </c>
      <c r="S212" s="3">
        <f t="shared" si="11"/>
        <v>0</v>
      </c>
    </row>
    <row r="213" spans="1:19" x14ac:dyDescent="0.25">
      <c r="A213">
        <v>212</v>
      </c>
      <c r="B213" s="2">
        <v>44302</v>
      </c>
      <c r="C213" t="s">
        <v>5</v>
      </c>
      <c r="D213">
        <v>6560</v>
      </c>
      <c r="E213">
        <f t="shared" si="12"/>
        <v>105</v>
      </c>
      <c r="F213">
        <f>IF(E213 = E212, G212, G212 + IF(soki[[#This Row],[WEEKEND]], 5000, $V$8))</f>
        <v>13980</v>
      </c>
      <c r="G213">
        <f>IF(soki[[#This Row],[Butelek]]-soki[[#This Row],[wielkosc_zamowienia]]&lt;0, soki[[#This Row],[Butelek]], soki[[#This Row],[Butelek]]-soki[[#This Row],[wielkosc_zamowienia]])</f>
        <v>7420</v>
      </c>
      <c r="H213" t="b">
        <f>(soki[[#This Row],[Butelek]]=soki[[#This Row],[Zostało]])</f>
        <v>0</v>
      </c>
      <c r="I213" t="b">
        <f>WEEKDAY(soki[[#This Row],[data]],2)&gt;5</f>
        <v>0</v>
      </c>
      <c r="P213" s="3">
        <v>199</v>
      </c>
      <c r="Q213" s="5">
        <v>44396</v>
      </c>
      <c r="R213" s="3" t="b">
        <f t="shared" si="10"/>
        <v>1</v>
      </c>
      <c r="S213" s="3">
        <f t="shared" si="11"/>
        <v>1</v>
      </c>
    </row>
    <row r="214" spans="1:19" x14ac:dyDescent="0.25">
      <c r="A214">
        <v>213</v>
      </c>
      <c r="B214" s="2">
        <v>44302</v>
      </c>
      <c r="C214" t="s">
        <v>4</v>
      </c>
      <c r="D214">
        <v>1000</v>
      </c>
      <c r="E214">
        <f t="shared" si="12"/>
        <v>105</v>
      </c>
      <c r="F214">
        <f>IF(E214 = E213, G213, G213 + IF(soki[[#This Row],[WEEKEND]], 5000, $V$8))</f>
        <v>7420</v>
      </c>
      <c r="G214">
        <f>IF(soki[[#This Row],[Butelek]]-soki[[#This Row],[wielkosc_zamowienia]]&lt;0, soki[[#This Row],[Butelek]], soki[[#This Row],[Butelek]]-soki[[#This Row],[wielkosc_zamowienia]])</f>
        <v>6420</v>
      </c>
      <c r="H214" t="b">
        <f>(soki[[#This Row],[Butelek]]=soki[[#This Row],[Zostało]])</f>
        <v>0</v>
      </c>
      <c r="I214" t="b">
        <f>WEEKDAY(soki[[#This Row],[data]],2)&gt;5</f>
        <v>0</v>
      </c>
      <c r="P214" s="3">
        <v>200</v>
      </c>
      <c r="Q214" s="5">
        <v>44397</v>
      </c>
      <c r="R214" s="3" t="b">
        <f t="shared" si="10"/>
        <v>1</v>
      </c>
      <c r="S214" s="3">
        <f t="shared" si="11"/>
        <v>2</v>
      </c>
    </row>
    <row r="215" spans="1:19" x14ac:dyDescent="0.25">
      <c r="A215">
        <v>214</v>
      </c>
      <c r="B215" s="2">
        <v>44303</v>
      </c>
      <c r="C215" t="s">
        <v>7</v>
      </c>
      <c r="D215">
        <v>2660</v>
      </c>
      <c r="E215">
        <f t="shared" si="12"/>
        <v>106</v>
      </c>
      <c r="F215">
        <f>IF(E215 = E214, G214, G214 + IF(soki[[#This Row],[WEEKEND]], 5000, $V$8))</f>
        <v>11420</v>
      </c>
      <c r="G215">
        <f>IF(soki[[#This Row],[Butelek]]-soki[[#This Row],[wielkosc_zamowienia]]&lt;0, soki[[#This Row],[Butelek]], soki[[#This Row],[Butelek]]-soki[[#This Row],[wielkosc_zamowienia]])</f>
        <v>8760</v>
      </c>
      <c r="H215" t="b">
        <f>(soki[[#This Row],[Butelek]]=soki[[#This Row],[Zostało]])</f>
        <v>0</v>
      </c>
      <c r="I215" t="b">
        <f>WEEKDAY(soki[[#This Row],[data]],2)&gt;5</f>
        <v>1</v>
      </c>
      <c r="P215" s="3">
        <v>201</v>
      </c>
      <c r="Q215" s="5">
        <v>44398</v>
      </c>
      <c r="R215" s="3" t="b">
        <f t="shared" si="10"/>
        <v>1</v>
      </c>
      <c r="S215" s="3">
        <f t="shared" si="11"/>
        <v>3</v>
      </c>
    </row>
    <row r="216" spans="1:19" x14ac:dyDescent="0.25">
      <c r="A216">
        <v>215</v>
      </c>
      <c r="B216" s="2">
        <v>44303</v>
      </c>
      <c r="C216" t="s">
        <v>6</v>
      </c>
      <c r="D216">
        <v>8880</v>
      </c>
      <c r="E216">
        <f t="shared" si="12"/>
        <v>106</v>
      </c>
      <c r="F216">
        <f>IF(E216 = E215, G215, G215 + IF(soki[[#This Row],[WEEKEND]], 5000, $V$8))</f>
        <v>8760</v>
      </c>
      <c r="G216">
        <f>IF(soki[[#This Row],[Butelek]]-soki[[#This Row],[wielkosc_zamowienia]]&lt;0, soki[[#This Row],[Butelek]], soki[[#This Row],[Butelek]]-soki[[#This Row],[wielkosc_zamowienia]])</f>
        <v>8760</v>
      </c>
      <c r="H216" t="b">
        <f>(soki[[#This Row],[Butelek]]=soki[[#This Row],[Zostało]])</f>
        <v>1</v>
      </c>
      <c r="I216" t="b">
        <f>WEEKDAY(soki[[#This Row],[data]],2)&gt;5</f>
        <v>1</v>
      </c>
      <c r="P216" s="3">
        <v>202</v>
      </c>
      <c r="Q216" s="5">
        <v>44399</v>
      </c>
      <c r="R216" s="3" t="b">
        <f t="shared" si="10"/>
        <v>1</v>
      </c>
      <c r="S216" s="3">
        <f t="shared" si="11"/>
        <v>4</v>
      </c>
    </row>
    <row r="217" spans="1:19" x14ac:dyDescent="0.25">
      <c r="A217">
        <v>216</v>
      </c>
      <c r="B217" s="2">
        <v>44303</v>
      </c>
      <c r="C217" t="s">
        <v>4</v>
      </c>
      <c r="D217">
        <v>1800</v>
      </c>
      <c r="E217">
        <f t="shared" si="12"/>
        <v>106</v>
      </c>
      <c r="F217">
        <f>IF(E217 = E216, G216, G216 + IF(soki[[#This Row],[WEEKEND]], 5000, $V$8))</f>
        <v>8760</v>
      </c>
      <c r="G217">
        <f>IF(soki[[#This Row],[Butelek]]-soki[[#This Row],[wielkosc_zamowienia]]&lt;0, soki[[#This Row],[Butelek]], soki[[#This Row],[Butelek]]-soki[[#This Row],[wielkosc_zamowienia]])</f>
        <v>6960</v>
      </c>
      <c r="H217" t="b">
        <f>(soki[[#This Row],[Butelek]]=soki[[#This Row],[Zostało]])</f>
        <v>0</v>
      </c>
      <c r="I217" t="b">
        <f>WEEKDAY(soki[[#This Row],[data]],2)&gt;5</f>
        <v>1</v>
      </c>
      <c r="P217" s="3">
        <v>203</v>
      </c>
      <c r="Q217" s="5">
        <v>44400</v>
      </c>
      <c r="R217" s="3" t="b">
        <f t="shared" ref="R217:R280" si="13">COUNTIFS(E:E,P217,C:C,"Ogrodzieniec") &gt; 0</f>
        <v>1</v>
      </c>
      <c r="S217" s="3">
        <f t="shared" ref="S217:S280" si="14">IF(R217,S216+1,0)</f>
        <v>5</v>
      </c>
    </row>
    <row r="218" spans="1:19" x14ac:dyDescent="0.25">
      <c r="A218">
        <v>217</v>
      </c>
      <c r="B218" s="2">
        <v>44304</v>
      </c>
      <c r="C218" t="s">
        <v>6</v>
      </c>
      <c r="D218">
        <v>6820</v>
      </c>
      <c r="E218">
        <f t="shared" si="12"/>
        <v>107</v>
      </c>
      <c r="F218">
        <f>IF(E218 = E217, G217, G217 + IF(soki[[#This Row],[WEEKEND]], 5000, $V$8))</f>
        <v>11960</v>
      </c>
      <c r="G218">
        <f>IF(soki[[#This Row],[Butelek]]-soki[[#This Row],[wielkosc_zamowienia]]&lt;0, soki[[#This Row],[Butelek]], soki[[#This Row],[Butelek]]-soki[[#This Row],[wielkosc_zamowienia]])</f>
        <v>5140</v>
      </c>
      <c r="H218" t="b">
        <f>(soki[[#This Row],[Butelek]]=soki[[#This Row],[Zostało]])</f>
        <v>0</v>
      </c>
      <c r="I218" t="b">
        <f>WEEKDAY(soki[[#This Row],[data]],2)&gt;5</f>
        <v>1</v>
      </c>
      <c r="P218" s="3">
        <v>204</v>
      </c>
      <c r="Q218" s="5">
        <v>44401</v>
      </c>
      <c r="R218" s="3" t="b">
        <f t="shared" si="13"/>
        <v>1</v>
      </c>
      <c r="S218" s="3">
        <f t="shared" si="14"/>
        <v>6</v>
      </c>
    </row>
    <row r="219" spans="1:19" x14ac:dyDescent="0.25">
      <c r="A219">
        <v>218</v>
      </c>
      <c r="B219" s="2">
        <v>44304</v>
      </c>
      <c r="C219" t="s">
        <v>7</v>
      </c>
      <c r="D219">
        <v>3860</v>
      </c>
      <c r="E219">
        <f t="shared" si="12"/>
        <v>107</v>
      </c>
      <c r="F219">
        <f>IF(E219 = E218, G218, G218 + IF(soki[[#This Row],[WEEKEND]], 5000, $V$8))</f>
        <v>5140</v>
      </c>
      <c r="G219">
        <f>IF(soki[[#This Row],[Butelek]]-soki[[#This Row],[wielkosc_zamowienia]]&lt;0, soki[[#This Row],[Butelek]], soki[[#This Row],[Butelek]]-soki[[#This Row],[wielkosc_zamowienia]])</f>
        <v>1280</v>
      </c>
      <c r="H219" t="b">
        <f>(soki[[#This Row],[Butelek]]=soki[[#This Row],[Zostało]])</f>
        <v>0</v>
      </c>
      <c r="I219" t="b">
        <f>WEEKDAY(soki[[#This Row],[data]],2)&gt;5</f>
        <v>1</v>
      </c>
      <c r="P219" s="3">
        <v>205</v>
      </c>
      <c r="Q219" s="5">
        <v>44402</v>
      </c>
      <c r="R219" s="3" t="b">
        <f t="shared" si="13"/>
        <v>1</v>
      </c>
      <c r="S219" s="3">
        <f t="shared" si="14"/>
        <v>7</v>
      </c>
    </row>
    <row r="220" spans="1:19" x14ac:dyDescent="0.25">
      <c r="A220">
        <v>219</v>
      </c>
      <c r="B220" s="2">
        <v>44304</v>
      </c>
      <c r="C220" t="s">
        <v>4</v>
      </c>
      <c r="D220">
        <v>6470</v>
      </c>
      <c r="E220">
        <f t="shared" si="12"/>
        <v>107</v>
      </c>
      <c r="F220">
        <f>IF(E220 = E219, G219, G219 + IF(soki[[#This Row],[WEEKEND]], 5000, $V$8))</f>
        <v>1280</v>
      </c>
      <c r="G220">
        <f>IF(soki[[#This Row],[Butelek]]-soki[[#This Row],[wielkosc_zamowienia]]&lt;0, soki[[#This Row],[Butelek]], soki[[#This Row],[Butelek]]-soki[[#This Row],[wielkosc_zamowienia]])</f>
        <v>1280</v>
      </c>
      <c r="H220" t="b">
        <f>(soki[[#This Row],[Butelek]]=soki[[#This Row],[Zostało]])</f>
        <v>1</v>
      </c>
      <c r="I220" t="b">
        <f>WEEKDAY(soki[[#This Row],[data]],2)&gt;5</f>
        <v>1</v>
      </c>
      <c r="P220" s="3">
        <v>206</v>
      </c>
      <c r="Q220" s="5">
        <v>44403</v>
      </c>
      <c r="R220" s="3" t="b">
        <f t="shared" si="13"/>
        <v>0</v>
      </c>
      <c r="S220" s="3">
        <f t="shared" si="14"/>
        <v>0</v>
      </c>
    </row>
    <row r="221" spans="1:19" x14ac:dyDescent="0.25">
      <c r="A221">
        <v>220</v>
      </c>
      <c r="B221" s="2">
        <v>44305</v>
      </c>
      <c r="C221" t="s">
        <v>6</v>
      </c>
      <c r="D221">
        <v>1560</v>
      </c>
      <c r="E221">
        <f t="shared" si="12"/>
        <v>108</v>
      </c>
      <c r="F221">
        <f>IF(E221 = E220, G220, G220 + IF(soki[[#This Row],[WEEKEND]], 5000, $V$8))</f>
        <v>13280</v>
      </c>
      <c r="G221">
        <f>IF(soki[[#This Row],[Butelek]]-soki[[#This Row],[wielkosc_zamowienia]]&lt;0, soki[[#This Row],[Butelek]], soki[[#This Row],[Butelek]]-soki[[#This Row],[wielkosc_zamowienia]])</f>
        <v>11720</v>
      </c>
      <c r="H221" t="b">
        <f>(soki[[#This Row],[Butelek]]=soki[[#This Row],[Zostało]])</f>
        <v>0</v>
      </c>
      <c r="I221" t="b">
        <f>WEEKDAY(soki[[#This Row],[data]],2)&gt;5</f>
        <v>0</v>
      </c>
      <c r="P221" s="3">
        <v>207</v>
      </c>
      <c r="Q221" s="5">
        <v>44404</v>
      </c>
      <c r="R221" s="3" t="b">
        <f t="shared" si="13"/>
        <v>0</v>
      </c>
      <c r="S221" s="3">
        <f t="shared" si="14"/>
        <v>0</v>
      </c>
    </row>
    <row r="222" spans="1:19" x14ac:dyDescent="0.25">
      <c r="A222">
        <v>221</v>
      </c>
      <c r="B222" s="2">
        <v>44305</v>
      </c>
      <c r="C222" t="s">
        <v>7</v>
      </c>
      <c r="D222">
        <v>3420</v>
      </c>
      <c r="E222">
        <f t="shared" si="12"/>
        <v>108</v>
      </c>
      <c r="F222">
        <f>IF(E222 = E221, G221, G221 + IF(soki[[#This Row],[WEEKEND]], 5000, $V$8))</f>
        <v>11720</v>
      </c>
      <c r="G222">
        <f>IF(soki[[#This Row],[Butelek]]-soki[[#This Row],[wielkosc_zamowienia]]&lt;0, soki[[#This Row],[Butelek]], soki[[#This Row],[Butelek]]-soki[[#This Row],[wielkosc_zamowienia]])</f>
        <v>8300</v>
      </c>
      <c r="H222" t="b">
        <f>(soki[[#This Row],[Butelek]]=soki[[#This Row],[Zostało]])</f>
        <v>0</v>
      </c>
      <c r="I222" t="b">
        <f>WEEKDAY(soki[[#This Row],[data]],2)&gt;5</f>
        <v>0</v>
      </c>
      <c r="P222" s="3">
        <v>208</v>
      </c>
      <c r="Q222" s="5">
        <v>44405</v>
      </c>
      <c r="R222" s="3" t="b">
        <f t="shared" si="13"/>
        <v>1</v>
      </c>
      <c r="S222" s="3">
        <f t="shared" si="14"/>
        <v>1</v>
      </c>
    </row>
    <row r="223" spans="1:19" x14ac:dyDescent="0.25">
      <c r="A223">
        <v>222</v>
      </c>
      <c r="B223" s="2">
        <v>44305</v>
      </c>
      <c r="C223" t="s">
        <v>4</v>
      </c>
      <c r="D223">
        <v>5220</v>
      </c>
      <c r="E223">
        <f t="shared" si="12"/>
        <v>108</v>
      </c>
      <c r="F223">
        <f>IF(E223 = E222, G222, G222 + IF(soki[[#This Row],[WEEKEND]], 5000, $V$8))</f>
        <v>8300</v>
      </c>
      <c r="G223">
        <f>IF(soki[[#This Row],[Butelek]]-soki[[#This Row],[wielkosc_zamowienia]]&lt;0, soki[[#This Row],[Butelek]], soki[[#This Row],[Butelek]]-soki[[#This Row],[wielkosc_zamowienia]])</f>
        <v>3080</v>
      </c>
      <c r="H223" t="b">
        <f>(soki[[#This Row],[Butelek]]=soki[[#This Row],[Zostało]])</f>
        <v>0</v>
      </c>
      <c r="I223" t="b">
        <f>WEEKDAY(soki[[#This Row],[data]],2)&gt;5</f>
        <v>0</v>
      </c>
      <c r="P223" s="3">
        <v>209</v>
      </c>
      <c r="Q223" s="5">
        <v>44406</v>
      </c>
      <c r="R223" s="3" t="b">
        <f t="shared" si="13"/>
        <v>1</v>
      </c>
      <c r="S223" s="3">
        <f t="shared" si="14"/>
        <v>2</v>
      </c>
    </row>
    <row r="224" spans="1:19" x14ac:dyDescent="0.25">
      <c r="A224">
        <v>223</v>
      </c>
      <c r="B224" s="2">
        <v>44306</v>
      </c>
      <c r="C224" t="s">
        <v>7</v>
      </c>
      <c r="D224">
        <v>6100</v>
      </c>
      <c r="E224">
        <f t="shared" si="12"/>
        <v>109</v>
      </c>
      <c r="F224">
        <f>IF(E224 = E223, G223, G223 + IF(soki[[#This Row],[WEEKEND]], 5000, $V$8))</f>
        <v>15080</v>
      </c>
      <c r="G224">
        <f>IF(soki[[#This Row],[Butelek]]-soki[[#This Row],[wielkosc_zamowienia]]&lt;0, soki[[#This Row],[Butelek]], soki[[#This Row],[Butelek]]-soki[[#This Row],[wielkosc_zamowienia]])</f>
        <v>8980</v>
      </c>
      <c r="H224" t="b">
        <f>(soki[[#This Row],[Butelek]]=soki[[#This Row],[Zostało]])</f>
        <v>0</v>
      </c>
      <c r="I224" t="b">
        <f>WEEKDAY(soki[[#This Row],[data]],2)&gt;5</f>
        <v>0</v>
      </c>
      <c r="P224" s="3">
        <v>210</v>
      </c>
      <c r="Q224" s="5">
        <v>44407</v>
      </c>
      <c r="R224" s="3" t="b">
        <f t="shared" si="13"/>
        <v>1</v>
      </c>
      <c r="S224" s="3">
        <f t="shared" si="14"/>
        <v>3</v>
      </c>
    </row>
    <row r="225" spans="1:19" x14ac:dyDescent="0.25">
      <c r="A225">
        <v>224</v>
      </c>
      <c r="B225" s="2">
        <v>44306</v>
      </c>
      <c r="C225" t="s">
        <v>5</v>
      </c>
      <c r="D225">
        <v>3800</v>
      </c>
      <c r="E225">
        <f t="shared" si="12"/>
        <v>109</v>
      </c>
      <c r="F225">
        <f>IF(E225 = E224, G224, G224 + IF(soki[[#This Row],[WEEKEND]], 5000, $V$8))</f>
        <v>8980</v>
      </c>
      <c r="G225">
        <f>IF(soki[[#This Row],[Butelek]]-soki[[#This Row],[wielkosc_zamowienia]]&lt;0, soki[[#This Row],[Butelek]], soki[[#This Row],[Butelek]]-soki[[#This Row],[wielkosc_zamowienia]])</f>
        <v>5180</v>
      </c>
      <c r="H225" t="b">
        <f>(soki[[#This Row],[Butelek]]=soki[[#This Row],[Zostało]])</f>
        <v>0</v>
      </c>
      <c r="I225" t="b">
        <f>WEEKDAY(soki[[#This Row],[data]],2)&gt;5</f>
        <v>0</v>
      </c>
      <c r="P225" s="3">
        <v>211</v>
      </c>
      <c r="Q225" s="5">
        <v>44408</v>
      </c>
      <c r="R225" s="3" t="b">
        <f t="shared" si="13"/>
        <v>1</v>
      </c>
      <c r="S225" s="3">
        <f t="shared" si="14"/>
        <v>4</v>
      </c>
    </row>
    <row r="226" spans="1:19" x14ac:dyDescent="0.25">
      <c r="A226">
        <v>225</v>
      </c>
      <c r="B226" s="2">
        <v>44307</v>
      </c>
      <c r="C226" t="s">
        <v>7</v>
      </c>
      <c r="D226">
        <v>3170</v>
      </c>
      <c r="E226">
        <f t="shared" si="12"/>
        <v>110</v>
      </c>
      <c r="F226">
        <f>IF(E226 = E225, G225, G225 + IF(soki[[#This Row],[WEEKEND]], 5000, $V$8))</f>
        <v>17180</v>
      </c>
      <c r="G226">
        <f>IF(soki[[#This Row],[Butelek]]-soki[[#This Row],[wielkosc_zamowienia]]&lt;0, soki[[#This Row],[Butelek]], soki[[#This Row],[Butelek]]-soki[[#This Row],[wielkosc_zamowienia]])</f>
        <v>14010</v>
      </c>
      <c r="H226" t="b">
        <f>(soki[[#This Row],[Butelek]]=soki[[#This Row],[Zostało]])</f>
        <v>0</v>
      </c>
      <c r="I226" t="b">
        <f>WEEKDAY(soki[[#This Row],[data]],2)&gt;5</f>
        <v>0</v>
      </c>
      <c r="P226" s="3">
        <v>212</v>
      </c>
      <c r="Q226" s="5">
        <v>44409</v>
      </c>
      <c r="R226" s="3" t="b">
        <f t="shared" si="13"/>
        <v>1</v>
      </c>
      <c r="S226" s="3">
        <f t="shared" si="14"/>
        <v>5</v>
      </c>
    </row>
    <row r="227" spans="1:19" x14ac:dyDescent="0.25">
      <c r="A227">
        <v>226</v>
      </c>
      <c r="B227" s="2">
        <v>44307</v>
      </c>
      <c r="C227" t="s">
        <v>4</v>
      </c>
      <c r="D227">
        <v>4140</v>
      </c>
      <c r="E227">
        <f t="shared" si="12"/>
        <v>110</v>
      </c>
      <c r="F227">
        <f>IF(E227 = E226, G226, G226 + IF(soki[[#This Row],[WEEKEND]], 5000, $V$8))</f>
        <v>14010</v>
      </c>
      <c r="G227">
        <f>IF(soki[[#This Row],[Butelek]]-soki[[#This Row],[wielkosc_zamowienia]]&lt;0, soki[[#This Row],[Butelek]], soki[[#This Row],[Butelek]]-soki[[#This Row],[wielkosc_zamowienia]])</f>
        <v>9870</v>
      </c>
      <c r="H227" t="b">
        <f>(soki[[#This Row],[Butelek]]=soki[[#This Row],[Zostało]])</f>
        <v>0</v>
      </c>
      <c r="I227" t="b">
        <f>WEEKDAY(soki[[#This Row],[data]],2)&gt;5</f>
        <v>0</v>
      </c>
      <c r="P227" s="3">
        <v>213</v>
      </c>
      <c r="Q227" s="5">
        <v>44410</v>
      </c>
      <c r="R227" s="3" t="b">
        <f t="shared" si="13"/>
        <v>1</v>
      </c>
      <c r="S227" s="3">
        <f t="shared" si="14"/>
        <v>6</v>
      </c>
    </row>
    <row r="228" spans="1:19" x14ac:dyDescent="0.25">
      <c r="A228">
        <v>227</v>
      </c>
      <c r="B228" s="2">
        <v>44307</v>
      </c>
      <c r="C228" t="s">
        <v>5</v>
      </c>
      <c r="D228">
        <v>2060</v>
      </c>
      <c r="E228">
        <f t="shared" si="12"/>
        <v>110</v>
      </c>
      <c r="F228">
        <f>IF(E228 = E227, G227, G227 + IF(soki[[#This Row],[WEEKEND]], 5000, $V$8))</f>
        <v>9870</v>
      </c>
      <c r="G228">
        <f>IF(soki[[#This Row],[Butelek]]-soki[[#This Row],[wielkosc_zamowienia]]&lt;0, soki[[#This Row],[Butelek]], soki[[#This Row],[Butelek]]-soki[[#This Row],[wielkosc_zamowienia]])</f>
        <v>7810</v>
      </c>
      <c r="H228" t="b">
        <f>(soki[[#This Row],[Butelek]]=soki[[#This Row],[Zostało]])</f>
        <v>0</v>
      </c>
      <c r="I228" t="b">
        <f>WEEKDAY(soki[[#This Row],[data]],2)&gt;5</f>
        <v>0</v>
      </c>
      <c r="P228" s="3">
        <v>214</v>
      </c>
      <c r="Q228" s="5">
        <v>44411</v>
      </c>
      <c r="R228" s="3" t="b">
        <f t="shared" si="13"/>
        <v>0</v>
      </c>
      <c r="S228" s="3">
        <f t="shared" si="14"/>
        <v>0</v>
      </c>
    </row>
    <row r="229" spans="1:19" x14ac:dyDescent="0.25">
      <c r="A229">
        <v>228</v>
      </c>
      <c r="B229" s="2">
        <v>44308</v>
      </c>
      <c r="C229" t="s">
        <v>5</v>
      </c>
      <c r="D229">
        <v>8220</v>
      </c>
      <c r="E229">
        <f t="shared" si="12"/>
        <v>111</v>
      </c>
      <c r="F229">
        <f>IF(E229 = E228, G228, G228 + IF(soki[[#This Row],[WEEKEND]], 5000, $V$8))</f>
        <v>19810</v>
      </c>
      <c r="G229">
        <f>IF(soki[[#This Row],[Butelek]]-soki[[#This Row],[wielkosc_zamowienia]]&lt;0, soki[[#This Row],[Butelek]], soki[[#This Row],[Butelek]]-soki[[#This Row],[wielkosc_zamowienia]])</f>
        <v>11590</v>
      </c>
      <c r="H229" t="b">
        <f>(soki[[#This Row],[Butelek]]=soki[[#This Row],[Zostało]])</f>
        <v>0</v>
      </c>
      <c r="I229" t="b">
        <f>WEEKDAY(soki[[#This Row],[data]],2)&gt;5</f>
        <v>0</v>
      </c>
      <c r="P229" s="3">
        <v>215</v>
      </c>
      <c r="Q229" s="5">
        <v>44412</v>
      </c>
      <c r="R229" s="3" t="b">
        <f t="shared" si="13"/>
        <v>0</v>
      </c>
      <c r="S229" s="3">
        <f t="shared" si="14"/>
        <v>0</v>
      </c>
    </row>
    <row r="230" spans="1:19" x14ac:dyDescent="0.25">
      <c r="A230">
        <v>229</v>
      </c>
      <c r="B230" s="2">
        <v>44309</v>
      </c>
      <c r="C230" t="s">
        <v>7</v>
      </c>
      <c r="D230">
        <v>9490</v>
      </c>
      <c r="E230">
        <f t="shared" si="12"/>
        <v>112</v>
      </c>
      <c r="F230">
        <f>IF(E230 = E229, G229, G229 + IF(soki[[#This Row],[WEEKEND]], 5000, $V$8))</f>
        <v>23590</v>
      </c>
      <c r="G230">
        <f>IF(soki[[#This Row],[Butelek]]-soki[[#This Row],[wielkosc_zamowienia]]&lt;0, soki[[#This Row],[Butelek]], soki[[#This Row],[Butelek]]-soki[[#This Row],[wielkosc_zamowienia]])</f>
        <v>14100</v>
      </c>
      <c r="H230" t="b">
        <f>(soki[[#This Row],[Butelek]]=soki[[#This Row],[Zostało]])</f>
        <v>0</v>
      </c>
      <c r="I230" t="b">
        <f>WEEKDAY(soki[[#This Row],[data]],2)&gt;5</f>
        <v>0</v>
      </c>
      <c r="P230" s="3">
        <v>216</v>
      </c>
      <c r="Q230" s="5">
        <v>44413</v>
      </c>
      <c r="R230" s="3" t="b">
        <f t="shared" si="13"/>
        <v>0</v>
      </c>
      <c r="S230" s="3">
        <f t="shared" si="14"/>
        <v>0</v>
      </c>
    </row>
    <row r="231" spans="1:19" x14ac:dyDescent="0.25">
      <c r="A231">
        <v>230</v>
      </c>
      <c r="B231" s="2">
        <v>44309</v>
      </c>
      <c r="C231" t="s">
        <v>4</v>
      </c>
      <c r="D231">
        <v>950</v>
      </c>
      <c r="E231">
        <f t="shared" si="12"/>
        <v>112</v>
      </c>
      <c r="F231">
        <f>IF(E231 = E230, G230, G230 + IF(soki[[#This Row],[WEEKEND]], 5000, $V$8))</f>
        <v>14100</v>
      </c>
      <c r="G231">
        <f>IF(soki[[#This Row],[Butelek]]-soki[[#This Row],[wielkosc_zamowienia]]&lt;0, soki[[#This Row],[Butelek]], soki[[#This Row],[Butelek]]-soki[[#This Row],[wielkosc_zamowienia]])</f>
        <v>13150</v>
      </c>
      <c r="H231" t="b">
        <f>(soki[[#This Row],[Butelek]]=soki[[#This Row],[Zostało]])</f>
        <v>0</v>
      </c>
      <c r="I231" t="b">
        <f>WEEKDAY(soki[[#This Row],[data]],2)&gt;5</f>
        <v>0</v>
      </c>
      <c r="P231" s="3">
        <v>217</v>
      </c>
      <c r="Q231" s="5">
        <v>44414</v>
      </c>
      <c r="R231" s="3" t="b">
        <f t="shared" si="13"/>
        <v>0</v>
      </c>
      <c r="S231" s="3">
        <f t="shared" si="14"/>
        <v>0</v>
      </c>
    </row>
    <row r="232" spans="1:19" x14ac:dyDescent="0.25">
      <c r="A232">
        <v>231</v>
      </c>
      <c r="B232" s="2">
        <v>44310</v>
      </c>
      <c r="C232" t="s">
        <v>5</v>
      </c>
      <c r="D232">
        <v>3110</v>
      </c>
      <c r="E232">
        <f t="shared" si="12"/>
        <v>113</v>
      </c>
      <c r="F232">
        <f>IF(E232 = E231, G231, G231 + IF(soki[[#This Row],[WEEKEND]], 5000, $V$8))</f>
        <v>18150</v>
      </c>
      <c r="G232">
        <f>IF(soki[[#This Row],[Butelek]]-soki[[#This Row],[wielkosc_zamowienia]]&lt;0, soki[[#This Row],[Butelek]], soki[[#This Row],[Butelek]]-soki[[#This Row],[wielkosc_zamowienia]])</f>
        <v>15040</v>
      </c>
      <c r="H232" t="b">
        <f>(soki[[#This Row],[Butelek]]=soki[[#This Row],[Zostało]])</f>
        <v>0</v>
      </c>
      <c r="I232" t="b">
        <f>WEEKDAY(soki[[#This Row],[data]],2)&gt;5</f>
        <v>1</v>
      </c>
      <c r="P232" s="3">
        <v>218</v>
      </c>
      <c r="Q232" s="5">
        <v>44415</v>
      </c>
      <c r="R232" s="3" t="b">
        <f t="shared" si="13"/>
        <v>0</v>
      </c>
      <c r="S232" s="3">
        <f t="shared" si="14"/>
        <v>0</v>
      </c>
    </row>
    <row r="233" spans="1:19" x14ac:dyDescent="0.25">
      <c r="A233">
        <v>232</v>
      </c>
      <c r="B233" s="2">
        <v>44311</v>
      </c>
      <c r="C233" t="s">
        <v>6</v>
      </c>
      <c r="D233">
        <v>6010</v>
      </c>
      <c r="E233">
        <f t="shared" si="12"/>
        <v>114</v>
      </c>
      <c r="F233">
        <f>IF(E233 = E232, G232, G232 + IF(soki[[#This Row],[WEEKEND]], 5000, $V$8))</f>
        <v>20040</v>
      </c>
      <c r="G233">
        <f>IF(soki[[#This Row],[Butelek]]-soki[[#This Row],[wielkosc_zamowienia]]&lt;0, soki[[#This Row],[Butelek]], soki[[#This Row],[Butelek]]-soki[[#This Row],[wielkosc_zamowienia]])</f>
        <v>14030</v>
      </c>
      <c r="H233" t="b">
        <f>(soki[[#This Row],[Butelek]]=soki[[#This Row],[Zostało]])</f>
        <v>0</v>
      </c>
      <c r="I233" t="b">
        <f>WEEKDAY(soki[[#This Row],[data]],2)&gt;5</f>
        <v>1</v>
      </c>
      <c r="P233" s="3">
        <v>219</v>
      </c>
      <c r="Q233" s="5">
        <v>44416</v>
      </c>
      <c r="R233" s="3" t="b">
        <f t="shared" si="13"/>
        <v>1</v>
      </c>
      <c r="S233" s="3">
        <f t="shared" si="14"/>
        <v>1</v>
      </c>
    </row>
    <row r="234" spans="1:19" x14ac:dyDescent="0.25">
      <c r="A234">
        <v>233</v>
      </c>
      <c r="B234" s="2">
        <v>44311</v>
      </c>
      <c r="C234" t="s">
        <v>7</v>
      </c>
      <c r="D234">
        <v>1220</v>
      </c>
      <c r="E234">
        <f t="shared" si="12"/>
        <v>114</v>
      </c>
      <c r="F234">
        <f>IF(E234 = E233, G233, G233 + IF(soki[[#This Row],[WEEKEND]], 5000, $V$8))</f>
        <v>14030</v>
      </c>
      <c r="G234">
        <f>IF(soki[[#This Row],[Butelek]]-soki[[#This Row],[wielkosc_zamowienia]]&lt;0, soki[[#This Row],[Butelek]], soki[[#This Row],[Butelek]]-soki[[#This Row],[wielkosc_zamowienia]])</f>
        <v>12810</v>
      </c>
      <c r="H234" t="b">
        <f>(soki[[#This Row],[Butelek]]=soki[[#This Row],[Zostało]])</f>
        <v>0</v>
      </c>
      <c r="I234" t="b">
        <f>WEEKDAY(soki[[#This Row],[data]],2)&gt;5</f>
        <v>1</v>
      </c>
      <c r="P234" s="3">
        <v>220</v>
      </c>
      <c r="Q234" s="5">
        <v>44417</v>
      </c>
      <c r="R234" s="3" t="b">
        <f t="shared" si="13"/>
        <v>0</v>
      </c>
      <c r="S234" s="3">
        <f t="shared" si="14"/>
        <v>0</v>
      </c>
    </row>
    <row r="235" spans="1:19" x14ac:dyDescent="0.25">
      <c r="A235">
        <v>234</v>
      </c>
      <c r="B235" s="2">
        <v>44311</v>
      </c>
      <c r="C235" t="s">
        <v>4</v>
      </c>
      <c r="D235">
        <v>8060</v>
      </c>
      <c r="E235">
        <f t="shared" si="12"/>
        <v>114</v>
      </c>
      <c r="F235">
        <f>IF(E235 = E234, G234, G234 + IF(soki[[#This Row],[WEEKEND]], 5000, $V$8))</f>
        <v>12810</v>
      </c>
      <c r="G235">
        <f>IF(soki[[#This Row],[Butelek]]-soki[[#This Row],[wielkosc_zamowienia]]&lt;0, soki[[#This Row],[Butelek]], soki[[#This Row],[Butelek]]-soki[[#This Row],[wielkosc_zamowienia]])</f>
        <v>4750</v>
      </c>
      <c r="H235" t="b">
        <f>(soki[[#This Row],[Butelek]]=soki[[#This Row],[Zostało]])</f>
        <v>0</v>
      </c>
      <c r="I235" t="b">
        <f>WEEKDAY(soki[[#This Row],[data]],2)&gt;5</f>
        <v>1</v>
      </c>
      <c r="P235" s="3">
        <v>221</v>
      </c>
      <c r="Q235" s="5">
        <v>44418</v>
      </c>
      <c r="R235" s="3" t="b">
        <f t="shared" si="13"/>
        <v>0</v>
      </c>
      <c r="S235" s="3">
        <f t="shared" si="14"/>
        <v>0</v>
      </c>
    </row>
    <row r="236" spans="1:19" x14ac:dyDescent="0.25">
      <c r="A236">
        <v>235</v>
      </c>
      <c r="B236" s="2">
        <v>44312</v>
      </c>
      <c r="C236" t="s">
        <v>7</v>
      </c>
      <c r="D236">
        <v>4040</v>
      </c>
      <c r="E236">
        <f t="shared" si="12"/>
        <v>115</v>
      </c>
      <c r="F236">
        <f>IF(E236 = E235, G235, G235 + IF(soki[[#This Row],[WEEKEND]], 5000, $V$8))</f>
        <v>16750</v>
      </c>
      <c r="G236">
        <f>IF(soki[[#This Row],[Butelek]]-soki[[#This Row],[wielkosc_zamowienia]]&lt;0, soki[[#This Row],[Butelek]], soki[[#This Row],[Butelek]]-soki[[#This Row],[wielkosc_zamowienia]])</f>
        <v>12710</v>
      </c>
      <c r="H236" t="b">
        <f>(soki[[#This Row],[Butelek]]=soki[[#This Row],[Zostało]])</f>
        <v>0</v>
      </c>
      <c r="I236" t="b">
        <f>WEEKDAY(soki[[#This Row],[data]],2)&gt;5</f>
        <v>0</v>
      </c>
      <c r="P236" s="3">
        <v>222</v>
      </c>
      <c r="Q236" s="5">
        <v>44419</v>
      </c>
      <c r="R236" s="3" t="b">
        <f t="shared" si="13"/>
        <v>1</v>
      </c>
      <c r="S236" s="3">
        <f t="shared" si="14"/>
        <v>1</v>
      </c>
    </row>
    <row r="237" spans="1:19" x14ac:dyDescent="0.25">
      <c r="A237">
        <v>236</v>
      </c>
      <c r="B237" s="2">
        <v>44313</v>
      </c>
      <c r="C237" t="s">
        <v>6</v>
      </c>
      <c r="D237">
        <v>950</v>
      </c>
      <c r="E237">
        <f t="shared" si="12"/>
        <v>116</v>
      </c>
      <c r="F237">
        <f>IF(E237 = E236, G236, G236 + IF(soki[[#This Row],[WEEKEND]], 5000, $V$8))</f>
        <v>24710</v>
      </c>
      <c r="G237">
        <f>IF(soki[[#This Row],[Butelek]]-soki[[#This Row],[wielkosc_zamowienia]]&lt;0, soki[[#This Row],[Butelek]], soki[[#This Row],[Butelek]]-soki[[#This Row],[wielkosc_zamowienia]])</f>
        <v>23760</v>
      </c>
      <c r="H237" t="b">
        <f>(soki[[#This Row],[Butelek]]=soki[[#This Row],[Zostało]])</f>
        <v>0</v>
      </c>
      <c r="I237" t="b">
        <f>WEEKDAY(soki[[#This Row],[data]],2)&gt;5</f>
        <v>0</v>
      </c>
      <c r="P237" s="3">
        <v>223</v>
      </c>
      <c r="Q237" s="5">
        <v>44420</v>
      </c>
      <c r="R237" s="3" t="b">
        <f t="shared" si="13"/>
        <v>0</v>
      </c>
      <c r="S237" s="3">
        <f t="shared" si="14"/>
        <v>0</v>
      </c>
    </row>
    <row r="238" spans="1:19" x14ac:dyDescent="0.25">
      <c r="A238">
        <v>237</v>
      </c>
      <c r="B238" s="2">
        <v>44313</v>
      </c>
      <c r="C238" t="s">
        <v>5</v>
      </c>
      <c r="D238">
        <v>9470</v>
      </c>
      <c r="E238">
        <f t="shared" si="12"/>
        <v>116</v>
      </c>
      <c r="F238">
        <f>IF(E238 = E237, G237, G237 + IF(soki[[#This Row],[WEEKEND]], 5000, $V$8))</f>
        <v>23760</v>
      </c>
      <c r="G238">
        <f>IF(soki[[#This Row],[Butelek]]-soki[[#This Row],[wielkosc_zamowienia]]&lt;0, soki[[#This Row],[Butelek]], soki[[#This Row],[Butelek]]-soki[[#This Row],[wielkosc_zamowienia]])</f>
        <v>14290</v>
      </c>
      <c r="H238" t="b">
        <f>(soki[[#This Row],[Butelek]]=soki[[#This Row],[Zostało]])</f>
        <v>0</v>
      </c>
      <c r="I238" t="b">
        <f>WEEKDAY(soki[[#This Row],[data]],2)&gt;5</f>
        <v>0</v>
      </c>
      <c r="P238" s="3">
        <v>224</v>
      </c>
      <c r="Q238" s="5">
        <v>44421</v>
      </c>
      <c r="R238" s="3" t="b">
        <f t="shared" si="13"/>
        <v>0</v>
      </c>
      <c r="S238" s="3">
        <f t="shared" si="14"/>
        <v>0</v>
      </c>
    </row>
    <row r="239" spans="1:19" x14ac:dyDescent="0.25">
      <c r="A239">
        <v>238</v>
      </c>
      <c r="B239" s="2">
        <v>44313</v>
      </c>
      <c r="C239" t="s">
        <v>7</v>
      </c>
      <c r="D239">
        <v>4760</v>
      </c>
      <c r="E239">
        <f t="shared" si="12"/>
        <v>116</v>
      </c>
      <c r="F239">
        <f>IF(E239 = E238, G238, G238 + IF(soki[[#This Row],[WEEKEND]], 5000, $V$8))</f>
        <v>14290</v>
      </c>
      <c r="G239">
        <f>IF(soki[[#This Row],[Butelek]]-soki[[#This Row],[wielkosc_zamowienia]]&lt;0, soki[[#This Row],[Butelek]], soki[[#This Row],[Butelek]]-soki[[#This Row],[wielkosc_zamowienia]])</f>
        <v>9530</v>
      </c>
      <c r="H239" t="b">
        <f>(soki[[#This Row],[Butelek]]=soki[[#This Row],[Zostało]])</f>
        <v>0</v>
      </c>
      <c r="I239" t="b">
        <f>WEEKDAY(soki[[#This Row],[data]],2)&gt;5</f>
        <v>0</v>
      </c>
      <c r="P239" s="3">
        <v>225</v>
      </c>
      <c r="Q239" s="5">
        <v>44422</v>
      </c>
      <c r="R239" s="3" t="b">
        <f t="shared" si="13"/>
        <v>1</v>
      </c>
      <c r="S239" s="3">
        <f t="shared" si="14"/>
        <v>1</v>
      </c>
    </row>
    <row r="240" spans="1:19" x14ac:dyDescent="0.25">
      <c r="A240">
        <v>239</v>
      </c>
      <c r="B240" s="2">
        <v>44314</v>
      </c>
      <c r="C240" t="s">
        <v>4</v>
      </c>
      <c r="D240">
        <v>9390</v>
      </c>
      <c r="E240">
        <f t="shared" si="12"/>
        <v>117</v>
      </c>
      <c r="F240">
        <f>IF(E240 = E239, G239, G239 + IF(soki[[#This Row],[WEEKEND]], 5000, $V$8))</f>
        <v>21530</v>
      </c>
      <c r="G240">
        <f>IF(soki[[#This Row],[Butelek]]-soki[[#This Row],[wielkosc_zamowienia]]&lt;0, soki[[#This Row],[Butelek]], soki[[#This Row],[Butelek]]-soki[[#This Row],[wielkosc_zamowienia]])</f>
        <v>12140</v>
      </c>
      <c r="H240" t="b">
        <f>(soki[[#This Row],[Butelek]]=soki[[#This Row],[Zostało]])</f>
        <v>0</v>
      </c>
      <c r="I240" t="b">
        <f>WEEKDAY(soki[[#This Row],[data]],2)&gt;5</f>
        <v>0</v>
      </c>
      <c r="P240" s="3">
        <v>226</v>
      </c>
      <c r="Q240" s="5">
        <v>44423</v>
      </c>
      <c r="R240" s="3" t="b">
        <f t="shared" si="13"/>
        <v>1</v>
      </c>
      <c r="S240" s="3">
        <f t="shared" si="14"/>
        <v>2</v>
      </c>
    </row>
    <row r="241" spans="1:19" x14ac:dyDescent="0.25">
      <c r="A241">
        <v>240</v>
      </c>
      <c r="B241" s="2">
        <v>44314</v>
      </c>
      <c r="C241" t="s">
        <v>5</v>
      </c>
      <c r="D241">
        <v>4520</v>
      </c>
      <c r="E241">
        <f t="shared" si="12"/>
        <v>117</v>
      </c>
      <c r="F241">
        <f>IF(E241 = E240, G240, G240 + IF(soki[[#This Row],[WEEKEND]], 5000, $V$8))</f>
        <v>12140</v>
      </c>
      <c r="G241">
        <f>IF(soki[[#This Row],[Butelek]]-soki[[#This Row],[wielkosc_zamowienia]]&lt;0, soki[[#This Row],[Butelek]], soki[[#This Row],[Butelek]]-soki[[#This Row],[wielkosc_zamowienia]])</f>
        <v>7620</v>
      </c>
      <c r="H241" t="b">
        <f>(soki[[#This Row],[Butelek]]=soki[[#This Row],[Zostało]])</f>
        <v>0</v>
      </c>
      <c r="I241" t="b">
        <f>WEEKDAY(soki[[#This Row],[data]],2)&gt;5</f>
        <v>0</v>
      </c>
      <c r="P241" s="3">
        <v>227</v>
      </c>
      <c r="Q241" s="5">
        <v>44424</v>
      </c>
      <c r="R241" s="3" t="b">
        <f t="shared" si="13"/>
        <v>1</v>
      </c>
      <c r="S241" s="3">
        <f t="shared" si="14"/>
        <v>3</v>
      </c>
    </row>
    <row r="242" spans="1:19" x14ac:dyDescent="0.25">
      <c r="A242">
        <v>241</v>
      </c>
      <c r="B242" s="2">
        <v>44315</v>
      </c>
      <c r="C242" t="s">
        <v>5</v>
      </c>
      <c r="D242">
        <v>8460</v>
      </c>
      <c r="E242">
        <f t="shared" si="12"/>
        <v>118</v>
      </c>
      <c r="F242">
        <f>IF(E242 = E241, G241, G241 + IF(soki[[#This Row],[WEEKEND]], 5000, $V$8))</f>
        <v>19620</v>
      </c>
      <c r="G242">
        <f>IF(soki[[#This Row],[Butelek]]-soki[[#This Row],[wielkosc_zamowienia]]&lt;0, soki[[#This Row],[Butelek]], soki[[#This Row],[Butelek]]-soki[[#This Row],[wielkosc_zamowienia]])</f>
        <v>11160</v>
      </c>
      <c r="H242" t="b">
        <f>(soki[[#This Row],[Butelek]]=soki[[#This Row],[Zostało]])</f>
        <v>0</v>
      </c>
      <c r="I242" t="b">
        <f>WEEKDAY(soki[[#This Row],[data]],2)&gt;5</f>
        <v>0</v>
      </c>
      <c r="P242" s="3">
        <v>228</v>
      </c>
      <c r="Q242" s="5">
        <v>44425</v>
      </c>
      <c r="R242" s="3" t="b">
        <f t="shared" si="13"/>
        <v>1</v>
      </c>
      <c r="S242" s="3">
        <f t="shared" si="14"/>
        <v>4</v>
      </c>
    </row>
    <row r="243" spans="1:19" x14ac:dyDescent="0.25">
      <c r="A243">
        <v>242</v>
      </c>
      <c r="B243" s="2">
        <v>44316</v>
      </c>
      <c r="C243" t="s">
        <v>4</v>
      </c>
      <c r="D243">
        <v>4880</v>
      </c>
      <c r="E243">
        <f t="shared" si="12"/>
        <v>119</v>
      </c>
      <c r="F243">
        <f>IF(E243 = E242, G242, G242 + IF(soki[[#This Row],[WEEKEND]], 5000, $V$8))</f>
        <v>23160</v>
      </c>
      <c r="G243">
        <f>IF(soki[[#This Row],[Butelek]]-soki[[#This Row],[wielkosc_zamowienia]]&lt;0, soki[[#This Row],[Butelek]], soki[[#This Row],[Butelek]]-soki[[#This Row],[wielkosc_zamowienia]])</f>
        <v>18280</v>
      </c>
      <c r="H243" t="b">
        <f>(soki[[#This Row],[Butelek]]=soki[[#This Row],[Zostało]])</f>
        <v>0</v>
      </c>
      <c r="I243" t="b">
        <f>WEEKDAY(soki[[#This Row],[data]],2)&gt;5</f>
        <v>0</v>
      </c>
      <c r="P243" s="3">
        <v>229</v>
      </c>
      <c r="Q243" s="5">
        <v>44426</v>
      </c>
      <c r="R243" s="3" t="b">
        <f t="shared" si="13"/>
        <v>0</v>
      </c>
      <c r="S243" s="3">
        <f t="shared" si="14"/>
        <v>0</v>
      </c>
    </row>
    <row r="244" spans="1:19" x14ac:dyDescent="0.25">
      <c r="A244">
        <v>243</v>
      </c>
      <c r="B244" s="2">
        <v>44317</v>
      </c>
      <c r="C244" t="s">
        <v>4</v>
      </c>
      <c r="D244">
        <v>3980</v>
      </c>
      <c r="E244">
        <f t="shared" si="12"/>
        <v>120</v>
      </c>
      <c r="F244">
        <f>IF(E244 = E243, G243, G243 + IF(soki[[#This Row],[WEEKEND]], 5000, $V$8))</f>
        <v>23280</v>
      </c>
      <c r="G244">
        <f>IF(soki[[#This Row],[Butelek]]-soki[[#This Row],[wielkosc_zamowienia]]&lt;0, soki[[#This Row],[Butelek]], soki[[#This Row],[Butelek]]-soki[[#This Row],[wielkosc_zamowienia]])</f>
        <v>19300</v>
      </c>
      <c r="H244" t="b">
        <f>(soki[[#This Row],[Butelek]]=soki[[#This Row],[Zostało]])</f>
        <v>0</v>
      </c>
      <c r="I244" t="b">
        <f>WEEKDAY(soki[[#This Row],[data]],2)&gt;5</f>
        <v>1</v>
      </c>
      <c r="P244" s="3">
        <v>230</v>
      </c>
      <c r="Q244" s="5">
        <v>44427</v>
      </c>
      <c r="R244" s="3" t="b">
        <f t="shared" si="13"/>
        <v>0</v>
      </c>
      <c r="S244" s="3">
        <f t="shared" si="14"/>
        <v>0</v>
      </c>
    </row>
    <row r="245" spans="1:19" x14ac:dyDescent="0.25">
      <c r="A245">
        <v>244</v>
      </c>
      <c r="B245" s="2">
        <v>44318</v>
      </c>
      <c r="C245" t="s">
        <v>4</v>
      </c>
      <c r="D245">
        <v>3980</v>
      </c>
      <c r="E245">
        <f t="shared" si="12"/>
        <v>121</v>
      </c>
      <c r="F245">
        <f>IF(E245 = E244, G244, G244 + IF(soki[[#This Row],[WEEKEND]], 5000, $V$8))</f>
        <v>24300</v>
      </c>
      <c r="G245">
        <f>IF(soki[[#This Row],[Butelek]]-soki[[#This Row],[wielkosc_zamowienia]]&lt;0, soki[[#This Row],[Butelek]], soki[[#This Row],[Butelek]]-soki[[#This Row],[wielkosc_zamowienia]])</f>
        <v>20320</v>
      </c>
      <c r="H245" t="b">
        <f>(soki[[#This Row],[Butelek]]=soki[[#This Row],[Zostało]])</f>
        <v>0</v>
      </c>
      <c r="I245" t="b">
        <f>WEEKDAY(soki[[#This Row],[data]],2)&gt;5</f>
        <v>1</v>
      </c>
      <c r="P245" s="3">
        <v>231</v>
      </c>
      <c r="Q245" s="5">
        <v>44428</v>
      </c>
      <c r="R245" s="3" t="b">
        <f t="shared" si="13"/>
        <v>1</v>
      </c>
      <c r="S245" s="3">
        <f t="shared" si="14"/>
        <v>1</v>
      </c>
    </row>
    <row r="246" spans="1:19" x14ac:dyDescent="0.25">
      <c r="A246">
        <v>245</v>
      </c>
      <c r="B246" s="2">
        <v>44319</v>
      </c>
      <c r="C246" t="s">
        <v>6</v>
      </c>
      <c r="D246">
        <v>2130</v>
      </c>
      <c r="E246">
        <f t="shared" si="12"/>
        <v>122</v>
      </c>
      <c r="F246">
        <f>IF(E246 = E245, G245, G245 + IF(soki[[#This Row],[WEEKEND]], 5000, $V$8))</f>
        <v>32320</v>
      </c>
      <c r="G246">
        <f>IF(soki[[#This Row],[Butelek]]-soki[[#This Row],[wielkosc_zamowienia]]&lt;0, soki[[#This Row],[Butelek]], soki[[#This Row],[Butelek]]-soki[[#This Row],[wielkosc_zamowienia]])</f>
        <v>30190</v>
      </c>
      <c r="H246" t="b">
        <f>(soki[[#This Row],[Butelek]]=soki[[#This Row],[Zostało]])</f>
        <v>0</v>
      </c>
      <c r="I246" t="b">
        <f>WEEKDAY(soki[[#This Row],[data]],2)&gt;5</f>
        <v>0</v>
      </c>
      <c r="P246" s="3">
        <v>232</v>
      </c>
      <c r="Q246" s="5">
        <v>44429</v>
      </c>
      <c r="R246" s="3" t="b">
        <f t="shared" si="13"/>
        <v>0</v>
      </c>
      <c r="S246" s="3">
        <f t="shared" si="14"/>
        <v>0</v>
      </c>
    </row>
    <row r="247" spans="1:19" x14ac:dyDescent="0.25">
      <c r="A247">
        <v>246</v>
      </c>
      <c r="B247" s="2">
        <v>44319</v>
      </c>
      <c r="C247" t="s">
        <v>5</v>
      </c>
      <c r="D247">
        <v>7520</v>
      </c>
      <c r="E247">
        <f t="shared" si="12"/>
        <v>122</v>
      </c>
      <c r="F247">
        <f>IF(E247 = E246, G246, G246 + IF(soki[[#This Row],[WEEKEND]], 5000, $V$8))</f>
        <v>30190</v>
      </c>
      <c r="G247">
        <f>IF(soki[[#This Row],[Butelek]]-soki[[#This Row],[wielkosc_zamowienia]]&lt;0, soki[[#This Row],[Butelek]], soki[[#This Row],[Butelek]]-soki[[#This Row],[wielkosc_zamowienia]])</f>
        <v>22670</v>
      </c>
      <c r="H247" t="b">
        <f>(soki[[#This Row],[Butelek]]=soki[[#This Row],[Zostało]])</f>
        <v>0</v>
      </c>
      <c r="I247" t="b">
        <f>WEEKDAY(soki[[#This Row],[data]],2)&gt;5</f>
        <v>0</v>
      </c>
      <c r="P247" s="3">
        <v>233</v>
      </c>
      <c r="Q247" s="5">
        <v>44430</v>
      </c>
      <c r="R247" s="3" t="b">
        <f t="shared" si="13"/>
        <v>1</v>
      </c>
      <c r="S247" s="3">
        <f t="shared" si="14"/>
        <v>1</v>
      </c>
    </row>
    <row r="248" spans="1:19" x14ac:dyDescent="0.25">
      <c r="A248">
        <v>247</v>
      </c>
      <c r="B248" s="2">
        <v>44320</v>
      </c>
      <c r="C248" t="s">
        <v>5</v>
      </c>
      <c r="D248">
        <v>3900</v>
      </c>
      <c r="E248">
        <f t="shared" si="12"/>
        <v>123</v>
      </c>
      <c r="F248">
        <f>IF(E248 = E247, G247, G247 + IF(soki[[#This Row],[WEEKEND]], 5000, $V$8))</f>
        <v>34670</v>
      </c>
      <c r="G248">
        <f>IF(soki[[#This Row],[Butelek]]-soki[[#This Row],[wielkosc_zamowienia]]&lt;0, soki[[#This Row],[Butelek]], soki[[#This Row],[Butelek]]-soki[[#This Row],[wielkosc_zamowienia]])</f>
        <v>30770</v>
      </c>
      <c r="H248" t="b">
        <f>(soki[[#This Row],[Butelek]]=soki[[#This Row],[Zostało]])</f>
        <v>0</v>
      </c>
      <c r="I248" t="b">
        <f>WEEKDAY(soki[[#This Row],[data]],2)&gt;5</f>
        <v>0</v>
      </c>
      <c r="P248" s="3">
        <v>234</v>
      </c>
      <c r="Q248" s="5">
        <v>44431</v>
      </c>
      <c r="R248" s="3" t="b">
        <f t="shared" si="13"/>
        <v>1</v>
      </c>
      <c r="S248" s="3">
        <f t="shared" si="14"/>
        <v>2</v>
      </c>
    </row>
    <row r="249" spans="1:19" x14ac:dyDescent="0.25">
      <c r="A249">
        <v>248</v>
      </c>
      <c r="B249" s="2">
        <v>44321</v>
      </c>
      <c r="C249" t="s">
        <v>5</v>
      </c>
      <c r="D249">
        <v>8960</v>
      </c>
      <c r="E249">
        <f t="shared" si="12"/>
        <v>124</v>
      </c>
      <c r="F249">
        <f>IF(E249 = E248, G248, G248 + IF(soki[[#This Row],[WEEKEND]], 5000, $V$8))</f>
        <v>42770</v>
      </c>
      <c r="G249">
        <f>IF(soki[[#This Row],[Butelek]]-soki[[#This Row],[wielkosc_zamowienia]]&lt;0, soki[[#This Row],[Butelek]], soki[[#This Row],[Butelek]]-soki[[#This Row],[wielkosc_zamowienia]])</f>
        <v>33810</v>
      </c>
      <c r="H249" t="b">
        <f>(soki[[#This Row],[Butelek]]=soki[[#This Row],[Zostało]])</f>
        <v>0</v>
      </c>
      <c r="I249" t="b">
        <f>WEEKDAY(soki[[#This Row],[data]],2)&gt;5</f>
        <v>0</v>
      </c>
      <c r="P249" s="3">
        <v>235</v>
      </c>
      <c r="Q249" s="5">
        <v>44432</v>
      </c>
      <c r="R249" s="3" t="b">
        <f t="shared" si="13"/>
        <v>1</v>
      </c>
      <c r="S249" s="3">
        <f t="shared" si="14"/>
        <v>3</v>
      </c>
    </row>
    <row r="250" spans="1:19" x14ac:dyDescent="0.25">
      <c r="A250">
        <v>249</v>
      </c>
      <c r="B250" s="2">
        <v>44321</v>
      </c>
      <c r="C250" t="s">
        <v>4</v>
      </c>
      <c r="D250">
        <v>3070</v>
      </c>
      <c r="E250">
        <f t="shared" si="12"/>
        <v>124</v>
      </c>
      <c r="F250">
        <f>IF(E250 = E249, G249, G249 + IF(soki[[#This Row],[WEEKEND]], 5000, $V$8))</f>
        <v>33810</v>
      </c>
      <c r="G250">
        <f>IF(soki[[#This Row],[Butelek]]-soki[[#This Row],[wielkosc_zamowienia]]&lt;0, soki[[#This Row],[Butelek]], soki[[#This Row],[Butelek]]-soki[[#This Row],[wielkosc_zamowienia]])</f>
        <v>30740</v>
      </c>
      <c r="H250" t="b">
        <f>(soki[[#This Row],[Butelek]]=soki[[#This Row],[Zostało]])</f>
        <v>0</v>
      </c>
      <c r="I250" t="b">
        <f>WEEKDAY(soki[[#This Row],[data]],2)&gt;5</f>
        <v>0</v>
      </c>
      <c r="P250" s="3">
        <v>236</v>
      </c>
      <c r="Q250" s="5">
        <v>44433</v>
      </c>
      <c r="R250" s="3" t="b">
        <f t="shared" si="13"/>
        <v>0</v>
      </c>
      <c r="S250" s="3">
        <f t="shared" si="14"/>
        <v>0</v>
      </c>
    </row>
    <row r="251" spans="1:19" x14ac:dyDescent="0.25">
      <c r="A251">
        <v>250</v>
      </c>
      <c r="B251" s="2">
        <v>44322</v>
      </c>
      <c r="C251" t="s">
        <v>4</v>
      </c>
      <c r="D251">
        <v>1950</v>
      </c>
      <c r="E251">
        <f t="shared" si="12"/>
        <v>125</v>
      </c>
      <c r="F251">
        <f>IF(E251 = E250, G250, G250 + IF(soki[[#This Row],[WEEKEND]], 5000, $V$8))</f>
        <v>42740</v>
      </c>
      <c r="G251">
        <f>IF(soki[[#This Row],[Butelek]]-soki[[#This Row],[wielkosc_zamowienia]]&lt;0, soki[[#This Row],[Butelek]], soki[[#This Row],[Butelek]]-soki[[#This Row],[wielkosc_zamowienia]])</f>
        <v>40790</v>
      </c>
      <c r="H251" t="b">
        <f>(soki[[#This Row],[Butelek]]=soki[[#This Row],[Zostało]])</f>
        <v>0</v>
      </c>
      <c r="I251" t="b">
        <f>WEEKDAY(soki[[#This Row],[data]],2)&gt;5</f>
        <v>0</v>
      </c>
      <c r="P251" s="3">
        <v>237</v>
      </c>
      <c r="Q251" s="5">
        <v>44434</v>
      </c>
      <c r="R251" s="3" t="b">
        <f t="shared" si="13"/>
        <v>1</v>
      </c>
      <c r="S251" s="3">
        <f t="shared" si="14"/>
        <v>1</v>
      </c>
    </row>
    <row r="252" spans="1:19" x14ac:dyDescent="0.25">
      <c r="A252">
        <v>251</v>
      </c>
      <c r="B252" s="2">
        <v>44322</v>
      </c>
      <c r="C252" t="s">
        <v>7</v>
      </c>
      <c r="D252">
        <v>4340</v>
      </c>
      <c r="E252">
        <f t="shared" si="12"/>
        <v>125</v>
      </c>
      <c r="F252">
        <f>IF(E252 = E251, G251, G251 + IF(soki[[#This Row],[WEEKEND]], 5000, $V$8))</f>
        <v>40790</v>
      </c>
      <c r="G252">
        <f>IF(soki[[#This Row],[Butelek]]-soki[[#This Row],[wielkosc_zamowienia]]&lt;0, soki[[#This Row],[Butelek]], soki[[#This Row],[Butelek]]-soki[[#This Row],[wielkosc_zamowienia]])</f>
        <v>36450</v>
      </c>
      <c r="H252" t="b">
        <f>(soki[[#This Row],[Butelek]]=soki[[#This Row],[Zostało]])</f>
        <v>0</v>
      </c>
      <c r="I252" t="b">
        <f>WEEKDAY(soki[[#This Row],[data]],2)&gt;5</f>
        <v>0</v>
      </c>
      <c r="P252" s="3">
        <v>238</v>
      </c>
      <c r="Q252" s="5">
        <v>44435</v>
      </c>
      <c r="R252" s="3" t="b">
        <f t="shared" si="13"/>
        <v>0</v>
      </c>
      <c r="S252" s="3">
        <f t="shared" si="14"/>
        <v>0</v>
      </c>
    </row>
    <row r="253" spans="1:19" x14ac:dyDescent="0.25">
      <c r="A253">
        <v>252</v>
      </c>
      <c r="B253" s="2">
        <v>44323</v>
      </c>
      <c r="C253" t="s">
        <v>7</v>
      </c>
      <c r="D253">
        <v>8510</v>
      </c>
      <c r="E253">
        <f t="shared" si="12"/>
        <v>126</v>
      </c>
      <c r="F253">
        <f>IF(E253 = E252, G252, G252 + IF(soki[[#This Row],[WEEKEND]], 5000, $V$8))</f>
        <v>48450</v>
      </c>
      <c r="G253">
        <f>IF(soki[[#This Row],[Butelek]]-soki[[#This Row],[wielkosc_zamowienia]]&lt;0, soki[[#This Row],[Butelek]], soki[[#This Row],[Butelek]]-soki[[#This Row],[wielkosc_zamowienia]])</f>
        <v>39940</v>
      </c>
      <c r="H253" t="b">
        <f>(soki[[#This Row],[Butelek]]=soki[[#This Row],[Zostało]])</f>
        <v>0</v>
      </c>
      <c r="I253" t="b">
        <f>WEEKDAY(soki[[#This Row],[data]],2)&gt;5</f>
        <v>0</v>
      </c>
      <c r="P253" s="3">
        <v>239</v>
      </c>
      <c r="Q253" s="5">
        <v>44436</v>
      </c>
      <c r="R253" s="3" t="b">
        <f t="shared" si="13"/>
        <v>1</v>
      </c>
      <c r="S253" s="3">
        <f t="shared" si="14"/>
        <v>1</v>
      </c>
    </row>
    <row r="254" spans="1:19" x14ac:dyDescent="0.25">
      <c r="A254">
        <v>253</v>
      </c>
      <c r="B254" s="2">
        <v>44323</v>
      </c>
      <c r="C254" t="s">
        <v>4</v>
      </c>
      <c r="D254">
        <v>9810</v>
      </c>
      <c r="E254">
        <f t="shared" si="12"/>
        <v>126</v>
      </c>
      <c r="F254">
        <f>IF(E254 = E253, G253, G253 + IF(soki[[#This Row],[WEEKEND]], 5000, $V$8))</f>
        <v>39940</v>
      </c>
      <c r="G254">
        <f>IF(soki[[#This Row],[Butelek]]-soki[[#This Row],[wielkosc_zamowienia]]&lt;0, soki[[#This Row],[Butelek]], soki[[#This Row],[Butelek]]-soki[[#This Row],[wielkosc_zamowienia]])</f>
        <v>30130</v>
      </c>
      <c r="H254" t="b">
        <f>(soki[[#This Row],[Butelek]]=soki[[#This Row],[Zostało]])</f>
        <v>0</v>
      </c>
      <c r="I254" t="b">
        <f>WEEKDAY(soki[[#This Row],[data]],2)&gt;5</f>
        <v>0</v>
      </c>
      <c r="P254" s="3">
        <v>240</v>
      </c>
      <c r="Q254" s="5">
        <v>44437</v>
      </c>
      <c r="R254" s="3" t="b">
        <f t="shared" si="13"/>
        <v>0</v>
      </c>
      <c r="S254" s="3">
        <f t="shared" si="14"/>
        <v>0</v>
      </c>
    </row>
    <row r="255" spans="1:19" x14ac:dyDescent="0.25">
      <c r="A255">
        <v>254</v>
      </c>
      <c r="B255" s="2">
        <v>44323</v>
      </c>
      <c r="C255" t="s">
        <v>6</v>
      </c>
      <c r="D255">
        <v>5560</v>
      </c>
      <c r="E255">
        <f t="shared" si="12"/>
        <v>126</v>
      </c>
      <c r="F255">
        <f>IF(E255 = E254, G254, G254 + IF(soki[[#This Row],[WEEKEND]], 5000, $V$8))</f>
        <v>30130</v>
      </c>
      <c r="G255">
        <f>IF(soki[[#This Row],[Butelek]]-soki[[#This Row],[wielkosc_zamowienia]]&lt;0, soki[[#This Row],[Butelek]], soki[[#This Row],[Butelek]]-soki[[#This Row],[wielkosc_zamowienia]])</f>
        <v>24570</v>
      </c>
      <c r="H255" t="b">
        <f>(soki[[#This Row],[Butelek]]=soki[[#This Row],[Zostało]])</f>
        <v>0</v>
      </c>
      <c r="I255" t="b">
        <f>WEEKDAY(soki[[#This Row],[data]],2)&gt;5</f>
        <v>0</v>
      </c>
      <c r="P255" s="3">
        <v>241</v>
      </c>
      <c r="Q255" s="5">
        <v>44438</v>
      </c>
      <c r="R255" s="3" t="b">
        <f t="shared" si="13"/>
        <v>1</v>
      </c>
      <c r="S255" s="3">
        <f t="shared" si="14"/>
        <v>1</v>
      </c>
    </row>
    <row r="256" spans="1:19" x14ac:dyDescent="0.25">
      <c r="A256">
        <v>255</v>
      </c>
      <c r="B256" s="2">
        <v>44323</v>
      </c>
      <c r="C256" t="s">
        <v>5</v>
      </c>
      <c r="D256">
        <v>8340</v>
      </c>
      <c r="E256">
        <f t="shared" si="12"/>
        <v>126</v>
      </c>
      <c r="F256">
        <f>IF(E256 = E255, G255, G255 + IF(soki[[#This Row],[WEEKEND]], 5000, $V$8))</f>
        <v>24570</v>
      </c>
      <c r="G256">
        <f>IF(soki[[#This Row],[Butelek]]-soki[[#This Row],[wielkosc_zamowienia]]&lt;0, soki[[#This Row],[Butelek]], soki[[#This Row],[Butelek]]-soki[[#This Row],[wielkosc_zamowienia]])</f>
        <v>16230</v>
      </c>
      <c r="H256" t="b">
        <f>(soki[[#This Row],[Butelek]]=soki[[#This Row],[Zostało]])</f>
        <v>0</v>
      </c>
      <c r="I256" t="b">
        <f>WEEKDAY(soki[[#This Row],[data]],2)&gt;5</f>
        <v>0</v>
      </c>
      <c r="P256" s="3">
        <v>242</v>
      </c>
      <c r="Q256" s="5">
        <v>44439</v>
      </c>
      <c r="R256" s="3" t="b">
        <f t="shared" si="13"/>
        <v>1</v>
      </c>
      <c r="S256" s="3">
        <f t="shared" si="14"/>
        <v>2</v>
      </c>
    </row>
    <row r="257" spans="1:19" x14ac:dyDescent="0.25">
      <c r="A257">
        <v>256</v>
      </c>
      <c r="B257" s="2">
        <v>44324</v>
      </c>
      <c r="C257" t="s">
        <v>5</v>
      </c>
      <c r="D257">
        <v>4510</v>
      </c>
      <c r="E257">
        <f t="shared" si="12"/>
        <v>127</v>
      </c>
      <c r="F257">
        <f>IF(E257 = E256, G256, G256 + IF(soki[[#This Row],[WEEKEND]], 5000, $V$8))</f>
        <v>21230</v>
      </c>
      <c r="G257">
        <f>IF(soki[[#This Row],[Butelek]]-soki[[#This Row],[wielkosc_zamowienia]]&lt;0, soki[[#This Row],[Butelek]], soki[[#This Row],[Butelek]]-soki[[#This Row],[wielkosc_zamowienia]])</f>
        <v>16720</v>
      </c>
      <c r="H257" t="b">
        <f>(soki[[#This Row],[Butelek]]=soki[[#This Row],[Zostało]])</f>
        <v>0</v>
      </c>
      <c r="I257" t="b">
        <f>WEEKDAY(soki[[#This Row],[data]],2)&gt;5</f>
        <v>1</v>
      </c>
      <c r="P257" s="3">
        <v>243</v>
      </c>
      <c r="Q257" s="5">
        <v>44440</v>
      </c>
      <c r="R257" s="3" t="b">
        <f t="shared" si="13"/>
        <v>1</v>
      </c>
      <c r="S257" s="3">
        <f t="shared" si="14"/>
        <v>3</v>
      </c>
    </row>
    <row r="258" spans="1:19" x14ac:dyDescent="0.25">
      <c r="A258">
        <v>257</v>
      </c>
      <c r="B258" s="2">
        <v>44324</v>
      </c>
      <c r="C258" t="s">
        <v>4</v>
      </c>
      <c r="D258">
        <v>7270</v>
      </c>
      <c r="E258">
        <f t="shared" si="12"/>
        <v>127</v>
      </c>
      <c r="F258">
        <f>IF(E258 = E257, G257, G257 + IF(soki[[#This Row],[WEEKEND]], 5000, $V$8))</f>
        <v>16720</v>
      </c>
      <c r="G258">
        <f>IF(soki[[#This Row],[Butelek]]-soki[[#This Row],[wielkosc_zamowienia]]&lt;0, soki[[#This Row],[Butelek]], soki[[#This Row],[Butelek]]-soki[[#This Row],[wielkosc_zamowienia]])</f>
        <v>9450</v>
      </c>
      <c r="H258" t="b">
        <f>(soki[[#This Row],[Butelek]]=soki[[#This Row],[Zostało]])</f>
        <v>0</v>
      </c>
      <c r="I258" t="b">
        <f>WEEKDAY(soki[[#This Row],[data]],2)&gt;5</f>
        <v>1</v>
      </c>
      <c r="P258" s="3">
        <v>244</v>
      </c>
      <c r="Q258" s="5">
        <v>44441</v>
      </c>
      <c r="R258" s="3" t="b">
        <f t="shared" si="13"/>
        <v>1</v>
      </c>
      <c r="S258" s="3">
        <f t="shared" si="14"/>
        <v>4</v>
      </c>
    </row>
    <row r="259" spans="1:19" x14ac:dyDescent="0.25">
      <c r="A259">
        <v>258</v>
      </c>
      <c r="B259" s="2">
        <v>44325</v>
      </c>
      <c r="C259" t="s">
        <v>5</v>
      </c>
      <c r="D259">
        <v>7710</v>
      </c>
      <c r="E259">
        <f t="shared" si="12"/>
        <v>128</v>
      </c>
      <c r="F259">
        <f>IF(E259 = E258, G258, G258 + IF(soki[[#This Row],[WEEKEND]], 5000, $V$8))</f>
        <v>14450</v>
      </c>
      <c r="G259">
        <f>IF(soki[[#This Row],[Butelek]]-soki[[#This Row],[wielkosc_zamowienia]]&lt;0, soki[[#This Row],[Butelek]], soki[[#This Row],[Butelek]]-soki[[#This Row],[wielkosc_zamowienia]])</f>
        <v>6740</v>
      </c>
      <c r="H259" t="b">
        <f>(soki[[#This Row],[Butelek]]=soki[[#This Row],[Zostało]])</f>
        <v>0</v>
      </c>
      <c r="I259" t="b">
        <f>WEEKDAY(soki[[#This Row],[data]],2)&gt;5</f>
        <v>1</v>
      </c>
      <c r="P259" s="3">
        <v>245</v>
      </c>
      <c r="Q259" s="5">
        <v>44442</v>
      </c>
      <c r="R259" s="3" t="b">
        <f t="shared" si="13"/>
        <v>1</v>
      </c>
      <c r="S259" s="3">
        <f t="shared" si="14"/>
        <v>5</v>
      </c>
    </row>
    <row r="260" spans="1:19" x14ac:dyDescent="0.25">
      <c r="A260">
        <v>259</v>
      </c>
      <c r="B260" s="2">
        <v>44325</v>
      </c>
      <c r="C260" t="s">
        <v>6</v>
      </c>
      <c r="D260">
        <v>8090</v>
      </c>
      <c r="E260">
        <f t="shared" ref="E260:E323" si="15">IF(DAY(B260)=DAY(B259),E259,E259+1)</f>
        <v>128</v>
      </c>
      <c r="F260">
        <f>IF(E260 = E259, G259, G259 + IF(soki[[#This Row],[WEEKEND]], 5000, $V$8))</f>
        <v>6740</v>
      </c>
      <c r="G260">
        <f>IF(soki[[#This Row],[Butelek]]-soki[[#This Row],[wielkosc_zamowienia]]&lt;0, soki[[#This Row],[Butelek]], soki[[#This Row],[Butelek]]-soki[[#This Row],[wielkosc_zamowienia]])</f>
        <v>6740</v>
      </c>
      <c r="H260" t="b">
        <f>(soki[[#This Row],[Butelek]]=soki[[#This Row],[Zostało]])</f>
        <v>1</v>
      </c>
      <c r="I260" t="b">
        <f>WEEKDAY(soki[[#This Row],[data]],2)&gt;5</f>
        <v>1</v>
      </c>
      <c r="P260" s="3">
        <v>246</v>
      </c>
      <c r="Q260" s="5">
        <v>44443</v>
      </c>
      <c r="R260" s="3" t="b">
        <f t="shared" si="13"/>
        <v>0</v>
      </c>
      <c r="S260" s="3">
        <f t="shared" si="14"/>
        <v>0</v>
      </c>
    </row>
    <row r="261" spans="1:19" x14ac:dyDescent="0.25">
      <c r="A261">
        <v>260</v>
      </c>
      <c r="B261" s="2">
        <v>44325</v>
      </c>
      <c r="C261" t="s">
        <v>4</v>
      </c>
      <c r="D261">
        <v>5440</v>
      </c>
      <c r="E261">
        <f t="shared" si="15"/>
        <v>128</v>
      </c>
      <c r="F261">
        <f>IF(E261 = E260, G260, G260 + IF(soki[[#This Row],[WEEKEND]], 5000, $V$8))</f>
        <v>6740</v>
      </c>
      <c r="G261">
        <f>IF(soki[[#This Row],[Butelek]]-soki[[#This Row],[wielkosc_zamowienia]]&lt;0, soki[[#This Row],[Butelek]], soki[[#This Row],[Butelek]]-soki[[#This Row],[wielkosc_zamowienia]])</f>
        <v>1300</v>
      </c>
      <c r="H261" t="b">
        <f>(soki[[#This Row],[Butelek]]=soki[[#This Row],[Zostało]])</f>
        <v>0</v>
      </c>
      <c r="I261" t="b">
        <f>WEEKDAY(soki[[#This Row],[data]],2)&gt;5</f>
        <v>1</v>
      </c>
      <c r="P261" s="3">
        <v>247</v>
      </c>
      <c r="Q261" s="5">
        <v>44444</v>
      </c>
      <c r="R261" s="3" t="b">
        <f t="shared" si="13"/>
        <v>0</v>
      </c>
      <c r="S261" s="3">
        <f t="shared" si="14"/>
        <v>0</v>
      </c>
    </row>
    <row r="262" spans="1:19" x14ac:dyDescent="0.25">
      <c r="A262">
        <v>261</v>
      </c>
      <c r="B262" s="2">
        <v>44325</v>
      </c>
      <c r="C262" t="s">
        <v>7</v>
      </c>
      <c r="D262">
        <v>4060</v>
      </c>
      <c r="E262">
        <f t="shared" si="15"/>
        <v>128</v>
      </c>
      <c r="F262">
        <f>IF(E262 = E261, G261, G261 + IF(soki[[#This Row],[WEEKEND]], 5000, $V$8))</f>
        <v>1300</v>
      </c>
      <c r="G262">
        <f>IF(soki[[#This Row],[Butelek]]-soki[[#This Row],[wielkosc_zamowienia]]&lt;0, soki[[#This Row],[Butelek]], soki[[#This Row],[Butelek]]-soki[[#This Row],[wielkosc_zamowienia]])</f>
        <v>1300</v>
      </c>
      <c r="H262" t="b">
        <f>(soki[[#This Row],[Butelek]]=soki[[#This Row],[Zostało]])</f>
        <v>1</v>
      </c>
      <c r="I262" t="b">
        <f>WEEKDAY(soki[[#This Row],[data]],2)&gt;5</f>
        <v>1</v>
      </c>
      <c r="P262" s="3">
        <v>248</v>
      </c>
      <c r="Q262" s="5">
        <v>44445</v>
      </c>
      <c r="R262" s="3" t="b">
        <f t="shared" si="13"/>
        <v>0</v>
      </c>
      <c r="S262" s="3">
        <f t="shared" si="14"/>
        <v>0</v>
      </c>
    </row>
    <row r="263" spans="1:19" x14ac:dyDescent="0.25">
      <c r="A263">
        <v>262</v>
      </c>
      <c r="B263" s="2">
        <v>44326</v>
      </c>
      <c r="C263" t="s">
        <v>5</v>
      </c>
      <c r="D263">
        <v>9620</v>
      </c>
      <c r="E263">
        <f t="shared" si="15"/>
        <v>129</v>
      </c>
      <c r="F263">
        <f>IF(E263 = E262, G262, G262 + IF(soki[[#This Row],[WEEKEND]], 5000, $V$8))</f>
        <v>13300</v>
      </c>
      <c r="G263">
        <f>IF(soki[[#This Row],[Butelek]]-soki[[#This Row],[wielkosc_zamowienia]]&lt;0, soki[[#This Row],[Butelek]], soki[[#This Row],[Butelek]]-soki[[#This Row],[wielkosc_zamowienia]])</f>
        <v>3680</v>
      </c>
      <c r="H263" t="b">
        <f>(soki[[#This Row],[Butelek]]=soki[[#This Row],[Zostało]])</f>
        <v>0</v>
      </c>
      <c r="I263" t="b">
        <f>WEEKDAY(soki[[#This Row],[data]],2)&gt;5</f>
        <v>0</v>
      </c>
      <c r="P263" s="3">
        <v>249</v>
      </c>
      <c r="Q263" s="5">
        <v>44446</v>
      </c>
      <c r="R263" s="3" t="b">
        <f t="shared" si="13"/>
        <v>0</v>
      </c>
      <c r="S263" s="3">
        <f t="shared" si="14"/>
        <v>0</v>
      </c>
    </row>
    <row r="264" spans="1:19" x14ac:dyDescent="0.25">
      <c r="A264">
        <v>263</v>
      </c>
      <c r="B264" s="2">
        <v>44327</v>
      </c>
      <c r="C264" t="s">
        <v>6</v>
      </c>
      <c r="D264">
        <v>9630</v>
      </c>
      <c r="E264">
        <f t="shared" si="15"/>
        <v>130</v>
      </c>
      <c r="F264">
        <f>IF(E264 = E263, G263, G263 + IF(soki[[#This Row],[WEEKEND]], 5000, $V$8))</f>
        <v>15680</v>
      </c>
      <c r="G264">
        <f>IF(soki[[#This Row],[Butelek]]-soki[[#This Row],[wielkosc_zamowienia]]&lt;0, soki[[#This Row],[Butelek]], soki[[#This Row],[Butelek]]-soki[[#This Row],[wielkosc_zamowienia]])</f>
        <v>6050</v>
      </c>
      <c r="H264" t="b">
        <f>(soki[[#This Row],[Butelek]]=soki[[#This Row],[Zostało]])</f>
        <v>0</v>
      </c>
      <c r="I264" t="b">
        <f>WEEKDAY(soki[[#This Row],[data]],2)&gt;5</f>
        <v>0</v>
      </c>
      <c r="P264" s="3">
        <v>250</v>
      </c>
      <c r="Q264" s="5">
        <v>44447</v>
      </c>
      <c r="R264" s="3" t="b">
        <f t="shared" si="13"/>
        <v>0</v>
      </c>
      <c r="S264" s="3">
        <f t="shared" si="14"/>
        <v>0</v>
      </c>
    </row>
    <row r="265" spans="1:19" x14ac:dyDescent="0.25">
      <c r="A265">
        <v>264</v>
      </c>
      <c r="B265" s="2">
        <v>44328</v>
      </c>
      <c r="C265" t="s">
        <v>6</v>
      </c>
      <c r="D265">
        <v>390</v>
      </c>
      <c r="E265">
        <f t="shared" si="15"/>
        <v>131</v>
      </c>
      <c r="F265">
        <f>IF(E265 = E264, G264, G264 + IF(soki[[#This Row],[WEEKEND]], 5000, $V$8))</f>
        <v>18050</v>
      </c>
      <c r="G265">
        <f>IF(soki[[#This Row],[Butelek]]-soki[[#This Row],[wielkosc_zamowienia]]&lt;0, soki[[#This Row],[Butelek]], soki[[#This Row],[Butelek]]-soki[[#This Row],[wielkosc_zamowienia]])</f>
        <v>17660</v>
      </c>
      <c r="H265" t="b">
        <f>(soki[[#This Row],[Butelek]]=soki[[#This Row],[Zostało]])</f>
        <v>0</v>
      </c>
      <c r="I265" t="b">
        <f>WEEKDAY(soki[[#This Row],[data]],2)&gt;5</f>
        <v>0</v>
      </c>
      <c r="P265" s="3">
        <v>251</v>
      </c>
      <c r="Q265" s="5">
        <v>44448</v>
      </c>
      <c r="R265" s="3" t="b">
        <f t="shared" si="13"/>
        <v>1</v>
      </c>
      <c r="S265" s="3">
        <f t="shared" si="14"/>
        <v>1</v>
      </c>
    </row>
    <row r="266" spans="1:19" x14ac:dyDescent="0.25">
      <c r="A266">
        <v>265</v>
      </c>
      <c r="B266" s="2">
        <v>44329</v>
      </c>
      <c r="C266" t="s">
        <v>7</v>
      </c>
      <c r="D266">
        <v>7870</v>
      </c>
      <c r="E266">
        <f t="shared" si="15"/>
        <v>132</v>
      </c>
      <c r="F266">
        <f>IF(E266 = E265, G265, G265 + IF(soki[[#This Row],[WEEKEND]], 5000, $V$8))</f>
        <v>29660</v>
      </c>
      <c r="G266">
        <f>IF(soki[[#This Row],[Butelek]]-soki[[#This Row],[wielkosc_zamowienia]]&lt;0, soki[[#This Row],[Butelek]], soki[[#This Row],[Butelek]]-soki[[#This Row],[wielkosc_zamowienia]])</f>
        <v>21790</v>
      </c>
      <c r="H266" t="b">
        <f>(soki[[#This Row],[Butelek]]=soki[[#This Row],[Zostało]])</f>
        <v>0</v>
      </c>
      <c r="I266" t="b">
        <f>WEEKDAY(soki[[#This Row],[data]],2)&gt;5</f>
        <v>0</v>
      </c>
      <c r="P266" s="3">
        <v>252</v>
      </c>
      <c r="Q266" s="5">
        <v>44449</v>
      </c>
      <c r="R266" s="3" t="b">
        <f t="shared" si="13"/>
        <v>0</v>
      </c>
      <c r="S266" s="3">
        <f t="shared" si="14"/>
        <v>0</v>
      </c>
    </row>
    <row r="267" spans="1:19" x14ac:dyDescent="0.25">
      <c r="A267">
        <v>266</v>
      </c>
      <c r="B267" s="2">
        <v>44329</v>
      </c>
      <c r="C267" t="s">
        <v>5</v>
      </c>
      <c r="D267">
        <v>4100</v>
      </c>
      <c r="E267">
        <f t="shared" si="15"/>
        <v>132</v>
      </c>
      <c r="F267">
        <f>IF(E267 = E266, G266, G266 + IF(soki[[#This Row],[WEEKEND]], 5000, $V$8))</f>
        <v>21790</v>
      </c>
      <c r="G267">
        <f>IF(soki[[#This Row],[Butelek]]-soki[[#This Row],[wielkosc_zamowienia]]&lt;0, soki[[#This Row],[Butelek]], soki[[#This Row],[Butelek]]-soki[[#This Row],[wielkosc_zamowienia]])</f>
        <v>17690</v>
      </c>
      <c r="H267" t="b">
        <f>(soki[[#This Row],[Butelek]]=soki[[#This Row],[Zostało]])</f>
        <v>0</v>
      </c>
      <c r="I267" t="b">
        <f>WEEKDAY(soki[[#This Row],[data]],2)&gt;5</f>
        <v>0</v>
      </c>
      <c r="P267" s="3">
        <v>253</v>
      </c>
      <c r="Q267" s="5">
        <v>44450</v>
      </c>
      <c r="R267" s="3" t="b">
        <f t="shared" si="13"/>
        <v>1</v>
      </c>
      <c r="S267" s="3">
        <f t="shared" si="14"/>
        <v>1</v>
      </c>
    </row>
    <row r="268" spans="1:19" x14ac:dyDescent="0.25">
      <c r="A268">
        <v>267</v>
      </c>
      <c r="B268" s="2">
        <v>44329</v>
      </c>
      <c r="C268" t="s">
        <v>4</v>
      </c>
      <c r="D268">
        <v>600</v>
      </c>
      <c r="E268">
        <f t="shared" si="15"/>
        <v>132</v>
      </c>
      <c r="F268">
        <f>IF(E268 = E267, G267, G267 + IF(soki[[#This Row],[WEEKEND]], 5000, $V$8))</f>
        <v>17690</v>
      </c>
      <c r="G268">
        <f>IF(soki[[#This Row],[Butelek]]-soki[[#This Row],[wielkosc_zamowienia]]&lt;0, soki[[#This Row],[Butelek]], soki[[#This Row],[Butelek]]-soki[[#This Row],[wielkosc_zamowienia]])</f>
        <v>17090</v>
      </c>
      <c r="H268" t="b">
        <f>(soki[[#This Row],[Butelek]]=soki[[#This Row],[Zostało]])</f>
        <v>0</v>
      </c>
      <c r="I268" t="b">
        <f>WEEKDAY(soki[[#This Row],[data]],2)&gt;5</f>
        <v>0</v>
      </c>
      <c r="P268" s="3">
        <v>254</v>
      </c>
      <c r="Q268" s="5">
        <v>44451</v>
      </c>
      <c r="R268" s="3" t="b">
        <f t="shared" si="13"/>
        <v>1</v>
      </c>
      <c r="S268" s="3">
        <f t="shared" si="14"/>
        <v>2</v>
      </c>
    </row>
    <row r="269" spans="1:19" x14ac:dyDescent="0.25">
      <c r="A269">
        <v>268</v>
      </c>
      <c r="B269" s="2">
        <v>44330</v>
      </c>
      <c r="C269" t="s">
        <v>4</v>
      </c>
      <c r="D269">
        <v>1170</v>
      </c>
      <c r="E269">
        <f t="shared" si="15"/>
        <v>133</v>
      </c>
      <c r="F269">
        <f>IF(E269 = E268, G268, G268 + IF(soki[[#This Row],[WEEKEND]], 5000, $V$8))</f>
        <v>29090</v>
      </c>
      <c r="G269">
        <f>IF(soki[[#This Row],[Butelek]]-soki[[#This Row],[wielkosc_zamowienia]]&lt;0, soki[[#This Row],[Butelek]], soki[[#This Row],[Butelek]]-soki[[#This Row],[wielkosc_zamowienia]])</f>
        <v>27920</v>
      </c>
      <c r="H269" t="b">
        <f>(soki[[#This Row],[Butelek]]=soki[[#This Row],[Zostało]])</f>
        <v>0</v>
      </c>
      <c r="I269" t="b">
        <f>WEEKDAY(soki[[#This Row],[data]],2)&gt;5</f>
        <v>0</v>
      </c>
      <c r="P269" s="3">
        <v>255</v>
      </c>
      <c r="Q269" s="5">
        <v>44452</v>
      </c>
      <c r="R269" s="3" t="b">
        <f t="shared" si="13"/>
        <v>0</v>
      </c>
      <c r="S269" s="3">
        <f t="shared" si="14"/>
        <v>0</v>
      </c>
    </row>
    <row r="270" spans="1:19" x14ac:dyDescent="0.25">
      <c r="A270">
        <v>269</v>
      </c>
      <c r="B270" s="2">
        <v>44330</v>
      </c>
      <c r="C270" t="s">
        <v>7</v>
      </c>
      <c r="D270">
        <v>860</v>
      </c>
      <c r="E270">
        <f t="shared" si="15"/>
        <v>133</v>
      </c>
      <c r="F270">
        <f>IF(E270 = E269, G269, G269 + IF(soki[[#This Row],[WEEKEND]], 5000, $V$8))</f>
        <v>27920</v>
      </c>
      <c r="G270">
        <f>IF(soki[[#This Row],[Butelek]]-soki[[#This Row],[wielkosc_zamowienia]]&lt;0, soki[[#This Row],[Butelek]], soki[[#This Row],[Butelek]]-soki[[#This Row],[wielkosc_zamowienia]])</f>
        <v>27060</v>
      </c>
      <c r="H270" t="b">
        <f>(soki[[#This Row],[Butelek]]=soki[[#This Row],[Zostało]])</f>
        <v>0</v>
      </c>
      <c r="I270" t="b">
        <f>WEEKDAY(soki[[#This Row],[data]],2)&gt;5</f>
        <v>0</v>
      </c>
      <c r="P270" s="3">
        <v>256</v>
      </c>
      <c r="Q270" s="5">
        <v>44453</v>
      </c>
      <c r="R270" s="3" t="b">
        <f t="shared" si="13"/>
        <v>1</v>
      </c>
      <c r="S270" s="3">
        <f t="shared" si="14"/>
        <v>1</v>
      </c>
    </row>
    <row r="271" spans="1:19" x14ac:dyDescent="0.25">
      <c r="A271">
        <v>270</v>
      </c>
      <c r="B271" s="2">
        <v>44331</v>
      </c>
      <c r="C271" t="s">
        <v>6</v>
      </c>
      <c r="D271">
        <v>2350</v>
      </c>
      <c r="E271">
        <f t="shared" si="15"/>
        <v>134</v>
      </c>
      <c r="F271">
        <f>IF(E271 = E270, G270, G270 + IF(soki[[#This Row],[WEEKEND]], 5000, $V$8))</f>
        <v>32060</v>
      </c>
      <c r="G271">
        <f>IF(soki[[#This Row],[Butelek]]-soki[[#This Row],[wielkosc_zamowienia]]&lt;0, soki[[#This Row],[Butelek]], soki[[#This Row],[Butelek]]-soki[[#This Row],[wielkosc_zamowienia]])</f>
        <v>29710</v>
      </c>
      <c r="H271" t="b">
        <f>(soki[[#This Row],[Butelek]]=soki[[#This Row],[Zostało]])</f>
        <v>0</v>
      </c>
      <c r="I271" t="b">
        <f>WEEKDAY(soki[[#This Row],[data]],2)&gt;5</f>
        <v>1</v>
      </c>
      <c r="P271" s="3">
        <v>257</v>
      </c>
      <c r="Q271" s="5">
        <v>44454</v>
      </c>
      <c r="R271" s="3" t="b">
        <f t="shared" si="13"/>
        <v>0</v>
      </c>
      <c r="S271" s="3">
        <f t="shared" si="14"/>
        <v>0</v>
      </c>
    </row>
    <row r="272" spans="1:19" x14ac:dyDescent="0.25">
      <c r="A272">
        <v>271</v>
      </c>
      <c r="B272" s="2">
        <v>44331</v>
      </c>
      <c r="C272" t="s">
        <v>7</v>
      </c>
      <c r="D272">
        <v>9230</v>
      </c>
      <c r="E272">
        <f t="shared" si="15"/>
        <v>134</v>
      </c>
      <c r="F272">
        <f>IF(E272 = E271, G271, G271 + IF(soki[[#This Row],[WEEKEND]], 5000, $V$8))</f>
        <v>29710</v>
      </c>
      <c r="G272">
        <f>IF(soki[[#This Row],[Butelek]]-soki[[#This Row],[wielkosc_zamowienia]]&lt;0, soki[[#This Row],[Butelek]], soki[[#This Row],[Butelek]]-soki[[#This Row],[wielkosc_zamowienia]])</f>
        <v>20480</v>
      </c>
      <c r="H272" t="b">
        <f>(soki[[#This Row],[Butelek]]=soki[[#This Row],[Zostało]])</f>
        <v>0</v>
      </c>
      <c r="I272" t="b">
        <f>WEEKDAY(soki[[#This Row],[data]],2)&gt;5</f>
        <v>1</v>
      </c>
      <c r="P272" s="3">
        <v>258</v>
      </c>
      <c r="Q272" s="5">
        <v>44455</v>
      </c>
      <c r="R272" s="3" t="b">
        <f t="shared" si="13"/>
        <v>1</v>
      </c>
      <c r="S272" s="3">
        <f t="shared" si="14"/>
        <v>1</v>
      </c>
    </row>
    <row r="273" spans="1:19" x14ac:dyDescent="0.25">
      <c r="A273">
        <v>272</v>
      </c>
      <c r="B273" s="2">
        <v>44332</v>
      </c>
      <c r="C273" t="s">
        <v>4</v>
      </c>
      <c r="D273">
        <v>1200</v>
      </c>
      <c r="E273">
        <f t="shared" si="15"/>
        <v>135</v>
      </c>
      <c r="F273">
        <f>IF(E273 = E272, G272, G272 + IF(soki[[#This Row],[WEEKEND]], 5000, $V$8))</f>
        <v>25480</v>
      </c>
      <c r="G273">
        <f>IF(soki[[#This Row],[Butelek]]-soki[[#This Row],[wielkosc_zamowienia]]&lt;0, soki[[#This Row],[Butelek]], soki[[#This Row],[Butelek]]-soki[[#This Row],[wielkosc_zamowienia]])</f>
        <v>24280</v>
      </c>
      <c r="H273" t="b">
        <f>(soki[[#This Row],[Butelek]]=soki[[#This Row],[Zostało]])</f>
        <v>0</v>
      </c>
      <c r="I273" t="b">
        <f>WEEKDAY(soki[[#This Row],[data]],2)&gt;5</f>
        <v>1</v>
      </c>
      <c r="P273" s="3">
        <v>259</v>
      </c>
      <c r="Q273" s="5">
        <v>44456</v>
      </c>
      <c r="R273" s="3" t="b">
        <f t="shared" si="13"/>
        <v>1</v>
      </c>
      <c r="S273" s="3">
        <f t="shared" si="14"/>
        <v>2</v>
      </c>
    </row>
    <row r="274" spans="1:19" x14ac:dyDescent="0.25">
      <c r="A274">
        <v>273</v>
      </c>
      <c r="B274" s="2">
        <v>44332</v>
      </c>
      <c r="C274" t="s">
        <v>5</v>
      </c>
      <c r="D274">
        <v>7370</v>
      </c>
      <c r="E274">
        <f t="shared" si="15"/>
        <v>135</v>
      </c>
      <c r="F274">
        <f>IF(E274 = E273, G273, G273 + IF(soki[[#This Row],[WEEKEND]], 5000, $V$8))</f>
        <v>24280</v>
      </c>
      <c r="G274">
        <f>IF(soki[[#This Row],[Butelek]]-soki[[#This Row],[wielkosc_zamowienia]]&lt;0, soki[[#This Row],[Butelek]], soki[[#This Row],[Butelek]]-soki[[#This Row],[wielkosc_zamowienia]])</f>
        <v>16910</v>
      </c>
      <c r="H274" t="b">
        <f>(soki[[#This Row],[Butelek]]=soki[[#This Row],[Zostało]])</f>
        <v>0</v>
      </c>
      <c r="I274" t="b">
        <f>WEEKDAY(soki[[#This Row],[data]],2)&gt;5</f>
        <v>1</v>
      </c>
      <c r="P274" s="3">
        <v>260</v>
      </c>
      <c r="Q274" s="5">
        <v>44457</v>
      </c>
      <c r="R274" s="3" t="b">
        <f t="shared" si="13"/>
        <v>0</v>
      </c>
      <c r="S274" s="3">
        <f t="shared" si="14"/>
        <v>0</v>
      </c>
    </row>
    <row r="275" spans="1:19" x14ac:dyDescent="0.25">
      <c r="A275">
        <v>274</v>
      </c>
      <c r="B275" s="2">
        <v>44333</v>
      </c>
      <c r="C275" t="s">
        <v>4</v>
      </c>
      <c r="D275">
        <v>2210</v>
      </c>
      <c r="E275">
        <f t="shared" si="15"/>
        <v>136</v>
      </c>
      <c r="F275">
        <f>IF(E275 = E274, G274, G274 + IF(soki[[#This Row],[WEEKEND]], 5000, $V$8))</f>
        <v>28910</v>
      </c>
      <c r="G275">
        <f>IF(soki[[#This Row],[Butelek]]-soki[[#This Row],[wielkosc_zamowienia]]&lt;0, soki[[#This Row],[Butelek]], soki[[#This Row],[Butelek]]-soki[[#This Row],[wielkosc_zamowienia]])</f>
        <v>26700</v>
      </c>
      <c r="H275" t="b">
        <f>(soki[[#This Row],[Butelek]]=soki[[#This Row],[Zostało]])</f>
        <v>0</v>
      </c>
      <c r="I275" t="b">
        <f>WEEKDAY(soki[[#This Row],[data]],2)&gt;5</f>
        <v>0</v>
      </c>
      <c r="P275" s="3">
        <v>261</v>
      </c>
      <c r="Q275" s="5">
        <v>44458</v>
      </c>
      <c r="R275" s="3" t="b">
        <f t="shared" si="13"/>
        <v>0</v>
      </c>
      <c r="S275" s="3">
        <f t="shared" si="14"/>
        <v>0</v>
      </c>
    </row>
    <row r="276" spans="1:19" x14ac:dyDescent="0.25">
      <c r="A276">
        <v>275</v>
      </c>
      <c r="B276" s="2">
        <v>44334</v>
      </c>
      <c r="C276" t="s">
        <v>4</v>
      </c>
      <c r="D276">
        <v>1170</v>
      </c>
      <c r="E276">
        <f t="shared" si="15"/>
        <v>137</v>
      </c>
      <c r="F276">
        <f>IF(E276 = E275, G275, G275 + IF(soki[[#This Row],[WEEKEND]], 5000, $V$8))</f>
        <v>38700</v>
      </c>
      <c r="G276">
        <f>IF(soki[[#This Row],[Butelek]]-soki[[#This Row],[wielkosc_zamowienia]]&lt;0, soki[[#This Row],[Butelek]], soki[[#This Row],[Butelek]]-soki[[#This Row],[wielkosc_zamowienia]])</f>
        <v>37530</v>
      </c>
      <c r="H276" t="b">
        <f>(soki[[#This Row],[Butelek]]=soki[[#This Row],[Zostało]])</f>
        <v>0</v>
      </c>
      <c r="I276" t="b">
        <f>WEEKDAY(soki[[#This Row],[data]],2)&gt;5</f>
        <v>0</v>
      </c>
      <c r="P276" s="3">
        <v>262</v>
      </c>
      <c r="Q276" s="5">
        <v>44459</v>
      </c>
      <c r="R276" s="3" t="b">
        <f t="shared" si="13"/>
        <v>1</v>
      </c>
      <c r="S276" s="3">
        <f t="shared" si="14"/>
        <v>1</v>
      </c>
    </row>
    <row r="277" spans="1:19" x14ac:dyDescent="0.25">
      <c r="A277">
        <v>276</v>
      </c>
      <c r="B277" s="2">
        <v>44334</v>
      </c>
      <c r="C277" t="s">
        <v>6</v>
      </c>
      <c r="D277">
        <v>4170</v>
      </c>
      <c r="E277">
        <f t="shared" si="15"/>
        <v>137</v>
      </c>
      <c r="F277">
        <f>IF(E277 = E276, G276, G276 + IF(soki[[#This Row],[WEEKEND]], 5000, $V$8))</f>
        <v>37530</v>
      </c>
      <c r="G277">
        <f>IF(soki[[#This Row],[Butelek]]-soki[[#This Row],[wielkosc_zamowienia]]&lt;0, soki[[#This Row],[Butelek]], soki[[#This Row],[Butelek]]-soki[[#This Row],[wielkosc_zamowienia]])</f>
        <v>33360</v>
      </c>
      <c r="H277" t="b">
        <f>(soki[[#This Row],[Butelek]]=soki[[#This Row],[Zostało]])</f>
        <v>0</v>
      </c>
      <c r="I277" t="b">
        <f>WEEKDAY(soki[[#This Row],[data]],2)&gt;5</f>
        <v>0</v>
      </c>
      <c r="P277" s="3">
        <v>263</v>
      </c>
      <c r="Q277" s="5">
        <v>44460</v>
      </c>
      <c r="R277" s="3" t="b">
        <f t="shared" si="13"/>
        <v>1</v>
      </c>
      <c r="S277" s="3">
        <f t="shared" si="14"/>
        <v>2</v>
      </c>
    </row>
    <row r="278" spans="1:19" x14ac:dyDescent="0.25">
      <c r="A278">
        <v>277</v>
      </c>
      <c r="B278" s="2">
        <v>44334</v>
      </c>
      <c r="C278" t="s">
        <v>5</v>
      </c>
      <c r="D278">
        <v>7330</v>
      </c>
      <c r="E278">
        <f t="shared" si="15"/>
        <v>137</v>
      </c>
      <c r="F278">
        <f>IF(E278 = E277, G277, G277 + IF(soki[[#This Row],[WEEKEND]], 5000, $V$8))</f>
        <v>33360</v>
      </c>
      <c r="G278">
        <f>IF(soki[[#This Row],[Butelek]]-soki[[#This Row],[wielkosc_zamowienia]]&lt;0, soki[[#This Row],[Butelek]], soki[[#This Row],[Butelek]]-soki[[#This Row],[wielkosc_zamowienia]])</f>
        <v>26030</v>
      </c>
      <c r="H278" t="b">
        <f>(soki[[#This Row],[Butelek]]=soki[[#This Row],[Zostało]])</f>
        <v>0</v>
      </c>
      <c r="I278" t="b">
        <f>WEEKDAY(soki[[#This Row],[data]],2)&gt;5</f>
        <v>0</v>
      </c>
      <c r="P278" s="3">
        <v>264</v>
      </c>
      <c r="Q278" s="5">
        <v>44461</v>
      </c>
      <c r="R278" s="3" t="b">
        <f t="shared" si="13"/>
        <v>0</v>
      </c>
      <c r="S278" s="3">
        <f t="shared" si="14"/>
        <v>0</v>
      </c>
    </row>
    <row r="279" spans="1:19" x14ac:dyDescent="0.25">
      <c r="A279">
        <v>278</v>
      </c>
      <c r="B279" s="2">
        <v>44335</v>
      </c>
      <c r="C279" t="s">
        <v>6</v>
      </c>
      <c r="D279">
        <v>6170</v>
      </c>
      <c r="E279">
        <f t="shared" si="15"/>
        <v>138</v>
      </c>
      <c r="F279">
        <f>IF(E279 = E278, G278, G278 + IF(soki[[#This Row],[WEEKEND]], 5000, $V$8))</f>
        <v>38030</v>
      </c>
      <c r="G279">
        <f>IF(soki[[#This Row],[Butelek]]-soki[[#This Row],[wielkosc_zamowienia]]&lt;0, soki[[#This Row],[Butelek]], soki[[#This Row],[Butelek]]-soki[[#This Row],[wielkosc_zamowienia]])</f>
        <v>31860</v>
      </c>
      <c r="H279" t="b">
        <f>(soki[[#This Row],[Butelek]]=soki[[#This Row],[Zostało]])</f>
        <v>0</v>
      </c>
      <c r="I279" t="b">
        <f>WEEKDAY(soki[[#This Row],[data]],2)&gt;5</f>
        <v>0</v>
      </c>
      <c r="P279" s="3">
        <v>265</v>
      </c>
      <c r="Q279" s="5">
        <v>44462</v>
      </c>
      <c r="R279" s="3" t="b">
        <f t="shared" si="13"/>
        <v>0</v>
      </c>
      <c r="S279" s="3">
        <f t="shared" si="14"/>
        <v>0</v>
      </c>
    </row>
    <row r="280" spans="1:19" x14ac:dyDescent="0.25">
      <c r="A280">
        <v>279</v>
      </c>
      <c r="B280" s="2">
        <v>44335</v>
      </c>
      <c r="C280" t="s">
        <v>7</v>
      </c>
      <c r="D280">
        <v>5020</v>
      </c>
      <c r="E280">
        <f t="shared" si="15"/>
        <v>138</v>
      </c>
      <c r="F280">
        <f>IF(E280 = E279, G279, G279 + IF(soki[[#This Row],[WEEKEND]], 5000, $V$8))</f>
        <v>31860</v>
      </c>
      <c r="G280">
        <f>IF(soki[[#This Row],[Butelek]]-soki[[#This Row],[wielkosc_zamowienia]]&lt;0, soki[[#This Row],[Butelek]], soki[[#This Row],[Butelek]]-soki[[#This Row],[wielkosc_zamowienia]])</f>
        <v>26840</v>
      </c>
      <c r="H280" t="b">
        <f>(soki[[#This Row],[Butelek]]=soki[[#This Row],[Zostało]])</f>
        <v>0</v>
      </c>
      <c r="I280" t="b">
        <f>WEEKDAY(soki[[#This Row],[data]],2)&gt;5</f>
        <v>0</v>
      </c>
      <c r="P280" s="3">
        <v>266</v>
      </c>
      <c r="Q280" s="5">
        <v>44463</v>
      </c>
      <c r="R280" s="3" t="b">
        <f t="shared" si="13"/>
        <v>0</v>
      </c>
      <c r="S280" s="3">
        <f t="shared" si="14"/>
        <v>0</v>
      </c>
    </row>
    <row r="281" spans="1:19" x14ac:dyDescent="0.25">
      <c r="A281">
        <v>280</v>
      </c>
      <c r="B281" s="2">
        <v>44335</v>
      </c>
      <c r="C281" t="s">
        <v>4</v>
      </c>
      <c r="D281">
        <v>4470</v>
      </c>
      <c r="E281">
        <f t="shared" si="15"/>
        <v>138</v>
      </c>
      <c r="F281">
        <f>IF(E281 = E280, G280, G280 + IF(soki[[#This Row],[WEEKEND]], 5000, $V$8))</f>
        <v>26840</v>
      </c>
      <c r="G281">
        <f>IF(soki[[#This Row],[Butelek]]-soki[[#This Row],[wielkosc_zamowienia]]&lt;0, soki[[#This Row],[Butelek]], soki[[#This Row],[Butelek]]-soki[[#This Row],[wielkosc_zamowienia]])</f>
        <v>22370</v>
      </c>
      <c r="H281" t="b">
        <f>(soki[[#This Row],[Butelek]]=soki[[#This Row],[Zostało]])</f>
        <v>0</v>
      </c>
      <c r="I281" t="b">
        <f>WEEKDAY(soki[[#This Row],[data]],2)&gt;5</f>
        <v>0</v>
      </c>
      <c r="P281" s="3">
        <v>267</v>
      </c>
      <c r="Q281" s="5">
        <v>44464</v>
      </c>
      <c r="R281" s="3" t="b">
        <f t="shared" ref="R281:R344" si="16">COUNTIFS(E:E,P281,C:C,"Ogrodzieniec") &gt; 0</f>
        <v>0</v>
      </c>
      <c r="S281" s="3">
        <f t="shared" ref="S281:S344" si="17">IF(R281,S280+1,0)</f>
        <v>0</v>
      </c>
    </row>
    <row r="282" spans="1:19" x14ac:dyDescent="0.25">
      <c r="A282">
        <v>281</v>
      </c>
      <c r="B282" s="2">
        <v>44335</v>
      </c>
      <c r="C282" t="s">
        <v>5</v>
      </c>
      <c r="D282">
        <v>8450</v>
      </c>
      <c r="E282">
        <f t="shared" si="15"/>
        <v>138</v>
      </c>
      <c r="F282">
        <f>IF(E282 = E281, G281, G281 + IF(soki[[#This Row],[WEEKEND]], 5000, $V$8))</f>
        <v>22370</v>
      </c>
      <c r="G282">
        <f>IF(soki[[#This Row],[Butelek]]-soki[[#This Row],[wielkosc_zamowienia]]&lt;0, soki[[#This Row],[Butelek]], soki[[#This Row],[Butelek]]-soki[[#This Row],[wielkosc_zamowienia]])</f>
        <v>13920</v>
      </c>
      <c r="H282" t="b">
        <f>(soki[[#This Row],[Butelek]]=soki[[#This Row],[Zostało]])</f>
        <v>0</v>
      </c>
      <c r="I282" t="b">
        <f>WEEKDAY(soki[[#This Row],[data]],2)&gt;5</f>
        <v>0</v>
      </c>
      <c r="P282" s="3">
        <v>268</v>
      </c>
      <c r="Q282" s="5">
        <v>44465</v>
      </c>
      <c r="R282" s="3" t="b">
        <f t="shared" si="16"/>
        <v>1</v>
      </c>
      <c r="S282" s="3">
        <f t="shared" si="17"/>
        <v>1</v>
      </c>
    </row>
    <row r="283" spans="1:19" x14ac:dyDescent="0.25">
      <c r="A283">
        <v>282</v>
      </c>
      <c r="B283" s="2">
        <v>44336</v>
      </c>
      <c r="C283" t="s">
        <v>4</v>
      </c>
      <c r="D283">
        <v>2250</v>
      </c>
      <c r="E283">
        <f t="shared" si="15"/>
        <v>139</v>
      </c>
      <c r="F283">
        <f>IF(E283 = E282, G282, G282 + IF(soki[[#This Row],[WEEKEND]], 5000, $V$8))</f>
        <v>25920</v>
      </c>
      <c r="G283">
        <f>IF(soki[[#This Row],[Butelek]]-soki[[#This Row],[wielkosc_zamowienia]]&lt;0, soki[[#This Row],[Butelek]], soki[[#This Row],[Butelek]]-soki[[#This Row],[wielkosc_zamowienia]])</f>
        <v>23670</v>
      </c>
      <c r="H283" t="b">
        <f>(soki[[#This Row],[Butelek]]=soki[[#This Row],[Zostało]])</f>
        <v>0</v>
      </c>
      <c r="I283" t="b">
        <f>WEEKDAY(soki[[#This Row],[data]],2)&gt;5</f>
        <v>0</v>
      </c>
      <c r="P283" s="3">
        <v>269</v>
      </c>
      <c r="Q283" s="5">
        <v>44466</v>
      </c>
      <c r="R283" s="3" t="b">
        <f t="shared" si="16"/>
        <v>0</v>
      </c>
      <c r="S283" s="3">
        <f t="shared" si="17"/>
        <v>0</v>
      </c>
    </row>
    <row r="284" spans="1:19" x14ac:dyDescent="0.25">
      <c r="A284">
        <v>283</v>
      </c>
      <c r="B284" s="2">
        <v>44336</v>
      </c>
      <c r="C284" t="s">
        <v>5</v>
      </c>
      <c r="D284">
        <v>6050</v>
      </c>
      <c r="E284">
        <f t="shared" si="15"/>
        <v>139</v>
      </c>
      <c r="F284">
        <f>IF(E284 = E283, G283, G283 + IF(soki[[#This Row],[WEEKEND]], 5000, $V$8))</f>
        <v>23670</v>
      </c>
      <c r="G284">
        <f>IF(soki[[#This Row],[Butelek]]-soki[[#This Row],[wielkosc_zamowienia]]&lt;0, soki[[#This Row],[Butelek]], soki[[#This Row],[Butelek]]-soki[[#This Row],[wielkosc_zamowienia]])</f>
        <v>17620</v>
      </c>
      <c r="H284" t="b">
        <f>(soki[[#This Row],[Butelek]]=soki[[#This Row],[Zostało]])</f>
        <v>0</v>
      </c>
      <c r="I284" t="b">
        <f>WEEKDAY(soki[[#This Row],[data]],2)&gt;5</f>
        <v>0</v>
      </c>
      <c r="P284" s="3">
        <v>270</v>
      </c>
      <c r="Q284" s="5">
        <v>44467</v>
      </c>
      <c r="R284" s="3" t="b">
        <f t="shared" si="16"/>
        <v>0</v>
      </c>
      <c r="S284" s="3">
        <f t="shared" si="17"/>
        <v>0</v>
      </c>
    </row>
    <row r="285" spans="1:19" x14ac:dyDescent="0.25">
      <c r="A285">
        <v>284</v>
      </c>
      <c r="B285" s="2">
        <v>44337</v>
      </c>
      <c r="C285" t="s">
        <v>5</v>
      </c>
      <c r="D285">
        <v>5490</v>
      </c>
      <c r="E285">
        <f t="shared" si="15"/>
        <v>140</v>
      </c>
      <c r="F285">
        <f>IF(E285 = E284, G284, G284 + IF(soki[[#This Row],[WEEKEND]], 5000, $V$8))</f>
        <v>29620</v>
      </c>
      <c r="G285">
        <f>IF(soki[[#This Row],[Butelek]]-soki[[#This Row],[wielkosc_zamowienia]]&lt;0, soki[[#This Row],[Butelek]], soki[[#This Row],[Butelek]]-soki[[#This Row],[wielkosc_zamowienia]])</f>
        <v>24130</v>
      </c>
      <c r="H285" t="b">
        <f>(soki[[#This Row],[Butelek]]=soki[[#This Row],[Zostało]])</f>
        <v>0</v>
      </c>
      <c r="I285" t="b">
        <f>WEEKDAY(soki[[#This Row],[data]],2)&gt;5</f>
        <v>0</v>
      </c>
      <c r="P285" s="3">
        <v>271</v>
      </c>
      <c r="Q285" s="5">
        <v>44468</v>
      </c>
      <c r="R285" s="3" t="b">
        <f t="shared" si="16"/>
        <v>0</v>
      </c>
      <c r="S285" s="3">
        <f t="shared" si="17"/>
        <v>0</v>
      </c>
    </row>
    <row r="286" spans="1:19" x14ac:dyDescent="0.25">
      <c r="A286">
        <v>285</v>
      </c>
      <c r="B286" s="2">
        <v>44338</v>
      </c>
      <c r="C286" t="s">
        <v>7</v>
      </c>
      <c r="D286">
        <v>3000</v>
      </c>
      <c r="E286">
        <f t="shared" si="15"/>
        <v>141</v>
      </c>
      <c r="F286">
        <f>IF(E286 = E285, G285, G285 + IF(soki[[#This Row],[WEEKEND]], 5000, $V$8))</f>
        <v>29130</v>
      </c>
      <c r="G286">
        <f>IF(soki[[#This Row],[Butelek]]-soki[[#This Row],[wielkosc_zamowienia]]&lt;0, soki[[#This Row],[Butelek]], soki[[#This Row],[Butelek]]-soki[[#This Row],[wielkosc_zamowienia]])</f>
        <v>26130</v>
      </c>
      <c r="H286" t="b">
        <f>(soki[[#This Row],[Butelek]]=soki[[#This Row],[Zostało]])</f>
        <v>0</v>
      </c>
      <c r="I286" t="b">
        <f>WEEKDAY(soki[[#This Row],[data]],2)&gt;5</f>
        <v>1</v>
      </c>
      <c r="P286" s="3">
        <v>272</v>
      </c>
      <c r="Q286" s="5">
        <v>44469</v>
      </c>
      <c r="R286" s="3" t="b">
        <f t="shared" si="16"/>
        <v>1</v>
      </c>
      <c r="S286" s="3">
        <f t="shared" si="17"/>
        <v>1</v>
      </c>
    </row>
    <row r="287" spans="1:19" x14ac:dyDescent="0.25">
      <c r="A287">
        <v>286</v>
      </c>
      <c r="B287" s="2">
        <v>44338</v>
      </c>
      <c r="C287" t="s">
        <v>6</v>
      </c>
      <c r="D287">
        <v>9670</v>
      </c>
      <c r="E287">
        <f t="shared" si="15"/>
        <v>141</v>
      </c>
      <c r="F287">
        <f>IF(E287 = E286, G286, G286 + IF(soki[[#This Row],[WEEKEND]], 5000, $V$8))</f>
        <v>26130</v>
      </c>
      <c r="G287">
        <f>IF(soki[[#This Row],[Butelek]]-soki[[#This Row],[wielkosc_zamowienia]]&lt;0, soki[[#This Row],[Butelek]], soki[[#This Row],[Butelek]]-soki[[#This Row],[wielkosc_zamowienia]])</f>
        <v>16460</v>
      </c>
      <c r="H287" t="b">
        <f>(soki[[#This Row],[Butelek]]=soki[[#This Row],[Zostało]])</f>
        <v>0</v>
      </c>
      <c r="I287" t="b">
        <f>WEEKDAY(soki[[#This Row],[data]],2)&gt;5</f>
        <v>1</v>
      </c>
      <c r="P287" s="3">
        <v>273</v>
      </c>
      <c r="Q287" s="5">
        <v>44470</v>
      </c>
      <c r="R287" s="3" t="b">
        <f t="shared" si="16"/>
        <v>0</v>
      </c>
      <c r="S287" s="3">
        <f t="shared" si="17"/>
        <v>0</v>
      </c>
    </row>
    <row r="288" spans="1:19" x14ac:dyDescent="0.25">
      <c r="A288">
        <v>287</v>
      </c>
      <c r="B288" s="2">
        <v>44339</v>
      </c>
      <c r="C288" t="s">
        <v>7</v>
      </c>
      <c r="D288">
        <v>3710</v>
      </c>
      <c r="E288">
        <f t="shared" si="15"/>
        <v>142</v>
      </c>
      <c r="F288">
        <f>IF(E288 = E287, G287, G287 + IF(soki[[#This Row],[WEEKEND]], 5000, $V$8))</f>
        <v>21460</v>
      </c>
      <c r="G288">
        <f>IF(soki[[#This Row],[Butelek]]-soki[[#This Row],[wielkosc_zamowienia]]&lt;0, soki[[#This Row],[Butelek]], soki[[#This Row],[Butelek]]-soki[[#This Row],[wielkosc_zamowienia]])</f>
        <v>17750</v>
      </c>
      <c r="H288" t="b">
        <f>(soki[[#This Row],[Butelek]]=soki[[#This Row],[Zostało]])</f>
        <v>0</v>
      </c>
      <c r="I288" t="b">
        <f>WEEKDAY(soki[[#This Row],[data]],2)&gt;5</f>
        <v>1</v>
      </c>
      <c r="P288" s="3">
        <v>274</v>
      </c>
      <c r="Q288" s="5">
        <v>44471</v>
      </c>
      <c r="R288" s="3" t="b">
        <f t="shared" si="16"/>
        <v>0</v>
      </c>
      <c r="S288" s="3">
        <f t="shared" si="17"/>
        <v>0</v>
      </c>
    </row>
    <row r="289" spans="1:19" x14ac:dyDescent="0.25">
      <c r="A289">
        <v>288</v>
      </c>
      <c r="B289" s="2">
        <v>44339</v>
      </c>
      <c r="C289" t="s">
        <v>5</v>
      </c>
      <c r="D289">
        <v>2680</v>
      </c>
      <c r="E289">
        <f t="shared" si="15"/>
        <v>142</v>
      </c>
      <c r="F289">
        <f>IF(E289 = E288, G288, G288 + IF(soki[[#This Row],[WEEKEND]], 5000, $V$8))</f>
        <v>17750</v>
      </c>
      <c r="G289">
        <f>IF(soki[[#This Row],[Butelek]]-soki[[#This Row],[wielkosc_zamowienia]]&lt;0, soki[[#This Row],[Butelek]], soki[[#This Row],[Butelek]]-soki[[#This Row],[wielkosc_zamowienia]])</f>
        <v>15070</v>
      </c>
      <c r="H289" t="b">
        <f>(soki[[#This Row],[Butelek]]=soki[[#This Row],[Zostało]])</f>
        <v>0</v>
      </c>
      <c r="I289" t="b">
        <f>WEEKDAY(soki[[#This Row],[data]],2)&gt;5</f>
        <v>1</v>
      </c>
      <c r="P289" s="3">
        <v>275</v>
      </c>
      <c r="Q289" s="5">
        <v>44472</v>
      </c>
      <c r="R289" s="3" t="b">
        <f t="shared" si="16"/>
        <v>1</v>
      </c>
      <c r="S289" s="3">
        <f t="shared" si="17"/>
        <v>1</v>
      </c>
    </row>
    <row r="290" spans="1:19" x14ac:dyDescent="0.25">
      <c r="A290">
        <v>289</v>
      </c>
      <c r="B290" s="2">
        <v>44339</v>
      </c>
      <c r="C290" t="s">
        <v>4</v>
      </c>
      <c r="D290">
        <v>4700</v>
      </c>
      <c r="E290">
        <f t="shared" si="15"/>
        <v>142</v>
      </c>
      <c r="F290">
        <f>IF(E290 = E289, G289, G289 + IF(soki[[#This Row],[WEEKEND]], 5000, $V$8))</f>
        <v>15070</v>
      </c>
      <c r="G290">
        <f>IF(soki[[#This Row],[Butelek]]-soki[[#This Row],[wielkosc_zamowienia]]&lt;0, soki[[#This Row],[Butelek]], soki[[#This Row],[Butelek]]-soki[[#This Row],[wielkosc_zamowienia]])</f>
        <v>10370</v>
      </c>
      <c r="H290" t="b">
        <f>(soki[[#This Row],[Butelek]]=soki[[#This Row],[Zostało]])</f>
        <v>0</v>
      </c>
      <c r="I290" t="b">
        <f>WEEKDAY(soki[[#This Row],[data]],2)&gt;5</f>
        <v>1</v>
      </c>
      <c r="P290" s="3">
        <v>276</v>
      </c>
      <c r="Q290" s="5">
        <v>44473</v>
      </c>
      <c r="R290" s="3" t="b">
        <f t="shared" si="16"/>
        <v>0</v>
      </c>
      <c r="S290" s="3">
        <f t="shared" si="17"/>
        <v>0</v>
      </c>
    </row>
    <row r="291" spans="1:19" x14ac:dyDescent="0.25">
      <c r="A291">
        <v>290</v>
      </c>
      <c r="B291" s="2">
        <v>44340</v>
      </c>
      <c r="C291" t="s">
        <v>4</v>
      </c>
      <c r="D291">
        <v>1830</v>
      </c>
      <c r="E291">
        <f t="shared" si="15"/>
        <v>143</v>
      </c>
      <c r="F291">
        <f>IF(E291 = E290, G290, G290 + IF(soki[[#This Row],[WEEKEND]], 5000, $V$8))</f>
        <v>22370</v>
      </c>
      <c r="G291">
        <f>IF(soki[[#This Row],[Butelek]]-soki[[#This Row],[wielkosc_zamowienia]]&lt;0, soki[[#This Row],[Butelek]], soki[[#This Row],[Butelek]]-soki[[#This Row],[wielkosc_zamowienia]])</f>
        <v>20540</v>
      </c>
      <c r="H291" t="b">
        <f>(soki[[#This Row],[Butelek]]=soki[[#This Row],[Zostało]])</f>
        <v>0</v>
      </c>
      <c r="I291" t="b">
        <f>WEEKDAY(soki[[#This Row],[data]],2)&gt;5</f>
        <v>0</v>
      </c>
      <c r="P291" s="3">
        <v>277</v>
      </c>
      <c r="Q291" s="5">
        <v>44474</v>
      </c>
      <c r="R291" s="3" t="b">
        <f t="shared" si="16"/>
        <v>1</v>
      </c>
      <c r="S291" s="3">
        <f t="shared" si="17"/>
        <v>1</v>
      </c>
    </row>
    <row r="292" spans="1:19" x14ac:dyDescent="0.25">
      <c r="A292">
        <v>291</v>
      </c>
      <c r="B292" s="2">
        <v>44340</v>
      </c>
      <c r="C292" t="s">
        <v>5</v>
      </c>
      <c r="D292">
        <v>4100</v>
      </c>
      <c r="E292">
        <f t="shared" si="15"/>
        <v>143</v>
      </c>
      <c r="F292">
        <f>IF(E292 = E291, G291, G291 + IF(soki[[#This Row],[WEEKEND]], 5000, $V$8))</f>
        <v>20540</v>
      </c>
      <c r="G292">
        <f>IF(soki[[#This Row],[Butelek]]-soki[[#This Row],[wielkosc_zamowienia]]&lt;0, soki[[#This Row],[Butelek]], soki[[#This Row],[Butelek]]-soki[[#This Row],[wielkosc_zamowienia]])</f>
        <v>16440</v>
      </c>
      <c r="H292" t="b">
        <f>(soki[[#This Row],[Butelek]]=soki[[#This Row],[Zostało]])</f>
        <v>0</v>
      </c>
      <c r="I292" t="b">
        <f>WEEKDAY(soki[[#This Row],[data]],2)&gt;5</f>
        <v>0</v>
      </c>
      <c r="P292" s="3">
        <v>278</v>
      </c>
      <c r="Q292" s="5">
        <v>44475</v>
      </c>
      <c r="R292" s="3" t="b">
        <f t="shared" si="16"/>
        <v>0</v>
      </c>
      <c r="S292" s="3">
        <f t="shared" si="17"/>
        <v>0</v>
      </c>
    </row>
    <row r="293" spans="1:19" x14ac:dyDescent="0.25">
      <c r="A293">
        <v>292</v>
      </c>
      <c r="B293" s="2">
        <v>44341</v>
      </c>
      <c r="C293" t="s">
        <v>7</v>
      </c>
      <c r="D293">
        <v>7870</v>
      </c>
      <c r="E293">
        <f t="shared" si="15"/>
        <v>144</v>
      </c>
      <c r="F293">
        <f>IF(E293 = E292, G292, G292 + IF(soki[[#This Row],[WEEKEND]], 5000, $V$8))</f>
        <v>28440</v>
      </c>
      <c r="G293">
        <f>IF(soki[[#This Row],[Butelek]]-soki[[#This Row],[wielkosc_zamowienia]]&lt;0, soki[[#This Row],[Butelek]], soki[[#This Row],[Butelek]]-soki[[#This Row],[wielkosc_zamowienia]])</f>
        <v>20570</v>
      </c>
      <c r="H293" t="b">
        <f>(soki[[#This Row],[Butelek]]=soki[[#This Row],[Zostało]])</f>
        <v>0</v>
      </c>
      <c r="I293" t="b">
        <f>WEEKDAY(soki[[#This Row],[data]],2)&gt;5</f>
        <v>0</v>
      </c>
      <c r="P293" s="3">
        <v>279</v>
      </c>
      <c r="Q293" s="5">
        <v>44476</v>
      </c>
      <c r="R293" s="3" t="b">
        <f t="shared" si="16"/>
        <v>1</v>
      </c>
      <c r="S293" s="3">
        <f t="shared" si="17"/>
        <v>1</v>
      </c>
    </row>
    <row r="294" spans="1:19" x14ac:dyDescent="0.25">
      <c r="A294">
        <v>293</v>
      </c>
      <c r="B294" s="2">
        <v>44341</v>
      </c>
      <c r="C294" t="s">
        <v>5</v>
      </c>
      <c r="D294">
        <v>7160</v>
      </c>
      <c r="E294">
        <f t="shared" si="15"/>
        <v>144</v>
      </c>
      <c r="F294">
        <f>IF(E294 = E293, G293, G293 + IF(soki[[#This Row],[WEEKEND]], 5000, $V$8))</f>
        <v>20570</v>
      </c>
      <c r="G294">
        <f>IF(soki[[#This Row],[Butelek]]-soki[[#This Row],[wielkosc_zamowienia]]&lt;0, soki[[#This Row],[Butelek]], soki[[#This Row],[Butelek]]-soki[[#This Row],[wielkosc_zamowienia]])</f>
        <v>13410</v>
      </c>
      <c r="H294" t="b">
        <f>(soki[[#This Row],[Butelek]]=soki[[#This Row],[Zostało]])</f>
        <v>0</v>
      </c>
      <c r="I294" t="b">
        <f>WEEKDAY(soki[[#This Row],[data]],2)&gt;5</f>
        <v>0</v>
      </c>
      <c r="P294" s="3">
        <v>280</v>
      </c>
      <c r="Q294" s="5">
        <v>44477</v>
      </c>
      <c r="R294" s="3" t="b">
        <f t="shared" si="16"/>
        <v>1</v>
      </c>
      <c r="S294" s="3">
        <f t="shared" si="17"/>
        <v>2</v>
      </c>
    </row>
    <row r="295" spans="1:19" x14ac:dyDescent="0.25">
      <c r="A295">
        <v>294</v>
      </c>
      <c r="B295" s="2">
        <v>44341</v>
      </c>
      <c r="C295" t="s">
        <v>6</v>
      </c>
      <c r="D295">
        <v>9200</v>
      </c>
      <c r="E295">
        <f t="shared" si="15"/>
        <v>144</v>
      </c>
      <c r="F295">
        <f>IF(E295 = E294, G294, G294 + IF(soki[[#This Row],[WEEKEND]], 5000, $V$8))</f>
        <v>13410</v>
      </c>
      <c r="G295">
        <f>IF(soki[[#This Row],[Butelek]]-soki[[#This Row],[wielkosc_zamowienia]]&lt;0, soki[[#This Row],[Butelek]], soki[[#This Row],[Butelek]]-soki[[#This Row],[wielkosc_zamowienia]])</f>
        <v>4210</v>
      </c>
      <c r="H295" t="b">
        <f>(soki[[#This Row],[Butelek]]=soki[[#This Row],[Zostało]])</f>
        <v>0</v>
      </c>
      <c r="I295" t="b">
        <f>WEEKDAY(soki[[#This Row],[data]],2)&gt;5</f>
        <v>0</v>
      </c>
      <c r="P295" s="3">
        <v>281</v>
      </c>
      <c r="Q295" s="5">
        <v>44478</v>
      </c>
      <c r="R295" s="3" t="b">
        <f t="shared" si="16"/>
        <v>1</v>
      </c>
      <c r="S295" s="3">
        <f t="shared" si="17"/>
        <v>3</v>
      </c>
    </row>
    <row r="296" spans="1:19" x14ac:dyDescent="0.25">
      <c r="A296">
        <v>295</v>
      </c>
      <c r="B296" s="2">
        <v>44342</v>
      </c>
      <c r="C296" t="s">
        <v>5</v>
      </c>
      <c r="D296">
        <v>7390</v>
      </c>
      <c r="E296">
        <f t="shared" si="15"/>
        <v>145</v>
      </c>
      <c r="F296">
        <f>IF(E296 = E295, G295, G295 + IF(soki[[#This Row],[WEEKEND]], 5000, $V$8))</f>
        <v>16210</v>
      </c>
      <c r="G296">
        <f>IF(soki[[#This Row],[Butelek]]-soki[[#This Row],[wielkosc_zamowienia]]&lt;0, soki[[#This Row],[Butelek]], soki[[#This Row],[Butelek]]-soki[[#This Row],[wielkosc_zamowienia]])</f>
        <v>8820</v>
      </c>
      <c r="H296" t="b">
        <f>(soki[[#This Row],[Butelek]]=soki[[#This Row],[Zostało]])</f>
        <v>0</v>
      </c>
      <c r="I296" t="b">
        <f>WEEKDAY(soki[[#This Row],[data]],2)&gt;5</f>
        <v>0</v>
      </c>
      <c r="P296" s="3">
        <v>282</v>
      </c>
      <c r="Q296" s="5">
        <v>44479</v>
      </c>
      <c r="R296" s="3" t="b">
        <f t="shared" si="16"/>
        <v>1</v>
      </c>
      <c r="S296" s="3">
        <f t="shared" si="17"/>
        <v>4</v>
      </c>
    </row>
    <row r="297" spans="1:19" x14ac:dyDescent="0.25">
      <c r="A297">
        <v>296</v>
      </c>
      <c r="B297" s="2">
        <v>44342</v>
      </c>
      <c r="C297" t="s">
        <v>4</v>
      </c>
      <c r="D297">
        <v>4560</v>
      </c>
      <c r="E297">
        <f t="shared" si="15"/>
        <v>145</v>
      </c>
      <c r="F297">
        <f>IF(E297 = E296, G296, G296 + IF(soki[[#This Row],[WEEKEND]], 5000, $V$8))</f>
        <v>8820</v>
      </c>
      <c r="G297">
        <f>IF(soki[[#This Row],[Butelek]]-soki[[#This Row],[wielkosc_zamowienia]]&lt;0, soki[[#This Row],[Butelek]], soki[[#This Row],[Butelek]]-soki[[#This Row],[wielkosc_zamowienia]])</f>
        <v>4260</v>
      </c>
      <c r="H297" t="b">
        <f>(soki[[#This Row],[Butelek]]=soki[[#This Row],[Zostało]])</f>
        <v>0</v>
      </c>
      <c r="I297" t="b">
        <f>WEEKDAY(soki[[#This Row],[data]],2)&gt;5</f>
        <v>0</v>
      </c>
      <c r="P297" s="3">
        <v>283</v>
      </c>
      <c r="Q297" s="5">
        <v>44480</v>
      </c>
      <c r="R297" s="3" t="b">
        <f t="shared" si="16"/>
        <v>1</v>
      </c>
      <c r="S297" s="3">
        <f t="shared" si="17"/>
        <v>5</v>
      </c>
    </row>
    <row r="298" spans="1:19" x14ac:dyDescent="0.25">
      <c r="A298">
        <v>297</v>
      </c>
      <c r="B298" s="2">
        <v>44343</v>
      </c>
      <c r="C298" t="s">
        <v>5</v>
      </c>
      <c r="D298">
        <v>8680</v>
      </c>
      <c r="E298">
        <f t="shared" si="15"/>
        <v>146</v>
      </c>
      <c r="F298">
        <f>IF(E298 = E297, G297, G297 + IF(soki[[#This Row],[WEEKEND]], 5000, $V$8))</f>
        <v>16260</v>
      </c>
      <c r="G298">
        <f>IF(soki[[#This Row],[Butelek]]-soki[[#This Row],[wielkosc_zamowienia]]&lt;0, soki[[#This Row],[Butelek]], soki[[#This Row],[Butelek]]-soki[[#This Row],[wielkosc_zamowienia]])</f>
        <v>7580</v>
      </c>
      <c r="H298" t="b">
        <f>(soki[[#This Row],[Butelek]]=soki[[#This Row],[Zostało]])</f>
        <v>0</v>
      </c>
      <c r="I298" t="b">
        <f>WEEKDAY(soki[[#This Row],[data]],2)&gt;5</f>
        <v>0</v>
      </c>
      <c r="P298" s="3">
        <v>284</v>
      </c>
      <c r="Q298" s="5">
        <v>44481</v>
      </c>
      <c r="R298" s="3" t="b">
        <f t="shared" si="16"/>
        <v>1</v>
      </c>
      <c r="S298" s="3">
        <f t="shared" si="17"/>
        <v>6</v>
      </c>
    </row>
    <row r="299" spans="1:19" x14ac:dyDescent="0.25">
      <c r="A299">
        <v>298</v>
      </c>
      <c r="B299" s="2">
        <v>44343</v>
      </c>
      <c r="C299" t="s">
        <v>4</v>
      </c>
      <c r="D299">
        <v>3110</v>
      </c>
      <c r="E299">
        <f t="shared" si="15"/>
        <v>146</v>
      </c>
      <c r="F299">
        <f>IF(E299 = E298, G298, G298 + IF(soki[[#This Row],[WEEKEND]], 5000, $V$8))</f>
        <v>7580</v>
      </c>
      <c r="G299">
        <f>IF(soki[[#This Row],[Butelek]]-soki[[#This Row],[wielkosc_zamowienia]]&lt;0, soki[[#This Row],[Butelek]], soki[[#This Row],[Butelek]]-soki[[#This Row],[wielkosc_zamowienia]])</f>
        <v>4470</v>
      </c>
      <c r="H299" t="b">
        <f>(soki[[#This Row],[Butelek]]=soki[[#This Row],[Zostało]])</f>
        <v>0</v>
      </c>
      <c r="I299" t="b">
        <f>WEEKDAY(soki[[#This Row],[data]],2)&gt;5</f>
        <v>0</v>
      </c>
      <c r="P299" s="3">
        <v>285</v>
      </c>
      <c r="Q299" s="5">
        <v>44482</v>
      </c>
      <c r="R299" s="3" t="b">
        <f t="shared" si="16"/>
        <v>1</v>
      </c>
      <c r="S299" s="3">
        <f t="shared" si="17"/>
        <v>7</v>
      </c>
    </row>
    <row r="300" spans="1:19" x14ac:dyDescent="0.25">
      <c r="A300">
        <v>299</v>
      </c>
      <c r="B300" s="2">
        <v>44343</v>
      </c>
      <c r="C300" t="s">
        <v>7</v>
      </c>
      <c r="D300">
        <v>8770</v>
      </c>
      <c r="E300">
        <f t="shared" si="15"/>
        <v>146</v>
      </c>
      <c r="F300">
        <f>IF(E300 = E299, G299, G299 + IF(soki[[#This Row],[WEEKEND]], 5000, $V$8))</f>
        <v>4470</v>
      </c>
      <c r="G300">
        <f>IF(soki[[#This Row],[Butelek]]-soki[[#This Row],[wielkosc_zamowienia]]&lt;0, soki[[#This Row],[Butelek]], soki[[#This Row],[Butelek]]-soki[[#This Row],[wielkosc_zamowienia]])</f>
        <v>4470</v>
      </c>
      <c r="H300" t="b">
        <f>(soki[[#This Row],[Butelek]]=soki[[#This Row],[Zostało]])</f>
        <v>1</v>
      </c>
      <c r="I300" t="b">
        <f>WEEKDAY(soki[[#This Row],[data]],2)&gt;5</f>
        <v>0</v>
      </c>
      <c r="P300" s="3">
        <v>286</v>
      </c>
      <c r="Q300" s="5">
        <v>44483</v>
      </c>
      <c r="R300" s="3" t="b">
        <f t="shared" si="16"/>
        <v>1</v>
      </c>
      <c r="S300" s="3">
        <f t="shared" si="17"/>
        <v>8</v>
      </c>
    </row>
    <row r="301" spans="1:19" x14ac:dyDescent="0.25">
      <c r="A301">
        <v>300</v>
      </c>
      <c r="B301" s="2">
        <v>44344</v>
      </c>
      <c r="C301" t="s">
        <v>7</v>
      </c>
      <c r="D301">
        <v>6900</v>
      </c>
      <c r="E301">
        <f t="shared" si="15"/>
        <v>147</v>
      </c>
      <c r="F301">
        <f>IF(E301 = E300, G300, G300 + IF(soki[[#This Row],[WEEKEND]], 5000, $V$8))</f>
        <v>16470</v>
      </c>
      <c r="G301">
        <f>IF(soki[[#This Row],[Butelek]]-soki[[#This Row],[wielkosc_zamowienia]]&lt;0, soki[[#This Row],[Butelek]], soki[[#This Row],[Butelek]]-soki[[#This Row],[wielkosc_zamowienia]])</f>
        <v>9570</v>
      </c>
      <c r="H301" t="b">
        <f>(soki[[#This Row],[Butelek]]=soki[[#This Row],[Zostało]])</f>
        <v>0</v>
      </c>
      <c r="I301" t="b">
        <f>WEEKDAY(soki[[#This Row],[data]],2)&gt;5</f>
        <v>0</v>
      </c>
      <c r="P301" s="3">
        <v>287</v>
      </c>
      <c r="Q301" s="5">
        <v>44484</v>
      </c>
      <c r="R301" s="3" t="b">
        <f t="shared" si="16"/>
        <v>0</v>
      </c>
      <c r="S301" s="3">
        <f t="shared" si="17"/>
        <v>0</v>
      </c>
    </row>
    <row r="302" spans="1:19" x14ac:dyDescent="0.25">
      <c r="A302">
        <v>301</v>
      </c>
      <c r="B302" s="2">
        <v>44344</v>
      </c>
      <c r="C302" t="s">
        <v>4</v>
      </c>
      <c r="D302">
        <v>9220</v>
      </c>
      <c r="E302">
        <f t="shared" si="15"/>
        <v>147</v>
      </c>
      <c r="F302">
        <f>IF(E302 = E301, G301, G301 + IF(soki[[#This Row],[WEEKEND]], 5000, $V$8))</f>
        <v>9570</v>
      </c>
      <c r="G302">
        <f>IF(soki[[#This Row],[Butelek]]-soki[[#This Row],[wielkosc_zamowienia]]&lt;0, soki[[#This Row],[Butelek]], soki[[#This Row],[Butelek]]-soki[[#This Row],[wielkosc_zamowienia]])</f>
        <v>350</v>
      </c>
      <c r="H302" t="b">
        <f>(soki[[#This Row],[Butelek]]=soki[[#This Row],[Zostało]])</f>
        <v>0</v>
      </c>
      <c r="I302" t="b">
        <f>WEEKDAY(soki[[#This Row],[data]],2)&gt;5</f>
        <v>0</v>
      </c>
      <c r="P302" s="3">
        <v>288</v>
      </c>
      <c r="Q302" s="5">
        <v>44485</v>
      </c>
      <c r="R302" s="3" t="b">
        <f t="shared" si="16"/>
        <v>0</v>
      </c>
      <c r="S302" s="3">
        <f t="shared" si="17"/>
        <v>0</v>
      </c>
    </row>
    <row r="303" spans="1:19" x14ac:dyDescent="0.25">
      <c r="A303">
        <v>302</v>
      </c>
      <c r="B303" s="2">
        <v>44345</v>
      </c>
      <c r="C303" t="s">
        <v>4</v>
      </c>
      <c r="D303">
        <v>9740</v>
      </c>
      <c r="E303">
        <f t="shared" si="15"/>
        <v>148</v>
      </c>
      <c r="F303">
        <f>IF(E303 = E302, G302, G302 + IF(soki[[#This Row],[WEEKEND]], 5000, $V$8))</f>
        <v>5350</v>
      </c>
      <c r="G303">
        <f>IF(soki[[#This Row],[Butelek]]-soki[[#This Row],[wielkosc_zamowienia]]&lt;0, soki[[#This Row],[Butelek]], soki[[#This Row],[Butelek]]-soki[[#This Row],[wielkosc_zamowienia]])</f>
        <v>5350</v>
      </c>
      <c r="H303" t="b">
        <f>(soki[[#This Row],[Butelek]]=soki[[#This Row],[Zostało]])</f>
        <v>1</v>
      </c>
      <c r="I303" t="b">
        <f>WEEKDAY(soki[[#This Row],[data]],2)&gt;5</f>
        <v>1</v>
      </c>
      <c r="P303" s="3">
        <v>289</v>
      </c>
      <c r="Q303" s="5">
        <v>44486</v>
      </c>
      <c r="R303" s="3" t="b">
        <f t="shared" si="16"/>
        <v>1</v>
      </c>
      <c r="S303" s="3">
        <f t="shared" si="17"/>
        <v>1</v>
      </c>
    </row>
    <row r="304" spans="1:19" x14ac:dyDescent="0.25">
      <c r="A304">
        <v>303</v>
      </c>
      <c r="B304" s="2">
        <v>44346</v>
      </c>
      <c r="C304" t="s">
        <v>4</v>
      </c>
      <c r="D304">
        <v>4500</v>
      </c>
      <c r="E304">
        <f t="shared" si="15"/>
        <v>149</v>
      </c>
      <c r="F304">
        <f>IF(E304 = E303, G303, G303 + IF(soki[[#This Row],[WEEKEND]], 5000, $V$8))</f>
        <v>10350</v>
      </c>
      <c r="G304">
        <f>IF(soki[[#This Row],[Butelek]]-soki[[#This Row],[wielkosc_zamowienia]]&lt;0, soki[[#This Row],[Butelek]], soki[[#This Row],[Butelek]]-soki[[#This Row],[wielkosc_zamowienia]])</f>
        <v>5850</v>
      </c>
      <c r="H304" t="b">
        <f>(soki[[#This Row],[Butelek]]=soki[[#This Row],[Zostało]])</f>
        <v>0</v>
      </c>
      <c r="I304" t="b">
        <f>WEEKDAY(soki[[#This Row],[data]],2)&gt;5</f>
        <v>1</v>
      </c>
      <c r="P304" s="3">
        <v>290</v>
      </c>
      <c r="Q304" s="5">
        <v>44487</v>
      </c>
      <c r="R304" s="3" t="b">
        <f t="shared" si="16"/>
        <v>1</v>
      </c>
      <c r="S304" s="3">
        <f t="shared" si="17"/>
        <v>2</v>
      </c>
    </row>
    <row r="305" spans="1:19" x14ac:dyDescent="0.25">
      <c r="A305">
        <v>304</v>
      </c>
      <c r="B305" s="2">
        <v>44346</v>
      </c>
      <c r="C305" t="s">
        <v>6</v>
      </c>
      <c r="D305">
        <v>9950</v>
      </c>
      <c r="E305">
        <f t="shared" si="15"/>
        <v>149</v>
      </c>
      <c r="F305">
        <f>IF(E305 = E304, G304, G304 + IF(soki[[#This Row],[WEEKEND]], 5000, $V$8))</f>
        <v>5850</v>
      </c>
      <c r="G305">
        <f>IF(soki[[#This Row],[Butelek]]-soki[[#This Row],[wielkosc_zamowienia]]&lt;0, soki[[#This Row],[Butelek]], soki[[#This Row],[Butelek]]-soki[[#This Row],[wielkosc_zamowienia]])</f>
        <v>5850</v>
      </c>
      <c r="H305" t="b">
        <f>(soki[[#This Row],[Butelek]]=soki[[#This Row],[Zostało]])</f>
        <v>1</v>
      </c>
      <c r="I305" t="b">
        <f>WEEKDAY(soki[[#This Row],[data]],2)&gt;5</f>
        <v>1</v>
      </c>
      <c r="P305" s="3">
        <v>291</v>
      </c>
      <c r="Q305" s="5">
        <v>44488</v>
      </c>
      <c r="R305" s="3" t="b">
        <f t="shared" si="16"/>
        <v>0</v>
      </c>
      <c r="S305" s="3">
        <f t="shared" si="17"/>
        <v>0</v>
      </c>
    </row>
    <row r="306" spans="1:19" x14ac:dyDescent="0.25">
      <c r="A306">
        <v>305</v>
      </c>
      <c r="B306" s="2">
        <v>44347</v>
      </c>
      <c r="C306" t="s">
        <v>4</v>
      </c>
      <c r="D306">
        <v>9960</v>
      </c>
      <c r="E306">
        <f t="shared" si="15"/>
        <v>150</v>
      </c>
      <c r="F306">
        <f>IF(E306 = E305, G305, G305 + IF(soki[[#This Row],[WEEKEND]], 5000, $V$8))</f>
        <v>17850</v>
      </c>
      <c r="G306">
        <f>IF(soki[[#This Row],[Butelek]]-soki[[#This Row],[wielkosc_zamowienia]]&lt;0, soki[[#This Row],[Butelek]], soki[[#This Row],[Butelek]]-soki[[#This Row],[wielkosc_zamowienia]])</f>
        <v>7890</v>
      </c>
      <c r="H306" t="b">
        <f>(soki[[#This Row],[Butelek]]=soki[[#This Row],[Zostało]])</f>
        <v>0</v>
      </c>
      <c r="I306" t="b">
        <f>WEEKDAY(soki[[#This Row],[data]],2)&gt;5</f>
        <v>0</v>
      </c>
      <c r="P306" s="3">
        <v>292</v>
      </c>
      <c r="Q306" s="5">
        <v>44489</v>
      </c>
      <c r="R306" s="3" t="b">
        <f t="shared" si="16"/>
        <v>1</v>
      </c>
      <c r="S306" s="3">
        <f t="shared" si="17"/>
        <v>1</v>
      </c>
    </row>
    <row r="307" spans="1:19" x14ac:dyDescent="0.25">
      <c r="A307">
        <v>306</v>
      </c>
      <c r="B307" s="2">
        <v>44347</v>
      </c>
      <c r="C307" t="s">
        <v>6</v>
      </c>
      <c r="D307">
        <v>8880</v>
      </c>
      <c r="E307">
        <f t="shared" si="15"/>
        <v>150</v>
      </c>
      <c r="F307">
        <f>IF(E307 = E306, G306, G306 + IF(soki[[#This Row],[WEEKEND]], 5000, $V$8))</f>
        <v>7890</v>
      </c>
      <c r="G307">
        <f>IF(soki[[#This Row],[Butelek]]-soki[[#This Row],[wielkosc_zamowienia]]&lt;0, soki[[#This Row],[Butelek]], soki[[#This Row],[Butelek]]-soki[[#This Row],[wielkosc_zamowienia]])</f>
        <v>7890</v>
      </c>
      <c r="H307" t="b">
        <f>(soki[[#This Row],[Butelek]]=soki[[#This Row],[Zostało]])</f>
        <v>1</v>
      </c>
      <c r="I307" t="b">
        <f>WEEKDAY(soki[[#This Row],[data]],2)&gt;5</f>
        <v>0</v>
      </c>
      <c r="P307" s="3">
        <v>293</v>
      </c>
      <c r="Q307" s="5">
        <v>44490</v>
      </c>
      <c r="R307" s="3" t="b">
        <f t="shared" si="16"/>
        <v>1</v>
      </c>
      <c r="S307" s="3">
        <f t="shared" si="17"/>
        <v>2</v>
      </c>
    </row>
    <row r="308" spans="1:19" x14ac:dyDescent="0.25">
      <c r="A308">
        <v>307</v>
      </c>
      <c r="B308" s="2">
        <v>44347</v>
      </c>
      <c r="C308" t="s">
        <v>5</v>
      </c>
      <c r="D308">
        <v>4160</v>
      </c>
      <c r="E308">
        <f t="shared" si="15"/>
        <v>150</v>
      </c>
      <c r="F308">
        <f>IF(E308 = E307, G307, G307 + IF(soki[[#This Row],[WEEKEND]], 5000, $V$8))</f>
        <v>7890</v>
      </c>
      <c r="G308">
        <f>IF(soki[[#This Row],[Butelek]]-soki[[#This Row],[wielkosc_zamowienia]]&lt;0, soki[[#This Row],[Butelek]], soki[[#This Row],[Butelek]]-soki[[#This Row],[wielkosc_zamowienia]])</f>
        <v>3730</v>
      </c>
      <c r="H308" t="b">
        <f>(soki[[#This Row],[Butelek]]=soki[[#This Row],[Zostało]])</f>
        <v>0</v>
      </c>
      <c r="I308" t="b">
        <f>WEEKDAY(soki[[#This Row],[data]],2)&gt;5</f>
        <v>0</v>
      </c>
      <c r="P308" s="3">
        <v>294</v>
      </c>
      <c r="Q308" s="5">
        <v>44491</v>
      </c>
      <c r="R308" s="3" t="b">
        <f t="shared" si="16"/>
        <v>1</v>
      </c>
      <c r="S308" s="3">
        <f t="shared" si="17"/>
        <v>3</v>
      </c>
    </row>
    <row r="309" spans="1:19" x14ac:dyDescent="0.25">
      <c r="A309">
        <v>308</v>
      </c>
      <c r="B309" s="2">
        <v>44348</v>
      </c>
      <c r="C309" t="s">
        <v>5</v>
      </c>
      <c r="D309">
        <v>6300</v>
      </c>
      <c r="E309">
        <f t="shared" si="15"/>
        <v>151</v>
      </c>
      <c r="F309">
        <f>IF(E309 = E308, G308, G308 + IF(soki[[#This Row],[WEEKEND]], 5000, $V$8))</f>
        <v>15730</v>
      </c>
      <c r="G309">
        <f>IF(soki[[#This Row],[Butelek]]-soki[[#This Row],[wielkosc_zamowienia]]&lt;0, soki[[#This Row],[Butelek]], soki[[#This Row],[Butelek]]-soki[[#This Row],[wielkosc_zamowienia]])</f>
        <v>9430</v>
      </c>
      <c r="H309" t="b">
        <f>(soki[[#This Row],[Butelek]]=soki[[#This Row],[Zostało]])</f>
        <v>0</v>
      </c>
      <c r="I309" t="b">
        <f>WEEKDAY(soki[[#This Row],[data]],2)&gt;5</f>
        <v>0</v>
      </c>
      <c r="P309" s="3">
        <v>295</v>
      </c>
      <c r="Q309" s="5">
        <v>44492</v>
      </c>
      <c r="R309" s="3" t="b">
        <f t="shared" si="16"/>
        <v>1</v>
      </c>
      <c r="S309" s="3">
        <f t="shared" si="17"/>
        <v>4</v>
      </c>
    </row>
    <row r="310" spans="1:19" x14ac:dyDescent="0.25">
      <c r="A310">
        <v>309</v>
      </c>
      <c r="B310" s="2">
        <v>44348</v>
      </c>
      <c r="C310" t="s">
        <v>7</v>
      </c>
      <c r="D310">
        <v>9040</v>
      </c>
      <c r="E310">
        <f t="shared" si="15"/>
        <v>151</v>
      </c>
      <c r="F310">
        <f>IF(E310 = E309, G309, G309 + IF(soki[[#This Row],[WEEKEND]], 5000, $V$8))</f>
        <v>9430</v>
      </c>
      <c r="G310">
        <f>IF(soki[[#This Row],[Butelek]]-soki[[#This Row],[wielkosc_zamowienia]]&lt;0, soki[[#This Row],[Butelek]], soki[[#This Row],[Butelek]]-soki[[#This Row],[wielkosc_zamowienia]])</f>
        <v>390</v>
      </c>
      <c r="H310" t="b">
        <f>(soki[[#This Row],[Butelek]]=soki[[#This Row],[Zostało]])</f>
        <v>0</v>
      </c>
      <c r="I310" t="b">
        <f>WEEKDAY(soki[[#This Row],[data]],2)&gt;5</f>
        <v>0</v>
      </c>
      <c r="P310" s="3">
        <v>296</v>
      </c>
      <c r="Q310" s="5">
        <v>44493</v>
      </c>
      <c r="R310" s="3" t="b">
        <f t="shared" si="16"/>
        <v>0</v>
      </c>
      <c r="S310" s="3">
        <f t="shared" si="17"/>
        <v>0</v>
      </c>
    </row>
    <row r="311" spans="1:19" x14ac:dyDescent="0.25">
      <c r="A311">
        <v>310</v>
      </c>
      <c r="B311" s="2">
        <v>44349</v>
      </c>
      <c r="C311" t="s">
        <v>7</v>
      </c>
      <c r="D311">
        <v>8880</v>
      </c>
      <c r="E311">
        <f t="shared" si="15"/>
        <v>152</v>
      </c>
      <c r="F311">
        <f>IF(E311 = E310, G310, G310 + IF(soki[[#This Row],[WEEKEND]], 5000, $V$8))</f>
        <v>12390</v>
      </c>
      <c r="G311">
        <f>IF(soki[[#This Row],[Butelek]]-soki[[#This Row],[wielkosc_zamowienia]]&lt;0, soki[[#This Row],[Butelek]], soki[[#This Row],[Butelek]]-soki[[#This Row],[wielkosc_zamowienia]])</f>
        <v>3510</v>
      </c>
      <c r="H311" t="b">
        <f>(soki[[#This Row],[Butelek]]=soki[[#This Row],[Zostało]])</f>
        <v>0</v>
      </c>
      <c r="I311" t="b">
        <f>WEEKDAY(soki[[#This Row],[data]],2)&gt;5</f>
        <v>0</v>
      </c>
      <c r="P311" s="3">
        <v>297</v>
      </c>
      <c r="Q311" s="5">
        <v>44494</v>
      </c>
      <c r="R311" s="3" t="b">
        <f t="shared" si="16"/>
        <v>1</v>
      </c>
      <c r="S311" s="3">
        <f t="shared" si="17"/>
        <v>1</v>
      </c>
    </row>
    <row r="312" spans="1:19" x14ac:dyDescent="0.25">
      <c r="A312">
        <v>311</v>
      </c>
      <c r="B312" s="2">
        <v>44350</v>
      </c>
      <c r="C312" t="s">
        <v>4</v>
      </c>
      <c r="D312">
        <v>5030</v>
      </c>
      <c r="E312">
        <f t="shared" si="15"/>
        <v>153</v>
      </c>
      <c r="F312">
        <f>IF(E312 = E311, G311, G311 + IF(soki[[#This Row],[WEEKEND]], 5000, $V$8))</f>
        <v>15510</v>
      </c>
      <c r="G312">
        <f>IF(soki[[#This Row],[Butelek]]-soki[[#This Row],[wielkosc_zamowienia]]&lt;0, soki[[#This Row],[Butelek]], soki[[#This Row],[Butelek]]-soki[[#This Row],[wielkosc_zamowienia]])</f>
        <v>10480</v>
      </c>
      <c r="H312" t="b">
        <f>(soki[[#This Row],[Butelek]]=soki[[#This Row],[Zostało]])</f>
        <v>0</v>
      </c>
      <c r="I312" t="b">
        <f>WEEKDAY(soki[[#This Row],[data]],2)&gt;5</f>
        <v>0</v>
      </c>
      <c r="P312" s="3">
        <v>298</v>
      </c>
      <c r="Q312" s="5">
        <v>44495</v>
      </c>
      <c r="R312" s="3" t="b">
        <f t="shared" si="16"/>
        <v>1</v>
      </c>
      <c r="S312" s="3">
        <f t="shared" si="17"/>
        <v>2</v>
      </c>
    </row>
    <row r="313" spans="1:19" x14ac:dyDescent="0.25">
      <c r="A313">
        <v>312</v>
      </c>
      <c r="B313" s="2">
        <v>44350</v>
      </c>
      <c r="C313" t="s">
        <v>6</v>
      </c>
      <c r="D313">
        <v>6010</v>
      </c>
      <c r="E313">
        <f t="shared" si="15"/>
        <v>153</v>
      </c>
      <c r="F313">
        <f>IF(E313 = E312, G312, G312 + IF(soki[[#This Row],[WEEKEND]], 5000, $V$8))</f>
        <v>10480</v>
      </c>
      <c r="G313">
        <f>IF(soki[[#This Row],[Butelek]]-soki[[#This Row],[wielkosc_zamowienia]]&lt;0, soki[[#This Row],[Butelek]], soki[[#This Row],[Butelek]]-soki[[#This Row],[wielkosc_zamowienia]])</f>
        <v>4470</v>
      </c>
      <c r="H313" t="b">
        <f>(soki[[#This Row],[Butelek]]=soki[[#This Row],[Zostało]])</f>
        <v>0</v>
      </c>
      <c r="I313" t="b">
        <f>WEEKDAY(soki[[#This Row],[data]],2)&gt;5</f>
        <v>0</v>
      </c>
      <c r="P313" s="3">
        <v>299</v>
      </c>
      <c r="Q313" s="5">
        <v>44496</v>
      </c>
      <c r="R313" s="3" t="b">
        <f t="shared" si="16"/>
        <v>1</v>
      </c>
      <c r="S313" s="3">
        <f t="shared" si="17"/>
        <v>3</v>
      </c>
    </row>
    <row r="314" spans="1:19" x14ac:dyDescent="0.25">
      <c r="A314">
        <v>313</v>
      </c>
      <c r="B314" s="2">
        <v>44351</v>
      </c>
      <c r="C314" t="s">
        <v>5</v>
      </c>
      <c r="D314">
        <v>8880</v>
      </c>
      <c r="E314">
        <f t="shared" si="15"/>
        <v>154</v>
      </c>
      <c r="F314">
        <f>IF(E314 = E313, G313, G313 + IF(soki[[#This Row],[WEEKEND]], 5000, $V$8))</f>
        <v>16470</v>
      </c>
      <c r="G314">
        <f>IF(soki[[#This Row],[Butelek]]-soki[[#This Row],[wielkosc_zamowienia]]&lt;0, soki[[#This Row],[Butelek]], soki[[#This Row],[Butelek]]-soki[[#This Row],[wielkosc_zamowienia]])</f>
        <v>7590</v>
      </c>
      <c r="H314" t="b">
        <f>(soki[[#This Row],[Butelek]]=soki[[#This Row],[Zostało]])</f>
        <v>0</v>
      </c>
      <c r="I314" t="b">
        <f>WEEKDAY(soki[[#This Row],[data]],2)&gt;5</f>
        <v>0</v>
      </c>
      <c r="P314" s="3">
        <v>300</v>
      </c>
      <c r="Q314" s="5">
        <v>44497</v>
      </c>
      <c r="R314" s="3" t="b">
        <f t="shared" si="16"/>
        <v>1</v>
      </c>
      <c r="S314" s="3">
        <f t="shared" si="17"/>
        <v>4</v>
      </c>
    </row>
    <row r="315" spans="1:19" x14ac:dyDescent="0.25">
      <c r="A315">
        <v>314</v>
      </c>
      <c r="B315" s="2">
        <v>44352</v>
      </c>
      <c r="C315" t="s">
        <v>4</v>
      </c>
      <c r="D315">
        <v>5490</v>
      </c>
      <c r="E315">
        <f t="shared" si="15"/>
        <v>155</v>
      </c>
      <c r="F315">
        <f>IF(E315 = E314, G314, G314 + IF(soki[[#This Row],[WEEKEND]], 5000, $V$8))</f>
        <v>12590</v>
      </c>
      <c r="G315">
        <f>IF(soki[[#This Row],[Butelek]]-soki[[#This Row],[wielkosc_zamowienia]]&lt;0, soki[[#This Row],[Butelek]], soki[[#This Row],[Butelek]]-soki[[#This Row],[wielkosc_zamowienia]])</f>
        <v>7100</v>
      </c>
      <c r="H315" t="b">
        <f>(soki[[#This Row],[Butelek]]=soki[[#This Row],[Zostało]])</f>
        <v>0</v>
      </c>
      <c r="I315" t="b">
        <f>WEEKDAY(soki[[#This Row],[data]],2)&gt;5</f>
        <v>1</v>
      </c>
      <c r="P315" s="3">
        <v>301</v>
      </c>
      <c r="Q315" s="5">
        <v>44498</v>
      </c>
      <c r="R315" s="3" t="b">
        <f t="shared" si="16"/>
        <v>0</v>
      </c>
      <c r="S315" s="3">
        <f t="shared" si="17"/>
        <v>0</v>
      </c>
    </row>
    <row r="316" spans="1:19" x14ac:dyDescent="0.25">
      <c r="A316">
        <v>315</v>
      </c>
      <c r="B316" s="2">
        <v>44353</v>
      </c>
      <c r="C316" t="s">
        <v>7</v>
      </c>
      <c r="D316">
        <v>9370</v>
      </c>
      <c r="E316">
        <f t="shared" si="15"/>
        <v>156</v>
      </c>
      <c r="F316">
        <f>IF(E316 = E315, G315, G315 + IF(soki[[#This Row],[WEEKEND]], 5000, $V$8))</f>
        <v>12100</v>
      </c>
      <c r="G316">
        <f>IF(soki[[#This Row],[Butelek]]-soki[[#This Row],[wielkosc_zamowienia]]&lt;0, soki[[#This Row],[Butelek]], soki[[#This Row],[Butelek]]-soki[[#This Row],[wielkosc_zamowienia]])</f>
        <v>2730</v>
      </c>
      <c r="H316" t="b">
        <f>(soki[[#This Row],[Butelek]]=soki[[#This Row],[Zostało]])</f>
        <v>0</v>
      </c>
      <c r="I316" t="b">
        <f>WEEKDAY(soki[[#This Row],[data]],2)&gt;5</f>
        <v>1</v>
      </c>
      <c r="P316" s="3">
        <v>302</v>
      </c>
      <c r="Q316" s="5">
        <v>44499</v>
      </c>
      <c r="R316" s="3" t="b">
        <f t="shared" si="16"/>
        <v>1</v>
      </c>
      <c r="S316" s="3">
        <f t="shared" si="17"/>
        <v>1</v>
      </c>
    </row>
    <row r="317" spans="1:19" x14ac:dyDescent="0.25">
      <c r="A317">
        <v>316</v>
      </c>
      <c r="B317" s="2">
        <v>44353</v>
      </c>
      <c r="C317" t="s">
        <v>4</v>
      </c>
      <c r="D317">
        <v>6790</v>
      </c>
      <c r="E317">
        <f t="shared" si="15"/>
        <v>156</v>
      </c>
      <c r="F317">
        <f>IF(E317 = E316, G316, G316 + IF(soki[[#This Row],[WEEKEND]], 5000, $V$8))</f>
        <v>2730</v>
      </c>
      <c r="G317">
        <f>IF(soki[[#This Row],[Butelek]]-soki[[#This Row],[wielkosc_zamowienia]]&lt;0, soki[[#This Row],[Butelek]], soki[[#This Row],[Butelek]]-soki[[#This Row],[wielkosc_zamowienia]])</f>
        <v>2730</v>
      </c>
      <c r="H317" t="b">
        <f>(soki[[#This Row],[Butelek]]=soki[[#This Row],[Zostało]])</f>
        <v>1</v>
      </c>
      <c r="I317" t="b">
        <f>WEEKDAY(soki[[#This Row],[data]],2)&gt;5</f>
        <v>1</v>
      </c>
      <c r="P317" s="3">
        <v>303</v>
      </c>
      <c r="Q317" s="5">
        <v>44500</v>
      </c>
      <c r="R317" s="3" t="b">
        <f t="shared" si="16"/>
        <v>0</v>
      </c>
      <c r="S317" s="3">
        <f t="shared" si="17"/>
        <v>0</v>
      </c>
    </row>
    <row r="318" spans="1:19" x14ac:dyDescent="0.25">
      <c r="A318">
        <v>317</v>
      </c>
      <c r="B318" s="2">
        <v>44354</v>
      </c>
      <c r="C318" t="s">
        <v>5</v>
      </c>
      <c r="D318">
        <v>2540</v>
      </c>
      <c r="E318">
        <f t="shared" si="15"/>
        <v>157</v>
      </c>
      <c r="F318">
        <f>IF(E318 = E317, G317, G317 + IF(soki[[#This Row],[WEEKEND]], 5000, $V$8))</f>
        <v>14730</v>
      </c>
      <c r="G318">
        <f>IF(soki[[#This Row],[Butelek]]-soki[[#This Row],[wielkosc_zamowienia]]&lt;0, soki[[#This Row],[Butelek]], soki[[#This Row],[Butelek]]-soki[[#This Row],[wielkosc_zamowienia]])</f>
        <v>12190</v>
      </c>
      <c r="H318" t="b">
        <f>(soki[[#This Row],[Butelek]]=soki[[#This Row],[Zostało]])</f>
        <v>0</v>
      </c>
      <c r="I318" t="b">
        <f>WEEKDAY(soki[[#This Row],[data]],2)&gt;5</f>
        <v>0</v>
      </c>
      <c r="P318" s="3">
        <v>304</v>
      </c>
      <c r="Q318" s="5">
        <v>44501</v>
      </c>
      <c r="R318" s="3" t="b">
        <f t="shared" si="16"/>
        <v>1</v>
      </c>
      <c r="S318" s="3">
        <f t="shared" si="17"/>
        <v>1</v>
      </c>
    </row>
    <row r="319" spans="1:19" x14ac:dyDescent="0.25">
      <c r="A319">
        <v>318</v>
      </c>
      <c r="B319" s="2">
        <v>44354</v>
      </c>
      <c r="C319" t="s">
        <v>4</v>
      </c>
      <c r="D319">
        <v>5530</v>
      </c>
      <c r="E319">
        <f t="shared" si="15"/>
        <v>157</v>
      </c>
      <c r="F319">
        <f>IF(E319 = E318, G318, G318 + IF(soki[[#This Row],[WEEKEND]], 5000, $V$8))</f>
        <v>12190</v>
      </c>
      <c r="G319">
        <f>IF(soki[[#This Row],[Butelek]]-soki[[#This Row],[wielkosc_zamowienia]]&lt;0, soki[[#This Row],[Butelek]], soki[[#This Row],[Butelek]]-soki[[#This Row],[wielkosc_zamowienia]])</f>
        <v>6660</v>
      </c>
      <c r="H319" t="b">
        <f>(soki[[#This Row],[Butelek]]=soki[[#This Row],[Zostało]])</f>
        <v>0</v>
      </c>
      <c r="I319" t="b">
        <f>WEEKDAY(soki[[#This Row],[data]],2)&gt;5</f>
        <v>0</v>
      </c>
      <c r="P319" s="3">
        <v>305</v>
      </c>
      <c r="Q319" s="5">
        <v>44502</v>
      </c>
      <c r="R319" s="3" t="b">
        <f t="shared" si="16"/>
        <v>1</v>
      </c>
      <c r="S319" s="3">
        <f t="shared" si="17"/>
        <v>2</v>
      </c>
    </row>
    <row r="320" spans="1:19" x14ac:dyDescent="0.25">
      <c r="A320">
        <v>319</v>
      </c>
      <c r="B320" s="2">
        <v>44354</v>
      </c>
      <c r="C320" t="s">
        <v>7</v>
      </c>
      <c r="D320">
        <v>7020</v>
      </c>
      <c r="E320">
        <f t="shared" si="15"/>
        <v>157</v>
      </c>
      <c r="F320">
        <f>IF(E320 = E319, G319, G319 + IF(soki[[#This Row],[WEEKEND]], 5000, $V$8))</f>
        <v>6660</v>
      </c>
      <c r="G320">
        <f>IF(soki[[#This Row],[Butelek]]-soki[[#This Row],[wielkosc_zamowienia]]&lt;0, soki[[#This Row],[Butelek]], soki[[#This Row],[Butelek]]-soki[[#This Row],[wielkosc_zamowienia]])</f>
        <v>6660</v>
      </c>
      <c r="H320" t="b">
        <f>(soki[[#This Row],[Butelek]]=soki[[#This Row],[Zostało]])</f>
        <v>1</v>
      </c>
      <c r="I320" t="b">
        <f>WEEKDAY(soki[[#This Row],[data]],2)&gt;5</f>
        <v>0</v>
      </c>
      <c r="P320" s="3">
        <v>306</v>
      </c>
      <c r="Q320" s="5">
        <v>44503</v>
      </c>
      <c r="R320" s="3" t="b">
        <f t="shared" si="16"/>
        <v>1</v>
      </c>
      <c r="S320" s="3">
        <f t="shared" si="17"/>
        <v>3</v>
      </c>
    </row>
    <row r="321" spans="1:19" x14ac:dyDescent="0.25">
      <c r="A321">
        <v>320</v>
      </c>
      <c r="B321" s="2">
        <v>44355</v>
      </c>
      <c r="C321" t="s">
        <v>5</v>
      </c>
      <c r="D321">
        <v>2330</v>
      </c>
      <c r="E321">
        <f t="shared" si="15"/>
        <v>158</v>
      </c>
      <c r="F321">
        <f>IF(E321 = E320, G320, G320 + IF(soki[[#This Row],[WEEKEND]], 5000, $V$8))</f>
        <v>18660</v>
      </c>
      <c r="G321">
        <f>IF(soki[[#This Row],[Butelek]]-soki[[#This Row],[wielkosc_zamowienia]]&lt;0, soki[[#This Row],[Butelek]], soki[[#This Row],[Butelek]]-soki[[#This Row],[wielkosc_zamowienia]])</f>
        <v>16330</v>
      </c>
      <c r="H321" t="b">
        <f>(soki[[#This Row],[Butelek]]=soki[[#This Row],[Zostało]])</f>
        <v>0</v>
      </c>
      <c r="I321" t="b">
        <f>WEEKDAY(soki[[#This Row],[data]],2)&gt;5</f>
        <v>0</v>
      </c>
      <c r="P321" s="3">
        <v>307</v>
      </c>
      <c r="Q321" s="5">
        <v>44504</v>
      </c>
      <c r="R321" s="3" t="b">
        <f t="shared" si="16"/>
        <v>0</v>
      </c>
      <c r="S321" s="3">
        <f t="shared" si="17"/>
        <v>0</v>
      </c>
    </row>
    <row r="322" spans="1:19" x14ac:dyDescent="0.25">
      <c r="A322">
        <v>321</v>
      </c>
      <c r="B322" s="2">
        <v>44356</v>
      </c>
      <c r="C322" t="s">
        <v>4</v>
      </c>
      <c r="D322">
        <v>5550</v>
      </c>
      <c r="E322">
        <f t="shared" si="15"/>
        <v>159</v>
      </c>
      <c r="F322">
        <f>IF(E322 = E321, G321, G321 + IF(soki[[#This Row],[WEEKEND]], 5000, $V$8))</f>
        <v>28330</v>
      </c>
      <c r="G322">
        <f>IF(soki[[#This Row],[Butelek]]-soki[[#This Row],[wielkosc_zamowienia]]&lt;0, soki[[#This Row],[Butelek]], soki[[#This Row],[Butelek]]-soki[[#This Row],[wielkosc_zamowienia]])</f>
        <v>22780</v>
      </c>
      <c r="H322" t="b">
        <f>(soki[[#This Row],[Butelek]]=soki[[#This Row],[Zostało]])</f>
        <v>0</v>
      </c>
      <c r="I322" t="b">
        <f>WEEKDAY(soki[[#This Row],[data]],2)&gt;5</f>
        <v>0</v>
      </c>
      <c r="P322" s="3">
        <v>308</v>
      </c>
      <c r="Q322" s="5">
        <v>44505</v>
      </c>
      <c r="R322" s="3" t="b">
        <f t="shared" si="16"/>
        <v>1</v>
      </c>
      <c r="S322" s="3">
        <f t="shared" si="17"/>
        <v>1</v>
      </c>
    </row>
    <row r="323" spans="1:19" x14ac:dyDescent="0.25">
      <c r="A323">
        <v>322</v>
      </c>
      <c r="B323" s="2">
        <v>44356</v>
      </c>
      <c r="C323" t="s">
        <v>6</v>
      </c>
      <c r="D323">
        <v>6150</v>
      </c>
      <c r="E323">
        <f t="shared" si="15"/>
        <v>159</v>
      </c>
      <c r="F323">
        <f>IF(E323 = E322, G322, G322 + IF(soki[[#This Row],[WEEKEND]], 5000, $V$8))</f>
        <v>22780</v>
      </c>
      <c r="G323">
        <f>IF(soki[[#This Row],[Butelek]]-soki[[#This Row],[wielkosc_zamowienia]]&lt;0, soki[[#This Row],[Butelek]], soki[[#This Row],[Butelek]]-soki[[#This Row],[wielkosc_zamowienia]])</f>
        <v>16630</v>
      </c>
      <c r="H323" t="b">
        <f>(soki[[#This Row],[Butelek]]=soki[[#This Row],[Zostało]])</f>
        <v>0</v>
      </c>
      <c r="I323" t="b">
        <f>WEEKDAY(soki[[#This Row],[data]],2)&gt;5</f>
        <v>0</v>
      </c>
      <c r="P323" s="3">
        <v>309</v>
      </c>
      <c r="Q323" s="5">
        <v>44506</v>
      </c>
      <c r="R323" s="3" t="b">
        <f t="shared" si="16"/>
        <v>0</v>
      </c>
      <c r="S323" s="3">
        <f t="shared" si="17"/>
        <v>0</v>
      </c>
    </row>
    <row r="324" spans="1:19" x14ac:dyDescent="0.25">
      <c r="A324">
        <v>323</v>
      </c>
      <c r="B324" s="2">
        <v>44357</v>
      </c>
      <c r="C324" t="s">
        <v>7</v>
      </c>
      <c r="D324">
        <v>3220</v>
      </c>
      <c r="E324">
        <f t="shared" ref="E324:E387" si="18">IF(DAY(B324)=DAY(B323),E323,E323+1)</f>
        <v>160</v>
      </c>
      <c r="F324">
        <f>IF(E324 = E323, G323, G323 + IF(soki[[#This Row],[WEEKEND]], 5000, $V$8))</f>
        <v>28630</v>
      </c>
      <c r="G324">
        <f>IF(soki[[#This Row],[Butelek]]-soki[[#This Row],[wielkosc_zamowienia]]&lt;0, soki[[#This Row],[Butelek]], soki[[#This Row],[Butelek]]-soki[[#This Row],[wielkosc_zamowienia]])</f>
        <v>25410</v>
      </c>
      <c r="H324" t="b">
        <f>(soki[[#This Row],[Butelek]]=soki[[#This Row],[Zostało]])</f>
        <v>0</v>
      </c>
      <c r="I324" t="b">
        <f>WEEKDAY(soki[[#This Row],[data]],2)&gt;5</f>
        <v>0</v>
      </c>
      <c r="P324" s="3">
        <v>310</v>
      </c>
      <c r="Q324" s="5">
        <v>44507</v>
      </c>
      <c r="R324" s="3" t="b">
        <f t="shared" si="16"/>
        <v>1</v>
      </c>
      <c r="S324" s="3">
        <f t="shared" si="17"/>
        <v>1</v>
      </c>
    </row>
    <row r="325" spans="1:19" x14ac:dyDescent="0.25">
      <c r="A325">
        <v>324</v>
      </c>
      <c r="B325" s="2">
        <v>44357</v>
      </c>
      <c r="C325" t="s">
        <v>4</v>
      </c>
      <c r="D325">
        <v>4330</v>
      </c>
      <c r="E325">
        <f t="shared" si="18"/>
        <v>160</v>
      </c>
      <c r="F325">
        <f>IF(E325 = E324, G324, G324 + IF(soki[[#This Row],[WEEKEND]], 5000, $V$8))</f>
        <v>25410</v>
      </c>
      <c r="G325">
        <f>IF(soki[[#This Row],[Butelek]]-soki[[#This Row],[wielkosc_zamowienia]]&lt;0, soki[[#This Row],[Butelek]], soki[[#This Row],[Butelek]]-soki[[#This Row],[wielkosc_zamowienia]])</f>
        <v>21080</v>
      </c>
      <c r="H325" t="b">
        <f>(soki[[#This Row],[Butelek]]=soki[[#This Row],[Zostało]])</f>
        <v>0</v>
      </c>
      <c r="I325" t="b">
        <f>WEEKDAY(soki[[#This Row],[data]],2)&gt;5</f>
        <v>0</v>
      </c>
      <c r="P325" s="3">
        <v>311</v>
      </c>
      <c r="Q325" s="5">
        <v>44508</v>
      </c>
      <c r="R325" s="3" t="b">
        <f t="shared" si="16"/>
        <v>1</v>
      </c>
      <c r="S325" s="3">
        <f t="shared" si="17"/>
        <v>2</v>
      </c>
    </row>
    <row r="326" spans="1:19" x14ac:dyDescent="0.25">
      <c r="A326">
        <v>325</v>
      </c>
      <c r="B326" s="2">
        <v>44357</v>
      </c>
      <c r="C326" t="s">
        <v>5</v>
      </c>
      <c r="D326">
        <v>4000</v>
      </c>
      <c r="E326">
        <f t="shared" si="18"/>
        <v>160</v>
      </c>
      <c r="F326">
        <f>IF(E326 = E325, G325, G325 + IF(soki[[#This Row],[WEEKEND]], 5000, $V$8))</f>
        <v>21080</v>
      </c>
      <c r="G326">
        <f>IF(soki[[#This Row],[Butelek]]-soki[[#This Row],[wielkosc_zamowienia]]&lt;0, soki[[#This Row],[Butelek]], soki[[#This Row],[Butelek]]-soki[[#This Row],[wielkosc_zamowienia]])</f>
        <v>17080</v>
      </c>
      <c r="H326" t="b">
        <f>(soki[[#This Row],[Butelek]]=soki[[#This Row],[Zostało]])</f>
        <v>0</v>
      </c>
      <c r="I326" t="b">
        <f>WEEKDAY(soki[[#This Row],[data]],2)&gt;5</f>
        <v>0</v>
      </c>
      <c r="P326" s="3">
        <v>312</v>
      </c>
      <c r="Q326" s="5">
        <v>44509</v>
      </c>
      <c r="R326" s="3" t="b">
        <f t="shared" si="16"/>
        <v>0</v>
      </c>
      <c r="S326" s="3">
        <f t="shared" si="17"/>
        <v>0</v>
      </c>
    </row>
    <row r="327" spans="1:19" x14ac:dyDescent="0.25">
      <c r="A327">
        <v>326</v>
      </c>
      <c r="B327" s="2">
        <v>44358</v>
      </c>
      <c r="C327" t="s">
        <v>7</v>
      </c>
      <c r="D327">
        <v>4970</v>
      </c>
      <c r="E327">
        <f t="shared" si="18"/>
        <v>161</v>
      </c>
      <c r="F327">
        <f>IF(E327 = E326, G326, G326 + IF(soki[[#This Row],[WEEKEND]], 5000, $V$8))</f>
        <v>29080</v>
      </c>
      <c r="G327">
        <f>IF(soki[[#This Row],[Butelek]]-soki[[#This Row],[wielkosc_zamowienia]]&lt;0, soki[[#This Row],[Butelek]], soki[[#This Row],[Butelek]]-soki[[#This Row],[wielkosc_zamowienia]])</f>
        <v>24110</v>
      </c>
      <c r="H327" t="b">
        <f>(soki[[#This Row],[Butelek]]=soki[[#This Row],[Zostało]])</f>
        <v>0</v>
      </c>
      <c r="I327" t="b">
        <f>WEEKDAY(soki[[#This Row],[data]],2)&gt;5</f>
        <v>0</v>
      </c>
      <c r="P327" s="3">
        <v>313</v>
      </c>
      <c r="Q327" s="5">
        <v>44510</v>
      </c>
      <c r="R327" s="3" t="b">
        <f t="shared" si="16"/>
        <v>1</v>
      </c>
      <c r="S327" s="3">
        <f t="shared" si="17"/>
        <v>1</v>
      </c>
    </row>
    <row r="328" spans="1:19" x14ac:dyDescent="0.25">
      <c r="A328">
        <v>327</v>
      </c>
      <c r="B328" s="2">
        <v>44358</v>
      </c>
      <c r="C328" t="s">
        <v>6</v>
      </c>
      <c r="D328">
        <v>8900</v>
      </c>
      <c r="E328">
        <f t="shared" si="18"/>
        <v>161</v>
      </c>
      <c r="F328">
        <f>IF(E328 = E327, G327, G327 + IF(soki[[#This Row],[WEEKEND]], 5000, $V$8))</f>
        <v>24110</v>
      </c>
      <c r="G328">
        <f>IF(soki[[#This Row],[Butelek]]-soki[[#This Row],[wielkosc_zamowienia]]&lt;0, soki[[#This Row],[Butelek]], soki[[#This Row],[Butelek]]-soki[[#This Row],[wielkosc_zamowienia]])</f>
        <v>15210</v>
      </c>
      <c r="H328" t="b">
        <f>(soki[[#This Row],[Butelek]]=soki[[#This Row],[Zostało]])</f>
        <v>0</v>
      </c>
      <c r="I328" t="b">
        <f>WEEKDAY(soki[[#This Row],[data]],2)&gt;5</f>
        <v>0</v>
      </c>
      <c r="P328" s="3">
        <v>314</v>
      </c>
      <c r="Q328" s="5">
        <v>44511</v>
      </c>
      <c r="R328" s="3" t="b">
        <f t="shared" si="16"/>
        <v>1</v>
      </c>
      <c r="S328" s="3">
        <f t="shared" si="17"/>
        <v>2</v>
      </c>
    </row>
    <row r="329" spans="1:19" x14ac:dyDescent="0.25">
      <c r="A329">
        <v>328</v>
      </c>
      <c r="B329" s="2">
        <v>44359</v>
      </c>
      <c r="C329" t="s">
        <v>5</v>
      </c>
      <c r="D329">
        <v>5340</v>
      </c>
      <c r="E329">
        <f t="shared" si="18"/>
        <v>162</v>
      </c>
      <c r="F329">
        <f>IF(E329 = E328, G328, G328 + IF(soki[[#This Row],[WEEKEND]], 5000, $V$8))</f>
        <v>20210</v>
      </c>
      <c r="G329">
        <f>IF(soki[[#This Row],[Butelek]]-soki[[#This Row],[wielkosc_zamowienia]]&lt;0, soki[[#This Row],[Butelek]], soki[[#This Row],[Butelek]]-soki[[#This Row],[wielkosc_zamowienia]])</f>
        <v>14870</v>
      </c>
      <c r="H329" t="b">
        <f>(soki[[#This Row],[Butelek]]=soki[[#This Row],[Zostało]])</f>
        <v>0</v>
      </c>
      <c r="I329" t="b">
        <f>WEEKDAY(soki[[#This Row],[data]],2)&gt;5</f>
        <v>1</v>
      </c>
      <c r="P329" s="3">
        <v>315</v>
      </c>
      <c r="Q329" s="5">
        <v>44512</v>
      </c>
      <c r="R329" s="3" t="b">
        <f t="shared" si="16"/>
        <v>0</v>
      </c>
      <c r="S329" s="3">
        <f t="shared" si="17"/>
        <v>0</v>
      </c>
    </row>
    <row r="330" spans="1:19" x14ac:dyDescent="0.25">
      <c r="A330">
        <v>329</v>
      </c>
      <c r="B330" s="2">
        <v>44359</v>
      </c>
      <c r="C330" t="s">
        <v>4</v>
      </c>
      <c r="D330">
        <v>2240</v>
      </c>
      <c r="E330">
        <f t="shared" si="18"/>
        <v>162</v>
      </c>
      <c r="F330">
        <f>IF(E330 = E329, G329, G329 + IF(soki[[#This Row],[WEEKEND]], 5000, $V$8))</f>
        <v>14870</v>
      </c>
      <c r="G330">
        <f>IF(soki[[#This Row],[Butelek]]-soki[[#This Row],[wielkosc_zamowienia]]&lt;0, soki[[#This Row],[Butelek]], soki[[#This Row],[Butelek]]-soki[[#This Row],[wielkosc_zamowienia]])</f>
        <v>12630</v>
      </c>
      <c r="H330" t="b">
        <f>(soki[[#This Row],[Butelek]]=soki[[#This Row],[Zostało]])</f>
        <v>0</v>
      </c>
      <c r="I330" t="b">
        <f>WEEKDAY(soki[[#This Row],[data]],2)&gt;5</f>
        <v>1</v>
      </c>
      <c r="P330" s="3">
        <v>316</v>
      </c>
      <c r="Q330" s="5">
        <v>44513</v>
      </c>
      <c r="R330" s="3" t="b">
        <f t="shared" si="16"/>
        <v>1</v>
      </c>
      <c r="S330" s="3">
        <f t="shared" si="17"/>
        <v>1</v>
      </c>
    </row>
    <row r="331" spans="1:19" x14ac:dyDescent="0.25">
      <c r="A331">
        <v>330</v>
      </c>
      <c r="B331" s="2">
        <v>44360</v>
      </c>
      <c r="C331" t="s">
        <v>4</v>
      </c>
      <c r="D331">
        <v>1810</v>
      </c>
      <c r="E331">
        <f t="shared" si="18"/>
        <v>163</v>
      </c>
      <c r="F331">
        <f>IF(E331 = E330, G330, G330 + IF(soki[[#This Row],[WEEKEND]], 5000, $V$8))</f>
        <v>17630</v>
      </c>
      <c r="G331">
        <f>IF(soki[[#This Row],[Butelek]]-soki[[#This Row],[wielkosc_zamowienia]]&lt;0, soki[[#This Row],[Butelek]], soki[[#This Row],[Butelek]]-soki[[#This Row],[wielkosc_zamowienia]])</f>
        <v>15820</v>
      </c>
      <c r="H331" t="b">
        <f>(soki[[#This Row],[Butelek]]=soki[[#This Row],[Zostało]])</f>
        <v>0</v>
      </c>
      <c r="I331" t="b">
        <f>WEEKDAY(soki[[#This Row],[data]],2)&gt;5</f>
        <v>1</v>
      </c>
      <c r="P331" s="3">
        <v>317</v>
      </c>
      <c r="Q331" s="5">
        <v>44514</v>
      </c>
      <c r="R331" s="3" t="b">
        <f t="shared" si="16"/>
        <v>1</v>
      </c>
      <c r="S331" s="3">
        <f t="shared" si="17"/>
        <v>2</v>
      </c>
    </row>
    <row r="332" spans="1:19" x14ac:dyDescent="0.25">
      <c r="A332">
        <v>331</v>
      </c>
      <c r="B332" s="2">
        <v>44360</v>
      </c>
      <c r="C332" t="s">
        <v>6</v>
      </c>
      <c r="D332">
        <v>7960</v>
      </c>
      <c r="E332">
        <f t="shared" si="18"/>
        <v>163</v>
      </c>
      <c r="F332">
        <f>IF(E332 = E331, G331, G331 + IF(soki[[#This Row],[WEEKEND]], 5000, $V$8))</f>
        <v>15820</v>
      </c>
      <c r="G332">
        <f>IF(soki[[#This Row],[Butelek]]-soki[[#This Row],[wielkosc_zamowienia]]&lt;0, soki[[#This Row],[Butelek]], soki[[#This Row],[Butelek]]-soki[[#This Row],[wielkosc_zamowienia]])</f>
        <v>7860</v>
      </c>
      <c r="H332" t="b">
        <f>(soki[[#This Row],[Butelek]]=soki[[#This Row],[Zostało]])</f>
        <v>0</v>
      </c>
      <c r="I332" t="b">
        <f>WEEKDAY(soki[[#This Row],[data]],2)&gt;5</f>
        <v>1</v>
      </c>
      <c r="P332" s="3">
        <v>318</v>
      </c>
      <c r="Q332" s="5">
        <v>44515</v>
      </c>
      <c r="R332" s="3" t="b">
        <f t="shared" si="16"/>
        <v>1</v>
      </c>
      <c r="S332" s="3">
        <f t="shared" si="17"/>
        <v>3</v>
      </c>
    </row>
    <row r="333" spans="1:19" x14ac:dyDescent="0.25">
      <c r="A333">
        <v>332</v>
      </c>
      <c r="B333" s="2">
        <v>44360</v>
      </c>
      <c r="C333" t="s">
        <v>5</v>
      </c>
      <c r="D333">
        <v>9400</v>
      </c>
      <c r="E333">
        <f t="shared" si="18"/>
        <v>163</v>
      </c>
      <c r="F333">
        <f>IF(E333 = E332, G332, G332 + IF(soki[[#This Row],[WEEKEND]], 5000, $V$8))</f>
        <v>7860</v>
      </c>
      <c r="G333">
        <f>IF(soki[[#This Row],[Butelek]]-soki[[#This Row],[wielkosc_zamowienia]]&lt;0, soki[[#This Row],[Butelek]], soki[[#This Row],[Butelek]]-soki[[#This Row],[wielkosc_zamowienia]])</f>
        <v>7860</v>
      </c>
      <c r="H333" t="b">
        <f>(soki[[#This Row],[Butelek]]=soki[[#This Row],[Zostało]])</f>
        <v>1</v>
      </c>
      <c r="I333" t="b">
        <f>WEEKDAY(soki[[#This Row],[data]],2)&gt;5</f>
        <v>1</v>
      </c>
      <c r="P333" s="3">
        <v>319</v>
      </c>
      <c r="Q333" s="5">
        <v>44516</v>
      </c>
      <c r="R333" s="3" t="b">
        <f t="shared" si="16"/>
        <v>0</v>
      </c>
      <c r="S333" s="3">
        <f t="shared" si="17"/>
        <v>0</v>
      </c>
    </row>
    <row r="334" spans="1:19" x14ac:dyDescent="0.25">
      <c r="A334">
        <v>333</v>
      </c>
      <c r="B334" s="2">
        <v>44361</v>
      </c>
      <c r="C334" t="s">
        <v>7</v>
      </c>
      <c r="D334">
        <v>5380</v>
      </c>
      <c r="E334">
        <f t="shared" si="18"/>
        <v>164</v>
      </c>
      <c r="F334">
        <f>IF(E334 = E333, G333, G333 + IF(soki[[#This Row],[WEEKEND]], 5000, $V$8))</f>
        <v>19860</v>
      </c>
      <c r="G334">
        <f>IF(soki[[#This Row],[Butelek]]-soki[[#This Row],[wielkosc_zamowienia]]&lt;0, soki[[#This Row],[Butelek]], soki[[#This Row],[Butelek]]-soki[[#This Row],[wielkosc_zamowienia]])</f>
        <v>14480</v>
      </c>
      <c r="H334" t="b">
        <f>(soki[[#This Row],[Butelek]]=soki[[#This Row],[Zostało]])</f>
        <v>0</v>
      </c>
      <c r="I334" t="b">
        <f>WEEKDAY(soki[[#This Row],[data]],2)&gt;5</f>
        <v>0</v>
      </c>
      <c r="P334" s="3">
        <v>320</v>
      </c>
      <c r="Q334" s="5">
        <v>44517</v>
      </c>
      <c r="R334" s="3" t="b">
        <f t="shared" si="16"/>
        <v>1</v>
      </c>
      <c r="S334" s="3">
        <f t="shared" si="17"/>
        <v>1</v>
      </c>
    </row>
    <row r="335" spans="1:19" x14ac:dyDescent="0.25">
      <c r="A335">
        <v>334</v>
      </c>
      <c r="B335" s="2">
        <v>44361</v>
      </c>
      <c r="C335" t="s">
        <v>5</v>
      </c>
      <c r="D335">
        <v>4220</v>
      </c>
      <c r="E335">
        <f t="shared" si="18"/>
        <v>164</v>
      </c>
      <c r="F335">
        <f>IF(E335 = E334, G334, G334 + IF(soki[[#This Row],[WEEKEND]], 5000, $V$8))</f>
        <v>14480</v>
      </c>
      <c r="G335">
        <f>IF(soki[[#This Row],[Butelek]]-soki[[#This Row],[wielkosc_zamowienia]]&lt;0, soki[[#This Row],[Butelek]], soki[[#This Row],[Butelek]]-soki[[#This Row],[wielkosc_zamowienia]])</f>
        <v>10260</v>
      </c>
      <c r="H335" t="b">
        <f>(soki[[#This Row],[Butelek]]=soki[[#This Row],[Zostało]])</f>
        <v>0</v>
      </c>
      <c r="I335" t="b">
        <f>WEEKDAY(soki[[#This Row],[data]],2)&gt;5</f>
        <v>0</v>
      </c>
      <c r="P335" s="3">
        <v>321</v>
      </c>
      <c r="Q335" s="5">
        <v>44518</v>
      </c>
      <c r="R335" s="3" t="b">
        <f t="shared" si="16"/>
        <v>0</v>
      </c>
      <c r="S335" s="3">
        <f t="shared" si="17"/>
        <v>0</v>
      </c>
    </row>
    <row r="336" spans="1:19" x14ac:dyDescent="0.25">
      <c r="A336">
        <v>335</v>
      </c>
      <c r="B336" s="2">
        <v>44361</v>
      </c>
      <c r="C336" t="s">
        <v>4</v>
      </c>
      <c r="D336">
        <v>1230</v>
      </c>
      <c r="E336">
        <f t="shared" si="18"/>
        <v>164</v>
      </c>
      <c r="F336">
        <f>IF(E336 = E335, G335, G335 + IF(soki[[#This Row],[WEEKEND]], 5000, $V$8))</f>
        <v>10260</v>
      </c>
      <c r="G336">
        <f>IF(soki[[#This Row],[Butelek]]-soki[[#This Row],[wielkosc_zamowienia]]&lt;0, soki[[#This Row],[Butelek]], soki[[#This Row],[Butelek]]-soki[[#This Row],[wielkosc_zamowienia]])</f>
        <v>9030</v>
      </c>
      <c r="H336" t="b">
        <f>(soki[[#This Row],[Butelek]]=soki[[#This Row],[Zostało]])</f>
        <v>0</v>
      </c>
      <c r="I336" t="b">
        <f>WEEKDAY(soki[[#This Row],[data]],2)&gt;5</f>
        <v>0</v>
      </c>
      <c r="P336" s="3">
        <v>322</v>
      </c>
      <c r="Q336" s="5">
        <v>44519</v>
      </c>
      <c r="R336" s="3" t="b">
        <f t="shared" si="16"/>
        <v>1</v>
      </c>
      <c r="S336" s="3">
        <f t="shared" si="17"/>
        <v>1</v>
      </c>
    </row>
    <row r="337" spans="1:19" x14ac:dyDescent="0.25">
      <c r="A337">
        <v>336</v>
      </c>
      <c r="B337" s="2">
        <v>44362</v>
      </c>
      <c r="C337" t="s">
        <v>7</v>
      </c>
      <c r="D337">
        <v>1920</v>
      </c>
      <c r="E337">
        <f t="shared" si="18"/>
        <v>165</v>
      </c>
      <c r="F337">
        <f>IF(E337 = E336, G336, G336 + IF(soki[[#This Row],[WEEKEND]], 5000, $V$8))</f>
        <v>21030</v>
      </c>
      <c r="G337">
        <f>IF(soki[[#This Row],[Butelek]]-soki[[#This Row],[wielkosc_zamowienia]]&lt;0, soki[[#This Row],[Butelek]], soki[[#This Row],[Butelek]]-soki[[#This Row],[wielkosc_zamowienia]])</f>
        <v>19110</v>
      </c>
      <c r="H337" t="b">
        <f>(soki[[#This Row],[Butelek]]=soki[[#This Row],[Zostało]])</f>
        <v>0</v>
      </c>
      <c r="I337" t="b">
        <f>WEEKDAY(soki[[#This Row],[data]],2)&gt;5</f>
        <v>0</v>
      </c>
      <c r="P337" s="3">
        <v>323</v>
      </c>
      <c r="Q337" s="5">
        <v>44520</v>
      </c>
      <c r="R337" s="3" t="b">
        <f t="shared" si="16"/>
        <v>1</v>
      </c>
      <c r="S337" s="3">
        <f t="shared" si="17"/>
        <v>2</v>
      </c>
    </row>
    <row r="338" spans="1:19" x14ac:dyDescent="0.25">
      <c r="A338">
        <v>337</v>
      </c>
      <c r="B338" s="2">
        <v>44362</v>
      </c>
      <c r="C338" t="s">
        <v>5</v>
      </c>
      <c r="D338">
        <v>6790</v>
      </c>
      <c r="E338">
        <f t="shared" si="18"/>
        <v>165</v>
      </c>
      <c r="F338">
        <f>IF(E338 = E337, G337, G337 + IF(soki[[#This Row],[WEEKEND]], 5000, $V$8))</f>
        <v>19110</v>
      </c>
      <c r="G338">
        <f>IF(soki[[#This Row],[Butelek]]-soki[[#This Row],[wielkosc_zamowienia]]&lt;0, soki[[#This Row],[Butelek]], soki[[#This Row],[Butelek]]-soki[[#This Row],[wielkosc_zamowienia]])</f>
        <v>12320</v>
      </c>
      <c r="H338" t="b">
        <f>(soki[[#This Row],[Butelek]]=soki[[#This Row],[Zostało]])</f>
        <v>0</v>
      </c>
      <c r="I338" t="b">
        <f>WEEKDAY(soki[[#This Row],[data]],2)&gt;5</f>
        <v>0</v>
      </c>
      <c r="P338" s="3">
        <v>324</v>
      </c>
      <c r="Q338" s="5">
        <v>44521</v>
      </c>
      <c r="R338" s="3" t="b">
        <f t="shared" si="16"/>
        <v>1</v>
      </c>
      <c r="S338" s="3">
        <f t="shared" si="17"/>
        <v>3</v>
      </c>
    </row>
    <row r="339" spans="1:19" x14ac:dyDescent="0.25">
      <c r="A339">
        <v>338</v>
      </c>
      <c r="B339" s="2">
        <v>44362</v>
      </c>
      <c r="C339" t="s">
        <v>6</v>
      </c>
      <c r="D339">
        <v>7950</v>
      </c>
      <c r="E339">
        <f t="shared" si="18"/>
        <v>165</v>
      </c>
      <c r="F339">
        <f>IF(E339 = E338, G338, G338 + IF(soki[[#This Row],[WEEKEND]], 5000, $V$8))</f>
        <v>12320</v>
      </c>
      <c r="G339">
        <f>IF(soki[[#This Row],[Butelek]]-soki[[#This Row],[wielkosc_zamowienia]]&lt;0, soki[[#This Row],[Butelek]], soki[[#This Row],[Butelek]]-soki[[#This Row],[wielkosc_zamowienia]])</f>
        <v>4370</v>
      </c>
      <c r="H339" t="b">
        <f>(soki[[#This Row],[Butelek]]=soki[[#This Row],[Zostało]])</f>
        <v>0</v>
      </c>
      <c r="I339" t="b">
        <f>WEEKDAY(soki[[#This Row],[data]],2)&gt;5</f>
        <v>0</v>
      </c>
      <c r="P339" s="3">
        <v>325</v>
      </c>
      <c r="Q339" s="5">
        <v>44522</v>
      </c>
      <c r="R339" s="3" t="b">
        <f t="shared" si="16"/>
        <v>1</v>
      </c>
      <c r="S339" s="3">
        <f t="shared" si="17"/>
        <v>4</v>
      </c>
    </row>
    <row r="340" spans="1:19" x14ac:dyDescent="0.25">
      <c r="A340">
        <v>339</v>
      </c>
      <c r="B340" s="2">
        <v>44363</v>
      </c>
      <c r="C340" t="s">
        <v>4</v>
      </c>
      <c r="D340">
        <v>3020</v>
      </c>
      <c r="E340">
        <f t="shared" si="18"/>
        <v>166</v>
      </c>
      <c r="F340">
        <f>IF(E340 = E339, G339, G339 + IF(soki[[#This Row],[WEEKEND]], 5000, $V$8))</f>
        <v>16370</v>
      </c>
      <c r="G340">
        <f>IF(soki[[#This Row],[Butelek]]-soki[[#This Row],[wielkosc_zamowienia]]&lt;0, soki[[#This Row],[Butelek]], soki[[#This Row],[Butelek]]-soki[[#This Row],[wielkosc_zamowienia]])</f>
        <v>13350</v>
      </c>
      <c r="H340" t="b">
        <f>(soki[[#This Row],[Butelek]]=soki[[#This Row],[Zostało]])</f>
        <v>0</v>
      </c>
      <c r="I340" t="b">
        <f>WEEKDAY(soki[[#This Row],[data]],2)&gt;5</f>
        <v>0</v>
      </c>
      <c r="P340" s="3">
        <v>326</v>
      </c>
      <c r="Q340" s="5">
        <v>44523</v>
      </c>
      <c r="R340" s="3" t="b">
        <f t="shared" si="16"/>
        <v>1</v>
      </c>
      <c r="S340" s="3">
        <f t="shared" si="17"/>
        <v>5</v>
      </c>
    </row>
    <row r="341" spans="1:19" x14ac:dyDescent="0.25">
      <c r="A341">
        <v>340</v>
      </c>
      <c r="B341" s="2">
        <v>44364</v>
      </c>
      <c r="C341" t="s">
        <v>5</v>
      </c>
      <c r="D341">
        <v>7990</v>
      </c>
      <c r="E341">
        <f t="shared" si="18"/>
        <v>167</v>
      </c>
      <c r="F341">
        <f>IF(E341 = E340, G340, G340 + IF(soki[[#This Row],[WEEKEND]], 5000, $V$8))</f>
        <v>25350</v>
      </c>
      <c r="G341">
        <f>IF(soki[[#This Row],[Butelek]]-soki[[#This Row],[wielkosc_zamowienia]]&lt;0, soki[[#This Row],[Butelek]], soki[[#This Row],[Butelek]]-soki[[#This Row],[wielkosc_zamowienia]])</f>
        <v>17360</v>
      </c>
      <c r="H341" t="b">
        <f>(soki[[#This Row],[Butelek]]=soki[[#This Row],[Zostało]])</f>
        <v>0</v>
      </c>
      <c r="I341" t="b">
        <f>WEEKDAY(soki[[#This Row],[data]],2)&gt;5</f>
        <v>0</v>
      </c>
      <c r="P341" s="3">
        <v>327</v>
      </c>
      <c r="Q341" s="5">
        <v>44524</v>
      </c>
      <c r="R341" s="3" t="b">
        <f t="shared" si="16"/>
        <v>1</v>
      </c>
      <c r="S341" s="3">
        <f t="shared" si="17"/>
        <v>6</v>
      </c>
    </row>
    <row r="342" spans="1:19" x14ac:dyDescent="0.25">
      <c r="A342">
        <v>341</v>
      </c>
      <c r="B342" s="2">
        <v>44364</v>
      </c>
      <c r="C342" t="s">
        <v>6</v>
      </c>
      <c r="D342">
        <v>6390</v>
      </c>
      <c r="E342">
        <f t="shared" si="18"/>
        <v>167</v>
      </c>
      <c r="F342">
        <f>IF(E342 = E341, G341, G341 + IF(soki[[#This Row],[WEEKEND]], 5000, $V$8))</f>
        <v>17360</v>
      </c>
      <c r="G342">
        <f>IF(soki[[#This Row],[Butelek]]-soki[[#This Row],[wielkosc_zamowienia]]&lt;0, soki[[#This Row],[Butelek]], soki[[#This Row],[Butelek]]-soki[[#This Row],[wielkosc_zamowienia]])</f>
        <v>10970</v>
      </c>
      <c r="H342" t="b">
        <f>(soki[[#This Row],[Butelek]]=soki[[#This Row],[Zostało]])</f>
        <v>0</v>
      </c>
      <c r="I342" t="b">
        <f>WEEKDAY(soki[[#This Row],[data]],2)&gt;5</f>
        <v>0</v>
      </c>
      <c r="P342" s="3">
        <v>328</v>
      </c>
      <c r="Q342" s="5">
        <v>44525</v>
      </c>
      <c r="R342" s="3" t="b">
        <f t="shared" si="16"/>
        <v>0</v>
      </c>
      <c r="S342" s="3">
        <f t="shared" si="17"/>
        <v>0</v>
      </c>
    </row>
    <row r="343" spans="1:19" x14ac:dyDescent="0.25">
      <c r="A343">
        <v>342</v>
      </c>
      <c r="B343" s="2">
        <v>44364</v>
      </c>
      <c r="C343" t="s">
        <v>4</v>
      </c>
      <c r="D343">
        <v>4180</v>
      </c>
      <c r="E343">
        <f t="shared" si="18"/>
        <v>167</v>
      </c>
      <c r="F343">
        <f>IF(E343 = E342, G342, G342 + IF(soki[[#This Row],[WEEKEND]], 5000, $V$8))</f>
        <v>10970</v>
      </c>
      <c r="G343">
        <f>IF(soki[[#This Row],[Butelek]]-soki[[#This Row],[wielkosc_zamowienia]]&lt;0, soki[[#This Row],[Butelek]], soki[[#This Row],[Butelek]]-soki[[#This Row],[wielkosc_zamowienia]])</f>
        <v>6790</v>
      </c>
      <c r="H343" t="b">
        <f>(soki[[#This Row],[Butelek]]=soki[[#This Row],[Zostało]])</f>
        <v>0</v>
      </c>
      <c r="I343" t="b">
        <f>WEEKDAY(soki[[#This Row],[data]],2)&gt;5</f>
        <v>0</v>
      </c>
      <c r="P343" s="3">
        <v>329</v>
      </c>
      <c r="Q343" s="5">
        <v>44526</v>
      </c>
      <c r="R343" s="3" t="b">
        <f t="shared" si="16"/>
        <v>1</v>
      </c>
      <c r="S343" s="3">
        <f t="shared" si="17"/>
        <v>1</v>
      </c>
    </row>
    <row r="344" spans="1:19" x14ac:dyDescent="0.25">
      <c r="A344">
        <v>343</v>
      </c>
      <c r="B344" s="2">
        <v>44365</v>
      </c>
      <c r="C344" t="s">
        <v>7</v>
      </c>
      <c r="D344">
        <v>7940</v>
      </c>
      <c r="E344">
        <f t="shared" si="18"/>
        <v>168</v>
      </c>
      <c r="F344">
        <f>IF(E344 = E343, G343, G343 + IF(soki[[#This Row],[WEEKEND]], 5000, $V$8))</f>
        <v>18790</v>
      </c>
      <c r="G344">
        <f>IF(soki[[#This Row],[Butelek]]-soki[[#This Row],[wielkosc_zamowienia]]&lt;0, soki[[#This Row],[Butelek]], soki[[#This Row],[Butelek]]-soki[[#This Row],[wielkosc_zamowienia]])</f>
        <v>10850</v>
      </c>
      <c r="H344" t="b">
        <f>(soki[[#This Row],[Butelek]]=soki[[#This Row],[Zostało]])</f>
        <v>0</v>
      </c>
      <c r="I344" t="b">
        <f>WEEKDAY(soki[[#This Row],[data]],2)&gt;5</f>
        <v>0</v>
      </c>
      <c r="P344" s="3">
        <v>330</v>
      </c>
      <c r="Q344" s="5">
        <v>44527</v>
      </c>
      <c r="R344" s="3" t="b">
        <f t="shared" si="16"/>
        <v>1</v>
      </c>
      <c r="S344" s="3">
        <f t="shared" si="17"/>
        <v>2</v>
      </c>
    </row>
    <row r="345" spans="1:19" x14ac:dyDescent="0.25">
      <c r="A345">
        <v>344</v>
      </c>
      <c r="B345" s="2">
        <v>44365</v>
      </c>
      <c r="C345" t="s">
        <v>6</v>
      </c>
      <c r="D345">
        <v>8070</v>
      </c>
      <c r="E345">
        <f t="shared" si="18"/>
        <v>168</v>
      </c>
      <c r="F345">
        <f>IF(E345 = E344, G344, G344 + IF(soki[[#This Row],[WEEKEND]], 5000, $V$8))</f>
        <v>10850</v>
      </c>
      <c r="G345">
        <f>IF(soki[[#This Row],[Butelek]]-soki[[#This Row],[wielkosc_zamowienia]]&lt;0, soki[[#This Row],[Butelek]], soki[[#This Row],[Butelek]]-soki[[#This Row],[wielkosc_zamowienia]])</f>
        <v>2780</v>
      </c>
      <c r="H345" t="b">
        <f>(soki[[#This Row],[Butelek]]=soki[[#This Row],[Zostało]])</f>
        <v>0</v>
      </c>
      <c r="I345" t="b">
        <f>WEEKDAY(soki[[#This Row],[data]],2)&gt;5</f>
        <v>0</v>
      </c>
      <c r="P345" s="3">
        <v>331</v>
      </c>
      <c r="Q345" s="5">
        <v>44528</v>
      </c>
      <c r="R345" s="3" t="b">
        <f t="shared" ref="R345:R378" si="19">COUNTIFS(E:E,P345,C:C,"Ogrodzieniec") &gt; 0</f>
        <v>1</v>
      </c>
      <c r="S345" s="3">
        <f t="shared" ref="S345:S378" si="20">IF(R345,S344+1,0)</f>
        <v>3</v>
      </c>
    </row>
    <row r="346" spans="1:19" x14ac:dyDescent="0.25">
      <c r="A346">
        <v>345</v>
      </c>
      <c r="B346" s="2">
        <v>44365</v>
      </c>
      <c r="C346" t="s">
        <v>5</v>
      </c>
      <c r="D346">
        <v>6060</v>
      </c>
      <c r="E346">
        <f t="shared" si="18"/>
        <v>168</v>
      </c>
      <c r="F346">
        <f>IF(E346 = E345, G345, G345 + IF(soki[[#This Row],[WEEKEND]], 5000, $V$8))</f>
        <v>2780</v>
      </c>
      <c r="G346">
        <f>IF(soki[[#This Row],[Butelek]]-soki[[#This Row],[wielkosc_zamowienia]]&lt;0, soki[[#This Row],[Butelek]], soki[[#This Row],[Butelek]]-soki[[#This Row],[wielkosc_zamowienia]])</f>
        <v>2780</v>
      </c>
      <c r="H346" t="b">
        <f>(soki[[#This Row],[Butelek]]=soki[[#This Row],[Zostało]])</f>
        <v>1</v>
      </c>
      <c r="I346" t="b">
        <f>WEEKDAY(soki[[#This Row],[data]],2)&gt;5</f>
        <v>0</v>
      </c>
      <c r="P346" s="3">
        <v>332</v>
      </c>
      <c r="Q346" s="5">
        <v>44529</v>
      </c>
      <c r="R346" s="3" t="b">
        <f t="shared" si="19"/>
        <v>1</v>
      </c>
      <c r="S346" s="3">
        <f t="shared" si="20"/>
        <v>4</v>
      </c>
    </row>
    <row r="347" spans="1:19" x14ac:dyDescent="0.25">
      <c r="A347">
        <v>346</v>
      </c>
      <c r="B347" s="2">
        <v>44365</v>
      </c>
      <c r="C347" t="s">
        <v>4</v>
      </c>
      <c r="D347">
        <v>9420</v>
      </c>
      <c r="E347">
        <f t="shared" si="18"/>
        <v>168</v>
      </c>
      <c r="F347">
        <f>IF(E347 = E346, G346, G346 + IF(soki[[#This Row],[WEEKEND]], 5000, $V$8))</f>
        <v>2780</v>
      </c>
      <c r="G347">
        <f>IF(soki[[#This Row],[Butelek]]-soki[[#This Row],[wielkosc_zamowienia]]&lt;0, soki[[#This Row],[Butelek]], soki[[#This Row],[Butelek]]-soki[[#This Row],[wielkosc_zamowienia]])</f>
        <v>2780</v>
      </c>
      <c r="H347" t="b">
        <f>(soki[[#This Row],[Butelek]]=soki[[#This Row],[Zostało]])</f>
        <v>1</v>
      </c>
      <c r="I347" t="b">
        <f>WEEKDAY(soki[[#This Row],[data]],2)&gt;5</f>
        <v>0</v>
      </c>
      <c r="P347" s="3">
        <v>333</v>
      </c>
      <c r="Q347" s="5">
        <v>44530</v>
      </c>
      <c r="R347" s="3" t="b">
        <f t="shared" si="19"/>
        <v>1</v>
      </c>
      <c r="S347" s="3">
        <f t="shared" si="20"/>
        <v>5</v>
      </c>
    </row>
    <row r="348" spans="1:19" x14ac:dyDescent="0.25">
      <c r="A348">
        <v>347</v>
      </c>
      <c r="B348" s="2">
        <v>44366</v>
      </c>
      <c r="C348" t="s">
        <v>7</v>
      </c>
      <c r="D348">
        <v>4440</v>
      </c>
      <c r="E348">
        <f t="shared" si="18"/>
        <v>169</v>
      </c>
      <c r="F348">
        <f>IF(E348 = E347, G347, G347 + IF(soki[[#This Row],[WEEKEND]], 5000, $V$8))</f>
        <v>7780</v>
      </c>
      <c r="G348">
        <f>IF(soki[[#This Row],[Butelek]]-soki[[#This Row],[wielkosc_zamowienia]]&lt;0, soki[[#This Row],[Butelek]], soki[[#This Row],[Butelek]]-soki[[#This Row],[wielkosc_zamowienia]])</f>
        <v>3340</v>
      </c>
      <c r="H348" t="b">
        <f>(soki[[#This Row],[Butelek]]=soki[[#This Row],[Zostało]])</f>
        <v>0</v>
      </c>
      <c r="I348" t="b">
        <f>WEEKDAY(soki[[#This Row],[data]],2)&gt;5</f>
        <v>1</v>
      </c>
      <c r="P348" s="3">
        <v>334</v>
      </c>
      <c r="Q348" s="5">
        <v>44531</v>
      </c>
      <c r="R348" s="3" t="b">
        <f t="shared" si="19"/>
        <v>0</v>
      </c>
      <c r="S348" s="3">
        <f t="shared" si="20"/>
        <v>0</v>
      </c>
    </row>
    <row r="349" spans="1:19" x14ac:dyDescent="0.25">
      <c r="A349">
        <v>348</v>
      </c>
      <c r="B349" s="2">
        <v>44367</v>
      </c>
      <c r="C349" t="s">
        <v>7</v>
      </c>
      <c r="D349">
        <v>3010</v>
      </c>
      <c r="E349">
        <f t="shared" si="18"/>
        <v>170</v>
      </c>
      <c r="F349">
        <f>IF(E349 = E348, G348, G348 + IF(soki[[#This Row],[WEEKEND]], 5000, $V$8))</f>
        <v>8340</v>
      </c>
      <c r="G349">
        <f>IF(soki[[#This Row],[Butelek]]-soki[[#This Row],[wielkosc_zamowienia]]&lt;0, soki[[#This Row],[Butelek]], soki[[#This Row],[Butelek]]-soki[[#This Row],[wielkosc_zamowienia]])</f>
        <v>5330</v>
      </c>
      <c r="H349" t="b">
        <f>(soki[[#This Row],[Butelek]]=soki[[#This Row],[Zostało]])</f>
        <v>0</v>
      </c>
      <c r="I349" t="b">
        <f>WEEKDAY(soki[[#This Row],[data]],2)&gt;5</f>
        <v>1</v>
      </c>
      <c r="P349" s="3">
        <v>335</v>
      </c>
      <c r="Q349" s="5">
        <v>44532</v>
      </c>
      <c r="R349" s="3" t="b">
        <f t="shared" si="19"/>
        <v>1</v>
      </c>
      <c r="S349" s="3">
        <f t="shared" si="20"/>
        <v>1</v>
      </c>
    </row>
    <row r="350" spans="1:19" x14ac:dyDescent="0.25">
      <c r="A350">
        <v>349</v>
      </c>
      <c r="B350" s="2">
        <v>44367</v>
      </c>
      <c r="C350" t="s">
        <v>4</v>
      </c>
      <c r="D350">
        <v>1060</v>
      </c>
      <c r="E350">
        <f t="shared" si="18"/>
        <v>170</v>
      </c>
      <c r="F350">
        <f>IF(E350 = E349, G349, G349 + IF(soki[[#This Row],[WEEKEND]], 5000, $V$8))</f>
        <v>5330</v>
      </c>
      <c r="G350">
        <f>IF(soki[[#This Row],[Butelek]]-soki[[#This Row],[wielkosc_zamowienia]]&lt;0, soki[[#This Row],[Butelek]], soki[[#This Row],[Butelek]]-soki[[#This Row],[wielkosc_zamowienia]])</f>
        <v>4270</v>
      </c>
      <c r="H350" t="b">
        <f>(soki[[#This Row],[Butelek]]=soki[[#This Row],[Zostało]])</f>
        <v>0</v>
      </c>
      <c r="I350" t="b">
        <f>WEEKDAY(soki[[#This Row],[data]],2)&gt;5</f>
        <v>1</v>
      </c>
      <c r="P350" s="3">
        <v>336</v>
      </c>
      <c r="Q350" s="5">
        <v>44533</v>
      </c>
      <c r="R350" s="3" t="b">
        <f t="shared" si="19"/>
        <v>0</v>
      </c>
      <c r="S350" s="3">
        <f t="shared" si="20"/>
        <v>0</v>
      </c>
    </row>
    <row r="351" spans="1:19" x14ac:dyDescent="0.25">
      <c r="A351">
        <v>350</v>
      </c>
      <c r="B351" s="2">
        <v>44368</v>
      </c>
      <c r="C351" t="s">
        <v>7</v>
      </c>
      <c r="D351">
        <v>5970</v>
      </c>
      <c r="E351">
        <f t="shared" si="18"/>
        <v>171</v>
      </c>
      <c r="F351">
        <f>IF(E351 = E350, G350, G350 + IF(soki[[#This Row],[WEEKEND]], 5000, $V$8))</f>
        <v>16270</v>
      </c>
      <c r="G351">
        <f>IF(soki[[#This Row],[Butelek]]-soki[[#This Row],[wielkosc_zamowienia]]&lt;0, soki[[#This Row],[Butelek]], soki[[#This Row],[Butelek]]-soki[[#This Row],[wielkosc_zamowienia]])</f>
        <v>10300</v>
      </c>
      <c r="H351" t="b">
        <f>(soki[[#This Row],[Butelek]]=soki[[#This Row],[Zostało]])</f>
        <v>0</v>
      </c>
      <c r="I351" t="b">
        <f>WEEKDAY(soki[[#This Row],[data]],2)&gt;5</f>
        <v>0</v>
      </c>
      <c r="P351" s="3">
        <v>337</v>
      </c>
      <c r="Q351" s="5">
        <v>44534</v>
      </c>
      <c r="R351" s="3" t="b">
        <f t="shared" si="19"/>
        <v>0</v>
      </c>
      <c r="S351" s="3">
        <f t="shared" si="20"/>
        <v>0</v>
      </c>
    </row>
    <row r="352" spans="1:19" x14ac:dyDescent="0.25">
      <c r="A352">
        <v>351</v>
      </c>
      <c r="B352" s="2">
        <v>44368</v>
      </c>
      <c r="C352" t="s">
        <v>5</v>
      </c>
      <c r="D352">
        <v>1180</v>
      </c>
      <c r="E352">
        <f t="shared" si="18"/>
        <v>171</v>
      </c>
      <c r="F352">
        <f>IF(E352 = E351, G351, G351 + IF(soki[[#This Row],[WEEKEND]], 5000, $V$8))</f>
        <v>10300</v>
      </c>
      <c r="G352">
        <f>IF(soki[[#This Row],[Butelek]]-soki[[#This Row],[wielkosc_zamowienia]]&lt;0, soki[[#This Row],[Butelek]], soki[[#This Row],[Butelek]]-soki[[#This Row],[wielkosc_zamowienia]])</f>
        <v>9120</v>
      </c>
      <c r="H352" t="b">
        <f>(soki[[#This Row],[Butelek]]=soki[[#This Row],[Zostało]])</f>
        <v>0</v>
      </c>
      <c r="I352" t="b">
        <f>WEEKDAY(soki[[#This Row],[data]],2)&gt;5</f>
        <v>0</v>
      </c>
      <c r="P352" s="3">
        <v>338</v>
      </c>
      <c r="Q352" s="5">
        <v>44535</v>
      </c>
      <c r="R352" s="3" t="b">
        <f t="shared" si="19"/>
        <v>1</v>
      </c>
      <c r="S352" s="3">
        <f t="shared" si="20"/>
        <v>1</v>
      </c>
    </row>
    <row r="353" spans="1:19" x14ac:dyDescent="0.25">
      <c r="A353">
        <v>352</v>
      </c>
      <c r="B353" s="2">
        <v>44369</v>
      </c>
      <c r="C353" t="s">
        <v>5</v>
      </c>
      <c r="D353">
        <v>1510</v>
      </c>
      <c r="E353">
        <f t="shared" si="18"/>
        <v>172</v>
      </c>
      <c r="F353">
        <f>IF(E353 = E352, G352, G352 + IF(soki[[#This Row],[WEEKEND]], 5000, $V$8))</f>
        <v>21120</v>
      </c>
      <c r="G353">
        <f>IF(soki[[#This Row],[Butelek]]-soki[[#This Row],[wielkosc_zamowienia]]&lt;0, soki[[#This Row],[Butelek]], soki[[#This Row],[Butelek]]-soki[[#This Row],[wielkosc_zamowienia]])</f>
        <v>19610</v>
      </c>
      <c r="H353" t="b">
        <f>(soki[[#This Row],[Butelek]]=soki[[#This Row],[Zostało]])</f>
        <v>0</v>
      </c>
      <c r="I353" t="b">
        <f>WEEKDAY(soki[[#This Row],[data]],2)&gt;5</f>
        <v>0</v>
      </c>
      <c r="P353" s="3">
        <v>339</v>
      </c>
      <c r="Q353" s="5">
        <v>44536</v>
      </c>
      <c r="R353" s="3" t="b">
        <f t="shared" si="19"/>
        <v>1</v>
      </c>
      <c r="S353" s="3">
        <f t="shared" si="20"/>
        <v>2</v>
      </c>
    </row>
    <row r="354" spans="1:19" x14ac:dyDescent="0.25">
      <c r="A354">
        <v>353</v>
      </c>
      <c r="B354" s="2">
        <v>44370</v>
      </c>
      <c r="C354" t="s">
        <v>6</v>
      </c>
      <c r="D354">
        <v>5610</v>
      </c>
      <c r="E354">
        <f t="shared" si="18"/>
        <v>173</v>
      </c>
      <c r="F354">
        <f>IF(E354 = E353, G353, G353 + IF(soki[[#This Row],[WEEKEND]], 5000, $V$8))</f>
        <v>31610</v>
      </c>
      <c r="G354">
        <f>IF(soki[[#This Row],[Butelek]]-soki[[#This Row],[wielkosc_zamowienia]]&lt;0, soki[[#This Row],[Butelek]], soki[[#This Row],[Butelek]]-soki[[#This Row],[wielkosc_zamowienia]])</f>
        <v>26000</v>
      </c>
      <c r="H354" t="b">
        <f>(soki[[#This Row],[Butelek]]=soki[[#This Row],[Zostało]])</f>
        <v>0</v>
      </c>
      <c r="I354" t="b">
        <f>WEEKDAY(soki[[#This Row],[data]],2)&gt;5</f>
        <v>0</v>
      </c>
      <c r="P354" s="3">
        <v>340</v>
      </c>
      <c r="Q354" s="5">
        <v>44537</v>
      </c>
      <c r="R354" s="3" t="b">
        <f t="shared" si="19"/>
        <v>0</v>
      </c>
      <c r="S354" s="3">
        <f t="shared" si="20"/>
        <v>0</v>
      </c>
    </row>
    <row r="355" spans="1:19" x14ac:dyDescent="0.25">
      <c r="A355">
        <v>354</v>
      </c>
      <c r="B355" s="2">
        <v>44370</v>
      </c>
      <c r="C355" t="s">
        <v>7</v>
      </c>
      <c r="D355">
        <v>4850</v>
      </c>
      <c r="E355">
        <f t="shared" si="18"/>
        <v>173</v>
      </c>
      <c r="F355">
        <f>IF(E355 = E354, G354, G354 + IF(soki[[#This Row],[WEEKEND]], 5000, $V$8))</f>
        <v>26000</v>
      </c>
      <c r="G355">
        <f>IF(soki[[#This Row],[Butelek]]-soki[[#This Row],[wielkosc_zamowienia]]&lt;0, soki[[#This Row],[Butelek]], soki[[#This Row],[Butelek]]-soki[[#This Row],[wielkosc_zamowienia]])</f>
        <v>21150</v>
      </c>
      <c r="H355" t="b">
        <f>(soki[[#This Row],[Butelek]]=soki[[#This Row],[Zostało]])</f>
        <v>0</v>
      </c>
      <c r="I355" t="b">
        <f>WEEKDAY(soki[[#This Row],[data]],2)&gt;5</f>
        <v>0</v>
      </c>
      <c r="P355" s="3">
        <v>341</v>
      </c>
      <c r="Q355" s="5">
        <v>44538</v>
      </c>
      <c r="R355" s="3" t="b">
        <f t="shared" si="19"/>
        <v>0</v>
      </c>
      <c r="S355" s="3">
        <f t="shared" si="20"/>
        <v>0</v>
      </c>
    </row>
    <row r="356" spans="1:19" x14ac:dyDescent="0.25">
      <c r="A356">
        <v>355</v>
      </c>
      <c r="B356" s="2">
        <v>44371</v>
      </c>
      <c r="C356" t="s">
        <v>6</v>
      </c>
      <c r="D356">
        <v>3640</v>
      </c>
      <c r="E356">
        <f t="shared" si="18"/>
        <v>174</v>
      </c>
      <c r="F356">
        <f>IF(E356 = E355, G355, G355 + IF(soki[[#This Row],[WEEKEND]], 5000, $V$8))</f>
        <v>33150</v>
      </c>
      <c r="G356">
        <f>IF(soki[[#This Row],[Butelek]]-soki[[#This Row],[wielkosc_zamowienia]]&lt;0, soki[[#This Row],[Butelek]], soki[[#This Row],[Butelek]]-soki[[#This Row],[wielkosc_zamowienia]])</f>
        <v>29510</v>
      </c>
      <c r="H356" t="b">
        <f>(soki[[#This Row],[Butelek]]=soki[[#This Row],[Zostało]])</f>
        <v>0</v>
      </c>
      <c r="I356" t="b">
        <f>WEEKDAY(soki[[#This Row],[data]],2)&gt;5</f>
        <v>0</v>
      </c>
      <c r="P356" s="3">
        <v>342</v>
      </c>
      <c r="Q356" s="5">
        <v>44539</v>
      </c>
      <c r="R356" s="3" t="b">
        <f t="shared" si="19"/>
        <v>0</v>
      </c>
      <c r="S356" s="3">
        <f t="shared" si="20"/>
        <v>0</v>
      </c>
    </row>
    <row r="357" spans="1:19" x14ac:dyDescent="0.25">
      <c r="A357">
        <v>356</v>
      </c>
      <c r="B357" s="2">
        <v>44372</v>
      </c>
      <c r="C357" t="s">
        <v>6</v>
      </c>
      <c r="D357">
        <v>6950</v>
      </c>
      <c r="E357">
        <f t="shared" si="18"/>
        <v>175</v>
      </c>
      <c r="F357">
        <f>IF(E357 = E356, G356, G356 + IF(soki[[#This Row],[WEEKEND]], 5000, $V$8))</f>
        <v>41510</v>
      </c>
      <c r="G357">
        <f>IF(soki[[#This Row],[Butelek]]-soki[[#This Row],[wielkosc_zamowienia]]&lt;0, soki[[#This Row],[Butelek]], soki[[#This Row],[Butelek]]-soki[[#This Row],[wielkosc_zamowienia]])</f>
        <v>34560</v>
      </c>
      <c r="H357" t="b">
        <f>(soki[[#This Row],[Butelek]]=soki[[#This Row],[Zostało]])</f>
        <v>0</v>
      </c>
      <c r="I357" t="b">
        <f>WEEKDAY(soki[[#This Row],[data]],2)&gt;5</f>
        <v>0</v>
      </c>
      <c r="P357" s="3">
        <v>343</v>
      </c>
      <c r="Q357" s="5">
        <v>44540</v>
      </c>
      <c r="R357" s="3" t="b">
        <f t="shared" si="19"/>
        <v>1</v>
      </c>
      <c r="S357" s="3">
        <f t="shared" si="20"/>
        <v>1</v>
      </c>
    </row>
    <row r="358" spans="1:19" x14ac:dyDescent="0.25">
      <c r="A358">
        <v>357</v>
      </c>
      <c r="B358" s="2">
        <v>44372</v>
      </c>
      <c r="C358" t="s">
        <v>7</v>
      </c>
      <c r="D358">
        <v>3790</v>
      </c>
      <c r="E358">
        <f t="shared" si="18"/>
        <v>175</v>
      </c>
      <c r="F358">
        <f>IF(E358 = E357, G357, G357 + IF(soki[[#This Row],[WEEKEND]], 5000, $V$8))</f>
        <v>34560</v>
      </c>
      <c r="G358">
        <f>IF(soki[[#This Row],[Butelek]]-soki[[#This Row],[wielkosc_zamowienia]]&lt;0, soki[[#This Row],[Butelek]], soki[[#This Row],[Butelek]]-soki[[#This Row],[wielkosc_zamowienia]])</f>
        <v>30770</v>
      </c>
      <c r="H358" t="b">
        <f>(soki[[#This Row],[Butelek]]=soki[[#This Row],[Zostało]])</f>
        <v>0</v>
      </c>
      <c r="I358" t="b">
        <f>WEEKDAY(soki[[#This Row],[data]],2)&gt;5</f>
        <v>0</v>
      </c>
      <c r="P358" s="3">
        <v>344</v>
      </c>
      <c r="Q358" s="5">
        <v>44541</v>
      </c>
      <c r="R358" s="3" t="b">
        <f t="shared" si="19"/>
        <v>1</v>
      </c>
      <c r="S358" s="3">
        <f t="shared" si="20"/>
        <v>2</v>
      </c>
    </row>
    <row r="359" spans="1:19" x14ac:dyDescent="0.25">
      <c r="A359">
        <v>358</v>
      </c>
      <c r="B359" s="2">
        <v>44373</v>
      </c>
      <c r="C359" t="s">
        <v>5</v>
      </c>
      <c r="D359">
        <v>6570</v>
      </c>
      <c r="E359">
        <f t="shared" si="18"/>
        <v>176</v>
      </c>
      <c r="F359">
        <f>IF(E359 = E358, G358, G358 + IF(soki[[#This Row],[WEEKEND]], 5000, $V$8))</f>
        <v>35770</v>
      </c>
      <c r="G359">
        <f>IF(soki[[#This Row],[Butelek]]-soki[[#This Row],[wielkosc_zamowienia]]&lt;0, soki[[#This Row],[Butelek]], soki[[#This Row],[Butelek]]-soki[[#This Row],[wielkosc_zamowienia]])</f>
        <v>29200</v>
      </c>
      <c r="H359" t="b">
        <f>(soki[[#This Row],[Butelek]]=soki[[#This Row],[Zostało]])</f>
        <v>0</v>
      </c>
      <c r="I359" t="b">
        <f>WEEKDAY(soki[[#This Row],[data]],2)&gt;5</f>
        <v>1</v>
      </c>
      <c r="P359" s="3">
        <v>345</v>
      </c>
      <c r="Q359" s="5">
        <v>44542</v>
      </c>
      <c r="R359" s="3" t="b">
        <f t="shared" si="19"/>
        <v>1</v>
      </c>
      <c r="S359" s="3">
        <f t="shared" si="20"/>
        <v>3</v>
      </c>
    </row>
    <row r="360" spans="1:19" x14ac:dyDescent="0.25">
      <c r="A360">
        <v>359</v>
      </c>
      <c r="B360" s="2">
        <v>44374</v>
      </c>
      <c r="C360" t="s">
        <v>6</v>
      </c>
      <c r="D360">
        <v>6200</v>
      </c>
      <c r="E360">
        <f t="shared" si="18"/>
        <v>177</v>
      </c>
      <c r="F360">
        <f>IF(E360 = E359, G359, G359 + IF(soki[[#This Row],[WEEKEND]], 5000, $V$8))</f>
        <v>34200</v>
      </c>
      <c r="G360">
        <f>IF(soki[[#This Row],[Butelek]]-soki[[#This Row],[wielkosc_zamowienia]]&lt;0, soki[[#This Row],[Butelek]], soki[[#This Row],[Butelek]]-soki[[#This Row],[wielkosc_zamowienia]])</f>
        <v>28000</v>
      </c>
      <c r="H360" t="b">
        <f>(soki[[#This Row],[Butelek]]=soki[[#This Row],[Zostało]])</f>
        <v>0</v>
      </c>
      <c r="I360" t="b">
        <f>WEEKDAY(soki[[#This Row],[data]],2)&gt;5</f>
        <v>1</v>
      </c>
      <c r="P360" s="3">
        <v>346</v>
      </c>
      <c r="Q360" s="5">
        <v>44543</v>
      </c>
      <c r="R360" s="3" t="b">
        <f t="shared" si="19"/>
        <v>0</v>
      </c>
      <c r="S360" s="3">
        <f t="shared" si="20"/>
        <v>0</v>
      </c>
    </row>
    <row r="361" spans="1:19" x14ac:dyDescent="0.25">
      <c r="A361">
        <v>360</v>
      </c>
      <c r="B361" s="2">
        <v>44374</v>
      </c>
      <c r="C361" t="s">
        <v>4</v>
      </c>
      <c r="D361">
        <v>9010</v>
      </c>
      <c r="E361">
        <f t="shared" si="18"/>
        <v>177</v>
      </c>
      <c r="F361">
        <f>IF(E361 = E360, G360, G360 + IF(soki[[#This Row],[WEEKEND]], 5000, $V$8))</f>
        <v>28000</v>
      </c>
      <c r="G361">
        <f>IF(soki[[#This Row],[Butelek]]-soki[[#This Row],[wielkosc_zamowienia]]&lt;0, soki[[#This Row],[Butelek]], soki[[#This Row],[Butelek]]-soki[[#This Row],[wielkosc_zamowienia]])</f>
        <v>18990</v>
      </c>
      <c r="H361" t="b">
        <f>(soki[[#This Row],[Butelek]]=soki[[#This Row],[Zostało]])</f>
        <v>0</v>
      </c>
      <c r="I361" t="b">
        <f>WEEKDAY(soki[[#This Row],[data]],2)&gt;5</f>
        <v>1</v>
      </c>
      <c r="P361" s="3">
        <v>347</v>
      </c>
      <c r="Q361" s="5">
        <v>44544</v>
      </c>
      <c r="R361" s="3" t="b">
        <f t="shared" si="19"/>
        <v>1</v>
      </c>
      <c r="S361" s="3">
        <f t="shared" si="20"/>
        <v>1</v>
      </c>
    </row>
    <row r="362" spans="1:19" x14ac:dyDescent="0.25">
      <c r="A362">
        <v>361</v>
      </c>
      <c r="B362" s="2">
        <v>44375</v>
      </c>
      <c r="C362" t="s">
        <v>7</v>
      </c>
      <c r="D362">
        <v>1510</v>
      </c>
      <c r="E362">
        <f t="shared" si="18"/>
        <v>178</v>
      </c>
      <c r="F362">
        <f>IF(E362 = E361, G361, G361 + IF(soki[[#This Row],[WEEKEND]], 5000, $V$8))</f>
        <v>30990</v>
      </c>
      <c r="G362">
        <f>IF(soki[[#This Row],[Butelek]]-soki[[#This Row],[wielkosc_zamowienia]]&lt;0, soki[[#This Row],[Butelek]], soki[[#This Row],[Butelek]]-soki[[#This Row],[wielkosc_zamowienia]])</f>
        <v>29480</v>
      </c>
      <c r="H362" t="b">
        <f>(soki[[#This Row],[Butelek]]=soki[[#This Row],[Zostało]])</f>
        <v>0</v>
      </c>
      <c r="I362" t="b">
        <f>WEEKDAY(soki[[#This Row],[data]],2)&gt;5</f>
        <v>0</v>
      </c>
      <c r="P362" s="3">
        <v>348</v>
      </c>
      <c r="Q362" s="5">
        <v>44545</v>
      </c>
      <c r="R362" s="3" t="b">
        <f t="shared" si="19"/>
        <v>1</v>
      </c>
      <c r="S362" s="3">
        <f t="shared" si="20"/>
        <v>2</v>
      </c>
    </row>
    <row r="363" spans="1:19" x14ac:dyDescent="0.25">
      <c r="A363">
        <v>362</v>
      </c>
      <c r="B363" s="2">
        <v>44376</v>
      </c>
      <c r="C363" t="s">
        <v>4</v>
      </c>
      <c r="D363">
        <v>2910</v>
      </c>
      <c r="E363">
        <f t="shared" si="18"/>
        <v>179</v>
      </c>
      <c r="F363">
        <f>IF(E363 = E362, G362, G362 + IF(soki[[#This Row],[WEEKEND]], 5000, $V$8))</f>
        <v>41480</v>
      </c>
      <c r="G363">
        <f>IF(soki[[#This Row],[Butelek]]-soki[[#This Row],[wielkosc_zamowienia]]&lt;0, soki[[#This Row],[Butelek]], soki[[#This Row],[Butelek]]-soki[[#This Row],[wielkosc_zamowienia]])</f>
        <v>38570</v>
      </c>
      <c r="H363" t="b">
        <f>(soki[[#This Row],[Butelek]]=soki[[#This Row],[Zostało]])</f>
        <v>0</v>
      </c>
      <c r="I363" t="b">
        <f>WEEKDAY(soki[[#This Row],[data]],2)&gt;5</f>
        <v>0</v>
      </c>
      <c r="P363" s="3">
        <v>349</v>
      </c>
      <c r="Q363" s="5">
        <v>44546</v>
      </c>
      <c r="R363" s="3" t="b">
        <f t="shared" si="19"/>
        <v>0</v>
      </c>
      <c r="S363" s="3">
        <f t="shared" si="20"/>
        <v>0</v>
      </c>
    </row>
    <row r="364" spans="1:19" x14ac:dyDescent="0.25">
      <c r="A364">
        <v>363</v>
      </c>
      <c r="B364" s="2">
        <v>44376</v>
      </c>
      <c r="C364" t="s">
        <v>6</v>
      </c>
      <c r="D364">
        <v>6310</v>
      </c>
      <c r="E364">
        <f t="shared" si="18"/>
        <v>179</v>
      </c>
      <c r="F364">
        <f>IF(E364 = E363, G363, G363 + IF(soki[[#This Row],[WEEKEND]], 5000, $V$8))</f>
        <v>38570</v>
      </c>
      <c r="G364">
        <f>IF(soki[[#This Row],[Butelek]]-soki[[#This Row],[wielkosc_zamowienia]]&lt;0, soki[[#This Row],[Butelek]], soki[[#This Row],[Butelek]]-soki[[#This Row],[wielkosc_zamowienia]])</f>
        <v>32260</v>
      </c>
      <c r="H364" t="b">
        <f>(soki[[#This Row],[Butelek]]=soki[[#This Row],[Zostało]])</f>
        <v>0</v>
      </c>
      <c r="I364" t="b">
        <f>WEEKDAY(soki[[#This Row],[data]],2)&gt;5</f>
        <v>0</v>
      </c>
      <c r="P364" s="3">
        <v>350</v>
      </c>
      <c r="Q364" s="5">
        <v>44547</v>
      </c>
      <c r="R364" s="3" t="b">
        <f t="shared" si="19"/>
        <v>0</v>
      </c>
      <c r="S364" s="3">
        <f t="shared" si="20"/>
        <v>0</v>
      </c>
    </row>
    <row r="365" spans="1:19" x14ac:dyDescent="0.25">
      <c r="A365">
        <v>364</v>
      </c>
      <c r="B365" s="2">
        <v>44377</v>
      </c>
      <c r="C365" t="s">
        <v>6</v>
      </c>
      <c r="D365">
        <v>7110</v>
      </c>
      <c r="E365">
        <f t="shared" si="18"/>
        <v>180</v>
      </c>
      <c r="F365">
        <f>IF(E365 = E364, G364, G364 + IF(soki[[#This Row],[WEEKEND]], 5000, $V$8))</f>
        <v>44260</v>
      </c>
      <c r="G365">
        <f>IF(soki[[#This Row],[Butelek]]-soki[[#This Row],[wielkosc_zamowienia]]&lt;0, soki[[#This Row],[Butelek]], soki[[#This Row],[Butelek]]-soki[[#This Row],[wielkosc_zamowienia]])</f>
        <v>37150</v>
      </c>
      <c r="H365" t="b">
        <f>(soki[[#This Row],[Butelek]]=soki[[#This Row],[Zostało]])</f>
        <v>0</v>
      </c>
      <c r="I365" t="b">
        <f>WEEKDAY(soki[[#This Row],[data]],2)&gt;5</f>
        <v>0</v>
      </c>
      <c r="P365" s="3">
        <v>351</v>
      </c>
      <c r="Q365" s="5">
        <v>44548</v>
      </c>
      <c r="R365" s="3" t="b">
        <f t="shared" si="19"/>
        <v>1</v>
      </c>
      <c r="S365" s="3">
        <f t="shared" si="20"/>
        <v>1</v>
      </c>
    </row>
    <row r="366" spans="1:19" x14ac:dyDescent="0.25">
      <c r="A366">
        <v>365</v>
      </c>
      <c r="B366" s="2">
        <v>44377</v>
      </c>
      <c r="C366" t="s">
        <v>5</v>
      </c>
      <c r="D366">
        <v>2540</v>
      </c>
      <c r="E366">
        <f t="shared" si="18"/>
        <v>180</v>
      </c>
      <c r="F366">
        <f>IF(E366 = E365, G365, G365 + IF(soki[[#This Row],[WEEKEND]], 5000, $V$8))</f>
        <v>37150</v>
      </c>
      <c r="G366">
        <f>IF(soki[[#This Row],[Butelek]]-soki[[#This Row],[wielkosc_zamowienia]]&lt;0, soki[[#This Row],[Butelek]], soki[[#This Row],[Butelek]]-soki[[#This Row],[wielkosc_zamowienia]])</f>
        <v>34610</v>
      </c>
      <c r="H366" t="b">
        <f>(soki[[#This Row],[Butelek]]=soki[[#This Row],[Zostało]])</f>
        <v>0</v>
      </c>
      <c r="I366" t="b">
        <f>WEEKDAY(soki[[#This Row],[data]],2)&gt;5</f>
        <v>0</v>
      </c>
      <c r="P366" s="3">
        <v>352</v>
      </c>
      <c r="Q366" s="5">
        <v>44549</v>
      </c>
      <c r="R366" s="3" t="b">
        <f t="shared" si="19"/>
        <v>1</v>
      </c>
      <c r="S366" s="3">
        <f t="shared" si="20"/>
        <v>2</v>
      </c>
    </row>
    <row r="367" spans="1:19" x14ac:dyDescent="0.25">
      <c r="A367">
        <v>366</v>
      </c>
      <c r="B367" s="2">
        <v>44377</v>
      </c>
      <c r="C367" t="s">
        <v>7</v>
      </c>
      <c r="D367">
        <v>8140</v>
      </c>
      <c r="E367">
        <f t="shared" si="18"/>
        <v>180</v>
      </c>
      <c r="F367">
        <f>IF(E367 = E366, G366, G366 + IF(soki[[#This Row],[WEEKEND]], 5000, $V$8))</f>
        <v>34610</v>
      </c>
      <c r="G367">
        <f>IF(soki[[#This Row],[Butelek]]-soki[[#This Row],[wielkosc_zamowienia]]&lt;0, soki[[#This Row],[Butelek]], soki[[#This Row],[Butelek]]-soki[[#This Row],[wielkosc_zamowienia]])</f>
        <v>26470</v>
      </c>
      <c r="H367" t="b">
        <f>(soki[[#This Row],[Butelek]]=soki[[#This Row],[Zostało]])</f>
        <v>0</v>
      </c>
      <c r="I367" t="b">
        <f>WEEKDAY(soki[[#This Row],[data]],2)&gt;5</f>
        <v>0</v>
      </c>
      <c r="P367" s="3">
        <v>353</v>
      </c>
      <c r="Q367" s="5">
        <v>44550</v>
      </c>
      <c r="R367" s="3" t="b">
        <f t="shared" si="19"/>
        <v>1</v>
      </c>
      <c r="S367" s="3">
        <f t="shared" si="20"/>
        <v>3</v>
      </c>
    </row>
    <row r="368" spans="1:19" x14ac:dyDescent="0.25">
      <c r="A368">
        <v>367</v>
      </c>
      <c r="B368" s="2">
        <v>44378</v>
      </c>
      <c r="C368" t="s">
        <v>4</v>
      </c>
      <c r="D368">
        <v>1740</v>
      </c>
      <c r="E368">
        <f t="shared" si="18"/>
        <v>181</v>
      </c>
      <c r="F368">
        <f>IF(E368 = E367, G367, G367 + IF(soki[[#This Row],[WEEKEND]], 5000, $V$8))</f>
        <v>38470</v>
      </c>
      <c r="G368">
        <f>IF(soki[[#This Row],[Butelek]]-soki[[#This Row],[wielkosc_zamowienia]]&lt;0, soki[[#This Row],[Butelek]], soki[[#This Row],[Butelek]]-soki[[#This Row],[wielkosc_zamowienia]])</f>
        <v>36730</v>
      </c>
      <c r="H368" t="b">
        <f>(soki[[#This Row],[Butelek]]=soki[[#This Row],[Zostało]])</f>
        <v>0</v>
      </c>
      <c r="I368" t="b">
        <f>WEEKDAY(soki[[#This Row],[data]],2)&gt;5</f>
        <v>0</v>
      </c>
      <c r="P368" s="3">
        <v>354</v>
      </c>
      <c r="Q368" s="5">
        <v>44551</v>
      </c>
      <c r="R368" s="3" t="b">
        <f t="shared" si="19"/>
        <v>0</v>
      </c>
      <c r="S368" s="3">
        <f t="shared" si="20"/>
        <v>0</v>
      </c>
    </row>
    <row r="369" spans="1:19" x14ac:dyDescent="0.25">
      <c r="A369">
        <v>368</v>
      </c>
      <c r="B369" s="2">
        <v>44378</v>
      </c>
      <c r="C369" t="s">
        <v>7</v>
      </c>
      <c r="D369">
        <v>5840</v>
      </c>
      <c r="E369">
        <f t="shared" si="18"/>
        <v>181</v>
      </c>
      <c r="F369">
        <f>IF(E369 = E368, G368, G368 + IF(soki[[#This Row],[WEEKEND]], 5000, $V$8))</f>
        <v>36730</v>
      </c>
      <c r="G369">
        <f>IF(soki[[#This Row],[Butelek]]-soki[[#This Row],[wielkosc_zamowienia]]&lt;0, soki[[#This Row],[Butelek]], soki[[#This Row],[Butelek]]-soki[[#This Row],[wielkosc_zamowienia]])</f>
        <v>30890</v>
      </c>
      <c r="H369" t="b">
        <f>(soki[[#This Row],[Butelek]]=soki[[#This Row],[Zostało]])</f>
        <v>0</v>
      </c>
      <c r="I369" t="b">
        <f>WEEKDAY(soki[[#This Row],[data]],2)&gt;5</f>
        <v>0</v>
      </c>
      <c r="P369" s="3">
        <v>355</v>
      </c>
      <c r="Q369" s="5">
        <v>44552</v>
      </c>
      <c r="R369" s="3" t="b">
        <f t="shared" si="19"/>
        <v>1</v>
      </c>
      <c r="S369" s="3">
        <f t="shared" si="20"/>
        <v>1</v>
      </c>
    </row>
    <row r="370" spans="1:19" x14ac:dyDescent="0.25">
      <c r="A370">
        <v>369</v>
      </c>
      <c r="B370" s="2">
        <v>44379</v>
      </c>
      <c r="C370" t="s">
        <v>5</v>
      </c>
      <c r="D370">
        <v>3170</v>
      </c>
      <c r="E370">
        <f t="shared" si="18"/>
        <v>182</v>
      </c>
      <c r="F370">
        <f>IF(E370 = E369, G369, G369 + IF(soki[[#This Row],[WEEKEND]], 5000, $V$8))</f>
        <v>42890</v>
      </c>
      <c r="G370">
        <f>IF(soki[[#This Row],[Butelek]]-soki[[#This Row],[wielkosc_zamowienia]]&lt;0, soki[[#This Row],[Butelek]], soki[[#This Row],[Butelek]]-soki[[#This Row],[wielkosc_zamowienia]])</f>
        <v>39720</v>
      </c>
      <c r="H370" t="b">
        <f>(soki[[#This Row],[Butelek]]=soki[[#This Row],[Zostało]])</f>
        <v>0</v>
      </c>
      <c r="I370" t="b">
        <f>WEEKDAY(soki[[#This Row],[data]],2)&gt;5</f>
        <v>0</v>
      </c>
      <c r="P370" s="3">
        <v>356</v>
      </c>
      <c r="Q370" s="5">
        <v>44553</v>
      </c>
      <c r="R370" s="3" t="b">
        <f t="shared" si="19"/>
        <v>1</v>
      </c>
      <c r="S370" s="3">
        <f t="shared" si="20"/>
        <v>2</v>
      </c>
    </row>
    <row r="371" spans="1:19" x14ac:dyDescent="0.25">
      <c r="A371">
        <v>370</v>
      </c>
      <c r="B371" s="2">
        <v>44379</v>
      </c>
      <c r="C371" t="s">
        <v>7</v>
      </c>
      <c r="D371">
        <v>4000</v>
      </c>
      <c r="E371">
        <f t="shared" si="18"/>
        <v>182</v>
      </c>
      <c r="F371">
        <f>IF(E371 = E370, G370, G370 + IF(soki[[#This Row],[WEEKEND]], 5000, $V$8))</f>
        <v>39720</v>
      </c>
      <c r="G371">
        <f>IF(soki[[#This Row],[Butelek]]-soki[[#This Row],[wielkosc_zamowienia]]&lt;0, soki[[#This Row],[Butelek]], soki[[#This Row],[Butelek]]-soki[[#This Row],[wielkosc_zamowienia]])</f>
        <v>35720</v>
      </c>
      <c r="H371" t="b">
        <f>(soki[[#This Row],[Butelek]]=soki[[#This Row],[Zostało]])</f>
        <v>0</v>
      </c>
      <c r="I371" t="b">
        <f>WEEKDAY(soki[[#This Row],[data]],2)&gt;5</f>
        <v>0</v>
      </c>
      <c r="P371" s="3">
        <v>357</v>
      </c>
      <c r="Q371" s="5">
        <v>44554</v>
      </c>
      <c r="R371" s="3" t="b">
        <f t="shared" si="19"/>
        <v>1</v>
      </c>
      <c r="S371" s="3">
        <f t="shared" si="20"/>
        <v>3</v>
      </c>
    </row>
    <row r="372" spans="1:19" x14ac:dyDescent="0.25">
      <c r="A372">
        <v>371</v>
      </c>
      <c r="B372" s="2">
        <v>44380</v>
      </c>
      <c r="C372" t="s">
        <v>4</v>
      </c>
      <c r="D372">
        <v>4600</v>
      </c>
      <c r="E372">
        <f t="shared" si="18"/>
        <v>183</v>
      </c>
      <c r="F372">
        <f>IF(E372 = E371, G371, G371 + IF(soki[[#This Row],[WEEKEND]], 5000, $V$8))</f>
        <v>40720</v>
      </c>
      <c r="G372">
        <f>IF(soki[[#This Row],[Butelek]]-soki[[#This Row],[wielkosc_zamowienia]]&lt;0, soki[[#This Row],[Butelek]], soki[[#This Row],[Butelek]]-soki[[#This Row],[wielkosc_zamowienia]])</f>
        <v>36120</v>
      </c>
      <c r="H372" t="b">
        <f>(soki[[#This Row],[Butelek]]=soki[[#This Row],[Zostało]])</f>
        <v>0</v>
      </c>
      <c r="I372" t="b">
        <f>WEEKDAY(soki[[#This Row],[data]],2)&gt;5</f>
        <v>1</v>
      </c>
      <c r="P372" s="3">
        <v>358</v>
      </c>
      <c r="Q372" s="5">
        <v>44555</v>
      </c>
      <c r="R372" s="3" t="b">
        <f t="shared" si="19"/>
        <v>1</v>
      </c>
      <c r="S372" s="3">
        <f t="shared" si="20"/>
        <v>4</v>
      </c>
    </row>
    <row r="373" spans="1:19" x14ac:dyDescent="0.25">
      <c r="A373">
        <v>372</v>
      </c>
      <c r="B373" s="2">
        <v>44380</v>
      </c>
      <c r="C373" t="s">
        <v>5</v>
      </c>
      <c r="D373">
        <v>9870</v>
      </c>
      <c r="E373">
        <f t="shared" si="18"/>
        <v>183</v>
      </c>
      <c r="F373">
        <f>IF(E373 = E372, G372, G372 + IF(soki[[#This Row],[WEEKEND]], 5000, $V$8))</f>
        <v>36120</v>
      </c>
      <c r="G373">
        <f>IF(soki[[#This Row],[Butelek]]-soki[[#This Row],[wielkosc_zamowienia]]&lt;0, soki[[#This Row],[Butelek]], soki[[#This Row],[Butelek]]-soki[[#This Row],[wielkosc_zamowienia]])</f>
        <v>26250</v>
      </c>
      <c r="H373" t="b">
        <f>(soki[[#This Row],[Butelek]]=soki[[#This Row],[Zostało]])</f>
        <v>0</v>
      </c>
      <c r="I373" t="b">
        <f>WEEKDAY(soki[[#This Row],[data]],2)&gt;5</f>
        <v>1</v>
      </c>
      <c r="P373" s="3">
        <v>359</v>
      </c>
      <c r="Q373" s="5">
        <v>44556</v>
      </c>
      <c r="R373" s="3" t="b">
        <f t="shared" si="19"/>
        <v>0</v>
      </c>
      <c r="S373" s="3">
        <f t="shared" si="20"/>
        <v>0</v>
      </c>
    </row>
    <row r="374" spans="1:19" x14ac:dyDescent="0.25">
      <c r="A374">
        <v>373</v>
      </c>
      <c r="B374" s="2">
        <v>44381</v>
      </c>
      <c r="C374" t="s">
        <v>5</v>
      </c>
      <c r="D374">
        <v>9390</v>
      </c>
      <c r="E374">
        <f t="shared" si="18"/>
        <v>184</v>
      </c>
      <c r="F374">
        <f>IF(E374 = E373, G373, G373 + IF(soki[[#This Row],[WEEKEND]], 5000, $V$8))</f>
        <v>31250</v>
      </c>
      <c r="G374">
        <f>IF(soki[[#This Row],[Butelek]]-soki[[#This Row],[wielkosc_zamowienia]]&lt;0, soki[[#This Row],[Butelek]], soki[[#This Row],[Butelek]]-soki[[#This Row],[wielkosc_zamowienia]])</f>
        <v>21860</v>
      </c>
      <c r="H374" t="b">
        <f>(soki[[#This Row],[Butelek]]=soki[[#This Row],[Zostało]])</f>
        <v>0</v>
      </c>
      <c r="I374" t="b">
        <f>WEEKDAY(soki[[#This Row],[data]],2)&gt;5</f>
        <v>1</v>
      </c>
      <c r="P374" s="3">
        <v>360</v>
      </c>
      <c r="Q374" s="5">
        <v>44557</v>
      </c>
      <c r="R374" s="3" t="b">
        <f t="shared" si="19"/>
        <v>1</v>
      </c>
      <c r="S374" s="3">
        <f t="shared" si="20"/>
        <v>1</v>
      </c>
    </row>
    <row r="375" spans="1:19" x14ac:dyDescent="0.25">
      <c r="A375">
        <v>374</v>
      </c>
      <c r="B375" s="2">
        <v>44382</v>
      </c>
      <c r="C375" t="s">
        <v>7</v>
      </c>
      <c r="D375">
        <v>1300</v>
      </c>
      <c r="E375">
        <f t="shared" si="18"/>
        <v>185</v>
      </c>
      <c r="F375">
        <f>IF(E375 = E374, G374, G374 + IF(soki[[#This Row],[WEEKEND]], 5000, $V$8))</f>
        <v>33860</v>
      </c>
      <c r="G375">
        <f>IF(soki[[#This Row],[Butelek]]-soki[[#This Row],[wielkosc_zamowienia]]&lt;0, soki[[#This Row],[Butelek]], soki[[#This Row],[Butelek]]-soki[[#This Row],[wielkosc_zamowienia]])</f>
        <v>32560</v>
      </c>
      <c r="H375" t="b">
        <f>(soki[[#This Row],[Butelek]]=soki[[#This Row],[Zostało]])</f>
        <v>0</v>
      </c>
      <c r="I375" t="b">
        <f>WEEKDAY(soki[[#This Row],[data]],2)&gt;5</f>
        <v>0</v>
      </c>
      <c r="P375" s="3">
        <v>361</v>
      </c>
      <c r="Q375" s="5">
        <v>44558</v>
      </c>
      <c r="R375" s="3" t="b">
        <f t="shared" si="19"/>
        <v>1</v>
      </c>
      <c r="S375" s="3">
        <f t="shared" si="20"/>
        <v>2</v>
      </c>
    </row>
    <row r="376" spans="1:19" x14ac:dyDescent="0.25">
      <c r="A376">
        <v>375</v>
      </c>
      <c r="B376" s="2">
        <v>44382</v>
      </c>
      <c r="C376" t="s">
        <v>4</v>
      </c>
      <c r="D376">
        <v>2650</v>
      </c>
      <c r="E376">
        <f t="shared" si="18"/>
        <v>185</v>
      </c>
      <c r="F376">
        <f>IF(E376 = E375, G375, G375 + IF(soki[[#This Row],[WEEKEND]], 5000, $V$8))</f>
        <v>32560</v>
      </c>
      <c r="G376">
        <f>IF(soki[[#This Row],[Butelek]]-soki[[#This Row],[wielkosc_zamowienia]]&lt;0, soki[[#This Row],[Butelek]], soki[[#This Row],[Butelek]]-soki[[#This Row],[wielkosc_zamowienia]])</f>
        <v>29910</v>
      </c>
      <c r="H376" t="b">
        <f>(soki[[#This Row],[Butelek]]=soki[[#This Row],[Zostało]])</f>
        <v>0</v>
      </c>
      <c r="I376" t="b">
        <f>WEEKDAY(soki[[#This Row],[data]],2)&gt;5</f>
        <v>0</v>
      </c>
      <c r="P376" s="3">
        <v>362</v>
      </c>
      <c r="Q376" s="5">
        <v>44559</v>
      </c>
      <c r="R376" s="3" t="b">
        <f t="shared" si="19"/>
        <v>1</v>
      </c>
      <c r="S376" s="3">
        <f t="shared" si="20"/>
        <v>3</v>
      </c>
    </row>
    <row r="377" spans="1:19" x14ac:dyDescent="0.25">
      <c r="A377">
        <v>376</v>
      </c>
      <c r="B377" s="2">
        <v>44383</v>
      </c>
      <c r="C377" t="s">
        <v>5</v>
      </c>
      <c r="D377">
        <v>4060</v>
      </c>
      <c r="E377">
        <f t="shared" si="18"/>
        <v>186</v>
      </c>
      <c r="F377">
        <f>IF(E377 = E376, G376, G376 + IF(soki[[#This Row],[WEEKEND]], 5000, $V$8))</f>
        <v>41910</v>
      </c>
      <c r="G377">
        <f>IF(soki[[#This Row],[Butelek]]-soki[[#This Row],[wielkosc_zamowienia]]&lt;0, soki[[#This Row],[Butelek]], soki[[#This Row],[Butelek]]-soki[[#This Row],[wielkosc_zamowienia]])</f>
        <v>37850</v>
      </c>
      <c r="H377" t="b">
        <f>(soki[[#This Row],[Butelek]]=soki[[#This Row],[Zostało]])</f>
        <v>0</v>
      </c>
      <c r="I377" t="b">
        <f>WEEKDAY(soki[[#This Row],[data]],2)&gt;5</f>
        <v>0</v>
      </c>
      <c r="P377" s="3">
        <v>363</v>
      </c>
      <c r="Q377" s="5">
        <v>44560</v>
      </c>
      <c r="R377" s="3" t="b">
        <f t="shared" si="19"/>
        <v>0</v>
      </c>
      <c r="S377" s="3">
        <f t="shared" si="20"/>
        <v>0</v>
      </c>
    </row>
    <row r="378" spans="1:19" x14ac:dyDescent="0.25">
      <c r="A378">
        <v>377</v>
      </c>
      <c r="B378" s="2">
        <v>44383</v>
      </c>
      <c r="C378" t="s">
        <v>4</v>
      </c>
      <c r="D378">
        <v>4460</v>
      </c>
      <c r="E378">
        <f t="shared" si="18"/>
        <v>186</v>
      </c>
      <c r="F378">
        <f>IF(E378 = E377, G377, G377 + IF(soki[[#This Row],[WEEKEND]], 5000, $V$8))</f>
        <v>37850</v>
      </c>
      <c r="G378">
        <f>IF(soki[[#This Row],[Butelek]]-soki[[#This Row],[wielkosc_zamowienia]]&lt;0, soki[[#This Row],[Butelek]], soki[[#This Row],[Butelek]]-soki[[#This Row],[wielkosc_zamowienia]])</f>
        <v>33390</v>
      </c>
      <c r="H378" t="b">
        <f>(soki[[#This Row],[Butelek]]=soki[[#This Row],[Zostało]])</f>
        <v>0</v>
      </c>
      <c r="I378" t="b">
        <f>WEEKDAY(soki[[#This Row],[data]],2)&gt;5</f>
        <v>0</v>
      </c>
      <c r="P378" s="3">
        <v>364</v>
      </c>
      <c r="Q378" s="5">
        <v>44561</v>
      </c>
      <c r="R378" s="3" t="b">
        <f t="shared" si="19"/>
        <v>0</v>
      </c>
      <c r="S378" s="3">
        <f t="shared" si="20"/>
        <v>0</v>
      </c>
    </row>
    <row r="379" spans="1:19" x14ac:dyDescent="0.25">
      <c r="A379">
        <v>378</v>
      </c>
      <c r="B379" s="2">
        <v>44384</v>
      </c>
      <c r="C379" t="s">
        <v>6</v>
      </c>
      <c r="D379">
        <v>9390</v>
      </c>
      <c r="E379">
        <f t="shared" si="18"/>
        <v>187</v>
      </c>
      <c r="F379">
        <f>IF(E379 = E378, G378, G378 + IF(soki[[#This Row],[WEEKEND]], 5000, $V$8))</f>
        <v>45390</v>
      </c>
      <c r="G379">
        <f>IF(soki[[#This Row],[Butelek]]-soki[[#This Row],[wielkosc_zamowienia]]&lt;0, soki[[#This Row],[Butelek]], soki[[#This Row],[Butelek]]-soki[[#This Row],[wielkosc_zamowienia]])</f>
        <v>36000</v>
      </c>
      <c r="H379" t="b">
        <f>(soki[[#This Row],[Butelek]]=soki[[#This Row],[Zostało]])</f>
        <v>0</v>
      </c>
      <c r="I379" t="b">
        <f>WEEKDAY(soki[[#This Row],[data]],2)&gt;5</f>
        <v>0</v>
      </c>
      <c r="Q379" s="2"/>
    </row>
    <row r="380" spans="1:19" x14ac:dyDescent="0.25">
      <c r="A380">
        <v>379</v>
      </c>
      <c r="B380" s="2">
        <v>44384</v>
      </c>
      <c r="C380" t="s">
        <v>4</v>
      </c>
      <c r="D380">
        <v>9670</v>
      </c>
      <c r="E380">
        <f t="shared" si="18"/>
        <v>187</v>
      </c>
      <c r="F380">
        <f>IF(E380 = E379, G379, G379 + IF(soki[[#This Row],[WEEKEND]], 5000, $V$8))</f>
        <v>36000</v>
      </c>
      <c r="G380">
        <f>IF(soki[[#This Row],[Butelek]]-soki[[#This Row],[wielkosc_zamowienia]]&lt;0, soki[[#This Row],[Butelek]], soki[[#This Row],[Butelek]]-soki[[#This Row],[wielkosc_zamowienia]])</f>
        <v>26330</v>
      </c>
      <c r="H380" t="b">
        <f>(soki[[#This Row],[Butelek]]=soki[[#This Row],[Zostało]])</f>
        <v>0</v>
      </c>
      <c r="I380" t="b">
        <f>WEEKDAY(soki[[#This Row],[data]],2)&gt;5</f>
        <v>0</v>
      </c>
    </row>
    <row r="381" spans="1:19" x14ac:dyDescent="0.25">
      <c r="A381">
        <v>380</v>
      </c>
      <c r="B381" s="2">
        <v>44384</v>
      </c>
      <c r="C381" t="s">
        <v>5</v>
      </c>
      <c r="D381">
        <v>3460</v>
      </c>
      <c r="E381">
        <f t="shared" si="18"/>
        <v>187</v>
      </c>
      <c r="F381">
        <f>IF(E381 = E380, G380, G380 + IF(soki[[#This Row],[WEEKEND]], 5000, $V$8))</f>
        <v>26330</v>
      </c>
      <c r="G381">
        <f>IF(soki[[#This Row],[Butelek]]-soki[[#This Row],[wielkosc_zamowienia]]&lt;0, soki[[#This Row],[Butelek]], soki[[#This Row],[Butelek]]-soki[[#This Row],[wielkosc_zamowienia]])</f>
        <v>22870</v>
      </c>
      <c r="H381" t="b">
        <f>(soki[[#This Row],[Butelek]]=soki[[#This Row],[Zostało]])</f>
        <v>0</v>
      </c>
      <c r="I381" t="b">
        <f>WEEKDAY(soki[[#This Row],[data]],2)&gt;5</f>
        <v>0</v>
      </c>
    </row>
    <row r="382" spans="1:19" x14ac:dyDescent="0.25">
      <c r="A382">
        <v>381</v>
      </c>
      <c r="B382" s="2">
        <v>44385</v>
      </c>
      <c r="C382" t="s">
        <v>4</v>
      </c>
      <c r="D382">
        <v>2030</v>
      </c>
      <c r="E382">
        <f t="shared" si="18"/>
        <v>188</v>
      </c>
      <c r="F382">
        <f>IF(E382 = E381, G381, G381 + IF(soki[[#This Row],[WEEKEND]], 5000, $V$8))</f>
        <v>34870</v>
      </c>
      <c r="G382">
        <f>IF(soki[[#This Row],[Butelek]]-soki[[#This Row],[wielkosc_zamowienia]]&lt;0, soki[[#This Row],[Butelek]], soki[[#This Row],[Butelek]]-soki[[#This Row],[wielkosc_zamowienia]])</f>
        <v>32840</v>
      </c>
      <c r="H382" t="b">
        <f>(soki[[#This Row],[Butelek]]=soki[[#This Row],[Zostało]])</f>
        <v>0</v>
      </c>
      <c r="I382" t="b">
        <f>WEEKDAY(soki[[#This Row],[data]],2)&gt;5</f>
        <v>0</v>
      </c>
    </row>
    <row r="383" spans="1:19" x14ac:dyDescent="0.25">
      <c r="A383">
        <v>382</v>
      </c>
      <c r="B383" s="2">
        <v>44385</v>
      </c>
      <c r="C383" t="s">
        <v>6</v>
      </c>
      <c r="D383">
        <v>3860</v>
      </c>
      <c r="E383">
        <f t="shared" si="18"/>
        <v>188</v>
      </c>
      <c r="F383">
        <f>IF(E383 = E382, G382, G382 + IF(soki[[#This Row],[WEEKEND]], 5000, $V$8))</f>
        <v>32840</v>
      </c>
      <c r="G383">
        <f>IF(soki[[#This Row],[Butelek]]-soki[[#This Row],[wielkosc_zamowienia]]&lt;0, soki[[#This Row],[Butelek]], soki[[#This Row],[Butelek]]-soki[[#This Row],[wielkosc_zamowienia]])</f>
        <v>28980</v>
      </c>
      <c r="H383" t="b">
        <f>(soki[[#This Row],[Butelek]]=soki[[#This Row],[Zostało]])</f>
        <v>0</v>
      </c>
      <c r="I383" t="b">
        <f>WEEKDAY(soki[[#This Row],[data]],2)&gt;5</f>
        <v>0</v>
      </c>
    </row>
    <row r="384" spans="1:19" x14ac:dyDescent="0.25">
      <c r="A384">
        <v>383</v>
      </c>
      <c r="B384" s="2">
        <v>44385</v>
      </c>
      <c r="C384" t="s">
        <v>5</v>
      </c>
      <c r="D384">
        <v>3770</v>
      </c>
      <c r="E384">
        <f t="shared" si="18"/>
        <v>188</v>
      </c>
      <c r="F384">
        <f>IF(E384 = E383, G383, G383 + IF(soki[[#This Row],[WEEKEND]], 5000, $V$8))</f>
        <v>28980</v>
      </c>
      <c r="G384">
        <f>IF(soki[[#This Row],[Butelek]]-soki[[#This Row],[wielkosc_zamowienia]]&lt;0, soki[[#This Row],[Butelek]], soki[[#This Row],[Butelek]]-soki[[#This Row],[wielkosc_zamowienia]])</f>
        <v>25210</v>
      </c>
      <c r="H384" t="b">
        <f>(soki[[#This Row],[Butelek]]=soki[[#This Row],[Zostało]])</f>
        <v>0</v>
      </c>
      <c r="I384" t="b">
        <f>WEEKDAY(soki[[#This Row],[data]],2)&gt;5</f>
        <v>0</v>
      </c>
    </row>
    <row r="385" spans="1:9" x14ac:dyDescent="0.25">
      <c r="A385">
        <v>384</v>
      </c>
      <c r="B385" s="2">
        <v>44386</v>
      </c>
      <c r="C385" t="s">
        <v>6</v>
      </c>
      <c r="D385">
        <v>3970</v>
      </c>
      <c r="E385">
        <f t="shared" si="18"/>
        <v>189</v>
      </c>
      <c r="F385">
        <f>IF(E385 = E384, G384, G384 + IF(soki[[#This Row],[WEEKEND]], 5000, $V$8))</f>
        <v>37210</v>
      </c>
      <c r="G385">
        <f>IF(soki[[#This Row],[Butelek]]-soki[[#This Row],[wielkosc_zamowienia]]&lt;0, soki[[#This Row],[Butelek]], soki[[#This Row],[Butelek]]-soki[[#This Row],[wielkosc_zamowienia]])</f>
        <v>33240</v>
      </c>
      <c r="H385" t="b">
        <f>(soki[[#This Row],[Butelek]]=soki[[#This Row],[Zostało]])</f>
        <v>0</v>
      </c>
      <c r="I385" t="b">
        <f>WEEKDAY(soki[[#This Row],[data]],2)&gt;5</f>
        <v>0</v>
      </c>
    </row>
    <row r="386" spans="1:9" x14ac:dyDescent="0.25">
      <c r="A386">
        <v>385</v>
      </c>
      <c r="B386" s="2">
        <v>44386</v>
      </c>
      <c r="C386" t="s">
        <v>4</v>
      </c>
      <c r="D386">
        <v>9280</v>
      </c>
      <c r="E386">
        <f t="shared" si="18"/>
        <v>189</v>
      </c>
      <c r="F386">
        <f>IF(E386 = E385, G385, G385 + IF(soki[[#This Row],[WEEKEND]], 5000, $V$8))</f>
        <v>33240</v>
      </c>
      <c r="G386">
        <f>IF(soki[[#This Row],[Butelek]]-soki[[#This Row],[wielkosc_zamowienia]]&lt;0, soki[[#This Row],[Butelek]], soki[[#This Row],[Butelek]]-soki[[#This Row],[wielkosc_zamowienia]])</f>
        <v>23960</v>
      </c>
      <c r="H386" t="b">
        <f>(soki[[#This Row],[Butelek]]=soki[[#This Row],[Zostało]])</f>
        <v>0</v>
      </c>
      <c r="I386" t="b">
        <f>WEEKDAY(soki[[#This Row],[data]],2)&gt;5</f>
        <v>0</v>
      </c>
    </row>
    <row r="387" spans="1:9" x14ac:dyDescent="0.25">
      <c r="A387">
        <v>386</v>
      </c>
      <c r="B387" s="2">
        <v>44387</v>
      </c>
      <c r="C387" t="s">
        <v>7</v>
      </c>
      <c r="D387">
        <v>6930</v>
      </c>
      <c r="E387">
        <f t="shared" si="18"/>
        <v>190</v>
      </c>
      <c r="F387">
        <f>IF(E387 = E386, G386, G386 + IF(soki[[#This Row],[WEEKEND]], 5000, $V$8))</f>
        <v>28960</v>
      </c>
      <c r="G387">
        <f>IF(soki[[#This Row],[Butelek]]-soki[[#This Row],[wielkosc_zamowienia]]&lt;0, soki[[#This Row],[Butelek]], soki[[#This Row],[Butelek]]-soki[[#This Row],[wielkosc_zamowienia]])</f>
        <v>22030</v>
      </c>
      <c r="H387" t="b">
        <f>(soki[[#This Row],[Butelek]]=soki[[#This Row],[Zostało]])</f>
        <v>0</v>
      </c>
      <c r="I387" t="b">
        <f>WEEKDAY(soki[[#This Row],[data]],2)&gt;5</f>
        <v>1</v>
      </c>
    </row>
    <row r="388" spans="1:9" x14ac:dyDescent="0.25">
      <c r="A388">
        <v>387</v>
      </c>
      <c r="B388" s="2">
        <v>44388</v>
      </c>
      <c r="C388" t="s">
        <v>7</v>
      </c>
      <c r="D388">
        <v>2850</v>
      </c>
      <c r="E388">
        <f t="shared" ref="E388:E451" si="21">IF(DAY(B388)=DAY(B387),E387,E387+1)</f>
        <v>191</v>
      </c>
      <c r="F388">
        <f>IF(E388 = E387, G387, G387 + IF(soki[[#This Row],[WEEKEND]], 5000, $V$8))</f>
        <v>27030</v>
      </c>
      <c r="G388">
        <f>IF(soki[[#This Row],[Butelek]]-soki[[#This Row],[wielkosc_zamowienia]]&lt;0, soki[[#This Row],[Butelek]], soki[[#This Row],[Butelek]]-soki[[#This Row],[wielkosc_zamowienia]])</f>
        <v>24180</v>
      </c>
      <c r="H388" t="b">
        <f>(soki[[#This Row],[Butelek]]=soki[[#This Row],[Zostało]])</f>
        <v>0</v>
      </c>
      <c r="I388" t="b">
        <f>WEEKDAY(soki[[#This Row],[data]],2)&gt;5</f>
        <v>1</v>
      </c>
    </row>
    <row r="389" spans="1:9" x14ac:dyDescent="0.25">
      <c r="A389">
        <v>388</v>
      </c>
      <c r="B389" s="2">
        <v>44388</v>
      </c>
      <c r="C389" t="s">
        <v>5</v>
      </c>
      <c r="D389">
        <v>7480</v>
      </c>
      <c r="E389">
        <f t="shared" si="21"/>
        <v>191</v>
      </c>
      <c r="F389">
        <f>IF(E389 = E388, G388, G388 + IF(soki[[#This Row],[WEEKEND]], 5000, $V$8))</f>
        <v>24180</v>
      </c>
      <c r="G389">
        <f>IF(soki[[#This Row],[Butelek]]-soki[[#This Row],[wielkosc_zamowienia]]&lt;0, soki[[#This Row],[Butelek]], soki[[#This Row],[Butelek]]-soki[[#This Row],[wielkosc_zamowienia]])</f>
        <v>16700</v>
      </c>
      <c r="H389" t="b">
        <f>(soki[[#This Row],[Butelek]]=soki[[#This Row],[Zostało]])</f>
        <v>0</v>
      </c>
      <c r="I389" t="b">
        <f>WEEKDAY(soki[[#This Row],[data]],2)&gt;5</f>
        <v>1</v>
      </c>
    </row>
    <row r="390" spans="1:9" x14ac:dyDescent="0.25">
      <c r="A390">
        <v>389</v>
      </c>
      <c r="B390" s="2">
        <v>44388</v>
      </c>
      <c r="C390" t="s">
        <v>4</v>
      </c>
      <c r="D390">
        <v>4170</v>
      </c>
      <c r="E390">
        <f t="shared" si="21"/>
        <v>191</v>
      </c>
      <c r="F390">
        <f>IF(E390 = E389, G389, G389 + IF(soki[[#This Row],[WEEKEND]], 5000, $V$8))</f>
        <v>16700</v>
      </c>
      <c r="G390">
        <f>IF(soki[[#This Row],[Butelek]]-soki[[#This Row],[wielkosc_zamowienia]]&lt;0, soki[[#This Row],[Butelek]], soki[[#This Row],[Butelek]]-soki[[#This Row],[wielkosc_zamowienia]])</f>
        <v>12530</v>
      </c>
      <c r="H390" t="b">
        <f>(soki[[#This Row],[Butelek]]=soki[[#This Row],[Zostało]])</f>
        <v>0</v>
      </c>
      <c r="I390" t="b">
        <f>WEEKDAY(soki[[#This Row],[data]],2)&gt;5</f>
        <v>1</v>
      </c>
    </row>
    <row r="391" spans="1:9" x14ac:dyDescent="0.25">
      <c r="A391">
        <v>390</v>
      </c>
      <c r="B391" s="2">
        <v>44389</v>
      </c>
      <c r="C391" t="s">
        <v>4</v>
      </c>
      <c r="D391">
        <v>6110</v>
      </c>
      <c r="E391">
        <f t="shared" si="21"/>
        <v>192</v>
      </c>
      <c r="F391">
        <f>IF(E391 = E390, G390, G390 + IF(soki[[#This Row],[WEEKEND]], 5000, $V$8))</f>
        <v>24530</v>
      </c>
      <c r="G391">
        <f>IF(soki[[#This Row],[Butelek]]-soki[[#This Row],[wielkosc_zamowienia]]&lt;0, soki[[#This Row],[Butelek]], soki[[#This Row],[Butelek]]-soki[[#This Row],[wielkosc_zamowienia]])</f>
        <v>18420</v>
      </c>
      <c r="H391" t="b">
        <f>(soki[[#This Row],[Butelek]]=soki[[#This Row],[Zostało]])</f>
        <v>0</v>
      </c>
      <c r="I391" t="b">
        <f>WEEKDAY(soki[[#This Row],[data]],2)&gt;5</f>
        <v>0</v>
      </c>
    </row>
    <row r="392" spans="1:9" x14ac:dyDescent="0.25">
      <c r="A392">
        <v>391</v>
      </c>
      <c r="B392" s="2">
        <v>44389</v>
      </c>
      <c r="C392" t="s">
        <v>7</v>
      </c>
      <c r="D392">
        <v>3250</v>
      </c>
      <c r="E392">
        <f t="shared" si="21"/>
        <v>192</v>
      </c>
      <c r="F392">
        <f>IF(E392 = E391, G391, G391 + IF(soki[[#This Row],[WEEKEND]], 5000, $V$8))</f>
        <v>18420</v>
      </c>
      <c r="G392">
        <f>IF(soki[[#This Row],[Butelek]]-soki[[#This Row],[wielkosc_zamowienia]]&lt;0, soki[[#This Row],[Butelek]], soki[[#This Row],[Butelek]]-soki[[#This Row],[wielkosc_zamowienia]])</f>
        <v>15170</v>
      </c>
      <c r="H392" t="b">
        <f>(soki[[#This Row],[Butelek]]=soki[[#This Row],[Zostało]])</f>
        <v>0</v>
      </c>
      <c r="I392" t="b">
        <f>WEEKDAY(soki[[#This Row],[data]],2)&gt;5</f>
        <v>0</v>
      </c>
    </row>
    <row r="393" spans="1:9" x14ac:dyDescent="0.25">
      <c r="A393">
        <v>392</v>
      </c>
      <c r="B393" s="2">
        <v>44390</v>
      </c>
      <c r="C393" t="s">
        <v>4</v>
      </c>
      <c r="D393">
        <v>6930</v>
      </c>
      <c r="E393">
        <f t="shared" si="21"/>
        <v>193</v>
      </c>
      <c r="F393">
        <f>IF(E393 = E392, G392, G392 + IF(soki[[#This Row],[WEEKEND]], 5000, $V$8))</f>
        <v>27170</v>
      </c>
      <c r="G393">
        <f>IF(soki[[#This Row],[Butelek]]-soki[[#This Row],[wielkosc_zamowienia]]&lt;0, soki[[#This Row],[Butelek]], soki[[#This Row],[Butelek]]-soki[[#This Row],[wielkosc_zamowienia]])</f>
        <v>20240</v>
      </c>
      <c r="H393" t="b">
        <f>(soki[[#This Row],[Butelek]]=soki[[#This Row],[Zostało]])</f>
        <v>0</v>
      </c>
      <c r="I393" t="b">
        <f>WEEKDAY(soki[[#This Row],[data]],2)&gt;5</f>
        <v>0</v>
      </c>
    </row>
    <row r="394" spans="1:9" x14ac:dyDescent="0.25">
      <c r="A394">
        <v>393</v>
      </c>
      <c r="B394" s="2">
        <v>44390</v>
      </c>
      <c r="C394" t="s">
        <v>5</v>
      </c>
      <c r="D394">
        <v>4790</v>
      </c>
      <c r="E394">
        <f t="shared" si="21"/>
        <v>193</v>
      </c>
      <c r="F394">
        <f>IF(E394 = E393, G393, G393 + IF(soki[[#This Row],[WEEKEND]], 5000, $V$8))</f>
        <v>20240</v>
      </c>
      <c r="G394">
        <f>IF(soki[[#This Row],[Butelek]]-soki[[#This Row],[wielkosc_zamowienia]]&lt;0, soki[[#This Row],[Butelek]], soki[[#This Row],[Butelek]]-soki[[#This Row],[wielkosc_zamowienia]])</f>
        <v>15450</v>
      </c>
      <c r="H394" t="b">
        <f>(soki[[#This Row],[Butelek]]=soki[[#This Row],[Zostało]])</f>
        <v>0</v>
      </c>
      <c r="I394" t="b">
        <f>WEEKDAY(soki[[#This Row],[data]],2)&gt;5</f>
        <v>0</v>
      </c>
    </row>
    <row r="395" spans="1:9" x14ac:dyDescent="0.25">
      <c r="A395">
        <v>394</v>
      </c>
      <c r="B395" s="2">
        <v>44390</v>
      </c>
      <c r="C395" t="s">
        <v>7</v>
      </c>
      <c r="D395">
        <v>3110</v>
      </c>
      <c r="E395">
        <f t="shared" si="21"/>
        <v>193</v>
      </c>
      <c r="F395">
        <f>IF(E395 = E394, G394, G394 + IF(soki[[#This Row],[WEEKEND]], 5000, $V$8))</f>
        <v>15450</v>
      </c>
      <c r="G395">
        <f>IF(soki[[#This Row],[Butelek]]-soki[[#This Row],[wielkosc_zamowienia]]&lt;0, soki[[#This Row],[Butelek]], soki[[#This Row],[Butelek]]-soki[[#This Row],[wielkosc_zamowienia]])</f>
        <v>12340</v>
      </c>
      <c r="H395" t="b">
        <f>(soki[[#This Row],[Butelek]]=soki[[#This Row],[Zostało]])</f>
        <v>0</v>
      </c>
      <c r="I395" t="b">
        <f>WEEKDAY(soki[[#This Row],[data]],2)&gt;5</f>
        <v>0</v>
      </c>
    </row>
    <row r="396" spans="1:9" x14ac:dyDescent="0.25">
      <c r="A396">
        <v>395</v>
      </c>
      <c r="B396" s="2">
        <v>44391</v>
      </c>
      <c r="C396" t="s">
        <v>7</v>
      </c>
      <c r="D396">
        <v>6930</v>
      </c>
      <c r="E396">
        <f t="shared" si="21"/>
        <v>194</v>
      </c>
      <c r="F396">
        <f>IF(E396 = E395, G395, G395 + IF(soki[[#This Row],[WEEKEND]], 5000, $V$8))</f>
        <v>24340</v>
      </c>
      <c r="G396">
        <f>IF(soki[[#This Row],[Butelek]]-soki[[#This Row],[wielkosc_zamowienia]]&lt;0, soki[[#This Row],[Butelek]], soki[[#This Row],[Butelek]]-soki[[#This Row],[wielkosc_zamowienia]])</f>
        <v>17410</v>
      </c>
      <c r="H396" t="b">
        <f>(soki[[#This Row],[Butelek]]=soki[[#This Row],[Zostało]])</f>
        <v>0</v>
      </c>
      <c r="I396" t="b">
        <f>WEEKDAY(soki[[#This Row],[data]],2)&gt;5</f>
        <v>0</v>
      </c>
    </row>
    <row r="397" spans="1:9" x14ac:dyDescent="0.25">
      <c r="A397">
        <v>396</v>
      </c>
      <c r="B397" s="2">
        <v>44392</v>
      </c>
      <c r="C397" t="s">
        <v>5</v>
      </c>
      <c r="D397">
        <v>8100</v>
      </c>
      <c r="E397">
        <f t="shared" si="21"/>
        <v>195</v>
      </c>
      <c r="F397">
        <f>IF(E397 = E396, G396, G396 + IF(soki[[#This Row],[WEEKEND]], 5000, $V$8))</f>
        <v>29410</v>
      </c>
      <c r="G397">
        <f>IF(soki[[#This Row],[Butelek]]-soki[[#This Row],[wielkosc_zamowienia]]&lt;0, soki[[#This Row],[Butelek]], soki[[#This Row],[Butelek]]-soki[[#This Row],[wielkosc_zamowienia]])</f>
        <v>21310</v>
      </c>
      <c r="H397" t="b">
        <f>(soki[[#This Row],[Butelek]]=soki[[#This Row],[Zostało]])</f>
        <v>0</v>
      </c>
      <c r="I397" t="b">
        <f>WEEKDAY(soki[[#This Row],[data]],2)&gt;5</f>
        <v>0</v>
      </c>
    </row>
    <row r="398" spans="1:9" x14ac:dyDescent="0.25">
      <c r="A398">
        <v>397</v>
      </c>
      <c r="B398" s="2">
        <v>44392</v>
      </c>
      <c r="C398" t="s">
        <v>7</v>
      </c>
      <c r="D398">
        <v>6600</v>
      </c>
      <c r="E398">
        <f t="shared" si="21"/>
        <v>195</v>
      </c>
      <c r="F398">
        <f>IF(E398 = E397, G397, G397 + IF(soki[[#This Row],[WEEKEND]], 5000, $V$8))</f>
        <v>21310</v>
      </c>
      <c r="G398">
        <f>IF(soki[[#This Row],[Butelek]]-soki[[#This Row],[wielkosc_zamowienia]]&lt;0, soki[[#This Row],[Butelek]], soki[[#This Row],[Butelek]]-soki[[#This Row],[wielkosc_zamowienia]])</f>
        <v>14710</v>
      </c>
      <c r="H398" t="b">
        <f>(soki[[#This Row],[Butelek]]=soki[[#This Row],[Zostało]])</f>
        <v>0</v>
      </c>
      <c r="I398" t="b">
        <f>WEEKDAY(soki[[#This Row],[data]],2)&gt;5</f>
        <v>0</v>
      </c>
    </row>
    <row r="399" spans="1:9" x14ac:dyDescent="0.25">
      <c r="A399">
        <v>398</v>
      </c>
      <c r="B399" s="2">
        <v>44392</v>
      </c>
      <c r="C399" t="s">
        <v>4</v>
      </c>
      <c r="D399">
        <v>9850</v>
      </c>
      <c r="E399">
        <f t="shared" si="21"/>
        <v>195</v>
      </c>
      <c r="F399">
        <f>IF(E399 = E398, G398, G398 + IF(soki[[#This Row],[WEEKEND]], 5000, $V$8))</f>
        <v>14710</v>
      </c>
      <c r="G399">
        <f>IF(soki[[#This Row],[Butelek]]-soki[[#This Row],[wielkosc_zamowienia]]&lt;0, soki[[#This Row],[Butelek]], soki[[#This Row],[Butelek]]-soki[[#This Row],[wielkosc_zamowienia]])</f>
        <v>4860</v>
      </c>
      <c r="H399" t="b">
        <f>(soki[[#This Row],[Butelek]]=soki[[#This Row],[Zostało]])</f>
        <v>0</v>
      </c>
      <c r="I399" t="b">
        <f>WEEKDAY(soki[[#This Row],[data]],2)&gt;5</f>
        <v>0</v>
      </c>
    </row>
    <row r="400" spans="1:9" x14ac:dyDescent="0.25">
      <c r="A400">
        <v>399</v>
      </c>
      <c r="B400" s="2">
        <v>44393</v>
      </c>
      <c r="C400" t="s">
        <v>4</v>
      </c>
      <c r="D400">
        <v>8950</v>
      </c>
      <c r="E400">
        <f t="shared" si="21"/>
        <v>196</v>
      </c>
      <c r="F400">
        <f>IF(E400 = E399, G399, G399 + IF(soki[[#This Row],[WEEKEND]], 5000, $V$8))</f>
        <v>16860</v>
      </c>
      <c r="G400">
        <f>IF(soki[[#This Row],[Butelek]]-soki[[#This Row],[wielkosc_zamowienia]]&lt;0, soki[[#This Row],[Butelek]], soki[[#This Row],[Butelek]]-soki[[#This Row],[wielkosc_zamowienia]])</f>
        <v>7910</v>
      </c>
      <c r="H400" t="b">
        <f>(soki[[#This Row],[Butelek]]=soki[[#This Row],[Zostało]])</f>
        <v>0</v>
      </c>
      <c r="I400" t="b">
        <f>WEEKDAY(soki[[#This Row],[data]],2)&gt;5</f>
        <v>0</v>
      </c>
    </row>
    <row r="401" spans="1:9" x14ac:dyDescent="0.25">
      <c r="A401">
        <v>400</v>
      </c>
      <c r="B401" s="2">
        <v>44394</v>
      </c>
      <c r="C401" t="s">
        <v>7</v>
      </c>
      <c r="D401">
        <v>3280</v>
      </c>
      <c r="E401">
        <f t="shared" si="21"/>
        <v>197</v>
      </c>
      <c r="F401">
        <f>IF(E401 = E400, G400, G400 + IF(soki[[#This Row],[WEEKEND]], 5000, $V$8))</f>
        <v>12910</v>
      </c>
      <c r="G401">
        <f>IF(soki[[#This Row],[Butelek]]-soki[[#This Row],[wielkosc_zamowienia]]&lt;0, soki[[#This Row],[Butelek]], soki[[#This Row],[Butelek]]-soki[[#This Row],[wielkosc_zamowienia]])</f>
        <v>9630</v>
      </c>
      <c r="H401" t="b">
        <f>(soki[[#This Row],[Butelek]]=soki[[#This Row],[Zostało]])</f>
        <v>0</v>
      </c>
      <c r="I401" t="b">
        <f>WEEKDAY(soki[[#This Row],[data]],2)&gt;5</f>
        <v>1</v>
      </c>
    </row>
    <row r="402" spans="1:9" x14ac:dyDescent="0.25">
      <c r="A402">
        <v>401</v>
      </c>
      <c r="B402" s="2">
        <v>44394</v>
      </c>
      <c r="C402" t="s">
        <v>4</v>
      </c>
      <c r="D402">
        <v>4680</v>
      </c>
      <c r="E402">
        <f t="shared" si="21"/>
        <v>197</v>
      </c>
      <c r="F402">
        <f>IF(E402 = E401, G401, G401 + IF(soki[[#This Row],[WEEKEND]], 5000, $V$8))</f>
        <v>9630</v>
      </c>
      <c r="G402">
        <f>IF(soki[[#This Row],[Butelek]]-soki[[#This Row],[wielkosc_zamowienia]]&lt;0, soki[[#This Row],[Butelek]], soki[[#This Row],[Butelek]]-soki[[#This Row],[wielkosc_zamowienia]])</f>
        <v>4950</v>
      </c>
      <c r="H402" t="b">
        <f>(soki[[#This Row],[Butelek]]=soki[[#This Row],[Zostało]])</f>
        <v>0</v>
      </c>
      <c r="I402" t="b">
        <f>WEEKDAY(soki[[#This Row],[data]],2)&gt;5</f>
        <v>1</v>
      </c>
    </row>
    <row r="403" spans="1:9" x14ac:dyDescent="0.25">
      <c r="A403">
        <v>402</v>
      </c>
      <c r="B403" s="2">
        <v>44395</v>
      </c>
      <c r="C403" t="s">
        <v>6</v>
      </c>
      <c r="D403">
        <v>5750</v>
      </c>
      <c r="E403">
        <f t="shared" si="21"/>
        <v>198</v>
      </c>
      <c r="F403">
        <f>IF(E403 = E402, G402, G402 + IF(soki[[#This Row],[WEEKEND]], 5000, $V$8))</f>
        <v>9950</v>
      </c>
      <c r="G403">
        <f>IF(soki[[#This Row],[Butelek]]-soki[[#This Row],[wielkosc_zamowienia]]&lt;0, soki[[#This Row],[Butelek]], soki[[#This Row],[Butelek]]-soki[[#This Row],[wielkosc_zamowienia]])</f>
        <v>4200</v>
      </c>
      <c r="H403" t="b">
        <f>(soki[[#This Row],[Butelek]]=soki[[#This Row],[Zostało]])</f>
        <v>0</v>
      </c>
      <c r="I403" t="b">
        <f>WEEKDAY(soki[[#This Row],[data]],2)&gt;5</f>
        <v>1</v>
      </c>
    </row>
    <row r="404" spans="1:9" x14ac:dyDescent="0.25">
      <c r="A404">
        <v>403</v>
      </c>
      <c r="B404" s="2">
        <v>44395</v>
      </c>
      <c r="C404" t="s">
        <v>5</v>
      </c>
      <c r="D404">
        <v>7000</v>
      </c>
      <c r="E404">
        <f t="shared" si="21"/>
        <v>198</v>
      </c>
      <c r="F404">
        <f>IF(E404 = E403, G403, G403 + IF(soki[[#This Row],[WEEKEND]], 5000, $V$8))</f>
        <v>4200</v>
      </c>
      <c r="G404">
        <f>IF(soki[[#This Row],[Butelek]]-soki[[#This Row],[wielkosc_zamowienia]]&lt;0, soki[[#This Row],[Butelek]], soki[[#This Row],[Butelek]]-soki[[#This Row],[wielkosc_zamowienia]])</f>
        <v>4200</v>
      </c>
      <c r="H404" t="b">
        <f>(soki[[#This Row],[Butelek]]=soki[[#This Row],[Zostało]])</f>
        <v>1</v>
      </c>
      <c r="I404" t="b">
        <f>WEEKDAY(soki[[#This Row],[data]],2)&gt;5</f>
        <v>1</v>
      </c>
    </row>
    <row r="405" spans="1:9" x14ac:dyDescent="0.25">
      <c r="A405">
        <v>404</v>
      </c>
      <c r="B405" s="2">
        <v>44396</v>
      </c>
      <c r="C405" t="s">
        <v>4</v>
      </c>
      <c r="D405">
        <v>5870</v>
      </c>
      <c r="E405">
        <f t="shared" si="21"/>
        <v>199</v>
      </c>
      <c r="F405">
        <f>IF(E405 = E404, G404, G404 + IF(soki[[#This Row],[WEEKEND]], 5000, $V$8))</f>
        <v>16200</v>
      </c>
      <c r="G405">
        <f>IF(soki[[#This Row],[Butelek]]-soki[[#This Row],[wielkosc_zamowienia]]&lt;0, soki[[#This Row],[Butelek]], soki[[#This Row],[Butelek]]-soki[[#This Row],[wielkosc_zamowienia]])</f>
        <v>10330</v>
      </c>
      <c r="H405" t="b">
        <f>(soki[[#This Row],[Butelek]]=soki[[#This Row],[Zostało]])</f>
        <v>0</v>
      </c>
      <c r="I405" t="b">
        <f>WEEKDAY(soki[[#This Row],[data]],2)&gt;5</f>
        <v>0</v>
      </c>
    </row>
    <row r="406" spans="1:9" x14ac:dyDescent="0.25">
      <c r="A406">
        <v>405</v>
      </c>
      <c r="B406" s="2">
        <v>44396</v>
      </c>
      <c r="C406" t="s">
        <v>7</v>
      </c>
      <c r="D406">
        <v>6070</v>
      </c>
      <c r="E406">
        <f t="shared" si="21"/>
        <v>199</v>
      </c>
      <c r="F406">
        <f>IF(E406 = E405, G405, G405 + IF(soki[[#This Row],[WEEKEND]], 5000, $V$8))</f>
        <v>10330</v>
      </c>
      <c r="G406">
        <f>IF(soki[[#This Row],[Butelek]]-soki[[#This Row],[wielkosc_zamowienia]]&lt;0, soki[[#This Row],[Butelek]], soki[[#This Row],[Butelek]]-soki[[#This Row],[wielkosc_zamowienia]])</f>
        <v>4260</v>
      </c>
      <c r="H406" t="b">
        <f>(soki[[#This Row],[Butelek]]=soki[[#This Row],[Zostało]])</f>
        <v>0</v>
      </c>
      <c r="I406" t="b">
        <f>WEEKDAY(soki[[#This Row],[data]],2)&gt;5</f>
        <v>0</v>
      </c>
    </row>
    <row r="407" spans="1:9" x14ac:dyDescent="0.25">
      <c r="A407">
        <v>406</v>
      </c>
      <c r="B407" s="2">
        <v>44397</v>
      </c>
      <c r="C407" t="s">
        <v>4</v>
      </c>
      <c r="D407">
        <v>1500</v>
      </c>
      <c r="E407">
        <f t="shared" si="21"/>
        <v>200</v>
      </c>
      <c r="F407">
        <f>IF(E407 = E406, G406, G406 + IF(soki[[#This Row],[WEEKEND]], 5000, $V$8))</f>
        <v>16260</v>
      </c>
      <c r="G407">
        <f>IF(soki[[#This Row],[Butelek]]-soki[[#This Row],[wielkosc_zamowienia]]&lt;0, soki[[#This Row],[Butelek]], soki[[#This Row],[Butelek]]-soki[[#This Row],[wielkosc_zamowienia]])</f>
        <v>14760</v>
      </c>
      <c r="H407" t="b">
        <f>(soki[[#This Row],[Butelek]]=soki[[#This Row],[Zostało]])</f>
        <v>0</v>
      </c>
      <c r="I407" t="b">
        <f>WEEKDAY(soki[[#This Row],[data]],2)&gt;5</f>
        <v>0</v>
      </c>
    </row>
    <row r="408" spans="1:9" x14ac:dyDescent="0.25">
      <c r="A408">
        <v>407</v>
      </c>
      <c r="B408" s="2">
        <v>44397</v>
      </c>
      <c r="C408" t="s">
        <v>5</v>
      </c>
      <c r="D408">
        <v>6820</v>
      </c>
      <c r="E408">
        <f t="shared" si="21"/>
        <v>200</v>
      </c>
      <c r="F408">
        <f>IF(E408 = E407, G407, G407 + IF(soki[[#This Row],[WEEKEND]], 5000, $V$8))</f>
        <v>14760</v>
      </c>
      <c r="G408">
        <f>IF(soki[[#This Row],[Butelek]]-soki[[#This Row],[wielkosc_zamowienia]]&lt;0, soki[[#This Row],[Butelek]], soki[[#This Row],[Butelek]]-soki[[#This Row],[wielkosc_zamowienia]])</f>
        <v>7940</v>
      </c>
      <c r="H408" t="b">
        <f>(soki[[#This Row],[Butelek]]=soki[[#This Row],[Zostało]])</f>
        <v>0</v>
      </c>
      <c r="I408" t="b">
        <f>WEEKDAY(soki[[#This Row],[data]],2)&gt;5</f>
        <v>0</v>
      </c>
    </row>
    <row r="409" spans="1:9" x14ac:dyDescent="0.25">
      <c r="A409">
        <v>408</v>
      </c>
      <c r="B409" s="2">
        <v>44398</v>
      </c>
      <c r="C409" t="s">
        <v>4</v>
      </c>
      <c r="D409">
        <v>2150</v>
      </c>
      <c r="E409">
        <f t="shared" si="21"/>
        <v>201</v>
      </c>
      <c r="F409">
        <f>IF(E409 = E408, G408, G408 + IF(soki[[#This Row],[WEEKEND]], 5000, $V$8))</f>
        <v>19940</v>
      </c>
      <c r="G409">
        <f>IF(soki[[#This Row],[Butelek]]-soki[[#This Row],[wielkosc_zamowienia]]&lt;0, soki[[#This Row],[Butelek]], soki[[#This Row],[Butelek]]-soki[[#This Row],[wielkosc_zamowienia]])</f>
        <v>17790</v>
      </c>
      <c r="H409" t="b">
        <f>(soki[[#This Row],[Butelek]]=soki[[#This Row],[Zostało]])</f>
        <v>0</v>
      </c>
      <c r="I409" t="b">
        <f>WEEKDAY(soki[[#This Row],[data]],2)&gt;5</f>
        <v>0</v>
      </c>
    </row>
    <row r="410" spans="1:9" x14ac:dyDescent="0.25">
      <c r="A410">
        <v>409</v>
      </c>
      <c r="B410" s="2">
        <v>44399</v>
      </c>
      <c r="C410" t="s">
        <v>7</v>
      </c>
      <c r="D410">
        <v>6600</v>
      </c>
      <c r="E410">
        <f t="shared" si="21"/>
        <v>202</v>
      </c>
      <c r="F410">
        <f>IF(E410 = E409, G409, G409 + IF(soki[[#This Row],[WEEKEND]], 5000, $V$8))</f>
        <v>29790</v>
      </c>
      <c r="G410">
        <f>IF(soki[[#This Row],[Butelek]]-soki[[#This Row],[wielkosc_zamowienia]]&lt;0, soki[[#This Row],[Butelek]], soki[[#This Row],[Butelek]]-soki[[#This Row],[wielkosc_zamowienia]])</f>
        <v>23190</v>
      </c>
      <c r="H410" t="b">
        <f>(soki[[#This Row],[Butelek]]=soki[[#This Row],[Zostało]])</f>
        <v>0</v>
      </c>
      <c r="I410" t="b">
        <f>WEEKDAY(soki[[#This Row],[data]],2)&gt;5</f>
        <v>0</v>
      </c>
    </row>
    <row r="411" spans="1:9" x14ac:dyDescent="0.25">
      <c r="A411">
        <v>410</v>
      </c>
      <c r="B411" s="2">
        <v>44399</v>
      </c>
      <c r="C411" t="s">
        <v>5</v>
      </c>
      <c r="D411">
        <v>7270</v>
      </c>
      <c r="E411">
        <f t="shared" si="21"/>
        <v>202</v>
      </c>
      <c r="F411">
        <f>IF(E411 = E410, G410, G410 + IF(soki[[#This Row],[WEEKEND]], 5000, $V$8))</f>
        <v>23190</v>
      </c>
      <c r="G411">
        <f>IF(soki[[#This Row],[Butelek]]-soki[[#This Row],[wielkosc_zamowienia]]&lt;0, soki[[#This Row],[Butelek]], soki[[#This Row],[Butelek]]-soki[[#This Row],[wielkosc_zamowienia]])</f>
        <v>15920</v>
      </c>
      <c r="H411" t="b">
        <f>(soki[[#This Row],[Butelek]]=soki[[#This Row],[Zostało]])</f>
        <v>0</v>
      </c>
      <c r="I411" t="b">
        <f>WEEKDAY(soki[[#This Row],[data]],2)&gt;5</f>
        <v>0</v>
      </c>
    </row>
    <row r="412" spans="1:9" x14ac:dyDescent="0.25">
      <c r="A412">
        <v>411</v>
      </c>
      <c r="B412" s="2">
        <v>44399</v>
      </c>
      <c r="C412" t="s">
        <v>4</v>
      </c>
      <c r="D412">
        <v>1560</v>
      </c>
      <c r="E412">
        <f t="shared" si="21"/>
        <v>202</v>
      </c>
      <c r="F412">
        <f>IF(E412 = E411, G411, G411 + IF(soki[[#This Row],[WEEKEND]], 5000, $V$8))</f>
        <v>15920</v>
      </c>
      <c r="G412">
        <f>IF(soki[[#This Row],[Butelek]]-soki[[#This Row],[wielkosc_zamowienia]]&lt;0, soki[[#This Row],[Butelek]], soki[[#This Row],[Butelek]]-soki[[#This Row],[wielkosc_zamowienia]])</f>
        <v>14360</v>
      </c>
      <c r="H412" t="b">
        <f>(soki[[#This Row],[Butelek]]=soki[[#This Row],[Zostało]])</f>
        <v>0</v>
      </c>
      <c r="I412" t="b">
        <f>WEEKDAY(soki[[#This Row],[data]],2)&gt;5</f>
        <v>0</v>
      </c>
    </row>
    <row r="413" spans="1:9" x14ac:dyDescent="0.25">
      <c r="A413">
        <v>412</v>
      </c>
      <c r="B413" s="2">
        <v>44399</v>
      </c>
      <c r="C413" t="s">
        <v>6</v>
      </c>
      <c r="D413">
        <v>7040</v>
      </c>
      <c r="E413">
        <f t="shared" si="21"/>
        <v>202</v>
      </c>
      <c r="F413">
        <f>IF(E413 = E412, G412, G412 + IF(soki[[#This Row],[WEEKEND]], 5000, $V$8))</f>
        <v>14360</v>
      </c>
      <c r="G413">
        <f>IF(soki[[#This Row],[Butelek]]-soki[[#This Row],[wielkosc_zamowienia]]&lt;0, soki[[#This Row],[Butelek]], soki[[#This Row],[Butelek]]-soki[[#This Row],[wielkosc_zamowienia]])</f>
        <v>7320</v>
      </c>
      <c r="H413" t="b">
        <f>(soki[[#This Row],[Butelek]]=soki[[#This Row],[Zostało]])</f>
        <v>0</v>
      </c>
      <c r="I413" t="b">
        <f>WEEKDAY(soki[[#This Row],[data]],2)&gt;5</f>
        <v>0</v>
      </c>
    </row>
    <row r="414" spans="1:9" x14ac:dyDescent="0.25">
      <c r="A414">
        <v>413</v>
      </c>
      <c r="B414" s="2">
        <v>44400</v>
      </c>
      <c r="C414" t="s">
        <v>7</v>
      </c>
      <c r="D414">
        <v>2470</v>
      </c>
      <c r="E414">
        <f t="shared" si="21"/>
        <v>203</v>
      </c>
      <c r="F414">
        <f>IF(E414 = E413, G413, G413 + IF(soki[[#This Row],[WEEKEND]], 5000, $V$8))</f>
        <v>19320</v>
      </c>
      <c r="G414">
        <f>IF(soki[[#This Row],[Butelek]]-soki[[#This Row],[wielkosc_zamowienia]]&lt;0, soki[[#This Row],[Butelek]], soki[[#This Row],[Butelek]]-soki[[#This Row],[wielkosc_zamowienia]])</f>
        <v>16850</v>
      </c>
      <c r="H414" t="b">
        <f>(soki[[#This Row],[Butelek]]=soki[[#This Row],[Zostało]])</f>
        <v>0</v>
      </c>
      <c r="I414" t="b">
        <f>WEEKDAY(soki[[#This Row],[data]],2)&gt;5</f>
        <v>0</v>
      </c>
    </row>
    <row r="415" spans="1:9" x14ac:dyDescent="0.25">
      <c r="A415">
        <v>414</v>
      </c>
      <c r="B415" s="2">
        <v>44400</v>
      </c>
      <c r="C415" t="s">
        <v>4</v>
      </c>
      <c r="D415">
        <v>8550</v>
      </c>
      <c r="E415">
        <f t="shared" si="21"/>
        <v>203</v>
      </c>
      <c r="F415">
        <f>IF(E415 = E414, G414, G414 + IF(soki[[#This Row],[WEEKEND]], 5000, $V$8))</f>
        <v>16850</v>
      </c>
      <c r="G415">
        <f>IF(soki[[#This Row],[Butelek]]-soki[[#This Row],[wielkosc_zamowienia]]&lt;0, soki[[#This Row],[Butelek]], soki[[#This Row],[Butelek]]-soki[[#This Row],[wielkosc_zamowienia]])</f>
        <v>8300</v>
      </c>
      <c r="H415" t="b">
        <f>(soki[[#This Row],[Butelek]]=soki[[#This Row],[Zostało]])</f>
        <v>0</v>
      </c>
      <c r="I415" t="b">
        <f>WEEKDAY(soki[[#This Row],[data]],2)&gt;5</f>
        <v>0</v>
      </c>
    </row>
    <row r="416" spans="1:9" x14ac:dyDescent="0.25">
      <c r="A416">
        <v>415</v>
      </c>
      <c r="B416" s="2">
        <v>44400</v>
      </c>
      <c r="C416" t="s">
        <v>5</v>
      </c>
      <c r="D416">
        <v>6160</v>
      </c>
      <c r="E416">
        <f t="shared" si="21"/>
        <v>203</v>
      </c>
      <c r="F416">
        <f>IF(E416 = E415, G415, G415 + IF(soki[[#This Row],[WEEKEND]], 5000, $V$8))</f>
        <v>8300</v>
      </c>
      <c r="G416">
        <f>IF(soki[[#This Row],[Butelek]]-soki[[#This Row],[wielkosc_zamowienia]]&lt;0, soki[[#This Row],[Butelek]], soki[[#This Row],[Butelek]]-soki[[#This Row],[wielkosc_zamowienia]])</f>
        <v>2140</v>
      </c>
      <c r="H416" t="b">
        <f>(soki[[#This Row],[Butelek]]=soki[[#This Row],[Zostało]])</f>
        <v>0</v>
      </c>
      <c r="I416" t="b">
        <f>WEEKDAY(soki[[#This Row],[data]],2)&gt;5</f>
        <v>0</v>
      </c>
    </row>
    <row r="417" spans="1:9" x14ac:dyDescent="0.25">
      <c r="A417">
        <v>416</v>
      </c>
      <c r="B417" s="2">
        <v>44401</v>
      </c>
      <c r="C417" t="s">
        <v>7</v>
      </c>
      <c r="D417">
        <v>9010</v>
      </c>
      <c r="E417">
        <f t="shared" si="21"/>
        <v>204</v>
      </c>
      <c r="F417">
        <f>IF(E417 = E416, G416, G416 + IF(soki[[#This Row],[WEEKEND]], 5000, $V$8))</f>
        <v>7140</v>
      </c>
      <c r="G417">
        <f>IF(soki[[#This Row],[Butelek]]-soki[[#This Row],[wielkosc_zamowienia]]&lt;0, soki[[#This Row],[Butelek]], soki[[#This Row],[Butelek]]-soki[[#This Row],[wielkosc_zamowienia]])</f>
        <v>7140</v>
      </c>
      <c r="H417" t="b">
        <f>(soki[[#This Row],[Butelek]]=soki[[#This Row],[Zostało]])</f>
        <v>1</v>
      </c>
      <c r="I417" t="b">
        <f>WEEKDAY(soki[[#This Row],[data]],2)&gt;5</f>
        <v>1</v>
      </c>
    </row>
    <row r="418" spans="1:9" x14ac:dyDescent="0.25">
      <c r="A418">
        <v>417</v>
      </c>
      <c r="B418" s="2">
        <v>44401</v>
      </c>
      <c r="C418" t="s">
        <v>6</v>
      </c>
      <c r="D418">
        <v>1400</v>
      </c>
      <c r="E418">
        <f t="shared" si="21"/>
        <v>204</v>
      </c>
      <c r="F418">
        <f>IF(E418 = E417, G417, G417 + IF(soki[[#This Row],[WEEKEND]], 5000, $V$8))</f>
        <v>7140</v>
      </c>
      <c r="G418">
        <f>IF(soki[[#This Row],[Butelek]]-soki[[#This Row],[wielkosc_zamowienia]]&lt;0, soki[[#This Row],[Butelek]], soki[[#This Row],[Butelek]]-soki[[#This Row],[wielkosc_zamowienia]])</f>
        <v>5740</v>
      </c>
      <c r="H418" t="b">
        <f>(soki[[#This Row],[Butelek]]=soki[[#This Row],[Zostało]])</f>
        <v>0</v>
      </c>
      <c r="I418" t="b">
        <f>WEEKDAY(soki[[#This Row],[data]],2)&gt;5</f>
        <v>1</v>
      </c>
    </row>
    <row r="419" spans="1:9" x14ac:dyDescent="0.25">
      <c r="A419">
        <v>418</v>
      </c>
      <c r="B419" s="2">
        <v>44401</v>
      </c>
      <c r="C419" t="s">
        <v>5</v>
      </c>
      <c r="D419">
        <v>7730</v>
      </c>
      <c r="E419">
        <f t="shared" si="21"/>
        <v>204</v>
      </c>
      <c r="F419">
        <f>IF(E419 = E418, G418, G418 + IF(soki[[#This Row],[WEEKEND]], 5000, $V$8))</f>
        <v>5740</v>
      </c>
      <c r="G419">
        <f>IF(soki[[#This Row],[Butelek]]-soki[[#This Row],[wielkosc_zamowienia]]&lt;0, soki[[#This Row],[Butelek]], soki[[#This Row],[Butelek]]-soki[[#This Row],[wielkosc_zamowienia]])</f>
        <v>5740</v>
      </c>
      <c r="H419" t="b">
        <f>(soki[[#This Row],[Butelek]]=soki[[#This Row],[Zostało]])</f>
        <v>1</v>
      </c>
      <c r="I419" t="b">
        <f>WEEKDAY(soki[[#This Row],[data]],2)&gt;5</f>
        <v>1</v>
      </c>
    </row>
    <row r="420" spans="1:9" x14ac:dyDescent="0.25">
      <c r="A420">
        <v>419</v>
      </c>
      <c r="B420" s="2">
        <v>44401</v>
      </c>
      <c r="C420" t="s">
        <v>4</v>
      </c>
      <c r="D420">
        <v>8020</v>
      </c>
      <c r="E420">
        <f t="shared" si="21"/>
        <v>204</v>
      </c>
      <c r="F420">
        <f>IF(E420 = E419, G419, G419 + IF(soki[[#This Row],[WEEKEND]], 5000, $V$8))</f>
        <v>5740</v>
      </c>
      <c r="G420">
        <f>IF(soki[[#This Row],[Butelek]]-soki[[#This Row],[wielkosc_zamowienia]]&lt;0, soki[[#This Row],[Butelek]], soki[[#This Row],[Butelek]]-soki[[#This Row],[wielkosc_zamowienia]])</f>
        <v>5740</v>
      </c>
      <c r="H420" t="b">
        <f>(soki[[#This Row],[Butelek]]=soki[[#This Row],[Zostało]])</f>
        <v>1</v>
      </c>
      <c r="I420" t="b">
        <f>WEEKDAY(soki[[#This Row],[data]],2)&gt;5</f>
        <v>1</v>
      </c>
    </row>
    <row r="421" spans="1:9" x14ac:dyDescent="0.25">
      <c r="A421">
        <v>420</v>
      </c>
      <c r="B421" s="2">
        <v>44402</v>
      </c>
      <c r="C421" t="s">
        <v>4</v>
      </c>
      <c r="D421">
        <v>2730</v>
      </c>
      <c r="E421">
        <f t="shared" si="21"/>
        <v>205</v>
      </c>
      <c r="F421">
        <f>IF(E421 = E420, G420, G420 + IF(soki[[#This Row],[WEEKEND]], 5000, $V$8))</f>
        <v>10740</v>
      </c>
      <c r="G421">
        <f>IF(soki[[#This Row],[Butelek]]-soki[[#This Row],[wielkosc_zamowienia]]&lt;0, soki[[#This Row],[Butelek]], soki[[#This Row],[Butelek]]-soki[[#This Row],[wielkosc_zamowienia]])</f>
        <v>8010</v>
      </c>
      <c r="H421" t="b">
        <f>(soki[[#This Row],[Butelek]]=soki[[#This Row],[Zostało]])</f>
        <v>0</v>
      </c>
      <c r="I421" t="b">
        <f>WEEKDAY(soki[[#This Row],[data]],2)&gt;5</f>
        <v>1</v>
      </c>
    </row>
    <row r="422" spans="1:9" x14ac:dyDescent="0.25">
      <c r="A422">
        <v>421</v>
      </c>
      <c r="B422" s="2">
        <v>44403</v>
      </c>
      <c r="C422" t="s">
        <v>6</v>
      </c>
      <c r="D422">
        <v>8340</v>
      </c>
      <c r="E422">
        <f t="shared" si="21"/>
        <v>206</v>
      </c>
      <c r="F422">
        <f>IF(E422 = E421, G421, G421 + IF(soki[[#This Row],[WEEKEND]], 5000, $V$8))</f>
        <v>20010</v>
      </c>
      <c r="G422">
        <f>IF(soki[[#This Row],[Butelek]]-soki[[#This Row],[wielkosc_zamowienia]]&lt;0, soki[[#This Row],[Butelek]], soki[[#This Row],[Butelek]]-soki[[#This Row],[wielkosc_zamowienia]])</f>
        <v>11670</v>
      </c>
      <c r="H422" t="b">
        <f>(soki[[#This Row],[Butelek]]=soki[[#This Row],[Zostało]])</f>
        <v>0</v>
      </c>
      <c r="I422" t="b">
        <f>WEEKDAY(soki[[#This Row],[data]],2)&gt;5</f>
        <v>0</v>
      </c>
    </row>
    <row r="423" spans="1:9" x14ac:dyDescent="0.25">
      <c r="A423">
        <v>422</v>
      </c>
      <c r="B423" s="2">
        <v>44404</v>
      </c>
      <c r="C423" t="s">
        <v>5</v>
      </c>
      <c r="D423">
        <v>850</v>
      </c>
      <c r="E423">
        <f t="shared" si="21"/>
        <v>207</v>
      </c>
      <c r="F423">
        <f>IF(E423 = E422, G422, G422 + IF(soki[[#This Row],[WEEKEND]], 5000, $V$8))</f>
        <v>23670</v>
      </c>
      <c r="G423">
        <f>IF(soki[[#This Row],[Butelek]]-soki[[#This Row],[wielkosc_zamowienia]]&lt;0, soki[[#This Row],[Butelek]], soki[[#This Row],[Butelek]]-soki[[#This Row],[wielkosc_zamowienia]])</f>
        <v>22820</v>
      </c>
      <c r="H423" t="b">
        <f>(soki[[#This Row],[Butelek]]=soki[[#This Row],[Zostało]])</f>
        <v>0</v>
      </c>
      <c r="I423" t="b">
        <f>WEEKDAY(soki[[#This Row],[data]],2)&gt;5</f>
        <v>0</v>
      </c>
    </row>
    <row r="424" spans="1:9" x14ac:dyDescent="0.25">
      <c r="A424">
        <v>423</v>
      </c>
      <c r="B424" s="2">
        <v>44404</v>
      </c>
      <c r="C424" t="s">
        <v>7</v>
      </c>
      <c r="D424">
        <v>8740</v>
      </c>
      <c r="E424">
        <f t="shared" si="21"/>
        <v>207</v>
      </c>
      <c r="F424">
        <f>IF(E424 = E423, G423, G423 + IF(soki[[#This Row],[WEEKEND]], 5000, $V$8))</f>
        <v>22820</v>
      </c>
      <c r="G424">
        <f>IF(soki[[#This Row],[Butelek]]-soki[[#This Row],[wielkosc_zamowienia]]&lt;0, soki[[#This Row],[Butelek]], soki[[#This Row],[Butelek]]-soki[[#This Row],[wielkosc_zamowienia]])</f>
        <v>14080</v>
      </c>
      <c r="H424" t="b">
        <f>(soki[[#This Row],[Butelek]]=soki[[#This Row],[Zostało]])</f>
        <v>0</v>
      </c>
      <c r="I424" t="b">
        <f>WEEKDAY(soki[[#This Row],[data]],2)&gt;5</f>
        <v>0</v>
      </c>
    </row>
    <row r="425" spans="1:9" x14ac:dyDescent="0.25">
      <c r="A425">
        <v>424</v>
      </c>
      <c r="B425" s="2">
        <v>44405</v>
      </c>
      <c r="C425" t="s">
        <v>5</v>
      </c>
      <c r="D425">
        <v>6720</v>
      </c>
      <c r="E425">
        <f t="shared" si="21"/>
        <v>208</v>
      </c>
      <c r="F425">
        <f>IF(E425 = E424, G424, G424 + IF(soki[[#This Row],[WEEKEND]], 5000, $V$8))</f>
        <v>26080</v>
      </c>
      <c r="G425">
        <f>IF(soki[[#This Row],[Butelek]]-soki[[#This Row],[wielkosc_zamowienia]]&lt;0, soki[[#This Row],[Butelek]], soki[[#This Row],[Butelek]]-soki[[#This Row],[wielkosc_zamowienia]])</f>
        <v>19360</v>
      </c>
      <c r="H425" t="b">
        <f>(soki[[#This Row],[Butelek]]=soki[[#This Row],[Zostało]])</f>
        <v>0</v>
      </c>
      <c r="I425" t="b">
        <f>WEEKDAY(soki[[#This Row],[data]],2)&gt;5</f>
        <v>0</v>
      </c>
    </row>
    <row r="426" spans="1:9" x14ac:dyDescent="0.25">
      <c r="A426">
        <v>425</v>
      </c>
      <c r="B426" s="2">
        <v>44405</v>
      </c>
      <c r="C426" t="s">
        <v>4</v>
      </c>
      <c r="D426">
        <v>780</v>
      </c>
      <c r="E426">
        <f t="shared" si="21"/>
        <v>208</v>
      </c>
      <c r="F426">
        <f>IF(E426 = E425, G425, G425 + IF(soki[[#This Row],[WEEKEND]], 5000, $V$8))</f>
        <v>19360</v>
      </c>
      <c r="G426">
        <f>IF(soki[[#This Row],[Butelek]]-soki[[#This Row],[wielkosc_zamowienia]]&lt;0, soki[[#This Row],[Butelek]], soki[[#This Row],[Butelek]]-soki[[#This Row],[wielkosc_zamowienia]])</f>
        <v>18580</v>
      </c>
      <c r="H426" t="b">
        <f>(soki[[#This Row],[Butelek]]=soki[[#This Row],[Zostało]])</f>
        <v>0</v>
      </c>
      <c r="I426" t="b">
        <f>WEEKDAY(soki[[#This Row],[data]],2)&gt;5</f>
        <v>0</v>
      </c>
    </row>
    <row r="427" spans="1:9" x14ac:dyDescent="0.25">
      <c r="A427">
        <v>426</v>
      </c>
      <c r="B427" s="2">
        <v>44405</v>
      </c>
      <c r="C427" t="s">
        <v>7</v>
      </c>
      <c r="D427">
        <v>1020</v>
      </c>
      <c r="E427">
        <f t="shared" si="21"/>
        <v>208</v>
      </c>
      <c r="F427">
        <f>IF(E427 = E426, G426, G426 + IF(soki[[#This Row],[WEEKEND]], 5000, $V$8))</f>
        <v>18580</v>
      </c>
      <c r="G427">
        <f>IF(soki[[#This Row],[Butelek]]-soki[[#This Row],[wielkosc_zamowienia]]&lt;0, soki[[#This Row],[Butelek]], soki[[#This Row],[Butelek]]-soki[[#This Row],[wielkosc_zamowienia]])</f>
        <v>17560</v>
      </c>
      <c r="H427" t="b">
        <f>(soki[[#This Row],[Butelek]]=soki[[#This Row],[Zostało]])</f>
        <v>0</v>
      </c>
      <c r="I427" t="b">
        <f>WEEKDAY(soki[[#This Row],[data]],2)&gt;5</f>
        <v>0</v>
      </c>
    </row>
    <row r="428" spans="1:9" x14ac:dyDescent="0.25">
      <c r="A428">
        <v>427</v>
      </c>
      <c r="B428" s="2">
        <v>44406</v>
      </c>
      <c r="C428" t="s">
        <v>5</v>
      </c>
      <c r="D428">
        <v>4870</v>
      </c>
      <c r="E428">
        <f t="shared" si="21"/>
        <v>209</v>
      </c>
      <c r="F428">
        <f>IF(E428 = E427, G427, G427 + IF(soki[[#This Row],[WEEKEND]], 5000, $V$8))</f>
        <v>29560</v>
      </c>
      <c r="G428">
        <f>IF(soki[[#This Row],[Butelek]]-soki[[#This Row],[wielkosc_zamowienia]]&lt;0, soki[[#This Row],[Butelek]], soki[[#This Row],[Butelek]]-soki[[#This Row],[wielkosc_zamowienia]])</f>
        <v>24690</v>
      </c>
      <c r="H428" t="b">
        <f>(soki[[#This Row],[Butelek]]=soki[[#This Row],[Zostało]])</f>
        <v>0</v>
      </c>
      <c r="I428" t="b">
        <f>WEEKDAY(soki[[#This Row],[data]],2)&gt;5</f>
        <v>0</v>
      </c>
    </row>
    <row r="429" spans="1:9" x14ac:dyDescent="0.25">
      <c r="A429">
        <v>428</v>
      </c>
      <c r="B429" s="2">
        <v>44406</v>
      </c>
      <c r="C429" t="s">
        <v>6</v>
      </c>
      <c r="D429">
        <v>7250</v>
      </c>
      <c r="E429">
        <f t="shared" si="21"/>
        <v>209</v>
      </c>
      <c r="F429">
        <f>IF(E429 = E428, G428, G428 + IF(soki[[#This Row],[WEEKEND]], 5000, $V$8))</f>
        <v>24690</v>
      </c>
      <c r="G429">
        <f>IF(soki[[#This Row],[Butelek]]-soki[[#This Row],[wielkosc_zamowienia]]&lt;0, soki[[#This Row],[Butelek]], soki[[#This Row],[Butelek]]-soki[[#This Row],[wielkosc_zamowienia]])</f>
        <v>17440</v>
      </c>
      <c r="H429" t="b">
        <f>(soki[[#This Row],[Butelek]]=soki[[#This Row],[Zostało]])</f>
        <v>0</v>
      </c>
      <c r="I429" t="b">
        <f>WEEKDAY(soki[[#This Row],[data]],2)&gt;5</f>
        <v>0</v>
      </c>
    </row>
    <row r="430" spans="1:9" x14ac:dyDescent="0.25">
      <c r="A430">
        <v>429</v>
      </c>
      <c r="B430" s="2">
        <v>44406</v>
      </c>
      <c r="C430" t="s">
        <v>4</v>
      </c>
      <c r="D430">
        <v>330</v>
      </c>
      <c r="E430">
        <f t="shared" si="21"/>
        <v>209</v>
      </c>
      <c r="F430">
        <f>IF(E430 = E429, G429, G429 + IF(soki[[#This Row],[WEEKEND]], 5000, $V$8))</f>
        <v>17440</v>
      </c>
      <c r="G430">
        <f>IF(soki[[#This Row],[Butelek]]-soki[[#This Row],[wielkosc_zamowienia]]&lt;0, soki[[#This Row],[Butelek]], soki[[#This Row],[Butelek]]-soki[[#This Row],[wielkosc_zamowienia]])</f>
        <v>17110</v>
      </c>
      <c r="H430" t="b">
        <f>(soki[[#This Row],[Butelek]]=soki[[#This Row],[Zostało]])</f>
        <v>0</v>
      </c>
      <c r="I430" t="b">
        <f>WEEKDAY(soki[[#This Row],[data]],2)&gt;5</f>
        <v>0</v>
      </c>
    </row>
    <row r="431" spans="1:9" x14ac:dyDescent="0.25">
      <c r="A431">
        <v>430</v>
      </c>
      <c r="B431" s="2">
        <v>44407</v>
      </c>
      <c r="C431" t="s">
        <v>5</v>
      </c>
      <c r="D431">
        <v>3290</v>
      </c>
      <c r="E431">
        <f t="shared" si="21"/>
        <v>210</v>
      </c>
      <c r="F431">
        <f>IF(E431 = E430, G430, G430 + IF(soki[[#This Row],[WEEKEND]], 5000, $V$8))</f>
        <v>29110</v>
      </c>
      <c r="G431">
        <f>IF(soki[[#This Row],[Butelek]]-soki[[#This Row],[wielkosc_zamowienia]]&lt;0, soki[[#This Row],[Butelek]], soki[[#This Row],[Butelek]]-soki[[#This Row],[wielkosc_zamowienia]])</f>
        <v>25820</v>
      </c>
      <c r="H431" t="b">
        <f>(soki[[#This Row],[Butelek]]=soki[[#This Row],[Zostało]])</f>
        <v>0</v>
      </c>
      <c r="I431" t="b">
        <f>WEEKDAY(soki[[#This Row],[data]],2)&gt;5</f>
        <v>0</v>
      </c>
    </row>
    <row r="432" spans="1:9" x14ac:dyDescent="0.25">
      <c r="A432">
        <v>431</v>
      </c>
      <c r="B432" s="2">
        <v>44407</v>
      </c>
      <c r="C432" t="s">
        <v>6</v>
      </c>
      <c r="D432">
        <v>3820</v>
      </c>
      <c r="E432">
        <f t="shared" si="21"/>
        <v>210</v>
      </c>
      <c r="F432">
        <f>IF(E432 = E431, G431, G431 + IF(soki[[#This Row],[WEEKEND]], 5000, $V$8))</f>
        <v>25820</v>
      </c>
      <c r="G432">
        <f>IF(soki[[#This Row],[Butelek]]-soki[[#This Row],[wielkosc_zamowienia]]&lt;0, soki[[#This Row],[Butelek]], soki[[#This Row],[Butelek]]-soki[[#This Row],[wielkosc_zamowienia]])</f>
        <v>22000</v>
      </c>
      <c r="H432" t="b">
        <f>(soki[[#This Row],[Butelek]]=soki[[#This Row],[Zostało]])</f>
        <v>0</v>
      </c>
      <c r="I432" t="b">
        <f>WEEKDAY(soki[[#This Row],[data]],2)&gt;5</f>
        <v>0</v>
      </c>
    </row>
    <row r="433" spans="1:9" x14ac:dyDescent="0.25">
      <c r="A433">
        <v>432</v>
      </c>
      <c r="B433" s="2">
        <v>44407</v>
      </c>
      <c r="C433" t="s">
        <v>4</v>
      </c>
      <c r="D433">
        <v>5660</v>
      </c>
      <c r="E433">
        <f t="shared" si="21"/>
        <v>210</v>
      </c>
      <c r="F433">
        <f>IF(E433 = E432, G432, G432 + IF(soki[[#This Row],[WEEKEND]], 5000, $V$8))</f>
        <v>22000</v>
      </c>
      <c r="G433">
        <f>IF(soki[[#This Row],[Butelek]]-soki[[#This Row],[wielkosc_zamowienia]]&lt;0, soki[[#This Row],[Butelek]], soki[[#This Row],[Butelek]]-soki[[#This Row],[wielkosc_zamowienia]])</f>
        <v>16340</v>
      </c>
      <c r="H433" t="b">
        <f>(soki[[#This Row],[Butelek]]=soki[[#This Row],[Zostało]])</f>
        <v>0</v>
      </c>
      <c r="I433" t="b">
        <f>WEEKDAY(soki[[#This Row],[data]],2)&gt;5</f>
        <v>0</v>
      </c>
    </row>
    <row r="434" spans="1:9" x14ac:dyDescent="0.25">
      <c r="A434">
        <v>433</v>
      </c>
      <c r="B434" s="2">
        <v>44408</v>
      </c>
      <c r="C434" t="s">
        <v>4</v>
      </c>
      <c r="D434">
        <v>4200</v>
      </c>
      <c r="E434">
        <f t="shared" si="21"/>
        <v>211</v>
      </c>
      <c r="F434">
        <f>IF(E434 = E433, G433, G433 + IF(soki[[#This Row],[WEEKEND]], 5000, $V$8))</f>
        <v>21340</v>
      </c>
      <c r="G434">
        <f>IF(soki[[#This Row],[Butelek]]-soki[[#This Row],[wielkosc_zamowienia]]&lt;0, soki[[#This Row],[Butelek]], soki[[#This Row],[Butelek]]-soki[[#This Row],[wielkosc_zamowienia]])</f>
        <v>17140</v>
      </c>
      <c r="H434" t="b">
        <f>(soki[[#This Row],[Butelek]]=soki[[#This Row],[Zostało]])</f>
        <v>0</v>
      </c>
      <c r="I434" t="b">
        <f>WEEKDAY(soki[[#This Row],[data]],2)&gt;5</f>
        <v>1</v>
      </c>
    </row>
    <row r="435" spans="1:9" x14ac:dyDescent="0.25">
      <c r="A435">
        <v>434</v>
      </c>
      <c r="B435" s="2">
        <v>44408</v>
      </c>
      <c r="C435" t="s">
        <v>7</v>
      </c>
      <c r="D435">
        <v>5870</v>
      </c>
      <c r="E435">
        <f t="shared" si="21"/>
        <v>211</v>
      </c>
      <c r="F435">
        <f>IF(E435 = E434, G434, G434 + IF(soki[[#This Row],[WEEKEND]], 5000, $V$8))</f>
        <v>17140</v>
      </c>
      <c r="G435">
        <f>IF(soki[[#This Row],[Butelek]]-soki[[#This Row],[wielkosc_zamowienia]]&lt;0, soki[[#This Row],[Butelek]], soki[[#This Row],[Butelek]]-soki[[#This Row],[wielkosc_zamowienia]])</f>
        <v>11270</v>
      </c>
      <c r="H435" t="b">
        <f>(soki[[#This Row],[Butelek]]=soki[[#This Row],[Zostało]])</f>
        <v>0</v>
      </c>
      <c r="I435" t="b">
        <f>WEEKDAY(soki[[#This Row],[data]],2)&gt;5</f>
        <v>1</v>
      </c>
    </row>
    <row r="436" spans="1:9" x14ac:dyDescent="0.25">
      <c r="A436">
        <v>435</v>
      </c>
      <c r="B436" s="2">
        <v>44408</v>
      </c>
      <c r="C436" t="s">
        <v>6</v>
      </c>
      <c r="D436">
        <v>1670</v>
      </c>
      <c r="E436">
        <f t="shared" si="21"/>
        <v>211</v>
      </c>
      <c r="F436">
        <f>IF(E436 = E435, G435, G435 + IF(soki[[#This Row],[WEEKEND]], 5000, $V$8))</f>
        <v>11270</v>
      </c>
      <c r="G436">
        <f>IF(soki[[#This Row],[Butelek]]-soki[[#This Row],[wielkosc_zamowienia]]&lt;0, soki[[#This Row],[Butelek]], soki[[#This Row],[Butelek]]-soki[[#This Row],[wielkosc_zamowienia]])</f>
        <v>9600</v>
      </c>
      <c r="H436" t="b">
        <f>(soki[[#This Row],[Butelek]]=soki[[#This Row],[Zostało]])</f>
        <v>0</v>
      </c>
      <c r="I436" t="b">
        <f>WEEKDAY(soki[[#This Row],[data]],2)&gt;5</f>
        <v>1</v>
      </c>
    </row>
    <row r="437" spans="1:9" x14ac:dyDescent="0.25">
      <c r="A437">
        <v>436</v>
      </c>
      <c r="B437" s="2">
        <v>44408</v>
      </c>
      <c r="C437" t="s">
        <v>5</v>
      </c>
      <c r="D437">
        <v>3960</v>
      </c>
      <c r="E437">
        <f t="shared" si="21"/>
        <v>211</v>
      </c>
      <c r="F437">
        <f>IF(E437 = E436, G436, G436 + IF(soki[[#This Row],[WEEKEND]], 5000, $V$8))</f>
        <v>9600</v>
      </c>
      <c r="G437">
        <f>IF(soki[[#This Row],[Butelek]]-soki[[#This Row],[wielkosc_zamowienia]]&lt;0, soki[[#This Row],[Butelek]], soki[[#This Row],[Butelek]]-soki[[#This Row],[wielkosc_zamowienia]])</f>
        <v>5640</v>
      </c>
      <c r="H437" t="b">
        <f>(soki[[#This Row],[Butelek]]=soki[[#This Row],[Zostało]])</f>
        <v>0</v>
      </c>
      <c r="I437" t="b">
        <f>WEEKDAY(soki[[#This Row],[data]],2)&gt;5</f>
        <v>1</v>
      </c>
    </row>
    <row r="438" spans="1:9" x14ac:dyDescent="0.25">
      <c r="A438">
        <v>437</v>
      </c>
      <c r="B438" s="2">
        <v>44409</v>
      </c>
      <c r="C438" t="s">
        <v>4</v>
      </c>
      <c r="D438">
        <v>4200</v>
      </c>
      <c r="E438">
        <f t="shared" si="21"/>
        <v>212</v>
      </c>
      <c r="F438">
        <f>IF(E438 = E437, G437, G437 + IF(soki[[#This Row],[WEEKEND]], 5000, $V$8))</f>
        <v>10640</v>
      </c>
      <c r="G438">
        <f>IF(soki[[#This Row],[Butelek]]-soki[[#This Row],[wielkosc_zamowienia]]&lt;0, soki[[#This Row],[Butelek]], soki[[#This Row],[Butelek]]-soki[[#This Row],[wielkosc_zamowienia]])</f>
        <v>6440</v>
      </c>
      <c r="H438" t="b">
        <f>(soki[[#This Row],[Butelek]]=soki[[#This Row],[Zostało]])</f>
        <v>0</v>
      </c>
      <c r="I438" t="b">
        <f>WEEKDAY(soki[[#This Row],[data]],2)&gt;5</f>
        <v>1</v>
      </c>
    </row>
    <row r="439" spans="1:9" x14ac:dyDescent="0.25">
      <c r="A439">
        <v>438</v>
      </c>
      <c r="B439" s="2">
        <v>44410</v>
      </c>
      <c r="C439" t="s">
        <v>7</v>
      </c>
      <c r="D439">
        <v>7980</v>
      </c>
      <c r="E439">
        <f t="shared" si="21"/>
        <v>213</v>
      </c>
      <c r="F439">
        <f>IF(E439 = E438, G438, G438 + IF(soki[[#This Row],[WEEKEND]], 5000, $V$8))</f>
        <v>18440</v>
      </c>
      <c r="G439">
        <f>IF(soki[[#This Row],[Butelek]]-soki[[#This Row],[wielkosc_zamowienia]]&lt;0, soki[[#This Row],[Butelek]], soki[[#This Row],[Butelek]]-soki[[#This Row],[wielkosc_zamowienia]])</f>
        <v>10460</v>
      </c>
      <c r="H439" t="b">
        <f>(soki[[#This Row],[Butelek]]=soki[[#This Row],[Zostało]])</f>
        <v>0</v>
      </c>
      <c r="I439" t="b">
        <f>WEEKDAY(soki[[#This Row],[data]],2)&gt;5</f>
        <v>0</v>
      </c>
    </row>
    <row r="440" spans="1:9" x14ac:dyDescent="0.25">
      <c r="A440">
        <v>439</v>
      </c>
      <c r="B440" s="2">
        <v>44410</v>
      </c>
      <c r="C440" t="s">
        <v>4</v>
      </c>
      <c r="D440">
        <v>6110</v>
      </c>
      <c r="E440">
        <f t="shared" si="21"/>
        <v>213</v>
      </c>
      <c r="F440">
        <f>IF(E440 = E439, G439, G439 + IF(soki[[#This Row],[WEEKEND]], 5000, $V$8))</f>
        <v>10460</v>
      </c>
      <c r="G440">
        <f>IF(soki[[#This Row],[Butelek]]-soki[[#This Row],[wielkosc_zamowienia]]&lt;0, soki[[#This Row],[Butelek]], soki[[#This Row],[Butelek]]-soki[[#This Row],[wielkosc_zamowienia]])</f>
        <v>4350</v>
      </c>
      <c r="H440" t="b">
        <f>(soki[[#This Row],[Butelek]]=soki[[#This Row],[Zostało]])</f>
        <v>0</v>
      </c>
      <c r="I440" t="b">
        <f>WEEKDAY(soki[[#This Row],[data]],2)&gt;5</f>
        <v>0</v>
      </c>
    </row>
    <row r="441" spans="1:9" x14ac:dyDescent="0.25">
      <c r="A441">
        <v>440</v>
      </c>
      <c r="B441" s="2">
        <v>44411</v>
      </c>
      <c r="C441" t="s">
        <v>7</v>
      </c>
      <c r="D441">
        <v>7750</v>
      </c>
      <c r="E441">
        <f t="shared" si="21"/>
        <v>214</v>
      </c>
      <c r="F441">
        <f>IF(E441 = E440, G440, G440 + IF(soki[[#This Row],[WEEKEND]], 5000, $V$8))</f>
        <v>16350</v>
      </c>
      <c r="G441">
        <f>IF(soki[[#This Row],[Butelek]]-soki[[#This Row],[wielkosc_zamowienia]]&lt;0, soki[[#This Row],[Butelek]], soki[[#This Row],[Butelek]]-soki[[#This Row],[wielkosc_zamowienia]])</f>
        <v>8600</v>
      </c>
      <c r="H441" t="b">
        <f>(soki[[#This Row],[Butelek]]=soki[[#This Row],[Zostało]])</f>
        <v>0</v>
      </c>
      <c r="I441" t="b">
        <f>WEEKDAY(soki[[#This Row],[data]],2)&gt;5</f>
        <v>0</v>
      </c>
    </row>
    <row r="442" spans="1:9" x14ac:dyDescent="0.25">
      <c r="A442">
        <v>441</v>
      </c>
      <c r="B442" s="2">
        <v>44411</v>
      </c>
      <c r="C442" t="s">
        <v>5</v>
      </c>
      <c r="D442">
        <v>7450</v>
      </c>
      <c r="E442">
        <f t="shared" si="21"/>
        <v>214</v>
      </c>
      <c r="F442">
        <f>IF(E442 = E441, G441, G441 + IF(soki[[#This Row],[WEEKEND]], 5000, $V$8))</f>
        <v>8600</v>
      </c>
      <c r="G442">
        <f>IF(soki[[#This Row],[Butelek]]-soki[[#This Row],[wielkosc_zamowienia]]&lt;0, soki[[#This Row],[Butelek]], soki[[#This Row],[Butelek]]-soki[[#This Row],[wielkosc_zamowienia]])</f>
        <v>1150</v>
      </c>
      <c r="H442" t="b">
        <f>(soki[[#This Row],[Butelek]]=soki[[#This Row],[Zostało]])</f>
        <v>0</v>
      </c>
      <c r="I442" t="b">
        <f>WEEKDAY(soki[[#This Row],[data]],2)&gt;5</f>
        <v>0</v>
      </c>
    </row>
    <row r="443" spans="1:9" x14ac:dyDescent="0.25">
      <c r="A443">
        <v>442</v>
      </c>
      <c r="B443" s="2">
        <v>44412</v>
      </c>
      <c r="C443" t="s">
        <v>6</v>
      </c>
      <c r="D443">
        <v>3400</v>
      </c>
      <c r="E443">
        <f t="shared" si="21"/>
        <v>215</v>
      </c>
      <c r="F443">
        <f>IF(E443 = E442, G442, G442 + IF(soki[[#This Row],[WEEKEND]], 5000, $V$8))</f>
        <v>13150</v>
      </c>
      <c r="G443">
        <f>IF(soki[[#This Row],[Butelek]]-soki[[#This Row],[wielkosc_zamowienia]]&lt;0, soki[[#This Row],[Butelek]], soki[[#This Row],[Butelek]]-soki[[#This Row],[wielkosc_zamowienia]])</f>
        <v>9750</v>
      </c>
      <c r="H443" t="b">
        <f>(soki[[#This Row],[Butelek]]=soki[[#This Row],[Zostało]])</f>
        <v>0</v>
      </c>
      <c r="I443" t="b">
        <f>WEEKDAY(soki[[#This Row],[data]],2)&gt;5</f>
        <v>0</v>
      </c>
    </row>
    <row r="444" spans="1:9" x14ac:dyDescent="0.25">
      <c r="A444">
        <v>443</v>
      </c>
      <c r="B444" s="2">
        <v>44412</v>
      </c>
      <c r="C444" t="s">
        <v>7</v>
      </c>
      <c r="D444">
        <v>8560</v>
      </c>
      <c r="E444">
        <f t="shared" si="21"/>
        <v>215</v>
      </c>
      <c r="F444">
        <f>IF(E444 = E443, G443, G443 + IF(soki[[#This Row],[WEEKEND]], 5000, $V$8))</f>
        <v>9750</v>
      </c>
      <c r="G444">
        <f>IF(soki[[#This Row],[Butelek]]-soki[[#This Row],[wielkosc_zamowienia]]&lt;0, soki[[#This Row],[Butelek]], soki[[#This Row],[Butelek]]-soki[[#This Row],[wielkosc_zamowienia]])</f>
        <v>1190</v>
      </c>
      <c r="H444" t="b">
        <f>(soki[[#This Row],[Butelek]]=soki[[#This Row],[Zostało]])</f>
        <v>0</v>
      </c>
      <c r="I444" t="b">
        <f>WEEKDAY(soki[[#This Row],[data]],2)&gt;5</f>
        <v>0</v>
      </c>
    </row>
    <row r="445" spans="1:9" x14ac:dyDescent="0.25">
      <c r="A445">
        <v>444</v>
      </c>
      <c r="B445" s="2">
        <v>44413</v>
      </c>
      <c r="C445" t="s">
        <v>6</v>
      </c>
      <c r="D445">
        <v>7190</v>
      </c>
      <c r="E445">
        <f t="shared" si="21"/>
        <v>216</v>
      </c>
      <c r="F445">
        <f>IF(E445 = E444, G444, G444 + IF(soki[[#This Row],[WEEKEND]], 5000, $V$8))</f>
        <v>13190</v>
      </c>
      <c r="G445">
        <f>IF(soki[[#This Row],[Butelek]]-soki[[#This Row],[wielkosc_zamowienia]]&lt;0, soki[[#This Row],[Butelek]], soki[[#This Row],[Butelek]]-soki[[#This Row],[wielkosc_zamowienia]])</f>
        <v>6000</v>
      </c>
      <c r="H445" t="b">
        <f>(soki[[#This Row],[Butelek]]=soki[[#This Row],[Zostało]])</f>
        <v>0</v>
      </c>
      <c r="I445" t="b">
        <f>WEEKDAY(soki[[#This Row],[data]],2)&gt;5</f>
        <v>0</v>
      </c>
    </row>
    <row r="446" spans="1:9" x14ac:dyDescent="0.25">
      <c r="A446">
        <v>445</v>
      </c>
      <c r="B446" s="2">
        <v>44414</v>
      </c>
      <c r="C446" t="s">
        <v>6</v>
      </c>
      <c r="D446">
        <v>4590</v>
      </c>
      <c r="E446">
        <f t="shared" si="21"/>
        <v>217</v>
      </c>
      <c r="F446">
        <f>IF(E446 = E445, G445, G445 + IF(soki[[#This Row],[WEEKEND]], 5000, $V$8))</f>
        <v>18000</v>
      </c>
      <c r="G446">
        <f>IF(soki[[#This Row],[Butelek]]-soki[[#This Row],[wielkosc_zamowienia]]&lt;0, soki[[#This Row],[Butelek]], soki[[#This Row],[Butelek]]-soki[[#This Row],[wielkosc_zamowienia]])</f>
        <v>13410</v>
      </c>
      <c r="H446" t="b">
        <f>(soki[[#This Row],[Butelek]]=soki[[#This Row],[Zostało]])</f>
        <v>0</v>
      </c>
      <c r="I446" t="b">
        <f>WEEKDAY(soki[[#This Row],[data]],2)&gt;5</f>
        <v>0</v>
      </c>
    </row>
    <row r="447" spans="1:9" x14ac:dyDescent="0.25">
      <c r="A447">
        <v>446</v>
      </c>
      <c r="B447" s="2">
        <v>44415</v>
      </c>
      <c r="C447" t="s">
        <v>7</v>
      </c>
      <c r="D447">
        <v>4050</v>
      </c>
      <c r="E447">
        <f t="shared" si="21"/>
        <v>218</v>
      </c>
      <c r="F447">
        <f>IF(E447 = E446, G446, G446 + IF(soki[[#This Row],[WEEKEND]], 5000, $V$8))</f>
        <v>18410</v>
      </c>
      <c r="G447">
        <f>IF(soki[[#This Row],[Butelek]]-soki[[#This Row],[wielkosc_zamowienia]]&lt;0, soki[[#This Row],[Butelek]], soki[[#This Row],[Butelek]]-soki[[#This Row],[wielkosc_zamowienia]])</f>
        <v>14360</v>
      </c>
      <c r="H447" t="b">
        <f>(soki[[#This Row],[Butelek]]=soki[[#This Row],[Zostało]])</f>
        <v>0</v>
      </c>
      <c r="I447" t="b">
        <f>WEEKDAY(soki[[#This Row],[data]],2)&gt;5</f>
        <v>1</v>
      </c>
    </row>
    <row r="448" spans="1:9" x14ac:dyDescent="0.25">
      <c r="A448">
        <v>447</v>
      </c>
      <c r="B448" s="2">
        <v>44415</v>
      </c>
      <c r="C448" t="s">
        <v>5</v>
      </c>
      <c r="D448">
        <v>4310</v>
      </c>
      <c r="E448">
        <f t="shared" si="21"/>
        <v>218</v>
      </c>
      <c r="F448">
        <f>IF(E448 = E447, G447, G447 + IF(soki[[#This Row],[WEEKEND]], 5000, $V$8))</f>
        <v>14360</v>
      </c>
      <c r="G448">
        <f>IF(soki[[#This Row],[Butelek]]-soki[[#This Row],[wielkosc_zamowienia]]&lt;0, soki[[#This Row],[Butelek]], soki[[#This Row],[Butelek]]-soki[[#This Row],[wielkosc_zamowienia]])</f>
        <v>10050</v>
      </c>
      <c r="H448" t="b">
        <f>(soki[[#This Row],[Butelek]]=soki[[#This Row],[Zostało]])</f>
        <v>0</v>
      </c>
      <c r="I448" t="b">
        <f>WEEKDAY(soki[[#This Row],[data]],2)&gt;5</f>
        <v>1</v>
      </c>
    </row>
    <row r="449" spans="1:9" x14ac:dyDescent="0.25">
      <c r="A449">
        <v>448</v>
      </c>
      <c r="B449" s="2">
        <v>44416</v>
      </c>
      <c r="C449" t="s">
        <v>6</v>
      </c>
      <c r="D449">
        <v>7100</v>
      </c>
      <c r="E449">
        <f t="shared" si="21"/>
        <v>219</v>
      </c>
      <c r="F449">
        <f>IF(E449 = E448, G448, G448 + IF(soki[[#This Row],[WEEKEND]], 5000, $V$8))</f>
        <v>15050</v>
      </c>
      <c r="G449">
        <f>IF(soki[[#This Row],[Butelek]]-soki[[#This Row],[wielkosc_zamowienia]]&lt;0, soki[[#This Row],[Butelek]], soki[[#This Row],[Butelek]]-soki[[#This Row],[wielkosc_zamowienia]])</f>
        <v>7950</v>
      </c>
      <c r="H449" t="b">
        <f>(soki[[#This Row],[Butelek]]=soki[[#This Row],[Zostało]])</f>
        <v>0</v>
      </c>
      <c r="I449" t="b">
        <f>WEEKDAY(soki[[#This Row],[data]],2)&gt;5</f>
        <v>1</v>
      </c>
    </row>
    <row r="450" spans="1:9" x14ac:dyDescent="0.25">
      <c r="A450">
        <v>449</v>
      </c>
      <c r="B450" s="2">
        <v>44416</v>
      </c>
      <c r="C450" t="s">
        <v>4</v>
      </c>
      <c r="D450">
        <v>5280</v>
      </c>
      <c r="E450">
        <f t="shared" si="21"/>
        <v>219</v>
      </c>
      <c r="F450">
        <f>IF(E450 = E449, G449, G449 + IF(soki[[#This Row],[WEEKEND]], 5000, $V$8))</f>
        <v>7950</v>
      </c>
      <c r="G450">
        <f>IF(soki[[#This Row],[Butelek]]-soki[[#This Row],[wielkosc_zamowienia]]&lt;0, soki[[#This Row],[Butelek]], soki[[#This Row],[Butelek]]-soki[[#This Row],[wielkosc_zamowienia]])</f>
        <v>2670</v>
      </c>
      <c r="H450" t="b">
        <f>(soki[[#This Row],[Butelek]]=soki[[#This Row],[Zostało]])</f>
        <v>0</v>
      </c>
      <c r="I450" t="b">
        <f>WEEKDAY(soki[[#This Row],[data]],2)&gt;5</f>
        <v>1</v>
      </c>
    </row>
    <row r="451" spans="1:9" x14ac:dyDescent="0.25">
      <c r="A451">
        <v>450</v>
      </c>
      <c r="B451" s="2">
        <v>44416</v>
      </c>
      <c r="C451" t="s">
        <v>7</v>
      </c>
      <c r="D451">
        <v>3350</v>
      </c>
      <c r="E451">
        <f t="shared" si="21"/>
        <v>219</v>
      </c>
      <c r="F451">
        <f>IF(E451 = E450, G450, G450 + IF(soki[[#This Row],[WEEKEND]], 5000, $V$8))</f>
        <v>2670</v>
      </c>
      <c r="G451">
        <f>IF(soki[[#This Row],[Butelek]]-soki[[#This Row],[wielkosc_zamowienia]]&lt;0, soki[[#This Row],[Butelek]], soki[[#This Row],[Butelek]]-soki[[#This Row],[wielkosc_zamowienia]])</f>
        <v>2670</v>
      </c>
      <c r="H451" t="b">
        <f>(soki[[#This Row],[Butelek]]=soki[[#This Row],[Zostało]])</f>
        <v>1</v>
      </c>
      <c r="I451" t="b">
        <f>WEEKDAY(soki[[#This Row],[data]],2)&gt;5</f>
        <v>1</v>
      </c>
    </row>
    <row r="452" spans="1:9" x14ac:dyDescent="0.25">
      <c r="A452">
        <v>451</v>
      </c>
      <c r="B452" s="2">
        <v>44417</v>
      </c>
      <c r="C452" t="s">
        <v>6</v>
      </c>
      <c r="D452">
        <v>7820</v>
      </c>
      <c r="E452">
        <f t="shared" ref="E452:E515" si="22">IF(DAY(B452)=DAY(B451),E451,E451+1)</f>
        <v>220</v>
      </c>
      <c r="F452">
        <f>IF(E452 = E451, G451, G451 + IF(soki[[#This Row],[WEEKEND]], 5000, $V$8))</f>
        <v>14670</v>
      </c>
      <c r="G452">
        <f>IF(soki[[#This Row],[Butelek]]-soki[[#This Row],[wielkosc_zamowienia]]&lt;0, soki[[#This Row],[Butelek]], soki[[#This Row],[Butelek]]-soki[[#This Row],[wielkosc_zamowienia]])</f>
        <v>6850</v>
      </c>
      <c r="H452" t="b">
        <f>(soki[[#This Row],[Butelek]]=soki[[#This Row],[Zostało]])</f>
        <v>0</v>
      </c>
      <c r="I452" t="b">
        <f>WEEKDAY(soki[[#This Row],[data]],2)&gt;5</f>
        <v>0</v>
      </c>
    </row>
    <row r="453" spans="1:9" x14ac:dyDescent="0.25">
      <c r="A453">
        <v>452</v>
      </c>
      <c r="B453" s="2">
        <v>44418</v>
      </c>
      <c r="C453" t="s">
        <v>6</v>
      </c>
      <c r="D453">
        <v>7910</v>
      </c>
      <c r="E453">
        <f t="shared" si="22"/>
        <v>221</v>
      </c>
      <c r="F453">
        <f>IF(E453 = E452, G452, G452 + IF(soki[[#This Row],[WEEKEND]], 5000, $V$8))</f>
        <v>18850</v>
      </c>
      <c r="G453">
        <f>IF(soki[[#This Row],[Butelek]]-soki[[#This Row],[wielkosc_zamowienia]]&lt;0, soki[[#This Row],[Butelek]], soki[[#This Row],[Butelek]]-soki[[#This Row],[wielkosc_zamowienia]])</f>
        <v>10940</v>
      </c>
      <c r="H453" t="b">
        <f>(soki[[#This Row],[Butelek]]=soki[[#This Row],[Zostało]])</f>
        <v>0</v>
      </c>
      <c r="I453" t="b">
        <f>WEEKDAY(soki[[#This Row],[data]],2)&gt;5</f>
        <v>0</v>
      </c>
    </row>
    <row r="454" spans="1:9" x14ac:dyDescent="0.25">
      <c r="A454">
        <v>453</v>
      </c>
      <c r="B454" s="2">
        <v>44418</v>
      </c>
      <c r="C454" t="s">
        <v>5</v>
      </c>
      <c r="D454">
        <v>9000</v>
      </c>
      <c r="E454">
        <f t="shared" si="22"/>
        <v>221</v>
      </c>
      <c r="F454">
        <f>IF(E454 = E453, G453, G453 + IF(soki[[#This Row],[WEEKEND]], 5000, $V$8))</f>
        <v>10940</v>
      </c>
      <c r="G454">
        <f>IF(soki[[#This Row],[Butelek]]-soki[[#This Row],[wielkosc_zamowienia]]&lt;0, soki[[#This Row],[Butelek]], soki[[#This Row],[Butelek]]-soki[[#This Row],[wielkosc_zamowienia]])</f>
        <v>1940</v>
      </c>
      <c r="H454" t="b">
        <f>(soki[[#This Row],[Butelek]]=soki[[#This Row],[Zostało]])</f>
        <v>0</v>
      </c>
      <c r="I454" t="b">
        <f>WEEKDAY(soki[[#This Row],[data]],2)&gt;5</f>
        <v>0</v>
      </c>
    </row>
    <row r="455" spans="1:9" x14ac:dyDescent="0.25">
      <c r="A455">
        <v>454</v>
      </c>
      <c r="B455" s="2">
        <v>44419</v>
      </c>
      <c r="C455" t="s">
        <v>5</v>
      </c>
      <c r="D455">
        <v>3240</v>
      </c>
      <c r="E455">
        <f t="shared" si="22"/>
        <v>222</v>
      </c>
      <c r="F455">
        <f>IF(E455 = E454, G454, G454 + IF(soki[[#This Row],[WEEKEND]], 5000, $V$8))</f>
        <v>13940</v>
      </c>
      <c r="G455">
        <f>IF(soki[[#This Row],[Butelek]]-soki[[#This Row],[wielkosc_zamowienia]]&lt;0, soki[[#This Row],[Butelek]], soki[[#This Row],[Butelek]]-soki[[#This Row],[wielkosc_zamowienia]])</f>
        <v>10700</v>
      </c>
      <c r="H455" t="b">
        <f>(soki[[#This Row],[Butelek]]=soki[[#This Row],[Zostało]])</f>
        <v>0</v>
      </c>
      <c r="I455" t="b">
        <f>WEEKDAY(soki[[#This Row],[data]],2)&gt;5</f>
        <v>0</v>
      </c>
    </row>
    <row r="456" spans="1:9" x14ac:dyDescent="0.25">
      <c r="A456">
        <v>455</v>
      </c>
      <c r="B456" s="2">
        <v>44419</v>
      </c>
      <c r="C456" t="s">
        <v>7</v>
      </c>
      <c r="D456">
        <v>8700</v>
      </c>
      <c r="E456">
        <f t="shared" si="22"/>
        <v>222</v>
      </c>
      <c r="F456">
        <f>IF(E456 = E455, G455, G455 + IF(soki[[#This Row],[WEEKEND]], 5000, $V$8))</f>
        <v>10700</v>
      </c>
      <c r="G456">
        <f>IF(soki[[#This Row],[Butelek]]-soki[[#This Row],[wielkosc_zamowienia]]&lt;0, soki[[#This Row],[Butelek]], soki[[#This Row],[Butelek]]-soki[[#This Row],[wielkosc_zamowienia]])</f>
        <v>2000</v>
      </c>
      <c r="H456" t="b">
        <f>(soki[[#This Row],[Butelek]]=soki[[#This Row],[Zostało]])</f>
        <v>0</v>
      </c>
      <c r="I456" t="b">
        <f>WEEKDAY(soki[[#This Row],[data]],2)&gt;5</f>
        <v>0</v>
      </c>
    </row>
    <row r="457" spans="1:9" x14ac:dyDescent="0.25">
      <c r="A457">
        <v>456</v>
      </c>
      <c r="B457" s="2">
        <v>44419</v>
      </c>
      <c r="C457" t="s">
        <v>4</v>
      </c>
      <c r="D457">
        <v>8110</v>
      </c>
      <c r="E457">
        <f t="shared" si="22"/>
        <v>222</v>
      </c>
      <c r="F457">
        <f>IF(E457 = E456, G456, G456 + IF(soki[[#This Row],[WEEKEND]], 5000, $V$8))</f>
        <v>2000</v>
      </c>
      <c r="G457">
        <f>IF(soki[[#This Row],[Butelek]]-soki[[#This Row],[wielkosc_zamowienia]]&lt;0, soki[[#This Row],[Butelek]], soki[[#This Row],[Butelek]]-soki[[#This Row],[wielkosc_zamowienia]])</f>
        <v>2000</v>
      </c>
      <c r="H457" t="b">
        <f>(soki[[#This Row],[Butelek]]=soki[[#This Row],[Zostało]])</f>
        <v>1</v>
      </c>
      <c r="I457" t="b">
        <f>WEEKDAY(soki[[#This Row],[data]],2)&gt;5</f>
        <v>0</v>
      </c>
    </row>
    <row r="458" spans="1:9" x14ac:dyDescent="0.25">
      <c r="A458">
        <v>457</v>
      </c>
      <c r="B458" s="2">
        <v>44420</v>
      </c>
      <c r="C458" t="s">
        <v>7</v>
      </c>
      <c r="D458">
        <v>6510</v>
      </c>
      <c r="E458">
        <f t="shared" si="22"/>
        <v>223</v>
      </c>
      <c r="F458">
        <f>IF(E458 = E457, G457, G457 + IF(soki[[#This Row],[WEEKEND]], 5000, $V$8))</f>
        <v>14000</v>
      </c>
      <c r="G458">
        <f>IF(soki[[#This Row],[Butelek]]-soki[[#This Row],[wielkosc_zamowienia]]&lt;0, soki[[#This Row],[Butelek]], soki[[#This Row],[Butelek]]-soki[[#This Row],[wielkosc_zamowienia]])</f>
        <v>7490</v>
      </c>
      <c r="H458" t="b">
        <f>(soki[[#This Row],[Butelek]]=soki[[#This Row],[Zostało]])</f>
        <v>0</v>
      </c>
      <c r="I458" t="b">
        <f>WEEKDAY(soki[[#This Row],[data]],2)&gt;5</f>
        <v>0</v>
      </c>
    </row>
    <row r="459" spans="1:9" x14ac:dyDescent="0.25">
      <c r="A459">
        <v>458</v>
      </c>
      <c r="B459" s="2">
        <v>44421</v>
      </c>
      <c r="C459" t="s">
        <v>5</v>
      </c>
      <c r="D459">
        <v>1150</v>
      </c>
      <c r="E459">
        <f t="shared" si="22"/>
        <v>224</v>
      </c>
      <c r="F459">
        <f>IF(E459 = E458, G458, G458 + IF(soki[[#This Row],[WEEKEND]], 5000, $V$8))</f>
        <v>19490</v>
      </c>
      <c r="G459">
        <f>IF(soki[[#This Row],[Butelek]]-soki[[#This Row],[wielkosc_zamowienia]]&lt;0, soki[[#This Row],[Butelek]], soki[[#This Row],[Butelek]]-soki[[#This Row],[wielkosc_zamowienia]])</f>
        <v>18340</v>
      </c>
      <c r="H459" t="b">
        <f>(soki[[#This Row],[Butelek]]=soki[[#This Row],[Zostało]])</f>
        <v>0</v>
      </c>
      <c r="I459" t="b">
        <f>WEEKDAY(soki[[#This Row],[data]],2)&gt;5</f>
        <v>0</v>
      </c>
    </row>
    <row r="460" spans="1:9" x14ac:dyDescent="0.25">
      <c r="A460">
        <v>459</v>
      </c>
      <c r="B460" s="2">
        <v>44422</v>
      </c>
      <c r="C460" t="s">
        <v>7</v>
      </c>
      <c r="D460">
        <v>9430</v>
      </c>
      <c r="E460">
        <f t="shared" si="22"/>
        <v>225</v>
      </c>
      <c r="F460">
        <f>IF(E460 = E459, G459, G459 + IF(soki[[#This Row],[WEEKEND]], 5000, $V$8))</f>
        <v>23340</v>
      </c>
      <c r="G460">
        <f>IF(soki[[#This Row],[Butelek]]-soki[[#This Row],[wielkosc_zamowienia]]&lt;0, soki[[#This Row],[Butelek]], soki[[#This Row],[Butelek]]-soki[[#This Row],[wielkosc_zamowienia]])</f>
        <v>13910</v>
      </c>
      <c r="H460" t="b">
        <f>(soki[[#This Row],[Butelek]]=soki[[#This Row],[Zostało]])</f>
        <v>0</v>
      </c>
      <c r="I460" t="b">
        <f>WEEKDAY(soki[[#This Row],[data]],2)&gt;5</f>
        <v>1</v>
      </c>
    </row>
    <row r="461" spans="1:9" x14ac:dyDescent="0.25">
      <c r="A461">
        <v>460</v>
      </c>
      <c r="B461" s="2">
        <v>44422</v>
      </c>
      <c r="C461" t="s">
        <v>4</v>
      </c>
      <c r="D461">
        <v>6500</v>
      </c>
      <c r="E461">
        <f t="shared" si="22"/>
        <v>225</v>
      </c>
      <c r="F461">
        <f>IF(E461 = E460, G460, G460 + IF(soki[[#This Row],[WEEKEND]], 5000, $V$8))</f>
        <v>13910</v>
      </c>
      <c r="G461">
        <f>IF(soki[[#This Row],[Butelek]]-soki[[#This Row],[wielkosc_zamowienia]]&lt;0, soki[[#This Row],[Butelek]], soki[[#This Row],[Butelek]]-soki[[#This Row],[wielkosc_zamowienia]])</f>
        <v>7410</v>
      </c>
      <c r="H461" t="b">
        <f>(soki[[#This Row],[Butelek]]=soki[[#This Row],[Zostało]])</f>
        <v>0</v>
      </c>
      <c r="I461" t="b">
        <f>WEEKDAY(soki[[#This Row],[data]],2)&gt;5</f>
        <v>1</v>
      </c>
    </row>
    <row r="462" spans="1:9" x14ac:dyDescent="0.25">
      <c r="A462">
        <v>461</v>
      </c>
      <c r="B462" s="2">
        <v>44422</v>
      </c>
      <c r="C462" t="s">
        <v>5</v>
      </c>
      <c r="D462">
        <v>6410</v>
      </c>
      <c r="E462">
        <f t="shared" si="22"/>
        <v>225</v>
      </c>
      <c r="F462">
        <f>IF(E462 = E461, G461, G461 + IF(soki[[#This Row],[WEEKEND]], 5000, $V$8))</f>
        <v>7410</v>
      </c>
      <c r="G462">
        <f>IF(soki[[#This Row],[Butelek]]-soki[[#This Row],[wielkosc_zamowienia]]&lt;0, soki[[#This Row],[Butelek]], soki[[#This Row],[Butelek]]-soki[[#This Row],[wielkosc_zamowienia]])</f>
        <v>1000</v>
      </c>
      <c r="H462" t="b">
        <f>(soki[[#This Row],[Butelek]]=soki[[#This Row],[Zostało]])</f>
        <v>0</v>
      </c>
      <c r="I462" t="b">
        <f>WEEKDAY(soki[[#This Row],[data]],2)&gt;5</f>
        <v>1</v>
      </c>
    </row>
    <row r="463" spans="1:9" x14ac:dyDescent="0.25">
      <c r="A463">
        <v>462</v>
      </c>
      <c r="B463" s="2">
        <v>44423</v>
      </c>
      <c r="C463" t="s">
        <v>7</v>
      </c>
      <c r="D463">
        <v>5300</v>
      </c>
      <c r="E463">
        <f t="shared" si="22"/>
        <v>226</v>
      </c>
      <c r="F463">
        <f>IF(E463 = E462, G462, G462 + IF(soki[[#This Row],[WEEKEND]], 5000, $V$8))</f>
        <v>6000</v>
      </c>
      <c r="G463">
        <f>IF(soki[[#This Row],[Butelek]]-soki[[#This Row],[wielkosc_zamowienia]]&lt;0, soki[[#This Row],[Butelek]], soki[[#This Row],[Butelek]]-soki[[#This Row],[wielkosc_zamowienia]])</f>
        <v>700</v>
      </c>
      <c r="H463" t="b">
        <f>(soki[[#This Row],[Butelek]]=soki[[#This Row],[Zostało]])</f>
        <v>0</v>
      </c>
      <c r="I463" t="b">
        <f>WEEKDAY(soki[[#This Row],[data]],2)&gt;5</f>
        <v>1</v>
      </c>
    </row>
    <row r="464" spans="1:9" x14ac:dyDescent="0.25">
      <c r="A464">
        <v>463</v>
      </c>
      <c r="B464" s="2">
        <v>44423</v>
      </c>
      <c r="C464" t="s">
        <v>4</v>
      </c>
      <c r="D464">
        <v>5430</v>
      </c>
      <c r="E464">
        <f t="shared" si="22"/>
        <v>226</v>
      </c>
      <c r="F464">
        <f>IF(E464 = E463, G463, G463 + IF(soki[[#This Row],[WEEKEND]], 5000, $V$8))</f>
        <v>700</v>
      </c>
      <c r="G464">
        <f>IF(soki[[#This Row],[Butelek]]-soki[[#This Row],[wielkosc_zamowienia]]&lt;0, soki[[#This Row],[Butelek]], soki[[#This Row],[Butelek]]-soki[[#This Row],[wielkosc_zamowienia]])</f>
        <v>700</v>
      </c>
      <c r="H464" t="b">
        <f>(soki[[#This Row],[Butelek]]=soki[[#This Row],[Zostało]])</f>
        <v>1</v>
      </c>
      <c r="I464" t="b">
        <f>WEEKDAY(soki[[#This Row],[data]],2)&gt;5</f>
        <v>1</v>
      </c>
    </row>
    <row r="465" spans="1:9" x14ac:dyDescent="0.25">
      <c r="A465">
        <v>464</v>
      </c>
      <c r="B465" s="2">
        <v>44423</v>
      </c>
      <c r="C465" t="s">
        <v>5</v>
      </c>
      <c r="D465">
        <v>3660</v>
      </c>
      <c r="E465">
        <f t="shared" si="22"/>
        <v>226</v>
      </c>
      <c r="F465">
        <f>IF(E465 = E464, G464, G464 + IF(soki[[#This Row],[WEEKEND]], 5000, $V$8))</f>
        <v>700</v>
      </c>
      <c r="G465">
        <f>IF(soki[[#This Row],[Butelek]]-soki[[#This Row],[wielkosc_zamowienia]]&lt;0, soki[[#This Row],[Butelek]], soki[[#This Row],[Butelek]]-soki[[#This Row],[wielkosc_zamowienia]])</f>
        <v>700</v>
      </c>
      <c r="H465" t="b">
        <f>(soki[[#This Row],[Butelek]]=soki[[#This Row],[Zostało]])</f>
        <v>1</v>
      </c>
      <c r="I465" t="b">
        <f>WEEKDAY(soki[[#This Row],[data]],2)&gt;5</f>
        <v>1</v>
      </c>
    </row>
    <row r="466" spans="1:9" x14ac:dyDescent="0.25">
      <c r="A466">
        <v>465</v>
      </c>
      <c r="B466" s="2">
        <v>44424</v>
      </c>
      <c r="C466" t="s">
        <v>4</v>
      </c>
      <c r="D466">
        <v>3000</v>
      </c>
      <c r="E466">
        <f t="shared" si="22"/>
        <v>227</v>
      </c>
      <c r="F466">
        <f>IF(E466 = E465, G465, G465 + IF(soki[[#This Row],[WEEKEND]], 5000, $V$8))</f>
        <v>12700</v>
      </c>
      <c r="G466">
        <f>IF(soki[[#This Row],[Butelek]]-soki[[#This Row],[wielkosc_zamowienia]]&lt;0, soki[[#This Row],[Butelek]], soki[[#This Row],[Butelek]]-soki[[#This Row],[wielkosc_zamowienia]])</f>
        <v>9700</v>
      </c>
      <c r="H466" t="b">
        <f>(soki[[#This Row],[Butelek]]=soki[[#This Row],[Zostało]])</f>
        <v>0</v>
      </c>
      <c r="I466" t="b">
        <f>WEEKDAY(soki[[#This Row],[data]],2)&gt;5</f>
        <v>0</v>
      </c>
    </row>
    <row r="467" spans="1:9" x14ac:dyDescent="0.25">
      <c r="A467">
        <v>466</v>
      </c>
      <c r="B467" s="2">
        <v>44424</v>
      </c>
      <c r="C467" t="s">
        <v>5</v>
      </c>
      <c r="D467">
        <v>6120</v>
      </c>
      <c r="E467">
        <f t="shared" si="22"/>
        <v>227</v>
      </c>
      <c r="F467">
        <f>IF(E467 = E466, G466, G466 + IF(soki[[#This Row],[WEEKEND]], 5000, $V$8))</f>
        <v>9700</v>
      </c>
      <c r="G467">
        <f>IF(soki[[#This Row],[Butelek]]-soki[[#This Row],[wielkosc_zamowienia]]&lt;0, soki[[#This Row],[Butelek]], soki[[#This Row],[Butelek]]-soki[[#This Row],[wielkosc_zamowienia]])</f>
        <v>3580</v>
      </c>
      <c r="H467" t="b">
        <f>(soki[[#This Row],[Butelek]]=soki[[#This Row],[Zostało]])</f>
        <v>0</v>
      </c>
      <c r="I467" t="b">
        <f>WEEKDAY(soki[[#This Row],[data]],2)&gt;5</f>
        <v>0</v>
      </c>
    </row>
    <row r="468" spans="1:9" x14ac:dyDescent="0.25">
      <c r="A468">
        <v>467</v>
      </c>
      <c r="B468" s="2">
        <v>44424</v>
      </c>
      <c r="C468" t="s">
        <v>6</v>
      </c>
      <c r="D468">
        <v>5850</v>
      </c>
      <c r="E468">
        <f t="shared" si="22"/>
        <v>227</v>
      </c>
      <c r="F468">
        <f>IF(E468 = E467, G467, G467 + IF(soki[[#This Row],[WEEKEND]], 5000, $V$8))</f>
        <v>3580</v>
      </c>
      <c r="G468">
        <f>IF(soki[[#This Row],[Butelek]]-soki[[#This Row],[wielkosc_zamowienia]]&lt;0, soki[[#This Row],[Butelek]], soki[[#This Row],[Butelek]]-soki[[#This Row],[wielkosc_zamowienia]])</f>
        <v>3580</v>
      </c>
      <c r="H468" t="b">
        <f>(soki[[#This Row],[Butelek]]=soki[[#This Row],[Zostało]])</f>
        <v>1</v>
      </c>
      <c r="I468" t="b">
        <f>WEEKDAY(soki[[#This Row],[data]],2)&gt;5</f>
        <v>0</v>
      </c>
    </row>
    <row r="469" spans="1:9" x14ac:dyDescent="0.25">
      <c r="A469">
        <v>468</v>
      </c>
      <c r="B469" s="2">
        <v>44425</v>
      </c>
      <c r="C469" t="s">
        <v>5</v>
      </c>
      <c r="D469">
        <v>6690</v>
      </c>
      <c r="E469">
        <f t="shared" si="22"/>
        <v>228</v>
      </c>
      <c r="F469">
        <f>IF(E469 = E468, G468, G468 + IF(soki[[#This Row],[WEEKEND]], 5000, $V$8))</f>
        <v>15580</v>
      </c>
      <c r="G469">
        <f>IF(soki[[#This Row],[Butelek]]-soki[[#This Row],[wielkosc_zamowienia]]&lt;0, soki[[#This Row],[Butelek]], soki[[#This Row],[Butelek]]-soki[[#This Row],[wielkosc_zamowienia]])</f>
        <v>8890</v>
      </c>
      <c r="H469" t="b">
        <f>(soki[[#This Row],[Butelek]]=soki[[#This Row],[Zostało]])</f>
        <v>0</v>
      </c>
      <c r="I469" t="b">
        <f>WEEKDAY(soki[[#This Row],[data]],2)&gt;5</f>
        <v>0</v>
      </c>
    </row>
    <row r="470" spans="1:9" x14ac:dyDescent="0.25">
      <c r="A470">
        <v>469</v>
      </c>
      <c r="B470" s="2">
        <v>44425</v>
      </c>
      <c r="C470" t="s">
        <v>4</v>
      </c>
      <c r="D470">
        <v>2510</v>
      </c>
      <c r="E470">
        <f t="shared" si="22"/>
        <v>228</v>
      </c>
      <c r="F470">
        <f>IF(E470 = E469, G469, G469 + IF(soki[[#This Row],[WEEKEND]], 5000, $V$8))</f>
        <v>8890</v>
      </c>
      <c r="G470">
        <f>IF(soki[[#This Row],[Butelek]]-soki[[#This Row],[wielkosc_zamowienia]]&lt;0, soki[[#This Row],[Butelek]], soki[[#This Row],[Butelek]]-soki[[#This Row],[wielkosc_zamowienia]])</f>
        <v>6380</v>
      </c>
      <c r="H470" t="b">
        <f>(soki[[#This Row],[Butelek]]=soki[[#This Row],[Zostało]])</f>
        <v>0</v>
      </c>
      <c r="I470" t="b">
        <f>WEEKDAY(soki[[#This Row],[data]],2)&gt;5</f>
        <v>0</v>
      </c>
    </row>
    <row r="471" spans="1:9" x14ac:dyDescent="0.25">
      <c r="A471">
        <v>470</v>
      </c>
      <c r="B471" s="2">
        <v>44426</v>
      </c>
      <c r="C471" t="s">
        <v>6</v>
      </c>
      <c r="D471">
        <v>4090</v>
      </c>
      <c r="E471">
        <f t="shared" si="22"/>
        <v>229</v>
      </c>
      <c r="F471">
        <f>IF(E471 = E470, G470, G470 + IF(soki[[#This Row],[WEEKEND]], 5000, $V$8))</f>
        <v>18380</v>
      </c>
      <c r="G471">
        <f>IF(soki[[#This Row],[Butelek]]-soki[[#This Row],[wielkosc_zamowienia]]&lt;0, soki[[#This Row],[Butelek]], soki[[#This Row],[Butelek]]-soki[[#This Row],[wielkosc_zamowienia]])</f>
        <v>14290</v>
      </c>
      <c r="H471" t="b">
        <f>(soki[[#This Row],[Butelek]]=soki[[#This Row],[Zostało]])</f>
        <v>0</v>
      </c>
      <c r="I471" t="b">
        <f>WEEKDAY(soki[[#This Row],[data]],2)&gt;5</f>
        <v>0</v>
      </c>
    </row>
    <row r="472" spans="1:9" x14ac:dyDescent="0.25">
      <c r="A472">
        <v>471</v>
      </c>
      <c r="B472" s="2">
        <v>44427</v>
      </c>
      <c r="C472" t="s">
        <v>5</v>
      </c>
      <c r="D472">
        <v>4580</v>
      </c>
      <c r="E472">
        <f t="shared" si="22"/>
        <v>230</v>
      </c>
      <c r="F472">
        <f>IF(E472 = E471, G471, G471 + IF(soki[[#This Row],[WEEKEND]], 5000, $V$8))</f>
        <v>26290</v>
      </c>
      <c r="G472">
        <f>IF(soki[[#This Row],[Butelek]]-soki[[#This Row],[wielkosc_zamowienia]]&lt;0, soki[[#This Row],[Butelek]], soki[[#This Row],[Butelek]]-soki[[#This Row],[wielkosc_zamowienia]])</f>
        <v>21710</v>
      </c>
      <c r="H472" t="b">
        <f>(soki[[#This Row],[Butelek]]=soki[[#This Row],[Zostało]])</f>
        <v>0</v>
      </c>
      <c r="I472" t="b">
        <f>WEEKDAY(soki[[#This Row],[data]],2)&gt;5</f>
        <v>0</v>
      </c>
    </row>
    <row r="473" spans="1:9" x14ac:dyDescent="0.25">
      <c r="A473">
        <v>472</v>
      </c>
      <c r="B473" s="2">
        <v>44428</v>
      </c>
      <c r="C473" t="s">
        <v>6</v>
      </c>
      <c r="D473">
        <v>6590</v>
      </c>
      <c r="E473">
        <f t="shared" si="22"/>
        <v>231</v>
      </c>
      <c r="F473">
        <f>IF(E473 = E472, G472, G472 + IF(soki[[#This Row],[WEEKEND]], 5000, $V$8))</f>
        <v>33710</v>
      </c>
      <c r="G473">
        <f>IF(soki[[#This Row],[Butelek]]-soki[[#This Row],[wielkosc_zamowienia]]&lt;0, soki[[#This Row],[Butelek]], soki[[#This Row],[Butelek]]-soki[[#This Row],[wielkosc_zamowienia]])</f>
        <v>27120</v>
      </c>
      <c r="H473" t="b">
        <f>(soki[[#This Row],[Butelek]]=soki[[#This Row],[Zostało]])</f>
        <v>0</v>
      </c>
      <c r="I473" t="b">
        <f>WEEKDAY(soki[[#This Row],[data]],2)&gt;5</f>
        <v>0</v>
      </c>
    </row>
    <row r="474" spans="1:9" x14ac:dyDescent="0.25">
      <c r="A474">
        <v>473</v>
      </c>
      <c r="B474" s="2">
        <v>44428</v>
      </c>
      <c r="C474" t="s">
        <v>4</v>
      </c>
      <c r="D474">
        <v>3060</v>
      </c>
      <c r="E474">
        <f t="shared" si="22"/>
        <v>231</v>
      </c>
      <c r="F474">
        <f>IF(E474 = E473, G473, G473 + IF(soki[[#This Row],[WEEKEND]], 5000, $V$8))</f>
        <v>27120</v>
      </c>
      <c r="G474">
        <f>IF(soki[[#This Row],[Butelek]]-soki[[#This Row],[wielkosc_zamowienia]]&lt;0, soki[[#This Row],[Butelek]], soki[[#This Row],[Butelek]]-soki[[#This Row],[wielkosc_zamowienia]])</f>
        <v>24060</v>
      </c>
      <c r="H474" t="b">
        <f>(soki[[#This Row],[Butelek]]=soki[[#This Row],[Zostało]])</f>
        <v>0</v>
      </c>
      <c r="I474" t="b">
        <f>WEEKDAY(soki[[#This Row],[data]],2)&gt;5</f>
        <v>0</v>
      </c>
    </row>
    <row r="475" spans="1:9" x14ac:dyDescent="0.25">
      <c r="A475">
        <v>474</v>
      </c>
      <c r="B475" s="2">
        <v>44428</v>
      </c>
      <c r="C475" t="s">
        <v>7</v>
      </c>
      <c r="D475">
        <v>1220</v>
      </c>
      <c r="E475">
        <f t="shared" si="22"/>
        <v>231</v>
      </c>
      <c r="F475">
        <f>IF(E475 = E474, G474, G474 + IF(soki[[#This Row],[WEEKEND]], 5000, $V$8))</f>
        <v>24060</v>
      </c>
      <c r="G475">
        <f>IF(soki[[#This Row],[Butelek]]-soki[[#This Row],[wielkosc_zamowienia]]&lt;0, soki[[#This Row],[Butelek]], soki[[#This Row],[Butelek]]-soki[[#This Row],[wielkosc_zamowienia]])</f>
        <v>22840</v>
      </c>
      <c r="H475" t="b">
        <f>(soki[[#This Row],[Butelek]]=soki[[#This Row],[Zostało]])</f>
        <v>0</v>
      </c>
      <c r="I475" t="b">
        <f>WEEKDAY(soki[[#This Row],[data]],2)&gt;5</f>
        <v>0</v>
      </c>
    </row>
    <row r="476" spans="1:9" x14ac:dyDescent="0.25">
      <c r="A476">
        <v>475</v>
      </c>
      <c r="B476" s="2">
        <v>44429</v>
      </c>
      <c r="C476" t="s">
        <v>7</v>
      </c>
      <c r="D476">
        <v>6590</v>
      </c>
      <c r="E476">
        <f t="shared" si="22"/>
        <v>232</v>
      </c>
      <c r="F476">
        <f>IF(E476 = E475, G475, G475 + IF(soki[[#This Row],[WEEKEND]], 5000, $V$8))</f>
        <v>27840</v>
      </c>
      <c r="G476">
        <f>IF(soki[[#This Row],[Butelek]]-soki[[#This Row],[wielkosc_zamowienia]]&lt;0, soki[[#This Row],[Butelek]], soki[[#This Row],[Butelek]]-soki[[#This Row],[wielkosc_zamowienia]])</f>
        <v>21250</v>
      </c>
      <c r="H476" t="b">
        <f>(soki[[#This Row],[Butelek]]=soki[[#This Row],[Zostało]])</f>
        <v>0</v>
      </c>
      <c r="I476" t="b">
        <f>WEEKDAY(soki[[#This Row],[data]],2)&gt;5</f>
        <v>1</v>
      </c>
    </row>
    <row r="477" spans="1:9" x14ac:dyDescent="0.25">
      <c r="A477">
        <v>476</v>
      </c>
      <c r="B477" s="2">
        <v>44430</v>
      </c>
      <c r="C477" t="s">
        <v>5</v>
      </c>
      <c r="D477">
        <v>7000</v>
      </c>
      <c r="E477">
        <f t="shared" si="22"/>
        <v>233</v>
      </c>
      <c r="F477">
        <f>IF(E477 = E476, G476, G476 + IF(soki[[#This Row],[WEEKEND]], 5000, $V$8))</f>
        <v>26250</v>
      </c>
      <c r="G477">
        <f>IF(soki[[#This Row],[Butelek]]-soki[[#This Row],[wielkosc_zamowienia]]&lt;0, soki[[#This Row],[Butelek]], soki[[#This Row],[Butelek]]-soki[[#This Row],[wielkosc_zamowienia]])</f>
        <v>19250</v>
      </c>
      <c r="H477" t="b">
        <f>(soki[[#This Row],[Butelek]]=soki[[#This Row],[Zostało]])</f>
        <v>0</v>
      </c>
      <c r="I477" t="b">
        <f>WEEKDAY(soki[[#This Row],[data]],2)&gt;5</f>
        <v>1</v>
      </c>
    </row>
    <row r="478" spans="1:9" x14ac:dyDescent="0.25">
      <c r="A478">
        <v>477</v>
      </c>
      <c r="B478" s="2">
        <v>44430</v>
      </c>
      <c r="C478" t="s">
        <v>4</v>
      </c>
      <c r="D478">
        <v>4530</v>
      </c>
      <c r="E478">
        <f t="shared" si="22"/>
        <v>233</v>
      </c>
      <c r="F478">
        <f>IF(E478 = E477, G477, G477 + IF(soki[[#This Row],[WEEKEND]], 5000, $V$8))</f>
        <v>19250</v>
      </c>
      <c r="G478">
        <f>IF(soki[[#This Row],[Butelek]]-soki[[#This Row],[wielkosc_zamowienia]]&lt;0, soki[[#This Row],[Butelek]], soki[[#This Row],[Butelek]]-soki[[#This Row],[wielkosc_zamowienia]])</f>
        <v>14720</v>
      </c>
      <c r="H478" t="b">
        <f>(soki[[#This Row],[Butelek]]=soki[[#This Row],[Zostało]])</f>
        <v>0</v>
      </c>
      <c r="I478" t="b">
        <f>WEEKDAY(soki[[#This Row],[data]],2)&gt;5</f>
        <v>1</v>
      </c>
    </row>
    <row r="479" spans="1:9" x14ac:dyDescent="0.25">
      <c r="A479">
        <v>478</v>
      </c>
      <c r="B479" s="2">
        <v>44430</v>
      </c>
      <c r="C479" t="s">
        <v>7</v>
      </c>
      <c r="D479">
        <v>5480</v>
      </c>
      <c r="E479">
        <f t="shared" si="22"/>
        <v>233</v>
      </c>
      <c r="F479">
        <f>IF(E479 = E478, G478, G478 + IF(soki[[#This Row],[WEEKEND]], 5000, $V$8))</f>
        <v>14720</v>
      </c>
      <c r="G479">
        <f>IF(soki[[#This Row],[Butelek]]-soki[[#This Row],[wielkosc_zamowienia]]&lt;0, soki[[#This Row],[Butelek]], soki[[#This Row],[Butelek]]-soki[[#This Row],[wielkosc_zamowienia]])</f>
        <v>9240</v>
      </c>
      <c r="H479" t="b">
        <f>(soki[[#This Row],[Butelek]]=soki[[#This Row],[Zostało]])</f>
        <v>0</v>
      </c>
      <c r="I479" t="b">
        <f>WEEKDAY(soki[[#This Row],[data]],2)&gt;5</f>
        <v>1</v>
      </c>
    </row>
    <row r="480" spans="1:9" x14ac:dyDescent="0.25">
      <c r="A480">
        <v>479</v>
      </c>
      <c r="B480" s="2">
        <v>44431</v>
      </c>
      <c r="C480" t="s">
        <v>4</v>
      </c>
      <c r="D480">
        <v>6400</v>
      </c>
      <c r="E480">
        <f t="shared" si="22"/>
        <v>234</v>
      </c>
      <c r="F480">
        <f>IF(E480 = E479, G479, G479 + IF(soki[[#This Row],[WEEKEND]], 5000, $V$8))</f>
        <v>21240</v>
      </c>
      <c r="G480">
        <f>IF(soki[[#This Row],[Butelek]]-soki[[#This Row],[wielkosc_zamowienia]]&lt;0, soki[[#This Row],[Butelek]], soki[[#This Row],[Butelek]]-soki[[#This Row],[wielkosc_zamowienia]])</f>
        <v>14840</v>
      </c>
      <c r="H480" t="b">
        <f>(soki[[#This Row],[Butelek]]=soki[[#This Row],[Zostało]])</f>
        <v>0</v>
      </c>
      <c r="I480" t="b">
        <f>WEEKDAY(soki[[#This Row],[data]],2)&gt;5</f>
        <v>0</v>
      </c>
    </row>
    <row r="481" spans="1:9" x14ac:dyDescent="0.25">
      <c r="A481">
        <v>480</v>
      </c>
      <c r="B481" s="2">
        <v>44431</v>
      </c>
      <c r="C481" t="s">
        <v>5</v>
      </c>
      <c r="D481">
        <v>7870</v>
      </c>
      <c r="E481">
        <f t="shared" si="22"/>
        <v>234</v>
      </c>
      <c r="F481">
        <f>IF(E481 = E480, G480, G480 + IF(soki[[#This Row],[WEEKEND]], 5000, $V$8))</f>
        <v>14840</v>
      </c>
      <c r="G481">
        <f>IF(soki[[#This Row],[Butelek]]-soki[[#This Row],[wielkosc_zamowienia]]&lt;0, soki[[#This Row],[Butelek]], soki[[#This Row],[Butelek]]-soki[[#This Row],[wielkosc_zamowienia]])</f>
        <v>6970</v>
      </c>
      <c r="H481" t="b">
        <f>(soki[[#This Row],[Butelek]]=soki[[#This Row],[Zostało]])</f>
        <v>0</v>
      </c>
      <c r="I481" t="b">
        <f>WEEKDAY(soki[[#This Row],[data]],2)&gt;5</f>
        <v>0</v>
      </c>
    </row>
    <row r="482" spans="1:9" x14ac:dyDescent="0.25">
      <c r="A482">
        <v>481</v>
      </c>
      <c r="B482" s="2">
        <v>44431</v>
      </c>
      <c r="C482" t="s">
        <v>7</v>
      </c>
      <c r="D482">
        <v>7490</v>
      </c>
      <c r="E482">
        <f t="shared" si="22"/>
        <v>234</v>
      </c>
      <c r="F482">
        <f>IF(E482 = E481, G481, G481 + IF(soki[[#This Row],[WEEKEND]], 5000, $V$8))</f>
        <v>6970</v>
      </c>
      <c r="G482">
        <f>IF(soki[[#This Row],[Butelek]]-soki[[#This Row],[wielkosc_zamowienia]]&lt;0, soki[[#This Row],[Butelek]], soki[[#This Row],[Butelek]]-soki[[#This Row],[wielkosc_zamowienia]])</f>
        <v>6970</v>
      </c>
      <c r="H482" t="b">
        <f>(soki[[#This Row],[Butelek]]=soki[[#This Row],[Zostało]])</f>
        <v>1</v>
      </c>
      <c r="I482" t="b">
        <f>WEEKDAY(soki[[#This Row],[data]],2)&gt;5</f>
        <v>0</v>
      </c>
    </row>
    <row r="483" spans="1:9" x14ac:dyDescent="0.25">
      <c r="A483">
        <v>482</v>
      </c>
      <c r="B483" s="2">
        <v>44432</v>
      </c>
      <c r="C483" t="s">
        <v>5</v>
      </c>
      <c r="D483">
        <v>6900</v>
      </c>
      <c r="E483">
        <f t="shared" si="22"/>
        <v>235</v>
      </c>
      <c r="F483">
        <f>IF(E483 = E482, G482, G482 + IF(soki[[#This Row],[WEEKEND]], 5000, $V$8))</f>
        <v>18970</v>
      </c>
      <c r="G483">
        <f>IF(soki[[#This Row],[Butelek]]-soki[[#This Row],[wielkosc_zamowienia]]&lt;0, soki[[#This Row],[Butelek]], soki[[#This Row],[Butelek]]-soki[[#This Row],[wielkosc_zamowienia]])</f>
        <v>12070</v>
      </c>
      <c r="H483" t="b">
        <f>(soki[[#This Row],[Butelek]]=soki[[#This Row],[Zostało]])</f>
        <v>0</v>
      </c>
      <c r="I483" t="b">
        <f>WEEKDAY(soki[[#This Row],[data]],2)&gt;5</f>
        <v>0</v>
      </c>
    </row>
    <row r="484" spans="1:9" x14ac:dyDescent="0.25">
      <c r="A484">
        <v>483</v>
      </c>
      <c r="B484" s="2">
        <v>44432</v>
      </c>
      <c r="C484" t="s">
        <v>6</v>
      </c>
      <c r="D484">
        <v>5180</v>
      </c>
      <c r="E484">
        <f t="shared" si="22"/>
        <v>235</v>
      </c>
      <c r="F484">
        <f>IF(E484 = E483, G483, G483 + IF(soki[[#This Row],[WEEKEND]], 5000, $V$8))</f>
        <v>12070</v>
      </c>
      <c r="G484">
        <f>IF(soki[[#This Row],[Butelek]]-soki[[#This Row],[wielkosc_zamowienia]]&lt;0, soki[[#This Row],[Butelek]], soki[[#This Row],[Butelek]]-soki[[#This Row],[wielkosc_zamowienia]])</f>
        <v>6890</v>
      </c>
      <c r="H484" t="b">
        <f>(soki[[#This Row],[Butelek]]=soki[[#This Row],[Zostało]])</f>
        <v>0</v>
      </c>
      <c r="I484" t="b">
        <f>WEEKDAY(soki[[#This Row],[data]],2)&gt;5</f>
        <v>0</v>
      </c>
    </row>
    <row r="485" spans="1:9" x14ac:dyDescent="0.25">
      <c r="A485">
        <v>484</v>
      </c>
      <c r="B485" s="2">
        <v>44432</v>
      </c>
      <c r="C485" t="s">
        <v>4</v>
      </c>
      <c r="D485">
        <v>1870</v>
      </c>
      <c r="E485">
        <f t="shared" si="22"/>
        <v>235</v>
      </c>
      <c r="F485">
        <f>IF(E485 = E484, G484, G484 + IF(soki[[#This Row],[WEEKEND]], 5000, $V$8))</f>
        <v>6890</v>
      </c>
      <c r="G485">
        <f>IF(soki[[#This Row],[Butelek]]-soki[[#This Row],[wielkosc_zamowienia]]&lt;0, soki[[#This Row],[Butelek]], soki[[#This Row],[Butelek]]-soki[[#This Row],[wielkosc_zamowienia]])</f>
        <v>5020</v>
      </c>
      <c r="H485" t="b">
        <f>(soki[[#This Row],[Butelek]]=soki[[#This Row],[Zostało]])</f>
        <v>0</v>
      </c>
      <c r="I485" t="b">
        <f>WEEKDAY(soki[[#This Row],[data]],2)&gt;5</f>
        <v>0</v>
      </c>
    </row>
    <row r="486" spans="1:9" x14ac:dyDescent="0.25">
      <c r="A486">
        <v>485</v>
      </c>
      <c r="B486" s="2">
        <v>44433</v>
      </c>
      <c r="C486" t="s">
        <v>7</v>
      </c>
      <c r="D486">
        <v>2520</v>
      </c>
      <c r="E486">
        <f t="shared" si="22"/>
        <v>236</v>
      </c>
      <c r="F486">
        <f>IF(E486 = E485, G485, G485 + IF(soki[[#This Row],[WEEKEND]], 5000, $V$8))</f>
        <v>17020</v>
      </c>
      <c r="G486">
        <f>IF(soki[[#This Row],[Butelek]]-soki[[#This Row],[wielkosc_zamowienia]]&lt;0, soki[[#This Row],[Butelek]], soki[[#This Row],[Butelek]]-soki[[#This Row],[wielkosc_zamowienia]])</f>
        <v>14500</v>
      </c>
      <c r="H486" t="b">
        <f>(soki[[#This Row],[Butelek]]=soki[[#This Row],[Zostało]])</f>
        <v>0</v>
      </c>
      <c r="I486" t="b">
        <f>WEEKDAY(soki[[#This Row],[data]],2)&gt;5</f>
        <v>0</v>
      </c>
    </row>
    <row r="487" spans="1:9" x14ac:dyDescent="0.25">
      <c r="A487">
        <v>486</v>
      </c>
      <c r="B487" s="2">
        <v>44433</v>
      </c>
      <c r="C487" t="s">
        <v>5</v>
      </c>
      <c r="D487">
        <v>6360</v>
      </c>
      <c r="E487">
        <f t="shared" si="22"/>
        <v>236</v>
      </c>
      <c r="F487">
        <f>IF(E487 = E486, G486, G486 + IF(soki[[#This Row],[WEEKEND]], 5000, $V$8))</f>
        <v>14500</v>
      </c>
      <c r="G487">
        <f>IF(soki[[#This Row],[Butelek]]-soki[[#This Row],[wielkosc_zamowienia]]&lt;0, soki[[#This Row],[Butelek]], soki[[#This Row],[Butelek]]-soki[[#This Row],[wielkosc_zamowienia]])</f>
        <v>8140</v>
      </c>
      <c r="H487" t="b">
        <f>(soki[[#This Row],[Butelek]]=soki[[#This Row],[Zostało]])</f>
        <v>0</v>
      </c>
      <c r="I487" t="b">
        <f>WEEKDAY(soki[[#This Row],[data]],2)&gt;5</f>
        <v>0</v>
      </c>
    </row>
    <row r="488" spans="1:9" x14ac:dyDescent="0.25">
      <c r="A488">
        <v>487</v>
      </c>
      <c r="B488" s="2">
        <v>44434</v>
      </c>
      <c r="C488" t="s">
        <v>4</v>
      </c>
      <c r="D488">
        <v>8890</v>
      </c>
      <c r="E488">
        <f t="shared" si="22"/>
        <v>237</v>
      </c>
      <c r="F488">
        <f>IF(E488 = E487, G487, G487 + IF(soki[[#This Row],[WEEKEND]], 5000, $V$8))</f>
        <v>20140</v>
      </c>
      <c r="G488">
        <f>IF(soki[[#This Row],[Butelek]]-soki[[#This Row],[wielkosc_zamowienia]]&lt;0, soki[[#This Row],[Butelek]], soki[[#This Row],[Butelek]]-soki[[#This Row],[wielkosc_zamowienia]])</f>
        <v>11250</v>
      </c>
      <c r="H488" t="b">
        <f>(soki[[#This Row],[Butelek]]=soki[[#This Row],[Zostało]])</f>
        <v>0</v>
      </c>
      <c r="I488" t="b">
        <f>WEEKDAY(soki[[#This Row],[data]],2)&gt;5</f>
        <v>0</v>
      </c>
    </row>
    <row r="489" spans="1:9" x14ac:dyDescent="0.25">
      <c r="A489">
        <v>488</v>
      </c>
      <c r="B489" s="2">
        <v>44435</v>
      </c>
      <c r="C489" t="s">
        <v>7</v>
      </c>
      <c r="D489">
        <v>1470</v>
      </c>
      <c r="E489">
        <f t="shared" si="22"/>
        <v>238</v>
      </c>
      <c r="F489">
        <f>IF(E489 = E488, G488, G488 + IF(soki[[#This Row],[WEEKEND]], 5000, $V$8))</f>
        <v>23250</v>
      </c>
      <c r="G489">
        <f>IF(soki[[#This Row],[Butelek]]-soki[[#This Row],[wielkosc_zamowienia]]&lt;0, soki[[#This Row],[Butelek]], soki[[#This Row],[Butelek]]-soki[[#This Row],[wielkosc_zamowienia]])</f>
        <v>21780</v>
      </c>
      <c r="H489" t="b">
        <f>(soki[[#This Row],[Butelek]]=soki[[#This Row],[Zostało]])</f>
        <v>0</v>
      </c>
      <c r="I489" t="b">
        <f>WEEKDAY(soki[[#This Row],[data]],2)&gt;5</f>
        <v>0</v>
      </c>
    </row>
    <row r="490" spans="1:9" x14ac:dyDescent="0.25">
      <c r="A490">
        <v>489</v>
      </c>
      <c r="B490" s="2">
        <v>44436</v>
      </c>
      <c r="C490" t="s">
        <v>7</v>
      </c>
      <c r="D490">
        <v>2950</v>
      </c>
      <c r="E490">
        <f t="shared" si="22"/>
        <v>239</v>
      </c>
      <c r="F490">
        <f>IF(E490 = E489, G489, G489 + IF(soki[[#This Row],[WEEKEND]], 5000, $V$8))</f>
        <v>26780</v>
      </c>
      <c r="G490">
        <f>IF(soki[[#This Row],[Butelek]]-soki[[#This Row],[wielkosc_zamowienia]]&lt;0, soki[[#This Row],[Butelek]], soki[[#This Row],[Butelek]]-soki[[#This Row],[wielkosc_zamowienia]])</f>
        <v>23830</v>
      </c>
      <c r="H490" t="b">
        <f>(soki[[#This Row],[Butelek]]=soki[[#This Row],[Zostało]])</f>
        <v>0</v>
      </c>
      <c r="I490" t="b">
        <f>WEEKDAY(soki[[#This Row],[data]],2)&gt;5</f>
        <v>1</v>
      </c>
    </row>
    <row r="491" spans="1:9" x14ac:dyDescent="0.25">
      <c r="A491">
        <v>490</v>
      </c>
      <c r="B491" s="2">
        <v>44436</v>
      </c>
      <c r="C491" t="s">
        <v>4</v>
      </c>
      <c r="D491">
        <v>6730</v>
      </c>
      <c r="E491">
        <f t="shared" si="22"/>
        <v>239</v>
      </c>
      <c r="F491">
        <f>IF(E491 = E490, G490, G490 + IF(soki[[#This Row],[WEEKEND]], 5000, $V$8))</f>
        <v>23830</v>
      </c>
      <c r="G491">
        <f>IF(soki[[#This Row],[Butelek]]-soki[[#This Row],[wielkosc_zamowienia]]&lt;0, soki[[#This Row],[Butelek]], soki[[#This Row],[Butelek]]-soki[[#This Row],[wielkosc_zamowienia]])</f>
        <v>17100</v>
      </c>
      <c r="H491" t="b">
        <f>(soki[[#This Row],[Butelek]]=soki[[#This Row],[Zostało]])</f>
        <v>0</v>
      </c>
      <c r="I491" t="b">
        <f>WEEKDAY(soki[[#This Row],[data]],2)&gt;5</f>
        <v>1</v>
      </c>
    </row>
    <row r="492" spans="1:9" x14ac:dyDescent="0.25">
      <c r="A492">
        <v>491</v>
      </c>
      <c r="B492" s="2">
        <v>44437</v>
      </c>
      <c r="C492" t="s">
        <v>5</v>
      </c>
      <c r="D492">
        <v>5530</v>
      </c>
      <c r="E492">
        <f t="shared" si="22"/>
        <v>240</v>
      </c>
      <c r="F492">
        <f>IF(E492 = E491, G491, G491 + IF(soki[[#This Row],[WEEKEND]], 5000, $V$8))</f>
        <v>22100</v>
      </c>
      <c r="G492">
        <f>IF(soki[[#This Row],[Butelek]]-soki[[#This Row],[wielkosc_zamowienia]]&lt;0, soki[[#This Row],[Butelek]], soki[[#This Row],[Butelek]]-soki[[#This Row],[wielkosc_zamowienia]])</f>
        <v>16570</v>
      </c>
      <c r="H492" t="b">
        <f>(soki[[#This Row],[Butelek]]=soki[[#This Row],[Zostało]])</f>
        <v>0</v>
      </c>
      <c r="I492" t="b">
        <f>WEEKDAY(soki[[#This Row],[data]],2)&gt;5</f>
        <v>1</v>
      </c>
    </row>
    <row r="493" spans="1:9" x14ac:dyDescent="0.25">
      <c r="A493">
        <v>492</v>
      </c>
      <c r="B493" s="2">
        <v>44437</v>
      </c>
      <c r="C493" t="s">
        <v>7</v>
      </c>
      <c r="D493">
        <v>6600</v>
      </c>
      <c r="E493">
        <f t="shared" si="22"/>
        <v>240</v>
      </c>
      <c r="F493">
        <f>IF(E493 = E492, G492, G492 + IF(soki[[#This Row],[WEEKEND]], 5000, $V$8))</f>
        <v>16570</v>
      </c>
      <c r="G493">
        <f>IF(soki[[#This Row],[Butelek]]-soki[[#This Row],[wielkosc_zamowienia]]&lt;0, soki[[#This Row],[Butelek]], soki[[#This Row],[Butelek]]-soki[[#This Row],[wielkosc_zamowienia]])</f>
        <v>9970</v>
      </c>
      <c r="H493" t="b">
        <f>(soki[[#This Row],[Butelek]]=soki[[#This Row],[Zostało]])</f>
        <v>0</v>
      </c>
      <c r="I493" t="b">
        <f>WEEKDAY(soki[[#This Row],[data]],2)&gt;5</f>
        <v>1</v>
      </c>
    </row>
    <row r="494" spans="1:9" x14ac:dyDescent="0.25">
      <c r="A494">
        <v>493</v>
      </c>
      <c r="B494" s="2">
        <v>44438</v>
      </c>
      <c r="C494" t="s">
        <v>5</v>
      </c>
      <c r="D494">
        <v>7740</v>
      </c>
      <c r="E494">
        <f t="shared" si="22"/>
        <v>241</v>
      </c>
      <c r="F494">
        <f>IF(E494 = E493, G493, G493 + IF(soki[[#This Row],[WEEKEND]], 5000, $V$8))</f>
        <v>21970</v>
      </c>
      <c r="G494">
        <f>IF(soki[[#This Row],[Butelek]]-soki[[#This Row],[wielkosc_zamowienia]]&lt;0, soki[[#This Row],[Butelek]], soki[[#This Row],[Butelek]]-soki[[#This Row],[wielkosc_zamowienia]])</f>
        <v>14230</v>
      </c>
      <c r="H494" t="b">
        <f>(soki[[#This Row],[Butelek]]=soki[[#This Row],[Zostało]])</f>
        <v>0</v>
      </c>
      <c r="I494" t="b">
        <f>WEEKDAY(soki[[#This Row],[data]],2)&gt;5</f>
        <v>0</v>
      </c>
    </row>
    <row r="495" spans="1:9" x14ac:dyDescent="0.25">
      <c r="A495">
        <v>494</v>
      </c>
      <c r="B495" s="2">
        <v>44438</v>
      </c>
      <c r="C495" t="s">
        <v>7</v>
      </c>
      <c r="D495">
        <v>3800</v>
      </c>
      <c r="E495">
        <f t="shared" si="22"/>
        <v>241</v>
      </c>
      <c r="F495">
        <f>IF(E495 = E494, G494, G494 + IF(soki[[#This Row],[WEEKEND]], 5000, $V$8))</f>
        <v>14230</v>
      </c>
      <c r="G495">
        <f>IF(soki[[#This Row],[Butelek]]-soki[[#This Row],[wielkosc_zamowienia]]&lt;0, soki[[#This Row],[Butelek]], soki[[#This Row],[Butelek]]-soki[[#This Row],[wielkosc_zamowienia]])</f>
        <v>10430</v>
      </c>
      <c r="H495" t="b">
        <f>(soki[[#This Row],[Butelek]]=soki[[#This Row],[Zostało]])</f>
        <v>0</v>
      </c>
      <c r="I495" t="b">
        <f>WEEKDAY(soki[[#This Row],[data]],2)&gt;5</f>
        <v>0</v>
      </c>
    </row>
    <row r="496" spans="1:9" x14ac:dyDescent="0.25">
      <c r="A496">
        <v>495</v>
      </c>
      <c r="B496" s="2">
        <v>44438</v>
      </c>
      <c r="C496" t="s">
        <v>4</v>
      </c>
      <c r="D496">
        <v>7060</v>
      </c>
      <c r="E496">
        <f t="shared" si="22"/>
        <v>241</v>
      </c>
      <c r="F496">
        <f>IF(E496 = E495, G495, G495 + IF(soki[[#This Row],[WEEKEND]], 5000, $V$8))</f>
        <v>10430</v>
      </c>
      <c r="G496">
        <f>IF(soki[[#This Row],[Butelek]]-soki[[#This Row],[wielkosc_zamowienia]]&lt;0, soki[[#This Row],[Butelek]], soki[[#This Row],[Butelek]]-soki[[#This Row],[wielkosc_zamowienia]])</f>
        <v>3370</v>
      </c>
      <c r="H496" t="b">
        <f>(soki[[#This Row],[Butelek]]=soki[[#This Row],[Zostało]])</f>
        <v>0</v>
      </c>
      <c r="I496" t="b">
        <f>WEEKDAY(soki[[#This Row],[data]],2)&gt;5</f>
        <v>0</v>
      </c>
    </row>
    <row r="497" spans="1:9" x14ac:dyDescent="0.25">
      <c r="A497">
        <v>496</v>
      </c>
      <c r="B497" s="2">
        <v>44439</v>
      </c>
      <c r="C497" t="s">
        <v>4</v>
      </c>
      <c r="D497">
        <v>4560</v>
      </c>
      <c r="E497">
        <f t="shared" si="22"/>
        <v>242</v>
      </c>
      <c r="F497">
        <f>IF(E497 = E496, G496, G496 + IF(soki[[#This Row],[WEEKEND]], 5000, $V$8))</f>
        <v>15370</v>
      </c>
      <c r="G497">
        <f>IF(soki[[#This Row],[Butelek]]-soki[[#This Row],[wielkosc_zamowienia]]&lt;0, soki[[#This Row],[Butelek]], soki[[#This Row],[Butelek]]-soki[[#This Row],[wielkosc_zamowienia]])</f>
        <v>10810</v>
      </c>
      <c r="H497" t="b">
        <f>(soki[[#This Row],[Butelek]]=soki[[#This Row],[Zostało]])</f>
        <v>0</v>
      </c>
      <c r="I497" t="b">
        <f>WEEKDAY(soki[[#This Row],[data]],2)&gt;5</f>
        <v>0</v>
      </c>
    </row>
    <row r="498" spans="1:9" x14ac:dyDescent="0.25">
      <c r="A498">
        <v>497</v>
      </c>
      <c r="B498" s="2">
        <v>44440</v>
      </c>
      <c r="C498" t="s">
        <v>4</v>
      </c>
      <c r="D498">
        <v>4620</v>
      </c>
      <c r="E498">
        <f t="shared" si="22"/>
        <v>243</v>
      </c>
      <c r="F498">
        <f>IF(E498 = E497, G497, G497 + IF(soki[[#This Row],[WEEKEND]], 5000, $V$8))</f>
        <v>22810</v>
      </c>
      <c r="G498">
        <f>IF(soki[[#This Row],[Butelek]]-soki[[#This Row],[wielkosc_zamowienia]]&lt;0, soki[[#This Row],[Butelek]], soki[[#This Row],[Butelek]]-soki[[#This Row],[wielkosc_zamowienia]])</f>
        <v>18190</v>
      </c>
      <c r="H498" t="b">
        <f>(soki[[#This Row],[Butelek]]=soki[[#This Row],[Zostało]])</f>
        <v>0</v>
      </c>
      <c r="I498" t="b">
        <f>WEEKDAY(soki[[#This Row],[data]],2)&gt;5</f>
        <v>0</v>
      </c>
    </row>
    <row r="499" spans="1:9" x14ac:dyDescent="0.25">
      <c r="A499">
        <v>498</v>
      </c>
      <c r="B499" s="2">
        <v>44440</v>
      </c>
      <c r="C499" t="s">
        <v>7</v>
      </c>
      <c r="D499">
        <v>1530</v>
      </c>
      <c r="E499">
        <f t="shared" si="22"/>
        <v>243</v>
      </c>
      <c r="F499">
        <f>IF(E499 = E498, G498, G498 + IF(soki[[#This Row],[WEEKEND]], 5000, $V$8))</f>
        <v>18190</v>
      </c>
      <c r="G499">
        <f>IF(soki[[#This Row],[Butelek]]-soki[[#This Row],[wielkosc_zamowienia]]&lt;0, soki[[#This Row],[Butelek]], soki[[#This Row],[Butelek]]-soki[[#This Row],[wielkosc_zamowienia]])</f>
        <v>16660</v>
      </c>
      <c r="H499" t="b">
        <f>(soki[[#This Row],[Butelek]]=soki[[#This Row],[Zostało]])</f>
        <v>0</v>
      </c>
      <c r="I499" t="b">
        <f>WEEKDAY(soki[[#This Row],[data]],2)&gt;5</f>
        <v>0</v>
      </c>
    </row>
    <row r="500" spans="1:9" x14ac:dyDescent="0.25">
      <c r="A500">
        <v>499</v>
      </c>
      <c r="B500" s="2">
        <v>44441</v>
      </c>
      <c r="C500" t="s">
        <v>4</v>
      </c>
      <c r="D500">
        <v>6920</v>
      </c>
      <c r="E500">
        <f t="shared" si="22"/>
        <v>244</v>
      </c>
      <c r="F500">
        <f>IF(E500 = E499, G499, G499 + IF(soki[[#This Row],[WEEKEND]], 5000, $V$8))</f>
        <v>28660</v>
      </c>
      <c r="G500">
        <f>IF(soki[[#This Row],[Butelek]]-soki[[#This Row],[wielkosc_zamowienia]]&lt;0, soki[[#This Row],[Butelek]], soki[[#This Row],[Butelek]]-soki[[#This Row],[wielkosc_zamowienia]])</f>
        <v>21740</v>
      </c>
      <c r="H500" t="b">
        <f>(soki[[#This Row],[Butelek]]=soki[[#This Row],[Zostało]])</f>
        <v>0</v>
      </c>
      <c r="I500" t="b">
        <f>WEEKDAY(soki[[#This Row],[data]],2)&gt;5</f>
        <v>0</v>
      </c>
    </row>
    <row r="501" spans="1:9" x14ac:dyDescent="0.25">
      <c r="A501">
        <v>500</v>
      </c>
      <c r="B501" s="2">
        <v>44441</v>
      </c>
      <c r="C501" t="s">
        <v>6</v>
      </c>
      <c r="D501">
        <v>4100</v>
      </c>
      <c r="E501">
        <f t="shared" si="22"/>
        <v>244</v>
      </c>
      <c r="F501">
        <f>IF(E501 = E500, G500, G500 + IF(soki[[#This Row],[WEEKEND]], 5000, $V$8))</f>
        <v>21740</v>
      </c>
      <c r="G501">
        <f>IF(soki[[#This Row],[Butelek]]-soki[[#This Row],[wielkosc_zamowienia]]&lt;0, soki[[#This Row],[Butelek]], soki[[#This Row],[Butelek]]-soki[[#This Row],[wielkosc_zamowienia]])</f>
        <v>17640</v>
      </c>
      <c r="H501" t="b">
        <f>(soki[[#This Row],[Butelek]]=soki[[#This Row],[Zostało]])</f>
        <v>0</v>
      </c>
      <c r="I501" t="b">
        <f>WEEKDAY(soki[[#This Row],[data]],2)&gt;5</f>
        <v>0</v>
      </c>
    </row>
    <row r="502" spans="1:9" x14ac:dyDescent="0.25">
      <c r="A502">
        <v>501</v>
      </c>
      <c r="B502" s="2">
        <v>44442</v>
      </c>
      <c r="C502" t="s">
        <v>5</v>
      </c>
      <c r="D502">
        <v>2870</v>
      </c>
      <c r="E502">
        <f t="shared" si="22"/>
        <v>245</v>
      </c>
      <c r="F502">
        <f>IF(E502 = E501, G501, G501 + IF(soki[[#This Row],[WEEKEND]], 5000, $V$8))</f>
        <v>29640</v>
      </c>
      <c r="G502">
        <f>IF(soki[[#This Row],[Butelek]]-soki[[#This Row],[wielkosc_zamowienia]]&lt;0, soki[[#This Row],[Butelek]], soki[[#This Row],[Butelek]]-soki[[#This Row],[wielkosc_zamowienia]])</f>
        <v>26770</v>
      </c>
      <c r="H502" t="b">
        <f>(soki[[#This Row],[Butelek]]=soki[[#This Row],[Zostało]])</f>
        <v>0</v>
      </c>
      <c r="I502" t="b">
        <f>WEEKDAY(soki[[#This Row],[data]],2)&gt;5</f>
        <v>0</v>
      </c>
    </row>
    <row r="503" spans="1:9" x14ac:dyDescent="0.25">
      <c r="A503">
        <v>502</v>
      </c>
      <c r="B503" s="2">
        <v>44442</v>
      </c>
      <c r="C503" t="s">
        <v>4</v>
      </c>
      <c r="D503">
        <v>1160</v>
      </c>
      <c r="E503">
        <f t="shared" si="22"/>
        <v>245</v>
      </c>
      <c r="F503">
        <f>IF(E503 = E502, G502, G502 + IF(soki[[#This Row],[WEEKEND]], 5000, $V$8))</f>
        <v>26770</v>
      </c>
      <c r="G503">
        <f>IF(soki[[#This Row],[Butelek]]-soki[[#This Row],[wielkosc_zamowienia]]&lt;0, soki[[#This Row],[Butelek]], soki[[#This Row],[Butelek]]-soki[[#This Row],[wielkosc_zamowienia]])</f>
        <v>25610</v>
      </c>
      <c r="H503" t="b">
        <f>(soki[[#This Row],[Butelek]]=soki[[#This Row],[Zostało]])</f>
        <v>0</v>
      </c>
      <c r="I503" t="b">
        <f>WEEKDAY(soki[[#This Row],[data]],2)&gt;5</f>
        <v>0</v>
      </c>
    </row>
    <row r="504" spans="1:9" x14ac:dyDescent="0.25">
      <c r="A504">
        <v>503</v>
      </c>
      <c r="B504" s="2">
        <v>44442</v>
      </c>
      <c r="C504" t="s">
        <v>6</v>
      </c>
      <c r="D504">
        <v>8460</v>
      </c>
      <c r="E504">
        <f t="shared" si="22"/>
        <v>245</v>
      </c>
      <c r="F504">
        <f>IF(E504 = E503, G503, G503 + IF(soki[[#This Row],[WEEKEND]], 5000, $V$8))</f>
        <v>25610</v>
      </c>
      <c r="G504">
        <f>IF(soki[[#This Row],[Butelek]]-soki[[#This Row],[wielkosc_zamowienia]]&lt;0, soki[[#This Row],[Butelek]], soki[[#This Row],[Butelek]]-soki[[#This Row],[wielkosc_zamowienia]])</f>
        <v>17150</v>
      </c>
      <c r="H504" t="b">
        <f>(soki[[#This Row],[Butelek]]=soki[[#This Row],[Zostało]])</f>
        <v>0</v>
      </c>
      <c r="I504" t="b">
        <f>WEEKDAY(soki[[#This Row],[data]],2)&gt;5</f>
        <v>0</v>
      </c>
    </row>
    <row r="505" spans="1:9" x14ac:dyDescent="0.25">
      <c r="A505">
        <v>504</v>
      </c>
      <c r="B505" s="2">
        <v>44443</v>
      </c>
      <c r="C505" t="s">
        <v>5</v>
      </c>
      <c r="D505">
        <v>6880</v>
      </c>
      <c r="E505">
        <f t="shared" si="22"/>
        <v>246</v>
      </c>
      <c r="F505">
        <f>IF(E505 = E504, G504, G504 + IF(soki[[#This Row],[WEEKEND]], 5000, $V$8))</f>
        <v>22150</v>
      </c>
      <c r="G505">
        <f>IF(soki[[#This Row],[Butelek]]-soki[[#This Row],[wielkosc_zamowienia]]&lt;0, soki[[#This Row],[Butelek]], soki[[#This Row],[Butelek]]-soki[[#This Row],[wielkosc_zamowienia]])</f>
        <v>15270</v>
      </c>
      <c r="H505" t="b">
        <f>(soki[[#This Row],[Butelek]]=soki[[#This Row],[Zostało]])</f>
        <v>0</v>
      </c>
      <c r="I505" t="b">
        <f>WEEKDAY(soki[[#This Row],[data]],2)&gt;5</f>
        <v>1</v>
      </c>
    </row>
    <row r="506" spans="1:9" x14ac:dyDescent="0.25">
      <c r="A506">
        <v>505</v>
      </c>
      <c r="B506" s="2">
        <v>44444</v>
      </c>
      <c r="C506" t="s">
        <v>7</v>
      </c>
      <c r="D506">
        <v>3610</v>
      </c>
      <c r="E506">
        <f t="shared" si="22"/>
        <v>247</v>
      </c>
      <c r="F506">
        <f>IF(E506 = E505, G505, G505 + IF(soki[[#This Row],[WEEKEND]], 5000, $V$8))</f>
        <v>20270</v>
      </c>
      <c r="G506">
        <f>IF(soki[[#This Row],[Butelek]]-soki[[#This Row],[wielkosc_zamowienia]]&lt;0, soki[[#This Row],[Butelek]], soki[[#This Row],[Butelek]]-soki[[#This Row],[wielkosc_zamowienia]])</f>
        <v>16660</v>
      </c>
      <c r="H506" t="b">
        <f>(soki[[#This Row],[Butelek]]=soki[[#This Row],[Zostało]])</f>
        <v>0</v>
      </c>
      <c r="I506" t="b">
        <f>WEEKDAY(soki[[#This Row],[data]],2)&gt;5</f>
        <v>1</v>
      </c>
    </row>
    <row r="507" spans="1:9" x14ac:dyDescent="0.25">
      <c r="A507">
        <v>506</v>
      </c>
      <c r="B507" s="2">
        <v>44445</v>
      </c>
      <c r="C507" t="s">
        <v>6</v>
      </c>
      <c r="D507">
        <v>2400</v>
      </c>
      <c r="E507">
        <f t="shared" si="22"/>
        <v>248</v>
      </c>
      <c r="F507">
        <f>IF(E507 = E506, G506, G506 + IF(soki[[#This Row],[WEEKEND]], 5000, $V$8))</f>
        <v>28660</v>
      </c>
      <c r="G507">
        <f>IF(soki[[#This Row],[Butelek]]-soki[[#This Row],[wielkosc_zamowienia]]&lt;0, soki[[#This Row],[Butelek]], soki[[#This Row],[Butelek]]-soki[[#This Row],[wielkosc_zamowienia]])</f>
        <v>26260</v>
      </c>
      <c r="H507" t="b">
        <f>(soki[[#This Row],[Butelek]]=soki[[#This Row],[Zostało]])</f>
        <v>0</v>
      </c>
      <c r="I507" t="b">
        <f>WEEKDAY(soki[[#This Row],[data]],2)&gt;5</f>
        <v>0</v>
      </c>
    </row>
    <row r="508" spans="1:9" x14ac:dyDescent="0.25">
      <c r="A508">
        <v>507</v>
      </c>
      <c r="B508" s="2">
        <v>44446</v>
      </c>
      <c r="C508" t="s">
        <v>5</v>
      </c>
      <c r="D508">
        <v>2660</v>
      </c>
      <c r="E508">
        <f t="shared" si="22"/>
        <v>249</v>
      </c>
      <c r="F508">
        <f>IF(E508 = E507, G507, G507 + IF(soki[[#This Row],[WEEKEND]], 5000, $V$8))</f>
        <v>38260</v>
      </c>
      <c r="G508">
        <f>IF(soki[[#This Row],[Butelek]]-soki[[#This Row],[wielkosc_zamowienia]]&lt;0, soki[[#This Row],[Butelek]], soki[[#This Row],[Butelek]]-soki[[#This Row],[wielkosc_zamowienia]])</f>
        <v>35600</v>
      </c>
      <c r="H508" t="b">
        <f>(soki[[#This Row],[Butelek]]=soki[[#This Row],[Zostało]])</f>
        <v>0</v>
      </c>
      <c r="I508" t="b">
        <f>WEEKDAY(soki[[#This Row],[data]],2)&gt;5</f>
        <v>0</v>
      </c>
    </row>
    <row r="509" spans="1:9" x14ac:dyDescent="0.25">
      <c r="A509">
        <v>508</v>
      </c>
      <c r="B509" s="2">
        <v>44447</v>
      </c>
      <c r="C509" t="s">
        <v>7</v>
      </c>
      <c r="D509">
        <v>9310</v>
      </c>
      <c r="E509">
        <f t="shared" si="22"/>
        <v>250</v>
      </c>
      <c r="F509">
        <f>IF(E509 = E508, G508, G508 + IF(soki[[#This Row],[WEEKEND]], 5000, $V$8))</f>
        <v>47600</v>
      </c>
      <c r="G509">
        <f>IF(soki[[#This Row],[Butelek]]-soki[[#This Row],[wielkosc_zamowienia]]&lt;0, soki[[#This Row],[Butelek]], soki[[#This Row],[Butelek]]-soki[[#This Row],[wielkosc_zamowienia]])</f>
        <v>38290</v>
      </c>
      <c r="H509" t="b">
        <f>(soki[[#This Row],[Butelek]]=soki[[#This Row],[Zostało]])</f>
        <v>0</v>
      </c>
      <c r="I509" t="b">
        <f>WEEKDAY(soki[[#This Row],[data]],2)&gt;5</f>
        <v>0</v>
      </c>
    </row>
    <row r="510" spans="1:9" x14ac:dyDescent="0.25">
      <c r="A510">
        <v>509</v>
      </c>
      <c r="B510" s="2">
        <v>44447</v>
      </c>
      <c r="C510" t="s">
        <v>5</v>
      </c>
      <c r="D510">
        <v>3980</v>
      </c>
      <c r="E510">
        <f t="shared" si="22"/>
        <v>250</v>
      </c>
      <c r="F510">
        <f>IF(E510 = E509, G509, G509 + IF(soki[[#This Row],[WEEKEND]], 5000, $V$8))</f>
        <v>38290</v>
      </c>
      <c r="G510">
        <f>IF(soki[[#This Row],[Butelek]]-soki[[#This Row],[wielkosc_zamowienia]]&lt;0, soki[[#This Row],[Butelek]], soki[[#This Row],[Butelek]]-soki[[#This Row],[wielkosc_zamowienia]])</f>
        <v>34310</v>
      </c>
      <c r="H510" t="b">
        <f>(soki[[#This Row],[Butelek]]=soki[[#This Row],[Zostało]])</f>
        <v>0</v>
      </c>
      <c r="I510" t="b">
        <f>WEEKDAY(soki[[#This Row],[data]],2)&gt;5</f>
        <v>0</v>
      </c>
    </row>
    <row r="511" spans="1:9" x14ac:dyDescent="0.25">
      <c r="A511">
        <v>510</v>
      </c>
      <c r="B511" s="2">
        <v>44448</v>
      </c>
      <c r="C511" t="s">
        <v>6</v>
      </c>
      <c r="D511">
        <v>7000</v>
      </c>
      <c r="E511">
        <f t="shared" si="22"/>
        <v>251</v>
      </c>
      <c r="F511">
        <f>IF(E511 = E510, G510, G510 + IF(soki[[#This Row],[WEEKEND]], 5000, $V$8))</f>
        <v>46310</v>
      </c>
      <c r="G511">
        <f>IF(soki[[#This Row],[Butelek]]-soki[[#This Row],[wielkosc_zamowienia]]&lt;0, soki[[#This Row],[Butelek]], soki[[#This Row],[Butelek]]-soki[[#This Row],[wielkosc_zamowienia]])</f>
        <v>39310</v>
      </c>
      <c r="H511" t="b">
        <f>(soki[[#This Row],[Butelek]]=soki[[#This Row],[Zostało]])</f>
        <v>0</v>
      </c>
      <c r="I511" t="b">
        <f>WEEKDAY(soki[[#This Row],[data]],2)&gt;5</f>
        <v>0</v>
      </c>
    </row>
    <row r="512" spans="1:9" x14ac:dyDescent="0.25">
      <c r="A512">
        <v>511</v>
      </c>
      <c r="B512" s="2">
        <v>44448</v>
      </c>
      <c r="C512" t="s">
        <v>5</v>
      </c>
      <c r="D512">
        <v>4660</v>
      </c>
      <c r="E512">
        <f t="shared" si="22"/>
        <v>251</v>
      </c>
      <c r="F512">
        <f>IF(E512 = E511, G511, G511 + IF(soki[[#This Row],[WEEKEND]], 5000, $V$8))</f>
        <v>39310</v>
      </c>
      <c r="G512">
        <f>IF(soki[[#This Row],[Butelek]]-soki[[#This Row],[wielkosc_zamowienia]]&lt;0, soki[[#This Row],[Butelek]], soki[[#This Row],[Butelek]]-soki[[#This Row],[wielkosc_zamowienia]])</f>
        <v>34650</v>
      </c>
      <c r="H512" t="b">
        <f>(soki[[#This Row],[Butelek]]=soki[[#This Row],[Zostało]])</f>
        <v>0</v>
      </c>
      <c r="I512" t="b">
        <f>WEEKDAY(soki[[#This Row],[data]],2)&gt;5</f>
        <v>0</v>
      </c>
    </row>
    <row r="513" spans="1:9" x14ac:dyDescent="0.25">
      <c r="A513">
        <v>512</v>
      </c>
      <c r="B513" s="2">
        <v>44448</v>
      </c>
      <c r="C513" t="s">
        <v>4</v>
      </c>
      <c r="D513">
        <v>6620</v>
      </c>
      <c r="E513">
        <f t="shared" si="22"/>
        <v>251</v>
      </c>
      <c r="F513">
        <f>IF(E513 = E512, G512, G512 + IF(soki[[#This Row],[WEEKEND]], 5000, $V$8))</f>
        <v>34650</v>
      </c>
      <c r="G513">
        <f>IF(soki[[#This Row],[Butelek]]-soki[[#This Row],[wielkosc_zamowienia]]&lt;0, soki[[#This Row],[Butelek]], soki[[#This Row],[Butelek]]-soki[[#This Row],[wielkosc_zamowienia]])</f>
        <v>28030</v>
      </c>
      <c r="H513" t="b">
        <f>(soki[[#This Row],[Butelek]]=soki[[#This Row],[Zostało]])</f>
        <v>0</v>
      </c>
      <c r="I513" t="b">
        <f>WEEKDAY(soki[[#This Row],[data]],2)&gt;5</f>
        <v>0</v>
      </c>
    </row>
    <row r="514" spans="1:9" x14ac:dyDescent="0.25">
      <c r="A514">
        <v>513</v>
      </c>
      <c r="B514" s="2">
        <v>44449</v>
      </c>
      <c r="C514" t="s">
        <v>6</v>
      </c>
      <c r="D514">
        <v>1690</v>
      </c>
      <c r="E514">
        <f t="shared" si="22"/>
        <v>252</v>
      </c>
      <c r="F514">
        <f>IF(E514 = E513, G513, G513 + IF(soki[[#This Row],[WEEKEND]], 5000, $V$8))</f>
        <v>40030</v>
      </c>
      <c r="G514">
        <f>IF(soki[[#This Row],[Butelek]]-soki[[#This Row],[wielkosc_zamowienia]]&lt;0, soki[[#This Row],[Butelek]], soki[[#This Row],[Butelek]]-soki[[#This Row],[wielkosc_zamowienia]])</f>
        <v>38340</v>
      </c>
      <c r="H514" t="b">
        <f>(soki[[#This Row],[Butelek]]=soki[[#This Row],[Zostało]])</f>
        <v>0</v>
      </c>
      <c r="I514" t="b">
        <f>WEEKDAY(soki[[#This Row],[data]],2)&gt;5</f>
        <v>0</v>
      </c>
    </row>
    <row r="515" spans="1:9" x14ac:dyDescent="0.25">
      <c r="A515">
        <v>514</v>
      </c>
      <c r="B515" s="2">
        <v>44449</v>
      </c>
      <c r="C515" t="s">
        <v>7</v>
      </c>
      <c r="D515">
        <v>6080</v>
      </c>
      <c r="E515">
        <f t="shared" si="22"/>
        <v>252</v>
      </c>
      <c r="F515">
        <f>IF(E515 = E514, G514, G514 + IF(soki[[#This Row],[WEEKEND]], 5000, $V$8))</f>
        <v>38340</v>
      </c>
      <c r="G515">
        <f>IF(soki[[#This Row],[Butelek]]-soki[[#This Row],[wielkosc_zamowienia]]&lt;0, soki[[#This Row],[Butelek]], soki[[#This Row],[Butelek]]-soki[[#This Row],[wielkosc_zamowienia]])</f>
        <v>32260</v>
      </c>
      <c r="H515" t="b">
        <f>(soki[[#This Row],[Butelek]]=soki[[#This Row],[Zostało]])</f>
        <v>0</v>
      </c>
      <c r="I515" t="b">
        <f>WEEKDAY(soki[[#This Row],[data]],2)&gt;5</f>
        <v>0</v>
      </c>
    </row>
    <row r="516" spans="1:9" x14ac:dyDescent="0.25">
      <c r="A516">
        <v>515</v>
      </c>
      <c r="B516" s="2">
        <v>44450</v>
      </c>
      <c r="C516" t="s">
        <v>4</v>
      </c>
      <c r="D516">
        <v>1970</v>
      </c>
      <c r="E516">
        <f t="shared" ref="E516:E579" si="23">IF(DAY(B516)=DAY(B515),E515,E515+1)</f>
        <v>253</v>
      </c>
      <c r="F516">
        <f>IF(E516 = E515, G515, G515 + IF(soki[[#This Row],[WEEKEND]], 5000, $V$8))</f>
        <v>37260</v>
      </c>
      <c r="G516">
        <f>IF(soki[[#This Row],[Butelek]]-soki[[#This Row],[wielkosc_zamowienia]]&lt;0, soki[[#This Row],[Butelek]], soki[[#This Row],[Butelek]]-soki[[#This Row],[wielkosc_zamowienia]])</f>
        <v>35290</v>
      </c>
      <c r="H516" t="b">
        <f>(soki[[#This Row],[Butelek]]=soki[[#This Row],[Zostało]])</f>
        <v>0</v>
      </c>
      <c r="I516" t="b">
        <f>WEEKDAY(soki[[#This Row],[data]],2)&gt;5</f>
        <v>1</v>
      </c>
    </row>
    <row r="517" spans="1:9" x14ac:dyDescent="0.25">
      <c r="A517">
        <v>516</v>
      </c>
      <c r="B517" s="2">
        <v>44450</v>
      </c>
      <c r="C517" t="s">
        <v>6</v>
      </c>
      <c r="D517">
        <v>4320</v>
      </c>
      <c r="E517">
        <f t="shared" si="23"/>
        <v>253</v>
      </c>
      <c r="F517">
        <f>IF(E517 = E516, G516, G516 + IF(soki[[#This Row],[WEEKEND]], 5000, $V$8))</f>
        <v>35290</v>
      </c>
      <c r="G517">
        <f>IF(soki[[#This Row],[Butelek]]-soki[[#This Row],[wielkosc_zamowienia]]&lt;0, soki[[#This Row],[Butelek]], soki[[#This Row],[Butelek]]-soki[[#This Row],[wielkosc_zamowienia]])</f>
        <v>30970</v>
      </c>
      <c r="H517" t="b">
        <f>(soki[[#This Row],[Butelek]]=soki[[#This Row],[Zostało]])</f>
        <v>0</v>
      </c>
      <c r="I517" t="b">
        <f>WEEKDAY(soki[[#This Row],[data]],2)&gt;5</f>
        <v>1</v>
      </c>
    </row>
    <row r="518" spans="1:9" x14ac:dyDescent="0.25">
      <c r="A518">
        <v>517</v>
      </c>
      <c r="B518" s="2">
        <v>44450</v>
      </c>
      <c r="C518" t="s">
        <v>5</v>
      </c>
      <c r="D518">
        <v>3310</v>
      </c>
      <c r="E518">
        <f t="shared" si="23"/>
        <v>253</v>
      </c>
      <c r="F518">
        <f>IF(E518 = E517, G517, G517 + IF(soki[[#This Row],[WEEKEND]], 5000, $V$8))</f>
        <v>30970</v>
      </c>
      <c r="G518">
        <f>IF(soki[[#This Row],[Butelek]]-soki[[#This Row],[wielkosc_zamowienia]]&lt;0, soki[[#This Row],[Butelek]], soki[[#This Row],[Butelek]]-soki[[#This Row],[wielkosc_zamowienia]])</f>
        <v>27660</v>
      </c>
      <c r="H518" t="b">
        <f>(soki[[#This Row],[Butelek]]=soki[[#This Row],[Zostało]])</f>
        <v>0</v>
      </c>
      <c r="I518" t="b">
        <f>WEEKDAY(soki[[#This Row],[data]],2)&gt;5</f>
        <v>1</v>
      </c>
    </row>
    <row r="519" spans="1:9" x14ac:dyDescent="0.25">
      <c r="A519">
        <v>518</v>
      </c>
      <c r="B519" s="2">
        <v>44451</v>
      </c>
      <c r="C519" t="s">
        <v>7</v>
      </c>
      <c r="D519">
        <v>3550</v>
      </c>
      <c r="E519">
        <f t="shared" si="23"/>
        <v>254</v>
      </c>
      <c r="F519">
        <f>IF(E519 = E518, G518, G518 + IF(soki[[#This Row],[WEEKEND]], 5000, $V$8))</f>
        <v>32660</v>
      </c>
      <c r="G519">
        <f>IF(soki[[#This Row],[Butelek]]-soki[[#This Row],[wielkosc_zamowienia]]&lt;0, soki[[#This Row],[Butelek]], soki[[#This Row],[Butelek]]-soki[[#This Row],[wielkosc_zamowienia]])</f>
        <v>29110</v>
      </c>
      <c r="H519" t="b">
        <f>(soki[[#This Row],[Butelek]]=soki[[#This Row],[Zostało]])</f>
        <v>0</v>
      </c>
      <c r="I519" t="b">
        <f>WEEKDAY(soki[[#This Row],[data]],2)&gt;5</f>
        <v>1</v>
      </c>
    </row>
    <row r="520" spans="1:9" x14ac:dyDescent="0.25">
      <c r="A520">
        <v>519</v>
      </c>
      <c r="B520" s="2">
        <v>44451</v>
      </c>
      <c r="C520" t="s">
        <v>4</v>
      </c>
      <c r="D520">
        <v>5210</v>
      </c>
      <c r="E520">
        <f t="shared" si="23"/>
        <v>254</v>
      </c>
      <c r="F520">
        <f>IF(E520 = E519, G519, G519 + IF(soki[[#This Row],[WEEKEND]], 5000, $V$8))</f>
        <v>29110</v>
      </c>
      <c r="G520">
        <f>IF(soki[[#This Row],[Butelek]]-soki[[#This Row],[wielkosc_zamowienia]]&lt;0, soki[[#This Row],[Butelek]], soki[[#This Row],[Butelek]]-soki[[#This Row],[wielkosc_zamowienia]])</f>
        <v>23900</v>
      </c>
      <c r="H520" t="b">
        <f>(soki[[#This Row],[Butelek]]=soki[[#This Row],[Zostało]])</f>
        <v>0</v>
      </c>
      <c r="I520" t="b">
        <f>WEEKDAY(soki[[#This Row],[data]],2)&gt;5</f>
        <v>1</v>
      </c>
    </row>
    <row r="521" spans="1:9" x14ac:dyDescent="0.25">
      <c r="A521">
        <v>520</v>
      </c>
      <c r="B521" s="2">
        <v>44451</v>
      </c>
      <c r="C521" t="s">
        <v>5</v>
      </c>
      <c r="D521">
        <v>2990</v>
      </c>
      <c r="E521">
        <f t="shared" si="23"/>
        <v>254</v>
      </c>
      <c r="F521">
        <f>IF(E521 = E520, G520, G520 + IF(soki[[#This Row],[WEEKEND]], 5000, $V$8))</f>
        <v>23900</v>
      </c>
      <c r="G521">
        <f>IF(soki[[#This Row],[Butelek]]-soki[[#This Row],[wielkosc_zamowienia]]&lt;0, soki[[#This Row],[Butelek]], soki[[#This Row],[Butelek]]-soki[[#This Row],[wielkosc_zamowienia]])</f>
        <v>20910</v>
      </c>
      <c r="H521" t="b">
        <f>(soki[[#This Row],[Butelek]]=soki[[#This Row],[Zostało]])</f>
        <v>0</v>
      </c>
      <c r="I521" t="b">
        <f>WEEKDAY(soki[[#This Row],[data]],2)&gt;5</f>
        <v>1</v>
      </c>
    </row>
    <row r="522" spans="1:9" x14ac:dyDescent="0.25">
      <c r="A522">
        <v>521</v>
      </c>
      <c r="B522" s="2">
        <v>44452</v>
      </c>
      <c r="C522" t="s">
        <v>6</v>
      </c>
      <c r="D522">
        <v>7890</v>
      </c>
      <c r="E522">
        <f t="shared" si="23"/>
        <v>255</v>
      </c>
      <c r="F522">
        <f>IF(E522 = E521, G521, G521 + IF(soki[[#This Row],[WEEKEND]], 5000, $V$8))</f>
        <v>32910</v>
      </c>
      <c r="G522">
        <f>IF(soki[[#This Row],[Butelek]]-soki[[#This Row],[wielkosc_zamowienia]]&lt;0, soki[[#This Row],[Butelek]], soki[[#This Row],[Butelek]]-soki[[#This Row],[wielkosc_zamowienia]])</f>
        <v>25020</v>
      </c>
      <c r="H522" t="b">
        <f>(soki[[#This Row],[Butelek]]=soki[[#This Row],[Zostało]])</f>
        <v>0</v>
      </c>
      <c r="I522" t="b">
        <f>WEEKDAY(soki[[#This Row],[data]],2)&gt;5</f>
        <v>0</v>
      </c>
    </row>
    <row r="523" spans="1:9" x14ac:dyDescent="0.25">
      <c r="A523">
        <v>522</v>
      </c>
      <c r="B523" s="2">
        <v>44452</v>
      </c>
      <c r="C523" t="s">
        <v>5</v>
      </c>
      <c r="D523">
        <v>3440</v>
      </c>
      <c r="E523">
        <f t="shared" si="23"/>
        <v>255</v>
      </c>
      <c r="F523">
        <f>IF(E523 = E522, G522, G522 + IF(soki[[#This Row],[WEEKEND]], 5000, $V$8))</f>
        <v>25020</v>
      </c>
      <c r="G523">
        <f>IF(soki[[#This Row],[Butelek]]-soki[[#This Row],[wielkosc_zamowienia]]&lt;0, soki[[#This Row],[Butelek]], soki[[#This Row],[Butelek]]-soki[[#This Row],[wielkosc_zamowienia]])</f>
        <v>21580</v>
      </c>
      <c r="H523" t="b">
        <f>(soki[[#This Row],[Butelek]]=soki[[#This Row],[Zostało]])</f>
        <v>0</v>
      </c>
      <c r="I523" t="b">
        <f>WEEKDAY(soki[[#This Row],[data]],2)&gt;5</f>
        <v>0</v>
      </c>
    </row>
    <row r="524" spans="1:9" x14ac:dyDescent="0.25">
      <c r="A524">
        <v>523</v>
      </c>
      <c r="B524" s="2">
        <v>44452</v>
      </c>
      <c r="C524" t="s">
        <v>7</v>
      </c>
      <c r="D524">
        <v>6170</v>
      </c>
      <c r="E524">
        <f t="shared" si="23"/>
        <v>255</v>
      </c>
      <c r="F524">
        <f>IF(E524 = E523, G523, G523 + IF(soki[[#This Row],[WEEKEND]], 5000, $V$8))</f>
        <v>21580</v>
      </c>
      <c r="G524">
        <f>IF(soki[[#This Row],[Butelek]]-soki[[#This Row],[wielkosc_zamowienia]]&lt;0, soki[[#This Row],[Butelek]], soki[[#This Row],[Butelek]]-soki[[#This Row],[wielkosc_zamowienia]])</f>
        <v>15410</v>
      </c>
      <c r="H524" t="b">
        <f>(soki[[#This Row],[Butelek]]=soki[[#This Row],[Zostało]])</f>
        <v>0</v>
      </c>
      <c r="I524" t="b">
        <f>WEEKDAY(soki[[#This Row],[data]],2)&gt;5</f>
        <v>0</v>
      </c>
    </row>
    <row r="525" spans="1:9" x14ac:dyDescent="0.25">
      <c r="A525">
        <v>524</v>
      </c>
      <c r="B525" s="2">
        <v>44453</v>
      </c>
      <c r="C525" t="s">
        <v>4</v>
      </c>
      <c r="D525">
        <v>8230</v>
      </c>
      <c r="E525">
        <f t="shared" si="23"/>
        <v>256</v>
      </c>
      <c r="F525">
        <f>IF(E525 = E524, G524, G524 + IF(soki[[#This Row],[WEEKEND]], 5000, $V$8))</f>
        <v>27410</v>
      </c>
      <c r="G525">
        <f>IF(soki[[#This Row],[Butelek]]-soki[[#This Row],[wielkosc_zamowienia]]&lt;0, soki[[#This Row],[Butelek]], soki[[#This Row],[Butelek]]-soki[[#This Row],[wielkosc_zamowienia]])</f>
        <v>19180</v>
      </c>
      <c r="H525" t="b">
        <f>(soki[[#This Row],[Butelek]]=soki[[#This Row],[Zostało]])</f>
        <v>0</v>
      </c>
      <c r="I525" t="b">
        <f>WEEKDAY(soki[[#This Row],[data]],2)&gt;5</f>
        <v>0</v>
      </c>
    </row>
    <row r="526" spans="1:9" x14ac:dyDescent="0.25">
      <c r="A526">
        <v>525</v>
      </c>
      <c r="B526" s="2">
        <v>44454</v>
      </c>
      <c r="C526" t="s">
        <v>5</v>
      </c>
      <c r="D526">
        <v>4710</v>
      </c>
      <c r="E526">
        <f t="shared" si="23"/>
        <v>257</v>
      </c>
      <c r="F526">
        <f>IF(E526 = E525, G525, G525 + IF(soki[[#This Row],[WEEKEND]], 5000, $V$8))</f>
        <v>31180</v>
      </c>
      <c r="G526">
        <f>IF(soki[[#This Row],[Butelek]]-soki[[#This Row],[wielkosc_zamowienia]]&lt;0, soki[[#This Row],[Butelek]], soki[[#This Row],[Butelek]]-soki[[#This Row],[wielkosc_zamowienia]])</f>
        <v>26470</v>
      </c>
      <c r="H526" t="b">
        <f>(soki[[#This Row],[Butelek]]=soki[[#This Row],[Zostało]])</f>
        <v>0</v>
      </c>
      <c r="I526" t="b">
        <f>WEEKDAY(soki[[#This Row],[data]],2)&gt;5</f>
        <v>0</v>
      </c>
    </row>
    <row r="527" spans="1:9" x14ac:dyDescent="0.25">
      <c r="A527">
        <v>526</v>
      </c>
      <c r="B527" s="2">
        <v>44454</v>
      </c>
      <c r="C527" t="s">
        <v>6</v>
      </c>
      <c r="D527">
        <v>5870</v>
      </c>
      <c r="E527">
        <f t="shared" si="23"/>
        <v>257</v>
      </c>
      <c r="F527">
        <f>IF(E527 = E526, G526, G526 + IF(soki[[#This Row],[WEEKEND]], 5000, $V$8))</f>
        <v>26470</v>
      </c>
      <c r="G527">
        <f>IF(soki[[#This Row],[Butelek]]-soki[[#This Row],[wielkosc_zamowienia]]&lt;0, soki[[#This Row],[Butelek]], soki[[#This Row],[Butelek]]-soki[[#This Row],[wielkosc_zamowienia]])</f>
        <v>20600</v>
      </c>
      <c r="H527" t="b">
        <f>(soki[[#This Row],[Butelek]]=soki[[#This Row],[Zostało]])</f>
        <v>0</v>
      </c>
      <c r="I527" t="b">
        <f>WEEKDAY(soki[[#This Row],[data]],2)&gt;5</f>
        <v>0</v>
      </c>
    </row>
    <row r="528" spans="1:9" x14ac:dyDescent="0.25">
      <c r="A528">
        <v>527</v>
      </c>
      <c r="B528" s="2">
        <v>44454</v>
      </c>
      <c r="C528" t="s">
        <v>7</v>
      </c>
      <c r="D528">
        <v>4400</v>
      </c>
      <c r="E528">
        <f t="shared" si="23"/>
        <v>257</v>
      </c>
      <c r="F528">
        <f>IF(E528 = E527, G527, G527 + IF(soki[[#This Row],[WEEKEND]], 5000, $V$8))</f>
        <v>20600</v>
      </c>
      <c r="G528">
        <f>IF(soki[[#This Row],[Butelek]]-soki[[#This Row],[wielkosc_zamowienia]]&lt;0, soki[[#This Row],[Butelek]], soki[[#This Row],[Butelek]]-soki[[#This Row],[wielkosc_zamowienia]])</f>
        <v>16200</v>
      </c>
      <c r="H528" t="b">
        <f>(soki[[#This Row],[Butelek]]=soki[[#This Row],[Zostało]])</f>
        <v>0</v>
      </c>
      <c r="I528" t="b">
        <f>WEEKDAY(soki[[#This Row],[data]],2)&gt;5</f>
        <v>0</v>
      </c>
    </row>
    <row r="529" spans="1:9" x14ac:dyDescent="0.25">
      <c r="A529">
        <v>528</v>
      </c>
      <c r="B529" s="2">
        <v>44455</v>
      </c>
      <c r="C529" t="s">
        <v>4</v>
      </c>
      <c r="D529">
        <v>9580</v>
      </c>
      <c r="E529">
        <f t="shared" si="23"/>
        <v>258</v>
      </c>
      <c r="F529">
        <f>IF(E529 = E528, G528, G528 + IF(soki[[#This Row],[WEEKEND]], 5000, $V$8))</f>
        <v>28200</v>
      </c>
      <c r="G529">
        <f>IF(soki[[#This Row],[Butelek]]-soki[[#This Row],[wielkosc_zamowienia]]&lt;0, soki[[#This Row],[Butelek]], soki[[#This Row],[Butelek]]-soki[[#This Row],[wielkosc_zamowienia]])</f>
        <v>18620</v>
      </c>
      <c r="H529" t="b">
        <f>(soki[[#This Row],[Butelek]]=soki[[#This Row],[Zostało]])</f>
        <v>0</v>
      </c>
      <c r="I529" t="b">
        <f>WEEKDAY(soki[[#This Row],[data]],2)&gt;5</f>
        <v>0</v>
      </c>
    </row>
    <row r="530" spans="1:9" x14ac:dyDescent="0.25">
      <c r="A530">
        <v>529</v>
      </c>
      <c r="B530" s="2">
        <v>44456</v>
      </c>
      <c r="C530" t="s">
        <v>5</v>
      </c>
      <c r="D530">
        <v>6730</v>
      </c>
      <c r="E530">
        <f t="shared" si="23"/>
        <v>259</v>
      </c>
      <c r="F530">
        <f>IF(E530 = E529, G529, G529 + IF(soki[[#This Row],[WEEKEND]], 5000, $V$8))</f>
        <v>30620</v>
      </c>
      <c r="G530">
        <f>IF(soki[[#This Row],[Butelek]]-soki[[#This Row],[wielkosc_zamowienia]]&lt;0, soki[[#This Row],[Butelek]], soki[[#This Row],[Butelek]]-soki[[#This Row],[wielkosc_zamowienia]])</f>
        <v>23890</v>
      </c>
      <c r="H530" t="b">
        <f>(soki[[#This Row],[Butelek]]=soki[[#This Row],[Zostało]])</f>
        <v>0</v>
      </c>
      <c r="I530" t="b">
        <f>WEEKDAY(soki[[#This Row],[data]],2)&gt;5</f>
        <v>0</v>
      </c>
    </row>
    <row r="531" spans="1:9" x14ac:dyDescent="0.25">
      <c r="A531">
        <v>530</v>
      </c>
      <c r="B531" s="2">
        <v>44456</v>
      </c>
      <c r="C531" t="s">
        <v>7</v>
      </c>
      <c r="D531">
        <v>3320</v>
      </c>
      <c r="E531">
        <f t="shared" si="23"/>
        <v>259</v>
      </c>
      <c r="F531">
        <f>IF(E531 = E530, G530, G530 + IF(soki[[#This Row],[WEEKEND]], 5000, $V$8))</f>
        <v>23890</v>
      </c>
      <c r="G531">
        <f>IF(soki[[#This Row],[Butelek]]-soki[[#This Row],[wielkosc_zamowienia]]&lt;0, soki[[#This Row],[Butelek]], soki[[#This Row],[Butelek]]-soki[[#This Row],[wielkosc_zamowienia]])</f>
        <v>20570</v>
      </c>
      <c r="H531" t="b">
        <f>(soki[[#This Row],[Butelek]]=soki[[#This Row],[Zostało]])</f>
        <v>0</v>
      </c>
      <c r="I531" t="b">
        <f>WEEKDAY(soki[[#This Row],[data]],2)&gt;5</f>
        <v>0</v>
      </c>
    </row>
    <row r="532" spans="1:9" x14ac:dyDescent="0.25">
      <c r="A532">
        <v>531</v>
      </c>
      <c r="B532" s="2">
        <v>44456</v>
      </c>
      <c r="C532" t="s">
        <v>4</v>
      </c>
      <c r="D532">
        <v>7580</v>
      </c>
      <c r="E532">
        <f t="shared" si="23"/>
        <v>259</v>
      </c>
      <c r="F532">
        <f>IF(E532 = E531, G531, G531 + IF(soki[[#This Row],[WEEKEND]], 5000, $V$8))</f>
        <v>20570</v>
      </c>
      <c r="G532">
        <f>IF(soki[[#This Row],[Butelek]]-soki[[#This Row],[wielkosc_zamowienia]]&lt;0, soki[[#This Row],[Butelek]], soki[[#This Row],[Butelek]]-soki[[#This Row],[wielkosc_zamowienia]])</f>
        <v>12990</v>
      </c>
      <c r="H532" t="b">
        <f>(soki[[#This Row],[Butelek]]=soki[[#This Row],[Zostało]])</f>
        <v>0</v>
      </c>
      <c r="I532" t="b">
        <f>WEEKDAY(soki[[#This Row],[data]],2)&gt;5</f>
        <v>0</v>
      </c>
    </row>
    <row r="533" spans="1:9" x14ac:dyDescent="0.25">
      <c r="A533">
        <v>532</v>
      </c>
      <c r="B533" s="2">
        <v>44457</v>
      </c>
      <c r="C533" t="s">
        <v>6</v>
      </c>
      <c r="D533">
        <v>7650</v>
      </c>
      <c r="E533">
        <f t="shared" si="23"/>
        <v>260</v>
      </c>
      <c r="F533">
        <f>IF(E533 = E532, G532, G532 + IF(soki[[#This Row],[WEEKEND]], 5000, $V$8))</f>
        <v>17990</v>
      </c>
      <c r="G533">
        <f>IF(soki[[#This Row],[Butelek]]-soki[[#This Row],[wielkosc_zamowienia]]&lt;0, soki[[#This Row],[Butelek]], soki[[#This Row],[Butelek]]-soki[[#This Row],[wielkosc_zamowienia]])</f>
        <v>10340</v>
      </c>
      <c r="H533" t="b">
        <f>(soki[[#This Row],[Butelek]]=soki[[#This Row],[Zostało]])</f>
        <v>0</v>
      </c>
      <c r="I533" t="b">
        <f>WEEKDAY(soki[[#This Row],[data]],2)&gt;5</f>
        <v>1</v>
      </c>
    </row>
    <row r="534" spans="1:9" x14ac:dyDescent="0.25">
      <c r="A534">
        <v>533</v>
      </c>
      <c r="B534" s="2">
        <v>44457</v>
      </c>
      <c r="C534" t="s">
        <v>5</v>
      </c>
      <c r="D534">
        <v>2640</v>
      </c>
      <c r="E534">
        <f t="shared" si="23"/>
        <v>260</v>
      </c>
      <c r="F534">
        <f>IF(E534 = E533, G533, G533 + IF(soki[[#This Row],[WEEKEND]], 5000, $V$8))</f>
        <v>10340</v>
      </c>
      <c r="G534">
        <f>IF(soki[[#This Row],[Butelek]]-soki[[#This Row],[wielkosc_zamowienia]]&lt;0, soki[[#This Row],[Butelek]], soki[[#This Row],[Butelek]]-soki[[#This Row],[wielkosc_zamowienia]])</f>
        <v>7700</v>
      </c>
      <c r="H534" t="b">
        <f>(soki[[#This Row],[Butelek]]=soki[[#This Row],[Zostało]])</f>
        <v>0</v>
      </c>
      <c r="I534" t="b">
        <f>WEEKDAY(soki[[#This Row],[data]],2)&gt;5</f>
        <v>1</v>
      </c>
    </row>
    <row r="535" spans="1:9" x14ac:dyDescent="0.25">
      <c r="A535">
        <v>534</v>
      </c>
      <c r="B535" s="2">
        <v>44458</v>
      </c>
      <c r="C535" t="s">
        <v>7</v>
      </c>
      <c r="D535">
        <v>9750</v>
      </c>
      <c r="E535">
        <f t="shared" si="23"/>
        <v>261</v>
      </c>
      <c r="F535">
        <f>IF(E535 = E534, G534, G534 + IF(soki[[#This Row],[WEEKEND]], 5000, $V$8))</f>
        <v>12700</v>
      </c>
      <c r="G535">
        <f>IF(soki[[#This Row],[Butelek]]-soki[[#This Row],[wielkosc_zamowienia]]&lt;0, soki[[#This Row],[Butelek]], soki[[#This Row],[Butelek]]-soki[[#This Row],[wielkosc_zamowienia]])</f>
        <v>2950</v>
      </c>
      <c r="H535" t="b">
        <f>(soki[[#This Row],[Butelek]]=soki[[#This Row],[Zostało]])</f>
        <v>0</v>
      </c>
      <c r="I535" t="b">
        <f>WEEKDAY(soki[[#This Row],[data]],2)&gt;5</f>
        <v>1</v>
      </c>
    </row>
    <row r="536" spans="1:9" x14ac:dyDescent="0.25">
      <c r="A536">
        <v>535</v>
      </c>
      <c r="B536" s="2">
        <v>44458</v>
      </c>
      <c r="C536" t="s">
        <v>5</v>
      </c>
      <c r="D536">
        <v>9860</v>
      </c>
      <c r="E536">
        <f t="shared" si="23"/>
        <v>261</v>
      </c>
      <c r="F536">
        <f>IF(E536 = E535, G535, G535 + IF(soki[[#This Row],[WEEKEND]], 5000, $V$8))</f>
        <v>2950</v>
      </c>
      <c r="G536">
        <f>IF(soki[[#This Row],[Butelek]]-soki[[#This Row],[wielkosc_zamowienia]]&lt;0, soki[[#This Row],[Butelek]], soki[[#This Row],[Butelek]]-soki[[#This Row],[wielkosc_zamowienia]])</f>
        <v>2950</v>
      </c>
      <c r="H536" t="b">
        <f>(soki[[#This Row],[Butelek]]=soki[[#This Row],[Zostało]])</f>
        <v>1</v>
      </c>
      <c r="I536" t="b">
        <f>WEEKDAY(soki[[#This Row],[data]],2)&gt;5</f>
        <v>1</v>
      </c>
    </row>
    <row r="537" spans="1:9" x14ac:dyDescent="0.25">
      <c r="A537">
        <v>536</v>
      </c>
      <c r="B537" s="2">
        <v>44458</v>
      </c>
      <c r="C537" t="s">
        <v>6</v>
      </c>
      <c r="D537">
        <v>8160</v>
      </c>
      <c r="E537">
        <f t="shared" si="23"/>
        <v>261</v>
      </c>
      <c r="F537">
        <f>IF(E537 = E536, G536, G536 + IF(soki[[#This Row],[WEEKEND]], 5000, $V$8))</f>
        <v>2950</v>
      </c>
      <c r="G537">
        <f>IF(soki[[#This Row],[Butelek]]-soki[[#This Row],[wielkosc_zamowienia]]&lt;0, soki[[#This Row],[Butelek]], soki[[#This Row],[Butelek]]-soki[[#This Row],[wielkosc_zamowienia]])</f>
        <v>2950</v>
      </c>
      <c r="H537" t="b">
        <f>(soki[[#This Row],[Butelek]]=soki[[#This Row],[Zostało]])</f>
        <v>1</v>
      </c>
      <c r="I537" t="b">
        <f>WEEKDAY(soki[[#This Row],[data]],2)&gt;5</f>
        <v>1</v>
      </c>
    </row>
    <row r="538" spans="1:9" x14ac:dyDescent="0.25">
      <c r="A538">
        <v>537</v>
      </c>
      <c r="B538" s="2">
        <v>44459</v>
      </c>
      <c r="C538" t="s">
        <v>4</v>
      </c>
      <c r="D538">
        <v>6280</v>
      </c>
      <c r="E538">
        <f t="shared" si="23"/>
        <v>262</v>
      </c>
      <c r="F538">
        <f>IF(E538 = E537, G537, G537 + IF(soki[[#This Row],[WEEKEND]], 5000, $V$8))</f>
        <v>14950</v>
      </c>
      <c r="G538">
        <f>IF(soki[[#This Row],[Butelek]]-soki[[#This Row],[wielkosc_zamowienia]]&lt;0, soki[[#This Row],[Butelek]], soki[[#This Row],[Butelek]]-soki[[#This Row],[wielkosc_zamowienia]])</f>
        <v>8670</v>
      </c>
      <c r="H538" t="b">
        <f>(soki[[#This Row],[Butelek]]=soki[[#This Row],[Zostało]])</f>
        <v>0</v>
      </c>
      <c r="I538" t="b">
        <f>WEEKDAY(soki[[#This Row],[data]],2)&gt;5</f>
        <v>0</v>
      </c>
    </row>
    <row r="539" spans="1:9" x14ac:dyDescent="0.25">
      <c r="A539">
        <v>538</v>
      </c>
      <c r="B539" s="2">
        <v>44459</v>
      </c>
      <c r="C539" t="s">
        <v>7</v>
      </c>
      <c r="D539">
        <v>6490</v>
      </c>
      <c r="E539">
        <f t="shared" si="23"/>
        <v>262</v>
      </c>
      <c r="F539">
        <f>IF(E539 = E538, G538, G538 + IF(soki[[#This Row],[WEEKEND]], 5000, $V$8))</f>
        <v>8670</v>
      </c>
      <c r="G539">
        <f>IF(soki[[#This Row],[Butelek]]-soki[[#This Row],[wielkosc_zamowienia]]&lt;0, soki[[#This Row],[Butelek]], soki[[#This Row],[Butelek]]-soki[[#This Row],[wielkosc_zamowienia]])</f>
        <v>2180</v>
      </c>
      <c r="H539" t="b">
        <f>(soki[[#This Row],[Butelek]]=soki[[#This Row],[Zostało]])</f>
        <v>0</v>
      </c>
      <c r="I539" t="b">
        <f>WEEKDAY(soki[[#This Row],[data]],2)&gt;5</f>
        <v>0</v>
      </c>
    </row>
    <row r="540" spans="1:9" x14ac:dyDescent="0.25">
      <c r="A540">
        <v>539</v>
      </c>
      <c r="B540" s="2">
        <v>44460</v>
      </c>
      <c r="C540" t="s">
        <v>4</v>
      </c>
      <c r="D540">
        <v>4110</v>
      </c>
      <c r="E540">
        <f t="shared" si="23"/>
        <v>263</v>
      </c>
      <c r="F540">
        <f>IF(E540 = E539, G539, G539 + IF(soki[[#This Row],[WEEKEND]], 5000, $V$8))</f>
        <v>14180</v>
      </c>
      <c r="G540">
        <f>IF(soki[[#This Row],[Butelek]]-soki[[#This Row],[wielkosc_zamowienia]]&lt;0, soki[[#This Row],[Butelek]], soki[[#This Row],[Butelek]]-soki[[#This Row],[wielkosc_zamowienia]])</f>
        <v>10070</v>
      </c>
      <c r="H540" t="b">
        <f>(soki[[#This Row],[Butelek]]=soki[[#This Row],[Zostało]])</f>
        <v>0</v>
      </c>
      <c r="I540" t="b">
        <f>WEEKDAY(soki[[#This Row],[data]],2)&gt;5</f>
        <v>0</v>
      </c>
    </row>
    <row r="541" spans="1:9" x14ac:dyDescent="0.25">
      <c r="A541">
        <v>540</v>
      </c>
      <c r="B541" s="2">
        <v>44460</v>
      </c>
      <c r="C541" t="s">
        <v>7</v>
      </c>
      <c r="D541">
        <v>3140</v>
      </c>
      <c r="E541">
        <f t="shared" si="23"/>
        <v>263</v>
      </c>
      <c r="F541">
        <f>IF(E541 = E540, G540, G540 + IF(soki[[#This Row],[WEEKEND]], 5000, $V$8))</f>
        <v>10070</v>
      </c>
      <c r="G541">
        <f>IF(soki[[#This Row],[Butelek]]-soki[[#This Row],[wielkosc_zamowienia]]&lt;0, soki[[#This Row],[Butelek]], soki[[#This Row],[Butelek]]-soki[[#This Row],[wielkosc_zamowienia]])</f>
        <v>6930</v>
      </c>
      <c r="H541" t="b">
        <f>(soki[[#This Row],[Butelek]]=soki[[#This Row],[Zostało]])</f>
        <v>0</v>
      </c>
      <c r="I541" t="b">
        <f>WEEKDAY(soki[[#This Row],[data]],2)&gt;5</f>
        <v>0</v>
      </c>
    </row>
    <row r="542" spans="1:9" x14ac:dyDescent="0.25">
      <c r="A542">
        <v>541</v>
      </c>
      <c r="B542" s="2">
        <v>44461</v>
      </c>
      <c r="C542" t="s">
        <v>7</v>
      </c>
      <c r="D542">
        <v>3550</v>
      </c>
      <c r="E542">
        <f t="shared" si="23"/>
        <v>264</v>
      </c>
      <c r="F542">
        <f>IF(E542 = E541, G541, G541 + IF(soki[[#This Row],[WEEKEND]], 5000, $V$8))</f>
        <v>18930</v>
      </c>
      <c r="G542">
        <f>IF(soki[[#This Row],[Butelek]]-soki[[#This Row],[wielkosc_zamowienia]]&lt;0, soki[[#This Row],[Butelek]], soki[[#This Row],[Butelek]]-soki[[#This Row],[wielkosc_zamowienia]])</f>
        <v>15380</v>
      </c>
      <c r="H542" t="b">
        <f>(soki[[#This Row],[Butelek]]=soki[[#This Row],[Zostało]])</f>
        <v>0</v>
      </c>
      <c r="I542" t="b">
        <f>WEEKDAY(soki[[#This Row],[data]],2)&gt;5</f>
        <v>0</v>
      </c>
    </row>
    <row r="543" spans="1:9" x14ac:dyDescent="0.25">
      <c r="A543">
        <v>542</v>
      </c>
      <c r="B543" s="2">
        <v>44461</v>
      </c>
      <c r="C543" t="s">
        <v>6</v>
      </c>
      <c r="D543">
        <v>1280</v>
      </c>
      <c r="E543">
        <f t="shared" si="23"/>
        <v>264</v>
      </c>
      <c r="F543">
        <f>IF(E543 = E542, G542, G542 + IF(soki[[#This Row],[WEEKEND]], 5000, $V$8))</f>
        <v>15380</v>
      </c>
      <c r="G543">
        <f>IF(soki[[#This Row],[Butelek]]-soki[[#This Row],[wielkosc_zamowienia]]&lt;0, soki[[#This Row],[Butelek]], soki[[#This Row],[Butelek]]-soki[[#This Row],[wielkosc_zamowienia]])</f>
        <v>14100</v>
      </c>
      <c r="H543" t="b">
        <f>(soki[[#This Row],[Butelek]]=soki[[#This Row],[Zostało]])</f>
        <v>0</v>
      </c>
      <c r="I543" t="b">
        <f>WEEKDAY(soki[[#This Row],[data]],2)&gt;5</f>
        <v>0</v>
      </c>
    </row>
    <row r="544" spans="1:9" x14ac:dyDescent="0.25">
      <c r="A544">
        <v>543</v>
      </c>
      <c r="B544" s="2">
        <v>44462</v>
      </c>
      <c r="C544" t="s">
        <v>6</v>
      </c>
      <c r="D544">
        <v>8360</v>
      </c>
      <c r="E544">
        <f t="shared" si="23"/>
        <v>265</v>
      </c>
      <c r="F544">
        <f>IF(E544 = E543, G543, G543 + IF(soki[[#This Row],[WEEKEND]], 5000, $V$8))</f>
        <v>26100</v>
      </c>
      <c r="G544">
        <f>IF(soki[[#This Row],[Butelek]]-soki[[#This Row],[wielkosc_zamowienia]]&lt;0, soki[[#This Row],[Butelek]], soki[[#This Row],[Butelek]]-soki[[#This Row],[wielkosc_zamowienia]])</f>
        <v>17740</v>
      </c>
      <c r="H544" t="b">
        <f>(soki[[#This Row],[Butelek]]=soki[[#This Row],[Zostało]])</f>
        <v>0</v>
      </c>
      <c r="I544" t="b">
        <f>WEEKDAY(soki[[#This Row],[data]],2)&gt;5</f>
        <v>0</v>
      </c>
    </row>
    <row r="545" spans="1:9" x14ac:dyDescent="0.25">
      <c r="A545">
        <v>544</v>
      </c>
      <c r="B545" s="2">
        <v>44463</v>
      </c>
      <c r="C545" t="s">
        <v>7</v>
      </c>
      <c r="D545">
        <v>2930</v>
      </c>
      <c r="E545">
        <f t="shared" si="23"/>
        <v>266</v>
      </c>
      <c r="F545">
        <f>IF(E545 = E544, G544, G544 + IF(soki[[#This Row],[WEEKEND]], 5000, $V$8))</f>
        <v>29740</v>
      </c>
      <c r="G545">
        <f>IF(soki[[#This Row],[Butelek]]-soki[[#This Row],[wielkosc_zamowienia]]&lt;0, soki[[#This Row],[Butelek]], soki[[#This Row],[Butelek]]-soki[[#This Row],[wielkosc_zamowienia]])</f>
        <v>26810</v>
      </c>
      <c r="H545" t="b">
        <f>(soki[[#This Row],[Butelek]]=soki[[#This Row],[Zostało]])</f>
        <v>0</v>
      </c>
      <c r="I545" t="b">
        <f>WEEKDAY(soki[[#This Row],[data]],2)&gt;5</f>
        <v>0</v>
      </c>
    </row>
    <row r="546" spans="1:9" x14ac:dyDescent="0.25">
      <c r="A546">
        <v>545</v>
      </c>
      <c r="B546" s="2">
        <v>44463</v>
      </c>
      <c r="C546" t="s">
        <v>6</v>
      </c>
      <c r="D546">
        <v>9920</v>
      </c>
      <c r="E546">
        <f t="shared" si="23"/>
        <v>266</v>
      </c>
      <c r="F546">
        <f>IF(E546 = E545, G545, G545 + IF(soki[[#This Row],[WEEKEND]], 5000, $V$8))</f>
        <v>26810</v>
      </c>
      <c r="G546">
        <f>IF(soki[[#This Row],[Butelek]]-soki[[#This Row],[wielkosc_zamowienia]]&lt;0, soki[[#This Row],[Butelek]], soki[[#This Row],[Butelek]]-soki[[#This Row],[wielkosc_zamowienia]])</f>
        <v>16890</v>
      </c>
      <c r="H546" t="b">
        <f>(soki[[#This Row],[Butelek]]=soki[[#This Row],[Zostało]])</f>
        <v>0</v>
      </c>
      <c r="I546" t="b">
        <f>WEEKDAY(soki[[#This Row],[data]],2)&gt;5</f>
        <v>0</v>
      </c>
    </row>
    <row r="547" spans="1:9" x14ac:dyDescent="0.25">
      <c r="A547">
        <v>546</v>
      </c>
      <c r="B547" s="2">
        <v>44464</v>
      </c>
      <c r="C547" t="s">
        <v>6</v>
      </c>
      <c r="D547">
        <v>3140</v>
      </c>
      <c r="E547">
        <f t="shared" si="23"/>
        <v>267</v>
      </c>
      <c r="F547">
        <f>IF(E547 = E546, G546, G546 + IF(soki[[#This Row],[WEEKEND]], 5000, $V$8))</f>
        <v>21890</v>
      </c>
      <c r="G547">
        <f>IF(soki[[#This Row],[Butelek]]-soki[[#This Row],[wielkosc_zamowienia]]&lt;0, soki[[#This Row],[Butelek]], soki[[#This Row],[Butelek]]-soki[[#This Row],[wielkosc_zamowienia]])</f>
        <v>18750</v>
      </c>
      <c r="H547" t="b">
        <f>(soki[[#This Row],[Butelek]]=soki[[#This Row],[Zostało]])</f>
        <v>0</v>
      </c>
      <c r="I547" t="b">
        <f>WEEKDAY(soki[[#This Row],[data]],2)&gt;5</f>
        <v>1</v>
      </c>
    </row>
    <row r="548" spans="1:9" x14ac:dyDescent="0.25">
      <c r="A548">
        <v>547</v>
      </c>
      <c r="B548" s="2">
        <v>44465</v>
      </c>
      <c r="C548" t="s">
        <v>4</v>
      </c>
      <c r="D548">
        <v>1010</v>
      </c>
      <c r="E548">
        <f t="shared" si="23"/>
        <v>268</v>
      </c>
      <c r="F548">
        <f>IF(E548 = E547, G547, G547 + IF(soki[[#This Row],[WEEKEND]], 5000, $V$8))</f>
        <v>23750</v>
      </c>
      <c r="G548">
        <f>IF(soki[[#This Row],[Butelek]]-soki[[#This Row],[wielkosc_zamowienia]]&lt;0, soki[[#This Row],[Butelek]], soki[[#This Row],[Butelek]]-soki[[#This Row],[wielkosc_zamowienia]])</f>
        <v>22740</v>
      </c>
      <c r="H548" t="b">
        <f>(soki[[#This Row],[Butelek]]=soki[[#This Row],[Zostało]])</f>
        <v>0</v>
      </c>
      <c r="I548" t="b">
        <f>WEEKDAY(soki[[#This Row],[data]],2)&gt;5</f>
        <v>1</v>
      </c>
    </row>
    <row r="549" spans="1:9" x14ac:dyDescent="0.25">
      <c r="A549">
        <v>548</v>
      </c>
      <c r="B549" s="2">
        <v>44466</v>
      </c>
      <c r="C549" t="s">
        <v>6</v>
      </c>
      <c r="D549">
        <v>9210</v>
      </c>
      <c r="E549">
        <f t="shared" si="23"/>
        <v>269</v>
      </c>
      <c r="F549">
        <f>IF(E549 = E548, G548, G548 + IF(soki[[#This Row],[WEEKEND]], 5000, $V$8))</f>
        <v>34740</v>
      </c>
      <c r="G549">
        <f>IF(soki[[#This Row],[Butelek]]-soki[[#This Row],[wielkosc_zamowienia]]&lt;0, soki[[#This Row],[Butelek]], soki[[#This Row],[Butelek]]-soki[[#This Row],[wielkosc_zamowienia]])</f>
        <v>25530</v>
      </c>
      <c r="H549" t="b">
        <f>(soki[[#This Row],[Butelek]]=soki[[#This Row],[Zostało]])</f>
        <v>0</v>
      </c>
      <c r="I549" t="b">
        <f>WEEKDAY(soki[[#This Row],[data]],2)&gt;5</f>
        <v>0</v>
      </c>
    </row>
    <row r="550" spans="1:9" x14ac:dyDescent="0.25">
      <c r="A550">
        <v>549</v>
      </c>
      <c r="B550" s="2">
        <v>44466</v>
      </c>
      <c r="C550" t="s">
        <v>7</v>
      </c>
      <c r="D550">
        <v>1880</v>
      </c>
      <c r="E550">
        <f t="shared" si="23"/>
        <v>269</v>
      </c>
      <c r="F550">
        <f>IF(E550 = E549, G549, G549 + IF(soki[[#This Row],[WEEKEND]], 5000, $V$8))</f>
        <v>25530</v>
      </c>
      <c r="G550">
        <f>IF(soki[[#This Row],[Butelek]]-soki[[#This Row],[wielkosc_zamowienia]]&lt;0, soki[[#This Row],[Butelek]], soki[[#This Row],[Butelek]]-soki[[#This Row],[wielkosc_zamowienia]])</f>
        <v>23650</v>
      </c>
      <c r="H550" t="b">
        <f>(soki[[#This Row],[Butelek]]=soki[[#This Row],[Zostało]])</f>
        <v>0</v>
      </c>
      <c r="I550" t="b">
        <f>WEEKDAY(soki[[#This Row],[data]],2)&gt;5</f>
        <v>0</v>
      </c>
    </row>
    <row r="551" spans="1:9" x14ac:dyDescent="0.25">
      <c r="A551">
        <v>550</v>
      </c>
      <c r="B551" s="2">
        <v>44467</v>
      </c>
      <c r="C551" t="s">
        <v>5</v>
      </c>
      <c r="D551">
        <v>5080</v>
      </c>
      <c r="E551">
        <f t="shared" si="23"/>
        <v>270</v>
      </c>
      <c r="F551">
        <f>IF(E551 = E550, G550, G550 + IF(soki[[#This Row],[WEEKEND]], 5000, $V$8))</f>
        <v>35650</v>
      </c>
      <c r="G551">
        <f>IF(soki[[#This Row],[Butelek]]-soki[[#This Row],[wielkosc_zamowienia]]&lt;0, soki[[#This Row],[Butelek]], soki[[#This Row],[Butelek]]-soki[[#This Row],[wielkosc_zamowienia]])</f>
        <v>30570</v>
      </c>
      <c r="H551" t="b">
        <f>(soki[[#This Row],[Butelek]]=soki[[#This Row],[Zostało]])</f>
        <v>0</v>
      </c>
      <c r="I551" t="b">
        <f>WEEKDAY(soki[[#This Row],[data]],2)&gt;5</f>
        <v>0</v>
      </c>
    </row>
    <row r="552" spans="1:9" x14ac:dyDescent="0.25">
      <c r="A552">
        <v>551</v>
      </c>
      <c r="B552" s="2">
        <v>44467</v>
      </c>
      <c r="C552" t="s">
        <v>7</v>
      </c>
      <c r="D552">
        <v>6540</v>
      </c>
      <c r="E552">
        <f t="shared" si="23"/>
        <v>270</v>
      </c>
      <c r="F552">
        <f>IF(E552 = E551, G551, G551 + IF(soki[[#This Row],[WEEKEND]], 5000, $V$8))</f>
        <v>30570</v>
      </c>
      <c r="G552">
        <f>IF(soki[[#This Row],[Butelek]]-soki[[#This Row],[wielkosc_zamowienia]]&lt;0, soki[[#This Row],[Butelek]], soki[[#This Row],[Butelek]]-soki[[#This Row],[wielkosc_zamowienia]])</f>
        <v>24030</v>
      </c>
      <c r="H552" t="b">
        <f>(soki[[#This Row],[Butelek]]=soki[[#This Row],[Zostało]])</f>
        <v>0</v>
      </c>
      <c r="I552" t="b">
        <f>WEEKDAY(soki[[#This Row],[data]],2)&gt;5</f>
        <v>0</v>
      </c>
    </row>
    <row r="553" spans="1:9" x14ac:dyDescent="0.25">
      <c r="A553">
        <v>552</v>
      </c>
      <c r="B553" s="2">
        <v>44468</v>
      </c>
      <c r="C553" t="s">
        <v>6</v>
      </c>
      <c r="D553">
        <v>3250</v>
      </c>
      <c r="E553">
        <f t="shared" si="23"/>
        <v>271</v>
      </c>
      <c r="F553">
        <f>IF(E553 = E552, G552, G552 + IF(soki[[#This Row],[WEEKEND]], 5000, $V$8))</f>
        <v>36030</v>
      </c>
      <c r="G553">
        <f>IF(soki[[#This Row],[Butelek]]-soki[[#This Row],[wielkosc_zamowienia]]&lt;0, soki[[#This Row],[Butelek]], soki[[#This Row],[Butelek]]-soki[[#This Row],[wielkosc_zamowienia]])</f>
        <v>32780</v>
      </c>
      <c r="H553" t="b">
        <f>(soki[[#This Row],[Butelek]]=soki[[#This Row],[Zostało]])</f>
        <v>0</v>
      </c>
      <c r="I553" t="b">
        <f>WEEKDAY(soki[[#This Row],[data]],2)&gt;5</f>
        <v>0</v>
      </c>
    </row>
    <row r="554" spans="1:9" x14ac:dyDescent="0.25">
      <c r="A554">
        <v>553</v>
      </c>
      <c r="B554" s="2">
        <v>44469</v>
      </c>
      <c r="C554" t="s">
        <v>4</v>
      </c>
      <c r="D554">
        <v>5080</v>
      </c>
      <c r="E554">
        <f t="shared" si="23"/>
        <v>272</v>
      </c>
      <c r="F554">
        <f>IF(E554 = E553, G553, G553 + IF(soki[[#This Row],[WEEKEND]], 5000, $V$8))</f>
        <v>44780</v>
      </c>
      <c r="G554">
        <f>IF(soki[[#This Row],[Butelek]]-soki[[#This Row],[wielkosc_zamowienia]]&lt;0, soki[[#This Row],[Butelek]], soki[[#This Row],[Butelek]]-soki[[#This Row],[wielkosc_zamowienia]])</f>
        <v>39700</v>
      </c>
      <c r="H554" t="b">
        <f>(soki[[#This Row],[Butelek]]=soki[[#This Row],[Zostało]])</f>
        <v>0</v>
      </c>
      <c r="I554" t="b">
        <f>WEEKDAY(soki[[#This Row],[data]],2)&gt;5</f>
        <v>0</v>
      </c>
    </row>
    <row r="555" spans="1:9" x14ac:dyDescent="0.25">
      <c r="A555">
        <v>554</v>
      </c>
      <c r="B555" s="2">
        <v>44469</v>
      </c>
      <c r="C555" t="s">
        <v>5</v>
      </c>
      <c r="D555">
        <v>7660</v>
      </c>
      <c r="E555">
        <f t="shared" si="23"/>
        <v>272</v>
      </c>
      <c r="F555">
        <f>IF(E555 = E554, G554, G554 + IF(soki[[#This Row],[WEEKEND]], 5000, $V$8))</f>
        <v>39700</v>
      </c>
      <c r="G555">
        <f>IF(soki[[#This Row],[Butelek]]-soki[[#This Row],[wielkosc_zamowienia]]&lt;0, soki[[#This Row],[Butelek]], soki[[#This Row],[Butelek]]-soki[[#This Row],[wielkosc_zamowienia]])</f>
        <v>32040</v>
      </c>
      <c r="H555" t="b">
        <f>(soki[[#This Row],[Butelek]]=soki[[#This Row],[Zostało]])</f>
        <v>0</v>
      </c>
      <c r="I555" t="b">
        <f>WEEKDAY(soki[[#This Row],[data]],2)&gt;5</f>
        <v>0</v>
      </c>
    </row>
    <row r="556" spans="1:9" x14ac:dyDescent="0.25">
      <c r="A556">
        <v>555</v>
      </c>
      <c r="B556" s="2">
        <v>44470</v>
      </c>
      <c r="C556" t="s">
        <v>7</v>
      </c>
      <c r="D556">
        <v>7840</v>
      </c>
      <c r="E556">
        <f t="shared" si="23"/>
        <v>273</v>
      </c>
      <c r="F556">
        <f>IF(E556 = E555, G555, G555 + IF(soki[[#This Row],[WEEKEND]], 5000, $V$8))</f>
        <v>44040</v>
      </c>
      <c r="G556">
        <f>IF(soki[[#This Row],[Butelek]]-soki[[#This Row],[wielkosc_zamowienia]]&lt;0, soki[[#This Row],[Butelek]], soki[[#This Row],[Butelek]]-soki[[#This Row],[wielkosc_zamowienia]])</f>
        <v>36200</v>
      </c>
      <c r="H556" t="b">
        <f>(soki[[#This Row],[Butelek]]=soki[[#This Row],[Zostało]])</f>
        <v>0</v>
      </c>
      <c r="I556" t="b">
        <f>WEEKDAY(soki[[#This Row],[data]],2)&gt;5</f>
        <v>0</v>
      </c>
    </row>
    <row r="557" spans="1:9" x14ac:dyDescent="0.25">
      <c r="A557">
        <v>556</v>
      </c>
      <c r="B557" s="2">
        <v>44470</v>
      </c>
      <c r="C557" t="s">
        <v>6</v>
      </c>
      <c r="D557">
        <v>2060</v>
      </c>
      <c r="E557">
        <f t="shared" si="23"/>
        <v>273</v>
      </c>
      <c r="F557">
        <f>IF(E557 = E556, G556, G556 + IF(soki[[#This Row],[WEEKEND]], 5000, $V$8))</f>
        <v>36200</v>
      </c>
      <c r="G557">
        <f>IF(soki[[#This Row],[Butelek]]-soki[[#This Row],[wielkosc_zamowienia]]&lt;0, soki[[#This Row],[Butelek]], soki[[#This Row],[Butelek]]-soki[[#This Row],[wielkosc_zamowienia]])</f>
        <v>34140</v>
      </c>
      <c r="H557" t="b">
        <f>(soki[[#This Row],[Butelek]]=soki[[#This Row],[Zostało]])</f>
        <v>0</v>
      </c>
      <c r="I557" t="b">
        <f>WEEKDAY(soki[[#This Row],[data]],2)&gt;5</f>
        <v>0</v>
      </c>
    </row>
    <row r="558" spans="1:9" x14ac:dyDescent="0.25">
      <c r="A558">
        <v>557</v>
      </c>
      <c r="B558" s="2">
        <v>44471</v>
      </c>
      <c r="C558" t="s">
        <v>5</v>
      </c>
      <c r="D558">
        <v>1010</v>
      </c>
      <c r="E558">
        <f t="shared" si="23"/>
        <v>274</v>
      </c>
      <c r="F558">
        <f>IF(E558 = E557, G557, G557 + IF(soki[[#This Row],[WEEKEND]], 5000, $V$8))</f>
        <v>39140</v>
      </c>
      <c r="G558">
        <f>IF(soki[[#This Row],[Butelek]]-soki[[#This Row],[wielkosc_zamowienia]]&lt;0, soki[[#This Row],[Butelek]], soki[[#This Row],[Butelek]]-soki[[#This Row],[wielkosc_zamowienia]])</f>
        <v>38130</v>
      </c>
      <c r="H558" t="b">
        <f>(soki[[#This Row],[Butelek]]=soki[[#This Row],[Zostało]])</f>
        <v>0</v>
      </c>
      <c r="I558" t="b">
        <f>WEEKDAY(soki[[#This Row],[data]],2)&gt;5</f>
        <v>1</v>
      </c>
    </row>
    <row r="559" spans="1:9" x14ac:dyDescent="0.25">
      <c r="A559">
        <v>558</v>
      </c>
      <c r="B559" s="2">
        <v>44472</v>
      </c>
      <c r="C559" t="s">
        <v>5</v>
      </c>
      <c r="D559">
        <v>7540</v>
      </c>
      <c r="E559">
        <f t="shared" si="23"/>
        <v>275</v>
      </c>
      <c r="F559">
        <f>IF(E559 = E558, G558, G558 + IF(soki[[#This Row],[WEEKEND]], 5000, $V$8))</f>
        <v>43130</v>
      </c>
      <c r="G559">
        <f>IF(soki[[#This Row],[Butelek]]-soki[[#This Row],[wielkosc_zamowienia]]&lt;0, soki[[#This Row],[Butelek]], soki[[#This Row],[Butelek]]-soki[[#This Row],[wielkosc_zamowienia]])</f>
        <v>35590</v>
      </c>
      <c r="H559" t="b">
        <f>(soki[[#This Row],[Butelek]]=soki[[#This Row],[Zostało]])</f>
        <v>0</v>
      </c>
      <c r="I559" t="b">
        <f>WEEKDAY(soki[[#This Row],[data]],2)&gt;5</f>
        <v>1</v>
      </c>
    </row>
    <row r="560" spans="1:9" x14ac:dyDescent="0.25">
      <c r="A560">
        <v>559</v>
      </c>
      <c r="B560" s="2">
        <v>44472</v>
      </c>
      <c r="C560" t="s">
        <v>7</v>
      </c>
      <c r="D560">
        <v>6350</v>
      </c>
      <c r="E560">
        <f t="shared" si="23"/>
        <v>275</v>
      </c>
      <c r="F560">
        <f>IF(E560 = E559, G559, G559 + IF(soki[[#This Row],[WEEKEND]], 5000, $V$8))</f>
        <v>35590</v>
      </c>
      <c r="G560">
        <f>IF(soki[[#This Row],[Butelek]]-soki[[#This Row],[wielkosc_zamowienia]]&lt;0, soki[[#This Row],[Butelek]], soki[[#This Row],[Butelek]]-soki[[#This Row],[wielkosc_zamowienia]])</f>
        <v>29240</v>
      </c>
      <c r="H560" t="b">
        <f>(soki[[#This Row],[Butelek]]=soki[[#This Row],[Zostało]])</f>
        <v>0</v>
      </c>
      <c r="I560" t="b">
        <f>WEEKDAY(soki[[#This Row],[data]],2)&gt;5</f>
        <v>1</v>
      </c>
    </row>
    <row r="561" spans="1:9" x14ac:dyDescent="0.25">
      <c r="A561">
        <v>560</v>
      </c>
      <c r="B561" s="2">
        <v>44472</v>
      </c>
      <c r="C561" t="s">
        <v>4</v>
      </c>
      <c r="D561">
        <v>9160</v>
      </c>
      <c r="E561">
        <f t="shared" si="23"/>
        <v>275</v>
      </c>
      <c r="F561">
        <f>IF(E561 = E560, G560, G560 + IF(soki[[#This Row],[WEEKEND]], 5000, $V$8))</f>
        <v>29240</v>
      </c>
      <c r="G561">
        <f>IF(soki[[#This Row],[Butelek]]-soki[[#This Row],[wielkosc_zamowienia]]&lt;0, soki[[#This Row],[Butelek]], soki[[#This Row],[Butelek]]-soki[[#This Row],[wielkosc_zamowienia]])</f>
        <v>20080</v>
      </c>
      <c r="H561" t="b">
        <f>(soki[[#This Row],[Butelek]]=soki[[#This Row],[Zostało]])</f>
        <v>0</v>
      </c>
      <c r="I561" t="b">
        <f>WEEKDAY(soki[[#This Row],[data]],2)&gt;5</f>
        <v>1</v>
      </c>
    </row>
    <row r="562" spans="1:9" x14ac:dyDescent="0.25">
      <c r="A562">
        <v>561</v>
      </c>
      <c r="B562" s="2">
        <v>44473</v>
      </c>
      <c r="C562" t="s">
        <v>5</v>
      </c>
      <c r="D562">
        <v>9800</v>
      </c>
      <c r="E562">
        <f t="shared" si="23"/>
        <v>276</v>
      </c>
      <c r="F562">
        <f>IF(E562 = E561, G561, G561 + IF(soki[[#This Row],[WEEKEND]], 5000, $V$8))</f>
        <v>32080</v>
      </c>
      <c r="G562">
        <f>IF(soki[[#This Row],[Butelek]]-soki[[#This Row],[wielkosc_zamowienia]]&lt;0, soki[[#This Row],[Butelek]], soki[[#This Row],[Butelek]]-soki[[#This Row],[wielkosc_zamowienia]])</f>
        <v>22280</v>
      </c>
      <c r="H562" t="b">
        <f>(soki[[#This Row],[Butelek]]=soki[[#This Row],[Zostało]])</f>
        <v>0</v>
      </c>
      <c r="I562" t="b">
        <f>WEEKDAY(soki[[#This Row],[data]],2)&gt;5</f>
        <v>0</v>
      </c>
    </row>
    <row r="563" spans="1:9" x14ac:dyDescent="0.25">
      <c r="A563">
        <v>562</v>
      </c>
      <c r="B563" s="2">
        <v>44473</v>
      </c>
      <c r="C563" t="s">
        <v>7</v>
      </c>
      <c r="D563">
        <v>4990</v>
      </c>
      <c r="E563">
        <f t="shared" si="23"/>
        <v>276</v>
      </c>
      <c r="F563">
        <f>IF(E563 = E562, G562, G562 + IF(soki[[#This Row],[WEEKEND]], 5000, $V$8))</f>
        <v>22280</v>
      </c>
      <c r="G563">
        <f>IF(soki[[#This Row],[Butelek]]-soki[[#This Row],[wielkosc_zamowienia]]&lt;0, soki[[#This Row],[Butelek]], soki[[#This Row],[Butelek]]-soki[[#This Row],[wielkosc_zamowienia]])</f>
        <v>17290</v>
      </c>
      <c r="H563" t="b">
        <f>(soki[[#This Row],[Butelek]]=soki[[#This Row],[Zostało]])</f>
        <v>0</v>
      </c>
      <c r="I563" t="b">
        <f>WEEKDAY(soki[[#This Row],[data]],2)&gt;5</f>
        <v>0</v>
      </c>
    </row>
    <row r="564" spans="1:9" x14ac:dyDescent="0.25">
      <c r="A564">
        <v>563</v>
      </c>
      <c r="B564" s="2">
        <v>44474</v>
      </c>
      <c r="C564" t="s">
        <v>6</v>
      </c>
      <c r="D564">
        <v>5220</v>
      </c>
      <c r="E564">
        <f t="shared" si="23"/>
        <v>277</v>
      </c>
      <c r="F564">
        <f>IF(E564 = E563, G563, G563 + IF(soki[[#This Row],[WEEKEND]], 5000, $V$8))</f>
        <v>29290</v>
      </c>
      <c r="G564">
        <f>IF(soki[[#This Row],[Butelek]]-soki[[#This Row],[wielkosc_zamowienia]]&lt;0, soki[[#This Row],[Butelek]], soki[[#This Row],[Butelek]]-soki[[#This Row],[wielkosc_zamowienia]])</f>
        <v>24070</v>
      </c>
      <c r="H564" t="b">
        <f>(soki[[#This Row],[Butelek]]=soki[[#This Row],[Zostało]])</f>
        <v>0</v>
      </c>
      <c r="I564" t="b">
        <f>WEEKDAY(soki[[#This Row],[data]],2)&gt;5</f>
        <v>0</v>
      </c>
    </row>
    <row r="565" spans="1:9" x14ac:dyDescent="0.25">
      <c r="A565">
        <v>564</v>
      </c>
      <c r="B565" s="2">
        <v>44474</v>
      </c>
      <c r="C565" t="s">
        <v>4</v>
      </c>
      <c r="D565">
        <v>3610</v>
      </c>
      <c r="E565">
        <f t="shared" si="23"/>
        <v>277</v>
      </c>
      <c r="F565">
        <f>IF(E565 = E564, G564, G564 + IF(soki[[#This Row],[WEEKEND]], 5000, $V$8))</f>
        <v>24070</v>
      </c>
      <c r="G565">
        <f>IF(soki[[#This Row],[Butelek]]-soki[[#This Row],[wielkosc_zamowienia]]&lt;0, soki[[#This Row],[Butelek]], soki[[#This Row],[Butelek]]-soki[[#This Row],[wielkosc_zamowienia]])</f>
        <v>20460</v>
      </c>
      <c r="H565" t="b">
        <f>(soki[[#This Row],[Butelek]]=soki[[#This Row],[Zostało]])</f>
        <v>0</v>
      </c>
      <c r="I565" t="b">
        <f>WEEKDAY(soki[[#This Row],[data]],2)&gt;5</f>
        <v>0</v>
      </c>
    </row>
    <row r="566" spans="1:9" x14ac:dyDescent="0.25">
      <c r="A566">
        <v>565</v>
      </c>
      <c r="B566" s="2">
        <v>44474</v>
      </c>
      <c r="C566" t="s">
        <v>5</v>
      </c>
      <c r="D566">
        <v>5150</v>
      </c>
      <c r="E566">
        <f t="shared" si="23"/>
        <v>277</v>
      </c>
      <c r="F566">
        <f>IF(E566 = E565, G565, G565 + IF(soki[[#This Row],[WEEKEND]], 5000, $V$8))</f>
        <v>20460</v>
      </c>
      <c r="G566">
        <f>IF(soki[[#This Row],[Butelek]]-soki[[#This Row],[wielkosc_zamowienia]]&lt;0, soki[[#This Row],[Butelek]], soki[[#This Row],[Butelek]]-soki[[#This Row],[wielkosc_zamowienia]])</f>
        <v>15310</v>
      </c>
      <c r="H566" t="b">
        <f>(soki[[#This Row],[Butelek]]=soki[[#This Row],[Zostało]])</f>
        <v>0</v>
      </c>
      <c r="I566" t="b">
        <f>WEEKDAY(soki[[#This Row],[data]],2)&gt;5</f>
        <v>0</v>
      </c>
    </row>
    <row r="567" spans="1:9" x14ac:dyDescent="0.25">
      <c r="A567">
        <v>566</v>
      </c>
      <c r="B567" s="2">
        <v>44475</v>
      </c>
      <c r="C567" t="s">
        <v>6</v>
      </c>
      <c r="D567">
        <v>2500</v>
      </c>
      <c r="E567">
        <f t="shared" si="23"/>
        <v>278</v>
      </c>
      <c r="F567">
        <f>IF(E567 = E566, G566, G566 + IF(soki[[#This Row],[WEEKEND]], 5000, $V$8))</f>
        <v>27310</v>
      </c>
      <c r="G567">
        <f>IF(soki[[#This Row],[Butelek]]-soki[[#This Row],[wielkosc_zamowienia]]&lt;0, soki[[#This Row],[Butelek]], soki[[#This Row],[Butelek]]-soki[[#This Row],[wielkosc_zamowienia]])</f>
        <v>24810</v>
      </c>
      <c r="H567" t="b">
        <f>(soki[[#This Row],[Butelek]]=soki[[#This Row],[Zostało]])</f>
        <v>0</v>
      </c>
      <c r="I567" t="b">
        <f>WEEKDAY(soki[[#This Row],[data]],2)&gt;5</f>
        <v>0</v>
      </c>
    </row>
    <row r="568" spans="1:9" x14ac:dyDescent="0.25">
      <c r="A568">
        <v>567</v>
      </c>
      <c r="B568" s="2">
        <v>44475</v>
      </c>
      <c r="C568" t="s">
        <v>5</v>
      </c>
      <c r="D568">
        <v>8900</v>
      </c>
      <c r="E568">
        <f t="shared" si="23"/>
        <v>278</v>
      </c>
      <c r="F568">
        <f>IF(E568 = E567, G567, G567 + IF(soki[[#This Row],[WEEKEND]], 5000, $V$8))</f>
        <v>24810</v>
      </c>
      <c r="G568">
        <f>IF(soki[[#This Row],[Butelek]]-soki[[#This Row],[wielkosc_zamowienia]]&lt;0, soki[[#This Row],[Butelek]], soki[[#This Row],[Butelek]]-soki[[#This Row],[wielkosc_zamowienia]])</f>
        <v>15910</v>
      </c>
      <c r="H568" t="b">
        <f>(soki[[#This Row],[Butelek]]=soki[[#This Row],[Zostało]])</f>
        <v>0</v>
      </c>
      <c r="I568" t="b">
        <f>WEEKDAY(soki[[#This Row],[data]],2)&gt;5</f>
        <v>0</v>
      </c>
    </row>
    <row r="569" spans="1:9" x14ac:dyDescent="0.25">
      <c r="A569">
        <v>568</v>
      </c>
      <c r="B569" s="2">
        <v>44475</v>
      </c>
      <c r="C569" t="s">
        <v>7</v>
      </c>
      <c r="D569">
        <v>2040</v>
      </c>
      <c r="E569">
        <f t="shared" si="23"/>
        <v>278</v>
      </c>
      <c r="F569">
        <f>IF(E569 = E568, G568, G568 + IF(soki[[#This Row],[WEEKEND]], 5000, $V$8))</f>
        <v>15910</v>
      </c>
      <c r="G569">
        <f>IF(soki[[#This Row],[Butelek]]-soki[[#This Row],[wielkosc_zamowienia]]&lt;0, soki[[#This Row],[Butelek]], soki[[#This Row],[Butelek]]-soki[[#This Row],[wielkosc_zamowienia]])</f>
        <v>13870</v>
      </c>
      <c r="H569" t="b">
        <f>(soki[[#This Row],[Butelek]]=soki[[#This Row],[Zostało]])</f>
        <v>0</v>
      </c>
      <c r="I569" t="b">
        <f>WEEKDAY(soki[[#This Row],[data]],2)&gt;5</f>
        <v>0</v>
      </c>
    </row>
    <row r="570" spans="1:9" x14ac:dyDescent="0.25">
      <c r="A570">
        <v>569</v>
      </c>
      <c r="B570" s="2">
        <v>44476</v>
      </c>
      <c r="C570" t="s">
        <v>4</v>
      </c>
      <c r="D570">
        <v>8930</v>
      </c>
      <c r="E570">
        <f t="shared" si="23"/>
        <v>279</v>
      </c>
      <c r="F570">
        <f>IF(E570 = E569, G569, G569 + IF(soki[[#This Row],[WEEKEND]], 5000, $V$8))</f>
        <v>25870</v>
      </c>
      <c r="G570">
        <f>IF(soki[[#This Row],[Butelek]]-soki[[#This Row],[wielkosc_zamowienia]]&lt;0, soki[[#This Row],[Butelek]], soki[[#This Row],[Butelek]]-soki[[#This Row],[wielkosc_zamowienia]])</f>
        <v>16940</v>
      </c>
      <c r="H570" t="b">
        <f>(soki[[#This Row],[Butelek]]=soki[[#This Row],[Zostało]])</f>
        <v>0</v>
      </c>
      <c r="I570" t="b">
        <f>WEEKDAY(soki[[#This Row],[data]],2)&gt;5</f>
        <v>0</v>
      </c>
    </row>
    <row r="571" spans="1:9" x14ac:dyDescent="0.25">
      <c r="A571">
        <v>570</v>
      </c>
      <c r="B571" s="2">
        <v>44477</v>
      </c>
      <c r="C571" t="s">
        <v>5</v>
      </c>
      <c r="D571">
        <v>4980</v>
      </c>
      <c r="E571">
        <f t="shared" si="23"/>
        <v>280</v>
      </c>
      <c r="F571">
        <f>IF(E571 = E570, G570, G570 + IF(soki[[#This Row],[WEEKEND]], 5000, $V$8))</f>
        <v>28940</v>
      </c>
      <c r="G571">
        <f>IF(soki[[#This Row],[Butelek]]-soki[[#This Row],[wielkosc_zamowienia]]&lt;0, soki[[#This Row],[Butelek]], soki[[#This Row],[Butelek]]-soki[[#This Row],[wielkosc_zamowienia]])</f>
        <v>23960</v>
      </c>
      <c r="H571" t="b">
        <f>(soki[[#This Row],[Butelek]]=soki[[#This Row],[Zostało]])</f>
        <v>0</v>
      </c>
      <c r="I571" t="b">
        <f>WEEKDAY(soki[[#This Row],[data]],2)&gt;5</f>
        <v>0</v>
      </c>
    </row>
    <row r="572" spans="1:9" x14ac:dyDescent="0.25">
      <c r="A572">
        <v>571</v>
      </c>
      <c r="B572" s="2">
        <v>44477</v>
      </c>
      <c r="C572" t="s">
        <v>6</v>
      </c>
      <c r="D572">
        <v>7120</v>
      </c>
      <c r="E572">
        <f t="shared" si="23"/>
        <v>280</v>
      </c>
      <c r="F572">
        <f>IF(E572 = E571, G571, G571 + IF(soki[[#This Row],[WEEKEND]], 5000, $V$8))</f>
        <v>23960</v>
      </c>
      <c r="G572">
        <f>IF(soki[[#This Row],[Butelek]]-soki[[#This Row],[wielkosc_zamowienia]]&lt;0, soki[[#This Row],[Butelek]], soki[[#This Row],[Butelek]]-soki[[#This Row],[wielkosc_zamowienia]])</f>
        <v>16840</v>
      </c>
      <c r="H572" t="b">
        <f>(soki[[#This Row],[Butelek]]=soki[[#This Row],[Zostało]])</f>
        <v>0</v>
      </c>
      <c r="I572" t="b">
        <f>WEEKDAY(soki[[#This Row],[data]],2)&gt;5</f>
        <v>0</v>
      </c>
    </row>
    <row r="573" spans="1:9" x14ac:dyDescent="0.25">
      <c r="A573">
        <v>572</v>
      </c>
      <c r="B573" s="2">
        <v>44477</v>
      </c>
      <c r="C573" t="s">
        <v>4</v>
      </c>
      <c r="D573">
        <v>1780</v>
      </c>
      <c r="E573">
        <f t="shared" si="23"/>
        <v>280</v>
      </c>
      <c r="F573">
        <f>IF(E573 = E572, G572, G572 + IF(soki[[#This Row],[WEEKEND]], 5000, $V$8))</f>
        <v>16840</v>
      </c>
      <c r="G573">
        <f>IF(soki[[#This Row],[Butelek]]-soki[[#This Row],[wielkosc_zamowienia]]&lt;0, soki[[#This Row],[Butelek]], soki[[#This Row],[Butelek]]-soki[[#This Row],[wielkosc_zamowienia]])</f>
        <v>15060</v>
      </c>
      <c r="H573" t="b">
        <f>(soki[[#This Row],[Butelek]]=soki[[#This Row],[Zostało]])</f>
        <v>0</v>
      </c>
      <c r="I573" t="b">
        <f>WEEKDAY(soki[[#This Row],[data]],2)&gt;5</f>
        <v>0</v>
      </c>
    </row>
    <row r="574" spans="1:9" x14ac:dyDescent="0.25">
      <c r="A574">
        <v>573</v>
      </c>
      <c r="B574" s="2">
        <v>44478</v>
      </c>
      <c r="C574" t="s">
        <v>5</v>
      </c>
      <c r="D574">
        <v>8360</v>
      </c>
      <c r="E574">
        <f t="shared" si="23"/>
        <v>281</v>
      </c>
      <c r="F574">
        <f>IF(E574 = E573, G573, G573 + IF(soki[[#This Row],[WEEKEND]], 5000, $V$8))</f>
        <v>20060</v>
      </c>
      <c r="G574">
        <f>IF(soki[[#This Row],[Butelek]]-soki[[#This Row],[wielkosc_zamowienia]]&lt;0, soki[[#This Row],[Butelek]], soki[[#This Row],[Butelek]]-soki[[#This Row],[wielkosc_zamowienia]])</f>
        <v>11700</v>
      </c>
      <c r="H574" t="b">
        <f>(soki[[#This Row],[Butelek]]=soki[[#This Row],[Zostało]])</f>
        <v>0</v>
      </c>
      <c r="I574" t="b">
        <f>WEEKDAY(soki[[#This Row],[data]],2)&gt;5</f>
        <v>1</v>
      </c>
    </row>
    <row r="575" spans="1:9" x14ac:dyDescent="0.25">
      <c r="A575">
        <v>574</v>
      </c>
      <c r="B575" s="2">
        <v>44478</v>
      </c>
      <c r="C575" t="s">
        <v>4</v>
      </c>
      <c r="D575">
        <v>5240</v>
      </c>
      <c r="E575">
        <f t="shared" si="23"/>
        <v>281</v>
      </c>
      <c r="F575">
        <f>IF(E575 = E574, G574, G574 + IF(soki[[#This Row],[WEEKEND]], 5000, $V$8))</f>
        <v>11700</v>
      </c>
      <c r="G575">
        <f>IF(soki[[#This Row],[Butelek]]-soki[[#This Row],[wielkosc_zamowienia]]&lt;0, soki[[#This Row],[Butelek]], soki[[#This Row],[Butelek]]-soki[[#This Row],[wielkosc_zamowienia]])</f>
        <v>6460</v>
      </c>
      <c r="H575" t="b">
        <f>(soki[[#This Row],[Butelek]]=soki[[#This Row],[Zostało]])</f>
        <v>0</v>
      </c>
      <c r="I575" t="b">
        <f>WEEKDAY(soki[[#This Row],[data]],2)&gt;5</f>
        <v>1</v>
      </c>
    </row>
    <row r="576" spans="1:9" x14ac:dyDescent="0.25">
      <c r="A576">
        <v>575</v>
      </c>
      <c r="B576" s="2">
        <v>44478</v>
      </c>
      <c r="C576" t="s">
        <v>7</v>
      </c>
      <c r="D576">
        <v>5420</v>
      </c>
      <c r="E576">
        <f t="shared" si="23"/>
        <v>281</v>
      </c>
      <c r="F576">
        <f>IF(E576 = E575, G575, G575 + IF(soki[[#This Row],[WEEKEND]], 5000, $V$8))</f>
        <v>6460</v>
      </c>
      <c r="G576">
        <f>IF(soki[[#This Row],[Butelek]]-soki[[#This Row],[wielkosc_zamowienia]]&lt;0, soki[[#This Row],[Butelek]], soki[[#This Row],[Butelek]]-soki[[#This Row],[wielkosc_zamowienia]])</f>
        <v>1040</v>
      </c>
      <c r="H576" t="b">
        <f>(soki[[#This Row],[Butelek]]=soki[[#This Row],[Zostało]])</f>
        <v>0</v>
      </c>
      <c r="I576" t="b">
        <f>WEEKDAY(soki[[#This Row],[data]],2)&gt;5</f>
        <v>1</v>
      </c>
    </row>
    <row r="577" spans="1:9" x14ac:dyDescent="0.25">
      <c r="A577">
        <v>576</v>
      </c>
      <c r="B577" s="2">
        <v>44479</v>
      </c>
      <c r="C577" t="s">
        <v>7</v>
      </c>
      <c r="D577">
        <v>9390</v>
      </c>
      <c r="E577">
        <f t="shared" si="23"/>
        <v>282</v>
      </c>
      <c r="F577">
        <f>IF(E577 = E576, G576, G576 + IF(soki[[#This Row],[WEEKEND]], 5000, $V$8))</f>
        <v>6040</v>
      </c>
      <c r="G577">
        <f>IF(soki[[#This Row],[Butelek]]-soki[[#This Row],[wielkosc_zamowienia]]&lt;0, soki[[#This Row],[Butelek]], soki[[#This Row],[Butelek]]-soki[[#This Row],[wielkosc_zamowienia]])</f>
        <v>6040</v>
      </c>
      <c r="H577" t="b">
        <f>(soki[[#This Row],[Butelek]]=soki[[#This Row],[Zostało]])</f>
        <v>1</v>
      </c>
      <c r="I577" t="b">
        <f>WEEKDAY(soki[[#This Row],[data]],2)&gt;5</f>
        <v>1</v>
      </c>
    </row>
    <row r="578" spans="1:9" x14ac:dyDescent="0.25">
      <c r="A578">
        <v>577</v>
      </c>
      <c r="B578" s="2">
        <v>44479</v>
      </c>
      <c r="C578" t="s">
        <v>4</v>
      </c>
      <c r="D578">
        <v>2510</v>
      </c>
      <c r="E578">
        <f t="shared" si="23"/>
        <v>282</v>
      </c>
      <c r="F578">
        <f>IF(E578 = E577, G577, G577 + IF(soki[[#This Row],[WEEKEND]], 5000, $V$8))</f>
        <v>6040</v>
      </c>
      <c r="G578">
        <f>IF(soki[[#This Row],[Butelek]]-soki[[#This Row],[wielkosc_zamowienia]]&lt;0, soki[[#This Row],[Butelek]], soki[[#This Row],[Butelek]]-soki[[#This Row],[wielkosc_zamowienia]])</f>
        <v>3530</v>
      </c>
      <c r="H578" t="b">
        <f>(soki[[#This Row],[Butelek]]=soki[[#This Row],[Zostało]])</f>
        <v>0</v>
      </c>
      <c r="I578" t="b">
        <f>WEEKDAY(soki[[#This Row],[data]],2)&gt;5</f>
        <v>1</v>
      </c>
    </row>
    <row r="579" spans="1:9" x14ac:dyDescent="0.25">
      <c r="A579">
        <v>578</v>
      </c>
      <c r="B579" s="2">
        <v>44480</v>
      </c>
      <c r="C579" t="s">
        <v>7</v>
      </c>
      <c r="D579">
        <v>7980</v>
      </c>
      <c r="E579">
        <f t="shared" si="23"/>
        <v>283</v>
      </c>
      <c r="F579">
        <f>IF(E579 = E578, G578, G578 + IF(soki[[#This Row],[WEEKEND]], 5000, $V$8))</f>
        <v>15530</v>
      </c>
      <c r="G579">
        <f>IF(soki[[#This Row],[Butelek]]-soki[[#This Row],[wielkosc_zamowienia]]&lt;0, soki[[#This Row],[Butelek]], soki[[#This Row],[Butelek]]-soki[[#This Row],[wielkosc_zamowienia]])</f>
        <v>7550</v>
      </c>
      <c r="H579" t="b">
        <f>(soki[[#This Row],[Butelek]]=soki[[#This Row],[Zostało]])</f>
        <v>0</v>
      </c>
      <c r="I579" t="b">
        <f>WEEKDAY(soki[[#This Row],[data]],2)&gt;5</f>
        <v>0</v>
      </c>
    </row>
    <row r="580" spans="1:9" x14ac:dyDescent="0.25">
      <c r="A580">
        <v>579</v>
      </c>
      <c r="B580" s="2">
        <v>44480</v>
      </c>
      <c r="C580" t="s">
        <v>4</v>
      </c>
      <c r="D580">
        <v>3720</v>
      </c>
      <c r="E580">
        <f t="shared" ref="E580:E643" si="24">IF(DAY(B580)=DAY(B579),E579,E579+1)</f>
        <v>283</v>
      </c>
      <c r="F580">
        <f>IF(E580 = E579, G579, G579 + IF(soki[[#This Row],[WEEKEND]], 5000, $V$8))</f>
        <v>7550</v>
      </c>
      <c r="G580">
        <f>IF(soki[[#This Row],[Butelek]]-soki[[#This Row],[wielkosc_zamowienia]]&lt;0, soki[[#This Row],[Butelek]], soki[[#This Row],[Butelek]]-soki[[#This Row],[wielkosc_zamowienia]])</f>
        <v>3830</v>
      </c>
      <c r="H580" t="b">
        <f>(soki[[#This Row],[Butelek]]=soki[[#This Row],[Zostało]])</f>
        <v>0</v>
      </c>
      <c r="I580" t="b">
        <f>WEEKDAY(soki[[#This Row],[data]],2)&gt;5</f>
        <v>0</v>
      </c>
    </row>
    <row r="581" spans="1:9" x14ac:dyDescent="0.25">
      <c r="A581">
        <v>580</v>
      </c>
      <c r="B581" s="2">
        <v>44481</v>
      </c>
      <c r="C581" t="s">
        <v>4</v>
      </c>
      <c r="D581">
        <v>3210</v>
      </c>
      <c r="E581">
        <f t="shared" si="24"/>
        <v>284</v>
      </c>
      <c r="F581">
        <f>IF(E581 = E580, G580, G580 + IF(soki[[#This Row],[WEEKEND]], 5000, $V$8))</f>
        <v>15830</v>
      </c>
      <c r="G581">
        <f>IF(soki[[#This Row],[Butelek]]-soki[[#This Row],[wielkosc_zamowienia]]&lt;0, soki[[#This Row],[Butelek]], soki[[#This Row],[Butelek]]-soki[[#This Row],[wielkosc_zamowienia]])</f>
        <v>12620</v>
      </c>
      <c r="H581" t="b">
        <f>(soki[[#This Row],[Butelek]]=soki[[#This Row],[Zostało]])</f>
        <v>0</v>
      </c>
      <c r="I581" t="b">
        <f>WEEKDAY(soki[[#This Row],[data]],2)&gt;5</f>
        <v>0</v>
      </c>
    </row>
    <row r="582" spans="1:9" x14ac:dyDescent="0.25">
      <c r="A582">
        <v>581</v>
      </c>
      <c r="B582" s="2">
        <v>44482</v>
      </c>
      <c r="C582" t="s">
        <v>7</v>
      </c>
      <c r="D582">
        <v>7640</v>
      </c>
      <c r="E582">
        <f t="shared" si="24"/>
        <v>285</v>
      </c>
      <c r="F582">
        <f>IF(E582 = E581, G581, G581 + IF(soki[[#This Row],[WEEKEND]], 5000, $V$8))</f>
        <v>24620</v>
      </c>
      <c r="G582">
        <f>IF(soki[[#This Row],[Butelek]]-soki[[#This Row],[wielkosc_zamowienia]]&lt;0, soki[[#This Row],[Butelek]], soki[[#This Row],[Butelek]]-soki[[#This Row],[wielkosc_zamowienia]])</f>
        <v>16980</v>
      </c>
      <c r="H582" t="b">
        <f>(soki[[#This Row],[Butelek]]=soki[[#This Row],[Zostało]])</f>
        <v>0</v>
      </c>
      <c r="I582" t="b">
        <f>WEEKDAY(soki[[#This Row],[data]],2)&gt;5</f>
        <v>0</v>
      </c>
    </row>
    <row r="583" spans="1:9" x14ac:dyDescent="0.25">
      <c r="A583">
        <v>582</v>
      </c>
      <c r="B583" s="2">
        <v>44482</v>
      </c>
      <c r="C583" t="s">
        <v>4</v>
      </c>
      <c r="D583">
        <v>6100</v>
      </c>
      <c r="E583">
        <f t="shared" si="24"/>
        <v>285</v>
      </c>
      <c r="F583">
        <f>IF(E583 = E582, G582, G582 + IF(soki[[#This Row],[WEEKEND]], 5000, $V$8))</f>
        <v>16980</v>
      </c>
      <c r="G583">
        <f>IF(soki[[#This Row],[Butelek]]-soki[[#This Row],[wielkosc_zamowienia]]&lt;0, soki[[#This Row],[Butelek]], soki[[#This Row],[Butelek]]-soki[[#This Row],[wielkosc_zamowienia]])</f>
        <v>10880</v>
      </c>
      <c r="H583" t="b">
        <f>(soki[[#This Row],[Butelek]]=soki[[#This Row],[Zostało]])</f>
        <v>0</v>
      </c>
      <c r="I583" t="b">
        <f>WEEKDAY(soki[[#This Row],[data]],2)&gt;5</f>
        <v>0</v>
      </c>
    </row>
    <row r="584" spans="1:9" x14ac:dyDescent="0.25">
      <c r="A584">
        <v>583</v>
      </c>
      <c r="B584" s="2">
        <v>44483</v>
      </c>
      <c r="C584" t="s">
        <v>4</v>
      </c>
      <c r="D584">
        <v>6850</v>
      </c>
      <c r="E584">
        <f t="shared" si="24"/>
        <v>286</v>
      </c>
      <c r="F584">
        <f>IF(E584 = E583, G583, G583 + IF(soki[[#This Row],[WEEKEND]], 5000, $V$8))</f>
        <v>22880</v>
      </c>
      <c r="G584">
        <f>IF(soki[[#This Row],[Butelek]]-soki[[#This Row],[wielkosc_zamowienia]]&lt;0, soki[[#This Row],[Butelek]], soki[[#This Row],[Butelek]]-soki[[#This Row],[wielkosc_zamowienia]])</f>
        <v>16030</v>
      </c>
      <c r="H584" t="b">
        <f>(soki[[#This Row],[Butelek]]=soki[[#This Row],[Zostało]])</f>
        <v>0</v>
      </c>
      <c r="I584" t="b">
        <f>WEEKDAY(soki[[#This Row],[data]],2)&gt;5</f>
        <v>0</v>
      </c>
    </row>
    <row r="585" spans="1:9" x14ac:dyDescent="0.25">
      <c r="A585">
        <v>584</v>
      </c>
      <c r="B585" s="2">
        <v>44483</v>
      </c>
      <c r="C585" t="s">
        <v>7</v>
      </c>
      <c r="D585">
        <v>2170</v>
      </c>
      <c r="E585">
        <f t="shared" si="24"/>
        <v>286</v>
      </c>
      <c r="F585">
        <f>IF(E585 = E584, G584, G584 + IF(soki[[#This Row],[WEEKEND]], 5000, $V$8))</f>
        <v>16030</v>
      </c>
      <c r="G585">
        <f>IF(soki[[#This Row],[Butelek]]-soki[[#This Row],[wielkosc_zamowienia]]&lt;0, soki[[#This Row],[Butelek]], soki[[#This Row],[Butelek]]-soki[[#This Row],[wielkosc_zamowienia]])</f>
        <v>13860</v>
      </c>
      <c r="H585" t="b">
        <f>(soki[[#This Row],[Butelek]]=soki[[#This Row],[Zostało]])</f>
        <v>0</v>
      </c>
      <c r="I585" t="b">
        <f>WEEKDAY(soki[[#This Row],[data]],2)&gt;5</f>
        <v>0</v>
      </c>
    </row>
    <row r="586" spans="1:9" x14ac:dyDescent="0.25">
      <c r="A586">
        <v>585</v>
      </c>
      <c r="B586" s="2">
        <v>44484</v>
      </c>
      <c r="C586" t="s">
        <v>5</v>
      </c>
      <c r="D586">
        <v>6230</v>
      </c>
      <c r="E586">
        <f t="shared" si="24"/>
        <v>287</v>
      </c>
      <c r="F586">
        <f>IF(E586 = E585, G585, G585 + IF(soki[[#This Row],[WEEKEND]], 5000, $V$8))</f>
        <v>25860</v>
      </c>
      <c r="G586">
        <f>IF(soki[[#This Row],[Butelek]]-soki[[#This Row],[wielkosc_zamowienia]]&lt;0, soki[[#This Row],[Butelek]], soki[[#This Row],[Butelek]]-soki[[#This Row],[wielkosc_zamowienia]])</f>
        <v>19630</v>
      </c>
      <c r="H586" t="b">
        <f>(soki[[#This Row],[Butelek]]=soki[[#This Row],[Zostało]])</f>
        <v>0</v>
      </c>
      <c r="I586" t="b">
        <f>WEEKDAY(soki[[#This Row],[data]],2)&gt;5</f>
        <v>0</v>
      </c>
    </row>
    <row r="587" spans="1:9" x14ac:dyDescent="0.25">
      <c r="A587">
        <v>586</v>
      </c>
      <c r="B587" s="2">
        <v>44484</v>
      </c>
      <c r="C587" t="s">
        <v>7</v>
      </c>
      <c r="D587">
        <v>2310</v>
      </c>
      <c r="E587">
        <f t="shared" si="24"/>
        <v>287</v>
      </c>
      <c r="F587">
        <f>IF(E587 = E586, G586, G586 + IF(soki[[#This Row],[WEEKEND]], 5000, $V$8))</f>
        <v>19630</v>
      </c>
      <c r="G587">
        <f>IF(soki[[#This Row],[Butelek]]-soki[[#This Row],[wielkosc_zamowienia]]&lt;0, soki[[#This Row],[Butelek]], soki[[#This Row],[Butelek]]-soki[[#This Row],[wielkosc_zamowienia]])</f>
        <v>17320</v>
      </c>
      <c r="H587" t="b">
        <f>(soki[[#This Row],[Butelek]]=soki[[#This Row],[Zostało]])</f>
        <v>0</v>
      </c>
      <c r="I587" t="b">
        <f>WEEKDAY(soki[[#This Row],[data]],2)&gt;5</f>
        <v>0</v>
      </c>
    </row>
    <row r="588" spans="1:9" x14ac:dyDescent="0.25">
      <c r="A588">
        <v>587</v>
      </c>
      <c r="B588" s="2">
        <v>44485</v>
      </c>
      <c r="C588" t="s">
        <v>6</v>
      </c>
      <c r="D588">
        <v>5650</v>
      </c>
      <c r="E588">
        <f t="shared" si="24"/>
        <v>288</v>
      </c>
      <c r="F588">
        <f>IF(E588 = E587, G587, G587 + IF(soki[[#This Row],[WEEKEND]], 5000, $V$8))</f>
        <v>22320</v>
      </c>
      <c r="G588">
        <f>IF(soki[[#This Row],[Butelek]]-soki[[#This Row],[wielkosc_zamowienia]]&lt;0, soki[[#This Row],[Butelek]], soki[[#This Row],[Butelek]]-soki[[#This Row],[wielkosc_zamowienia]])</f>
        <v>16670</v>
      </c>
      <c r="H588" t="b">
        <f>(soki[[#This Row],[Butelek]]=soki[[#This Row],[Zostało]])</f>
        <v>0</v>
      </c>
      <c r="I588" t="b">
        <f>WEEKDAY(soki[[#This Row],[data]],2)&gt;5</f>
        <v>1</v>
      </c>
    </row>
    <row r="589" spans="1:9" x14ac:dyDescent="0.25">
      <c r="A589">
        <v>588</v>
      </c>
      <c r="B589" s="2">
        <v>44485</v>
      </c>
      <c r="C589" t="s">
        <v>7</v>
      </c>
      <c r="D589">
        <v>7250</v>
      </c>
      <c r="E589">
        <f t="shared" si="24"/>
        <v>288</v>
      </c>
      <c r="F589">
        <f>IF(E589 = E588, G588, G588 + IF(soki[[#This Row],[WEEKEND]], 5000, $V$8))</f>
        <v>16670</v>
      </c>
      <c r="G589">
        <f>IF(soki[[#This Row],[Butelek]]-soki[[#This Row],[wielkosc_zamowienia]]&lt;0, soki[[#This Row],[Butelek]], soki[[#This Row],[Butelek]]-soki[[#This Row],[wielkosc_zamowienia]])</f>
        <v>9420</v>
      </c>
      <c r="H589" t="b">
        <f>(soki[[#This Row],[Butelek]]=soki[[#This Row],[Zostało]])</f>
        <v>0</v>
      </c>
      <c r="I589" t="b">
        <f>WEEKDAY(soki[[#This Row],[data]],2)&gt;5</f>
        <v>1</v>
      </c>
    </row>
    <row r="590" spans="1:9" x14ac:dyDescent="0.25">
      <c r="A590">
        <v>589</v>
      </c>
      <c r="B590" s="2">
        <v>44486</v>
      </c>
      <c r="C590" t="s">
        <v>7</v>
      </c>
      <c r="D590">
        <v>3650</v>
      </c>
      <c r="E590">
        <f t="shared" si="24"/>
        <v>289</v>
      </c>
      <c r="F590">
        <f>IF(E590 = E589, G589, G589 + IF(soki[[#This Row],[WEEKEND]], 5000, $V$8))</f>
        <v>14420</v>
      </c>
      <c r="G590">
        <f>IF(soki[[#This Row],[Butelek]]-soki[[#This Row],[wielkosc_zamowienia]]&lt;0, soki[[#This Row],[Butelek]], soki[[#This Row],[Butelek]]-soki[[#This Row],[wielkosc_zamowienia]])</f>
        <v>10770</v>
      </c>
      <c r="H590" t="b">
        <f>(soki[[#This Row],[Butelek]]=soki[[#This Row],[Zostało]])</f>
        <v>0</v>
      </c>
      <c r="I590" t="b">
        <f>WEEKDAY(soki[[#This Row],[data]],2)&gt;5</f>
        <v>1</v>
      </c>
    </row>
    <row r="591" spans="1:9" x14ac:dyDescent="0.25">
      <c r="A591">
        <v>590</v>
      </c>
      <c r="B591" s="2">
        <v>44486</v>
      </c>
      <c r="C591" t="s">
        <v>5</v>
      </c>
      <c r="D591">
        <v>4190</v>
      </c>
      <c r="E591">
        <f t="shared" si="24"/>
        <v>289</v>
      </c>
      <c r="F591">
        <f>IF(E591 = E590, G590, G590 + IF(soki[[#This Row],[WEEKEND]], 5000, $V$8))</f>
        <v>10770</v>
      </c>
      <c r="G591">
        <f>IF(soki[[#This Row],[Butelek]]-soki[[#This Row],[wielkosc_zamowienia]]&lt;0, soki[[#This Row],[Butelek]], soki[[#This Row],[Butelek]]-soki[[#This Row],[wielkosc_zamowienia]])</f>
        <v>6580</v>
      </c>
      <c r="H591" t="b">
        <f>(soki[[#This Row],[Butelek]]=soki[[#This Row],[Zostało]])</f>
        <v>0</v>
      </c>
      <c r="I591" t="b">
        <f>WEEKDAY(soki[[#This Row],[data]],2)&gt;5</f>
        <v>1</v>
      </c>
    </row>
    <row r="592" spans="1:9" x14ac:dyDescent="0.25">
      <c r="A592">
        <v>591</v>
      </c>
      <c r="B592" s="2">
        <v>44486</v>
      </c>
      <c r="C592" t="s">
        <v>4</v>
      </c>
      <c r="D592">
        <v>7920</v>
      </c>
      <c r="E592">
        <f t="shared" si="24"/>
        <v>289</v>
      </c>
      <c r="F592">
        <f>IF(E592 = E591, G591, G591 + IF(soki[[#This Row],[WEEKEND]], 5000, $V$8))</f>
        <v>6580</v>
      </c>
      <c r="G592">
        <f>IF(soki[[#This Row],[Butelek]]-soki[[#This Row],[wielkosc_zamowienia]]&lt;0, soki[[#This Row],[Butelek]], soki[[#This Row],[Butelek]]-soki[[#This Row],[wielkosc_zamowienia]])</f>
        <v>6580</v>
      </c>
      <c r="H592" t="b">
        <f>(soki[[#This Row],[Butelek]]=soki[[#This Row],[Zostało]])</f>
        <v>1</v>
      </c>
      <c r="I592" t="b">
        <f>WEEKDAY(soki[[#This Row],[data]],2)&gt;5</f>
        <v>1</v>
      </c>
    </row>
    <row r="593" spans="1:9" x14ac:dyDescent="0.25">
      <c r="A593">
        <v>592</v>
      </c>
      <c r="B593" s="2">
        <v>44487</v>
      </c>
      <c r="C593" t="s">
        <v>5</v>
      </c>
      <c r="D593">
        <v>5920</v>
      </c>
      <c r="E593">
        <f t="shared" si="24"/>
        <v>290</v>
      </c>
      <c r="F593">
        <f>IF(E593 = E592, G592, G592 + IF(soki[[#This Row],[WEEKEND]], 5000, $V$8))</f>
        <v>18580</v>
      </c>
      <c r="G593">
        <f>IF(soki[[#This Row],[Butelek]]-soki[[#This Row],[wielkosc_zamowienia]]&lt;0, soki[[#This Row],[Butelek]], soki[[#This Row],[Butelek]]-soki[[#This Row],[wielkosc_zamowienia]])</f>
        <v>12660</v>
      </c>
      <c r="H593" t="b">
        <f>(soki[[#This Row],[Butelek]]=soki[[#This Row],[Zostało]])</f>
        <v>0</v>
      </c>
      <c r="I593" t="b">
        <f>WEEKDAY(soki[[#This Row],[data]],2)&gt;5</f>
        <v>0</v>
      </c>
    </row>
    <row r="594" spans="1:9" x14ac:dyDescent="0.25">
      <c r="A594">
        <v>593</v>
      </c>
      <c r="B594" s="2">
        <v>44487</v>
      </c>
      <c r="C594" t="s">
        <v>4</v>
      </c>
      <c r="D594">
        <v>5270</v>
      </c>
      <c r="E594">
        <f t="shared" si="24"/>
        <v>290</v>
      </c>
      <c r="F594">
        <f>IF(E594 = E593, G593, G593 + IF(soki[[#This Row],[WEEKEND]], 5000, $V$8))</f>
        <v>12660</v>
      </c>
      <c r="G594">
        <f>IF(soki[[#This Row],[Butelek]]-soki[[#This Row],[wielkosc_zamowienia]]&lt;0, soki[[#This Row],[Butelek]], soki[[#This Row],[Butelek]]-soki[[#This Row],[wielkosc_zamowienia]])</f>
        <v>7390</v>
      </c>
      <c r="H594" t="b">
        <f>(soki[[#This Row],[Butelek]]=soki[[#This Row],[Zostało]])</f>
        <v>0</v>
      </c>
      <c r="I594" t="b">
        <f>WEEKDAY(soki[[#This Row],[data]],2)&gt;5</f>
        <v>0</v>
      </c>
    </row>
    <row r="595" spans="1:9" x14ac:dyDescent="0.25">
      <c r="A595">
        <v>594</v>
      </c>
      <c r="B595" s="2">
        <v>44488</v>
      </c>
      <c r="C595" t="s">
        <v>6</v>
      </c>
      <c r="D595">
        <v>7990</v>
      </c>
      <c r="E595">
        <f t="shared" si="24"/>
        <v>291</v>
      </c>
      <c r="F595">
        <f>IF(E595 = E594, G594, G594 + IF(soki[[#This Row],[WEEKEND]], 5000, $V$8))</f>
        <v>19390</v>
      </c>
      <c r="G595">
        <f>IF(soki[[#This Row],[Butelek]]-soki[[#This Row],[wielkosc_zamowienia]]&lt;0, soki[[#This Row],[Butelek]], soki[[#This Row],[Butelek]]-soki[[#This Row],[wielkosc_zamowienia]])</f>
        <v>11400</v>
      </c>
      <c r="H595" t="b">
        <f>(soki[[#This Row],[Butelek]]=soki[[#This Row],[Zostało]])</f>
        <v>0</v>
      </c>
      <c r="I595" t="b">
        <f>WEEKDAY(soki[[#This Row],[data]],2)&gt;5</f>
        <v>0</v>
      </c>
    </row>
    <row r="596" spans="1:9" x14ac:dyDescent="0.25">
      <c r="A596">
        <v>595</v>
      </c>
      <c r="B596" s="2">
        <v>44488</v>
      </c>
      <c r="C596" t="s">
        <v>5</v>
      </c>
      <c r="D596">
        <v>5450</v>
      </c>
      <c r="E596">
        <f t="shared" si="24"/>
        <v>291</v>
      </c>
      <c r="F596">
        <f>IF(E596 = E595, G595, G595 + IF(soki[[#This Row],[WEEKEND]], 5000, $V$8))</f>
        <v>11400</v>
      </c>
      <c r="G596">
        <f>IF(soki[[#This Row],[Butelek]]-soki[[#This Row],[wielkosc_zamowienia]]&lt;0, soki[[#This Row],[Butelek]], soki[[#This Row],[Butelek]]-soki[[#This Row],[wielkosc_zamowienia]])</f>
        <v>5950</v>
      </c>
      <c r="H596" t="b">
        <f>(soki[[#This Row],[Butelek]]=soki[[#This Row],[Zostało]])</f>
        <v>0</v>
      </c>
      <c r="I596" t="b">
        <f>WEEKDAY(soki[[#This Row],[data]],2)&gt;5</f>
        <v>0</v>
      </c>
    </row>
    <row r="597" spans="1:9" x14ac:dyDescent="0.25">
      <c r="A597">
        <v>596</v>
      </c>
      <c r="B597" s="2">
        <v>44489</v>
      </c>
      <c r="C597" t="s">
        <v>4</v>
      </c>
      <c r="D597">
        <v>2580</v>
      </c>
      <c r="E597">
        <f t="shared" si="24"/>
        <v>292</v>
      </c>
      <c r="F597">
        <f>IF(E597 = E596, G596, G596 + IF(soki[[#This Row],[WEEKEND]], 5000, $V$8))</f>
        <v>17950</v>
      </c>
      <c r="G597">
        <f>IF(soki[[#This Row],[Butelek]]-soki[[#This Row],[wielkosc_zamowienia]]&lt;0, soki[[#This Row],[Butelek]], soki[[#This Row],[Butelek]]-soki[[#This Row],[wielkosc_zamowienia]])</f>
        <v>15370</v>
      </c>
      <c r="H597" t="b">
        <f>(soki[[#This Row],[Butelek]]=soki[[#This Row],[Zostało]])</f>
        <v>0</v>
      </c>
      <c r="I597" t="b">
        <f>WEEKDAY(soki[[#This Row],[data]],2)&gt;5</f>
        <v>0</v>
      </c>
    </row>
    <row r="598" spans="1:9" x14ac:dyDescent="0.25">
      <c r="A598">
        <v>597</v>
      </c>
      <c r="B598" s="2">
        <v>44490</v>
      </c>
      <c r="C598" t="s">
        <v>4</v>
      </c>
      <c r="D598">
        <v>8040</v>
      </c>
      <c r="E598">
        <f t="shared" si="24"/>
        <v>293</v>
      </c>
      <c r="F598">
        <f>IF(E598 = E597, G597, G597 + IF(soki[[#This Row],[WEEKEND]], 5000, $V$8))</f>
        <v>27370</v>
      </c>
      <c r="G598">
        <f>IF(soki[[#This Row],[Butelek]]-soki[[#This Row],[wielkosc_zamowienia]]&lt;0, soki[[#This Row],[Butelek]], soki[[#This Row],[Butelek]]-soki[[#This Row],[wielkosc_zamowienia]])</f>
        <v>19330</v>
      </c>
      <c r="H598" t="b">
        <f>(soki[[#This Row],[Butelek]]=soki[[#This Row],[Zostało]])</f>
        <v>0</v>
      </c>
      <c r="I598" t="b">
        <f>WEEKDAY(soki[[#This Row],[data]],2)&gt;5</f>
        <v>0</v>
      </c>
    </row>
    <row r="599" spans="1:9" x14ac:dyDescent="0.25">
      <c r="A599">
        <v>598</v>
      </c>
      <c r="B599" s="2">
        <v>44490</v>
      </c>
      <c r="C599" t="s">
        <v>7</v>
      </c>
      <c r="D599">
        <v>1920</v>
      </c>
      <c r="E599">
        <f t="shared" si="24"/>
        <v>293</v>
      </c>
      <c r="F599">
        <f>IF(E599 = E598, G598, G598 + IF(soki[[#This Row],[WEEKEND]], 5000, $V$8))</f>
        <v>19330</v>
      </c>
      <c r="G599">
        <f>IF(soki[[#This Row],[Butelek]]-soki[[#This Row],[wielkosc_zamowienia]]&lt;0, soki[[#This Row],[Butelek]], soki[[#This Row],[Butelek]]-soki[[#This Row],[wielkosc_zamowienia]])</f>
        <v>17410</v>
      </c>
      <c r="H599" t="b">
        <f>(soki[[#This Row],[Butelek]]=soki[[#This Row],[Zostało]])</f>
        <v>0</v>
      </c>
      <c r="I599" t="b">
        <f>WEEKDAY(soki[[#This Row],[data]],2)&gt;5</f>
        <v>0</v>
      </c>
    </row>
    <row r="600" spans="1:9" x14ac:dyDescent="0.25">
      <c r="A600">
        <v>599</v>
      </c>
      <c r="B600" s="2">
        <v>44491</v>
      </c>
      <c r="C600" t="s">
        <v>4</v>
      </c>
      <c r="D600">
        <v>6930</v>
      </c>
      <c r="E600">
        <f t="shared" si="24"/>
        <v>294</v>
      </c>
      <c r="F600">
        <f>IF(E600 = E599, G599, G599 + IF(soki[[#This Row],[WEEKEND]], 5000, $V$8))</f>
        <v>29410</v>
      </c>
      <c r="G600">
        <f>IF(soki[[#This Row],[Butelek]]-soki[[#This Row],[wielkosc_zamowienia]]&lt;0, soki[[#This Row],[Butelek]], soki[[#This Row],[Butelek]]-soki[[#This Row],[wielkosc_zamowienia]])</f>
        <v>22480</v>
      </c>
      <c r="H600" t="b">
        <f>(soki[[#This Row],[Butelek]]=soki[[#This Row],[Zostało]])</f>
        <v>0</v>
      </c>
      <c r="I600" t="b">
        <f>WEEKDAY(soki[[#This Row],[data]],2)&gt;5</f>
        <v>0</v>
      </c>
    </row>
    <row r="601" spans="1:9" x14ac:dyDescent="0.25">
      <c r="A601">
        <v>600</v>
      </c>
      <c r="B601" s="2">
        <v>44491</v>
      </c>
      <c r="C601" t="s">
        <v>6</v>
      </c>
      <c r="D601">
        <v>9480</v>
      </c>
      <c r="E601">
        <f t="shared" si="24"/>
        <v>294</v>
      </c>
      <c r="F601">
        <f>IF(E601 = E600, G600, G600 + IF(soki[[#This Row],[WEEKEND]], 5000, $V$8))</f>
        <v>22480</v>
      </c>
      <c r="G601">
        <f>IF(soki[[#This Row],[Butelek]]-soki[[#This Row],[wielkosc_zamowienia]]&lt;0, soki[[#This Row],[Butelek]], soki[[#This Row],[Butelek]]-soki[[#This Row],[wielkosc_zamowienia]])</f>
        <v>13000</v>
      </c>
      <c r="H601" t="b">
        <f>(soki[[#This Row],[Butelek]]=soki[[#This Row],[Zostało]])</f>
        <v>0</v>
      </c>
      <c r="I601" t="b">
        <f>WEEKDAY(soki[[#This Row],[data]],2)&gt;5</f>
        <v>0</v>
      </c>
    </row>
    <row r="602" spans="1:9" x14ac:dyDescent="0.25">
      <c r="A602">
        <v>601</v>
      </c>
      <c r="B602" s="2">
        <v>44491</v>
      </c>
      <c r="C602" t="s">
        <v>5</v>
      </c>
      <c r="D602">
        <v>4810</v>
      </c>
      <c r="E602">
        <f t="shared" si="24"/>
        <v>294</v>
      </c>
      <c r="F602">
        <f>IF(E602 = E601, G601, G601 + IF(soki[[#This Row],[WEEKEND]], 5000, $V$8))</f>
        <v>13000</v>
      </c>
      <c r="G602">
        <f>IF(soki[[#This Row],[Butelek]]-soki[[#This Row],[wielkosc_zamowienia]]&lt;0, soki[[#This Row],[Butelek]], soki[[#This Row],[Butelek]]-soki[[#This Row],[wielkosc_zamowienia]])</f>
        <v>8190</v>
      </c>
      <c r="H602" t="b">
        <f>(soki[[#This Row],[Butelek]]=soki[[#This Row],[Zostało]])</f>
        <v>0</v>
      </c>
      <c r="I602" t="b">
        <f>WEEKDAY(soki[[#This Row],[data]],2)&gt;5</f>
        <v>0</v>
      </c>
    </row>
    <row r="603" spans="1:9" x14ac:dyDescent="0.25">
      <c r="A603">
        <v>602</v>
      </c>
      <c r="B603" s="2">
        <v>44492</v>
      </c>
      <c r="C603" t="s">
        <v>4</v>
      </c>
      <c r="D603">
        <v>5770</v>
      </c>
      <c r="E603">
        <f t="shared" si="24"/>
        <v>295</v>
      </c>
      <c r="F603">
        <f>IF(E603 = E602, G602, G602 + IF(soki[[#This Row],[WEEKEND]], 5000, $V$8))</f>
        <v>13190</v>
      </c>
      <c r="G603">
        <f>IF(soki[[#This Row],[Butelek]]-soki[[#This Row],[wielkosc_zamowienia]]&lt;0, soki[[#This Row],[Butelek]], soki[[#This Row],[Butelek]]-soki[[#This Row],[wielkosc_zamowienia]])</f>
        <v>7420</v>
      </c>
      <c r="H603" t="b">
        <f>(soki[[#This Row],[Butelek]]=soki[[#This Row],[Zostało]])</f>
        <v>0</v>
      </c>
      <c r="I603" t="b">
        <f>WEEKDAY(soki[[#This Row],[data]],2)&gt;5</f>
        <v>1</v>
      </c>
    </row>
    <row r="604" spans="1:9" x14ac:dyDescent="0.25">
      <c r="A604">
        <v>603</v>
      </c>
      <c r="B604" s="2">
        <v>44492</v>
      </c>
      <c r="C604" t="s">
        <v>7</v>
      </c>
      <c r="D604">
        <v>2610</v>
      </c>
      <c r="E604">
        <f t="shared" si="24"/>
        <v>295</v>
      </c>
      <c r="F604">
        <f>IF(E604 = E603, G603, G603 + IF(soki[[#This Row],[WEEKEND]], 5000, $V$8))</f>
        <v>7420</v>
      </c>
      <c r="G604">
        <f>IF(soki[[#This Row],[Butelek]]-soki[[#This Row],[wielkosc_zamowienia]]&lt;0, soki[[#This Row],[Butelek]], soki[[#This Row],[Butelek]]-soki[[#This Row],[wielkosc_zamowienia]])</f>
        <v>4810</v>
      </c>
      <c r="H604" t="b">
        <f>(soki[[#This Row],[Butelek]]=soki[[#This Row],[Zostało]])</f>
        <v>0</v>
      </c>
      <c r="I604" t="b">
        <f>WEEKDAY(soki[[#This Row],[data]],2)&gt;5</f>
        <v>1</v>
      </c>
    </row>
    <row r="605" spans="1:9" x14ac:dyDescent="0.25">
      <c r="A605">
        <v>604</v>
      </c>
      <c r="B605" s="2">
        <v>44493</v>
      </c>
      <c r="C605" t="s">
        <v>5</v>
      </c>
      <c r="D605">
        <v>2670</v>
      </c>
      <c r="E605">
        <f t="shared" si="24"/>
        <v>296</v>
      </c>
      <c r="F605">
        <f>IF(E605 = E604, G604, G604 + IF(soki[[#This Row],[WEEKEND]], 5000, $V$8))</f>
        <v>9810</v>
      </c>
      <c r="G605">
        <f>IF(soki[[#This Row],[Butelek]]-soki[[#This Row],[wielkosc_zamowienia]]&lt;0, soki[[#This Row],[Butelek]], soki[[#This Row],[Butelek]]-soki[[#This Row],[wielkosc_zamowienia]])</f>
        <v>7140</v>
      </c>
      <c r="H605" t="b">
        <f>(soki[[#This Row],[Butelek]]=soki[[#This Row],[Zostało]])</f>
        <v>0</v>
      </c>
      <c r="I605" t="b">
        <f>WEEKDAY(soki[[#This Row],[data]],2)&gt;5</f>
        <v>1</v>
      </c>
    </row>
    <row r="606" spans="1:9" x14ac:dyDescent="0.25">
      <c r="A606">
        <v>605</v>
      </c>
      <c r="B606" s="2">
        <v>44493</v>
      </c>
      <c r="C606" t="s">
        <v>7</v>
      </c>
      <c r="D606">
        <v>1330</v>
      </c>
      <c r="E606">
        <f t="shared" si="24"/>
        <v>296</v>
      </c>
      <c r="F606">
        <f>IF(E606 = E605, G605, G605 + IF(soki[[#This Row],[WEEKEND]], 5000, $V$8))</f>
        <v>7140</v>
      </c>
      <c r="G606">
        <f>IF(soki[[#This Row],[Butelek]]-soki[[#This Row],[wielkosc_zamowienia]]&lt;0, soki[[#This Row],[Butelek]], soki[[#This Row],[Butelek]]-soki[[#This Row],[wielkosc_zamowienia]])</f>
        <v>5810</v>
      </c>
      <c r="H606" t="b">
        <f>(soki[[#This Row],[Butelek]]=soki[[#This Row],[Zostało]])</f>
        <v>0</v>
      </c>
      <c r="I606" t="b">
        <f>WEEKDAY(soki[[#This Row],[data]],2)&gt;5</f>
        <v>1</v>
      </c>
    </row>
    <row r="607" spans="1:9" x14ac:dyDescent="0.25">
      <c r="A607">
        <v>606</v>
      </c>
      <c r="B607" s="2">
        <v>44494</v>
      </c>
      <c r="C607" t="s">
        <v>5</v>
      </c>
      <c r="D607">
        <v>1700</v>
      </c>
      <c r="E607">
        <f t="shared" si="24"/>
        <v>297</v>
      </c>
      <c r="F607">
        <f>IF(E607 = E606, G606, G606 + IF(soki[[#This Row],[WEEKEND]], 5000, $V$8))</f>
        <v>17810</v>
      </c>
      <c r="G607">
        <f>IF(soki[[#This Row],[Butelek]]-soki[[#This Row],[wielkosc_zamowienia]]&lt;0, soki[[#This Row],[Butelek]], soki[[#This Row],[Butelek]]-soki[[#This Row],[wielkosc_zamowienia]])</f>
        <v>16110</v>
      </c>
      <c r="H607" t="b">
        <f>(soki[[#This Row],[Butelek]]=soki[[#This Row],[Zostało]])</f>
        <v>0</v>
      </c>
      <c r="I607" t="b">
        <f>WEEKDAY(soki[[#This Row],[data]],2)&gt;5</f>
        <v>0</v>
      </c>
    </row>
    <row r="608" spans="1:9" x14ac:dyDescent="0.25">
      <c r="A608">
        <v>607</v>
      </c>
      <c r="B608" s="2">
        <v>44494</v>
      </c>
      <c r="C608" t="s">
        <v>6</v>
      </c>
      <c r="D608">
        <v>1050</v>
      </c>
      <c r="E608">
        <f t="shared" si="24"/>
        <v>297</v>
      </c>
      <c r="F608">
        <f>IF(E608 = E607, G607, G607 + IF(soki[[#This Row],[WEEKEND]], 5000, $V$8))</f>
        <v>16110</v>
      </c>
      <c r="G608">
        <f>IF(soki[[#This Row],[Butelek]]-soki[[#This Row],[wielkosc_zamowienia]]&lt;0, soki[[#This Row],[Butelek]], soki[[#This Row],[Butelek]]-soki[[#This Row],[wielkosc_zamowienia]])</f>
        <v>15060</v>
      </c>
      <c r="H608" t="b">
        <f>(soki[[#This Row],[Butelek]]=soki[[#This Row],[Zostało]])</f>
        <v>0</v>
      </c>
      <c r="I608" t="b">
        <f>WEEKDAY(soki[[#This Row],[data]],2)&gt;5</f>
        <v>0</v>
      </c>
    </row>
    <row r="609" spans="1:9" x14ac:dyDescent="0.25">
      <c r="A609">
        <v>608</v>
      </c>
      <c r="B609" s="2">
        <v>44494</v>
      </c>
      <c r="C609" t="s">
        <v>4</v>
      </c>
      <c r="D609">
        <v>1750</v>
      </c>
      <c r="E609">
        <f t="shared" si="24"/>
        <v>297</v>
      </c>
      <c r="F609">
        <f>IF(E609 = E608, G608, G608 + IF(soki[[#This Row],[WEEKEND]], 5000, $V$8))</f>
        <v>15060</v>
      </c>
      <c r="G609">
        <f>IF(soki[[#This Row],[Butelek]]-soki[[#This Row],[wielkosc_zamowienia]]&lt;0, soki[[#This Row],[Butelek]], soki[[#This Row],[Butelek]]-soki[[#This Row],[wielkosc_zamowienia]])</f>
        <v>13310</v>
      </c>
      <c r="H609" t="b">
        <f>(soki[[#This Row],[Butelek]]=soki[[#This Row],[Zostało]])</f>
        <v>0</v>
      </c>
      <c r="I609" t="b">
        <f>WEEKDAY(soki[[#This Row],[data]],2)&gt;5</f>
        <v>0</v>
      </c>
    </row>
    <row r="610" spans="1:9" x14ac:dyDescent="0.25">
      <c r="A610">
        <v>609</v>
      </c>
      <c r="B610" s="2">
        <v>44494</v>
      </c>
      <c r="C610" t="s">
        <v>7</v>
      </c>
      <c r="D610">
        <v>6530</v>
      </c>
      <c r="E610">
        <f t="shared" si="24"/>
        <v>297</v>
      </c>
      <c r="F610">
        <f>IF(E610 = E609, G609, G609 + IF(soki[[#This Row],[WEEKEND]], 5000, $V$8))</f>
        <v>13310</v>
      </c>
      <c r="G610">
        <f>IF(soki[[#This Row],[Butelek]]-soki[[#This Row],[wielkosc_zamowienia]]&lt;0, soki[[#This Row],[Butelek]], soki[[#This Row],[Butelek]]-soki[[#This Row],[wielkosc_zamowienia]])</f>
        <v>6780</v>
      </c>
      <c r="H610" t="b">
        <f>(soki[[#This Row],[Butelek]]=soki[[#This Row],[Zostało]])</f>
        <v>0</v>
      </c>
      <c r="I610" t="b">
        <f>WEEKDAY(soki[[#This Row],[data]],2)&gt;5</f>
        <v>0</v>
      </c>
    </row>
    <row r="611" spans="1:9" x14ac:dyDescent="0.25">
      <c r="A611">
        <v>610</v>
      </c>
      <c r="B611" s="2">
        <v>44495</v>
      </c>
      <c r="C611" t="s">
        <v>4</v>
      </c>
      <c r="D611">
        <v>6980</v>
      </c>
      <c r="E611">
        <f t="shared" si="24"/>
        <v>298</v>
      </c>
      <c r="F611">
        <f>IF(E611 = E610, G610, G610 + IF(soki[[#This Row],[WEEKEND]], 5000, $V$8))</f>
        <v>18780</v>
      </c>
      <c r="G611">
        <f>IF(soki[[#This Row],[Butelek]]-soki[[#This Row],[wielkosc_zamowienia]]&lt;0, soki[[#This Row],[Butelek]], soki[[#This Row],[Butelek]]-soki[[#This Row],[wielkosc_zamowienia]])</f>
        <v>11800</v>
      </c>
      <c r="H611" t="b">
        <f>(soki[[#This Row],[Butelek]]=soki[[#This Row],[Zostało]])</f>
        <v>0</v>
      </c>
      <c r="I611" t="b">
        <f>WEEKDAY(soki[[#This Row],[data]],2)&gt;5</f>
        <v>0</v>
      </c>
    </row>
    <row r="612" spans="1:9" x14ac:dyDescent="0.25">
      <c r="A612">
        <v>611</v>
      </c>
      <c r="B612" s="2">
        <v>44495</v>
      </c>
      <c r="C612" t="s">
        <v>6</v>
      </c>
      <c r="D612">
        <v>6590</v>
      </c>
      <c r="E612">
        <f t="shared" si="24"/>
        <v>298</v>
      </c>
      <c r="F612">
        <f>IF(E612 = E611, G611, G611 + IF(soki[[#This Row],[WEEKEND]], 5000, $V$8))</f>
        <v>11800</v>
      </c>
      <c r="G612">
        <f>IF(soki[[#This Row],[Butelek]]-soki[[#This Row],[wielkosc_zamowienia]]&lt;0, soki[[#This Row],[Butelek]], soki[[#This Row],[Butelek]]-soki[[#This Row],[wielkosc_zamowienia]])</f>
        <v>5210</v>
      </c>
      <c r="H612" t="b">
        <f>(soki[[#This Row],[Butelek]]=soki[[#This Row],[Zostało]])</f>
        <v>0</v>
      </c>
      <c r="I612" t="b">
        <f>WEEKDAY(soki[[#This Row],[data]],2)&gt;5</f>
        <v>0</v>
      </c>
    </row>
    <row r="613" spans="1:9" x14ac:dyDescent="0.25">
      <c r="A613">
        <v>612</v>
      </c>
      <c r="B613" s="2">
        <v>44495</v>
      </c>
      <c r="C613" t="s">
        <v>5</v>
      </c>
      <c r="D613">
        <v>2090</v>
      </c>
      <c r="E613">
        <f t="shared" si="24"/>
        <v>298</v>
      </c>
      <c r="F613">
        <f>IF(E613 = E612, G612, G612 + IF(soki[[#This Row],[WEEKEND]], 5000, $V$8))</f>
        <v>5210</v>
      </c>
      <c r="G613">
        <f>IF(soki[[#This Row],[Butelek]]-soki[[#This Row],[wielkosc_zamowienia]]&lt;0, soki[[#This Row],[Butelek]], soki[[#This Row],[Butelek]]-soki[[#This Row],[wielkosc_zamowienia]])</f>
        <v>3120</v>
      </c>
      <c r="H613" t="b">
        <f>(soki[[#This Row],[Butelek]]=soki[[#This Row],[Zostało]])</f>
        <v>0</v>
      </c>
      <c r="I613" t="b">
        <f>WEEKDAY(soki[[#This Row],[data]],2)&gt;5</f>
        <v>0</v>
      </c>
    </row>
    <row r="614" spans="1:9" x14ac:dyDescent="0.25">
      <c r="A614">
        <v>613</v>
      </c>
      <c r="B614" s="2">
        <v>44496</v>
      </c>
      <c r="C614" t="s">
        <v>5</v>
      </c>
      <c r="D614">
        <v>3960</v>
      </c>
      <c r="E614">
        <f t="shared" si="24"/>
        <v>299</v>
      </c>
      <c r="F614">
        <f>IF(E614 = E613, G613, G613 + IF(soki[[#This Row],[WEEKEND]], 5000, $V$8))</f>
        <v>15120</v>
      </c>
      <c r="G614">
        <f>IF(soki[[#This Row],[Butelek]]-soki[[#This Row],[wielkosc_zamowienia]]&lt;0, soki[[#This Row],[Butelek]], soki[[#This Row],[Butelek]]-soki[[#This Row],[wielkosc_zamowienia]])</f>
        <v>11160</v>
      </c>
      <c r="H614" t="b">
        <f>(soki[[#This Row],[Butelek]]=soki[[#This Row],[Zostało]])</f>
        <v>0</v>
      </c>
      <c r="I614" t="b">
        <f>WEEKDAY(soki[[#This Row],[data]],2)&gt;5</f>
        <v>0</v>
      </c>
    </row>
    <row r="615" spans="1:9" x14ac:dyDescent="0.25">
      <c r="A615">
        <v>614</v>
      </c>
      <c r="B615" s="2">
        <v>44496</v>
      </c>
      <c r="C615" t="s">
        <v>6</v>
      </c>
      <c r="D615">
        <v>6430</v>
      </c>
      <c r="E615">
        <f t="shared" si="24"/>
        <v>299</v>
      </c>
      <c r="F615">
        <f>IF(E615 = E614, G614, G614 + IF(soki[[#This Row],[WEEKEND]], 5000, $V$8))</f>
        <v>11160</v>
      </c>
      <c r="G615">
        <f>IF(soki[[#This Row],[Butelek]]-soki[[#This Row],[wielkosc_zamowienia]]&lt;0, soki[[#This Row],[Butelek]], soki[[#This Row],[Butelek]]-soki[[#This Row],[wielkosc_zamowienia]])</f>
        <v>4730</v>
      </c>
      <c r="H615" t="b">
        <f>(soki[[#This Row],[Butelek]]=soki[[#This Row],[Zostało]])</f>
        <v>0</v>
      </c>
      <c r="I615" t="b">
        <f>WEEKDAY(soki[[#This Row],[data]],2)&gt;5</f>
        <v>0</v>
      </c>
    </row>
    <row r="616" spans="1:9" x14ac:dyDescent="0.25">
      <c r="A616">
        <v>615</v>
      </c>
      <c r="B616" s="2">
        <v>44496</v>
      </c>
      <c r="C616" t="s">
        <v>4</v>
      </c>
      <c r="D616">
        <v>9940</v>
      </c>
      <c r="E616">
        <f t="shared" si="24"/>
        <v>299</v>
      </c>
      <c r="F616">
        <f>IF(E616 = E615, G615, G615 + IF(soki[[#This Row],[WEEKEND]], 5000, $V$8))</f>
        <v>4730</v>
      </c>
      <c r="G616">
        <f>IF(soki[[#This Row],[Butelek]]-soki[[#This Row],[wielkosc_zamowienia]]&lt;0, soki[[#This Row],[Butelek]], soki[[#This Row],[Butelek]]-soki[[#This Row],[wielkosc_zamowienia]])</f>
        <v>4730</v>
      </c>
      <c r="H616" t="b">
        <f>(soki[[#This Row],[Butelek]]=soki[[#This Row],[Zostało]])</f>
        <v>1</v>
      </c>
      <c r="I616" t="b">
        <f>WEEKDAY(soki[[#This Row],[data]],2)&gt;5</f>
        <v>0</v>
      </c>
    </row>
    <row r="617" spans="1:9" x14ac:dyDescent="0.25">
      <c r="A617">
        <v>616</v>
      </c>
      <c r="B617" s="2">
        <v>44496</v>
      </c>
      <c r="C617" t="s">
        <v>7</v>
      </c>
      <c r="D617">
        <v>4220</v>
      </c>
      <c r="E617">
        <f t="shared" si="24"/>
        <v>299</v>
      </c>
      <c r="F617">
        <f>IF(E617 = E616, G616, G616 + IF(soki[[#This Row],[WEEKEND]], 5000, $V$8))</f>
        <v>4730</v>
      </c>
      <c r="G617">
        <f>IF(soki[[#This Row],[Butelek]]-soki[[#This Row],[wielkosc_zamowienia]]&lt;0, soki[[#This Row],[Butelek]], soki[[#This Row],[Butelek]]-soki[[#This Row],[wielkosc_zamowienia]])</f>
        <v>510</v>
      </c>
      <c r="H617" t="b">
        <f>(soki[[#This Row],[Butelek]]=soki[[#This Row],[Zostało]])</f>
        <v>0</v>
      </c>
      <c r="I617" t="b">
        <f>WEEKDAY(soki[[#This Row],[data]],2)&gt;5</f>
        <v>0</v>
      </c>
    </row>
    <row r="618" spans="1:9" x14ac:dyDescent="0.25">
      <c r="A618">
        <v>617</v>
      </c>
      <c r="B618" s="2">
        <v>44497</v>
      </c>
      <c r="C618" t="s">
        <v>7</v>
      </c>
      <c r="D618">
        <v>2630</v>
      </c>
      <c r="E618">
        <f t="shared" si="24"/>
        <v>300</v>
      </c>
      <c r="F618">
        <f>IF(E618 = E617, G617, G617 + IF(soki[[#This Row],[WEEKEND]], 5000, $V$8))</f>
        <v>12510</v>
      </c>
      <c r="G618">
        <f>IF(soki[[#This Row],[Butelek]]-soki[[#This Row],[wielkosc_zamowienia]]&lt;0, soki[[#This Row],[Butelek]], soki[[#This Row],[Butelek]]-soki[[#This Row],[wielkosc_zamowienia]])</f>
        <v>9880</v>
      </c>
      <c r="H618" t="b">
        <f>(soki[[#This Row],[Butelek]]=soki[[#This Row],[Zostało]])</f>
        <v>0</v>
      </c>
      <c r="I618" t="b">
        <f>WEEKDAY(soki[[#This Row],[data]],2)&gt;5</f>
        <v>0</v>
      </c>
    </row>
    <row r="619" spans="1:9" x14ac:dyDescent="0.25">
      <c r="A619">
        <v>618</v>
      </c>
      <c r="B619" s="2">
        <v>44497</v>
      </c>
      <c r="C619" t="s">
        <v>4</v>
      </c>
      <c r="D619">
        <v>3540</v>
      </c>
      <c r="E619">
        <f t="shared" si="24"/>
        <v>300</v>
      </c>
      <c r="F619">
        <f>IF(E619 = E618, G618, G618 + IF(soki[[#This Row],[WEEKEND]], 5000, $V$8))</f>
        <v>9880</v>
      </c>
      <c r="G619">
        <f>IF(soki[[#This Row],[Butelek]]-soki[[#This Row],[wielkosc_zamowienia]]&lt;0, soki[[#This Row],[Butelek]], soki[[#This Row],[Butelek]]-soki[[#This Row],[wielkosc_zamowienia]])</f>
        <v>6340</v>
      </c>
      <c r="H619" t="b">
        <f>(soki[[#This Row],[Butelek]]=soki[[#This Row],[Zostało]])</f>
        <v>0</v>
      </c>
      <c r="I619" t="b">
        <f>WEEKDAY(soki[[#This Row],[data]],2)&gt;5</f>
        <v>0</v>
      </c>
    </row>
    <row r="620" spans="1:9" x14ac:dyDescent="0.25">
      <c r="A620">
        <v>619</v>
      </c>
      <c r="B620" s="2">
        <v>44498</v>
      </c>
      <c r="C620" t="s">
        <v>5</v>
      </c>
      <c r="D620">
        <v>2630</v>
      </c>
      <c r="E620">
        <f t="shared" si="24"/>
        <v>301</v>
      </c>
      <c r="F620">
        <f>IF(E620 = E619, G619, G619 + IF(soki[[#This Row],[WEEKEND]], 5000, $V$8))</f>
        <v>18340</v>
      </c>
      <c r="G620">
        <f>IF(soki[[#This Row],[Butelek]]-soki[[#This Row],[wielkosc_zamowienia]]&lt;0, soki[[#This Row],[Butelek]], soki[[#This Row],[Butelek]]-soki[[#This Row],[wielkosc_zamowienia]])</f>
        <v>15710</v>
      </c>
      <c r="H620" t="b">
        <f>(soki[[#This Row],[Butelek]]=soki[[#This Row],[Zostało]])</f>
        <v>0</v>
      </c>
      <c r="I620" t="b">
        <f>WEEKDAY(soki[[#This Row],[data]],2)&gt;5</f>
        <v>0</v>
      </c>
    </row>
    <row r="621" spans="1:9" x14ac:dyDescent="0.25">
      <c r="A621">
        <v>620</v>
      </c>
      <c r="B621" s="2">
        <v>44499</v>
      </c>
      <c r="C621" t="s">
        <v>6</v>
      </c>
      <c r="D621">
        <v>4230</v>
      </c>
      <c r="E621">
        <f t="shared" si="24"/>
        <v>302</v>
      </c>
      <c r="F621">
        <f>IF(E621 = E620, G620, G620 + IF(soki[[#This Row],[WEEKEND]], 5000, $V$8))</f>
        <v>20710</v>
      </c>
      <c r="G621">
        <f>IF(soki[[#This Row],[Butelek]]-soki[[#This Row],[wielkosc_zamowienia]]&lt;0, soki[[#This Row],[Butelek]], soki[[#This Row],[Butelek]]-soki[[#This Row],[wielkosc_zamowienia]])</f>
        <v>16480</v>
      </c>
      <c r="H621" t="b">
        <f>(soki[[#This Row],[Butelek]]=soki[[#This Row],[Zostało]])</f>
        <v>0</v>
      </c>
      <c r="I621" t="b">
        <f>WEEKDAY(soki[[#This Row],[data]],2)&gt;5</f>
        <v>1</v>
      </c>
    </row>
    <row r="622" spans="1:9" x14ac:dyDescent="0.25">
      <c r="A622">
        <v>621</v>
      </c>
      <c r="B622" s="2">
        <v>44499</v>
      </c>
      <c r="C622" t="s">
        <v>4</v>
      </c>
      <c r="D622">
        <v>4630</v>
      </c>
      <c r="E622">
        <f t="shared" si="24"/>
        <v>302</v>
      </c>
      <c r="F622">
        <f>IF(E622 = E621, G621, G621 + IF(soki[[#This Row],[WEEKEND]], 5000, $V$8))</f>
        <v>16480</v>
      </c>
      <c r="G622">
        <f>IF(soki[[#This Row],[Butelek]]-soki[[#This Row],[wielkosc_zamowienia]]&lt;0, soki[[#This Row],[Butelek]], soki[[#This Row],[Butelek]]-soki[[#This Row],[wielkosc_zamowienia]])</f>
        <v>11850</v>
      </c>
      <c r="H622" t="b">
        <f>(soki[[#This Row],[Butelek]]=soki[[#This Row],[Zostało]])</f>
        <v>0</v>
      </c>
      <c r="I622" t="b">
        <f>WEEKDAY(soki[[#This Row],[data]],2)&gt;5</f>
        <v>1</v>
      </c>
    </row>
    <row r="623" spans="1:9" x14ac:dyDescent="0.25">
      <c r="A623">
        <v>622</v>
      </c>
      <c r="B623" s="2">
        <v>44500</v>
      </c>
      <c r="C623" t="s">
        <v>5</v>
      </c>
      <c r="D623">
        <v>2100</v>
      </c>
      <c r="E623">
        <f t="shared" si="24"/>
        <v>303</v>
      </c>
      <c r="F623">
        <f>IF(E623 = E622, G622, G622 + IF(soki[[#This Row],[WEEKEND]], 5000, $V$8))</f>
        <v>16850</v>
      </c>
      <c r="G623">
        <f>IF(soki[[#This Row],[Butelek]]-soki[[#This Row],[wielkosc_zamowienia]]&lt;0, soki[[#This Row],[Butelek]], soki[[#This Row],[Butelek]]-soki[[#This Row],[wielkosc_zamowienia]])</f>
        <v>14750</v>
      </c>
      <c r="H623" t="b">
        <f>(soki[[#This Row],[Butelek]]=soki[[#This Row],[Zostało]])</f>
        <v>0</v>
      </c>
      <c r="I623" t="b">
        <f>WEEKDAY(soki[[#This Row],[data]],2)&gt;5</f>
        <v>1</v>
      </c>
    </row>
    <row r="624" spans="1:9" x14ac:dyDescent="0.25">
      <c r="A624">
        <v>623</v>
      </c>
      <c r="B624" s="2">
        <v>44501</v>
      </c>
      <c r="C624" t="s">
        <v>4</v>
      </c>
      <c r="D624">
        <v>4290</v>
      </c>
      <c r="E624">
        <f t="shared" si="24"/>
        <v>304</v>
      </c>
      <c r="F624">
        <f>IF(E624 = E623, G623, G623 + IF(soki[[#This Row],[WEEKEND]], 5000, $V$8))</f>
        <v>26750</v>
      </c>
      <c r="G624">
        <f>IF(soki[[#This Row],[Butelek]]-soki[[#This Row],[wielkosc_zamowienia]]&lt;0, soki[[#This Row],[Butelek]], soki[[#This Row],[Butelek]]-soki[[#This Row],[wielkosc_zamowienia]])</f>
        <v>22460</v>
      </c>
      <c r="H624" t="b">
        <f>(soki[[#This Row],[Butelek]]=soki[[#This Row],[Zostało]])</f>
        <v>0</v>
      </c>
      <c r="I624" t="b">
        <f>WEEKDAY(soki[[#This Row],[data]],2)&gt;5</f>
        <v>0</v>
      </c>
    </row>
    <row r="625" spans="1:9" x14ac:dyDescent="0.25">
      <c r="A625">
        <v>624</v>
      </c>
      <c r="B625" s="2">
        <v>44501</v>
      </c>
      <c r="C625" t="s">
        <v>6</v>
      </c>
      <c r="D625">
        <v>2870</v>
      </c>
      <c r="E625">
        <f t="shared" si="24"/>
        <v>304</v>
      </c>
      <c r="F625">
        <f>IF(E625 = E624, G624, G624 + IF(soki[[#This Row],[WEEKEND]], 5000, $V$8))</f>
        <v>22460</v>
      </c>
      <c r="G625">
        <f>IF(soki[[#This Row],[Butelek]]-soki[[#This Row],[wielkosc_zamowienia]]&lt;0, soki[[#This Row],[Butelek]], soki[[#This Row],[Butelek]]-soki[[#This Row],[wielkosc_zamowienia]])</f>
        <v>19590</v>
      </c>
      <c r="H625" t="b">
        <f>(soki[[#This Row],[Butelek]]=soki[[#This Row],[Zostało]])</f>
        <v>0</v>
      </c>
      <c r="I625" t="b">
        <f>WEEKDAY(soki[[#This Row],[data]],2)&gt;5</f>
        <v>0</v>
      </c>
    </row>
    <row r="626" spans="1:9" x14ac:dyDescent="0.25">
      <c r="A626">
        <v>625</v>
      </c>
      <c r="B626" s="2">
        <v>44501</v>
      </c>
      <c r="C626" t="s">
        <v>5</v>
      </c>
      <c r="D626">
        <v>3550</v>
      </c>
      <c r="E626">
        <f t="shared" si="24"/>
        <v>304</v>
      </c>
      <c r="F626">
        <f>IF(E626 = E625, G625, G625 + IF(soki[[#This Row],[WEEKEND]], 5000, $V$8))</f>
        <v>19590</v>
      </c>
      <c r="G626">
        <f>IF(soki[[#This Row],[Butelek]]-soki[[#This Row],[wielkosc_zamowienia]]&lt;0, soki[[#This Row],[Butelek]], soki[[#This Row],[Butelek]]-soki[[#This Row],[wielkosc_zamowienia]])</f>
        <v>16040</v>
      </c>
      <c r="H626" t="b">
        <f>(soki[[#This Row],[Butelek]]=soki[[#This Row],[Zostało]])</f>
        <v>0</v>
      </c>
      <c r="I626" t="b">
        <f>WEEKDAY(soki[[#This Row],[data]],2)&gt;5</f>
        <v>0</v>
      </c>
    </row>
    <row r="627" spans="1:9" x14ac:dyDescent="0.25">
      <c r="A627">
        <v>626</v>
      </c>
      <c r="B627" s="2">
        <v>44502</v>
      </c>
      <c r="C627" t="s">
        <v>4</v>
      </c>
      <c r="D627">
        <v>8480</v>
      </c>
      <c r="E627">
        <f t="shared" si="24"/>
        <v>305</v>
      </c>
      <c r="F627">
        <f>IF(E627 = E626, G626, G626 + IF(soki[[#This Row],[WEEKEND]], 5000, $V$8))</f>
        <v>28040</v>
      </c>
      <c r="G627">
        <f>IF(soki[[#This Row],[Butelek]]-soki[[#This Row],[wielkosc_zamowienia]]&lt;0, soki[[#This Row],[Butelek]], soki[[#This Row],[Butelek]]-soki[[#This Row],[wielkosc_zamowienia]])</f>
        <v>19560</v>
      </c>
      <c r="H627" t="b">
        <f>(soki[[#This Row],[Butelek]]=soki[[#This Row],[Zostało]])</f>
        <v>0</v>
      </c>
      <c r="I627" t="b">
        <f>WEEKDAY(soki[[#This Row],[data]],2)&gt;5</f>
        <v>0</v>
      </c>
    </row>
    <row r="628" spans="1:9" x14ac:dyDescent="0.25">
      <c r="A628">
        <v>627</v>
      </c>
      <c r="B628" s="2">
        <v>44503</v>
      </c>
      <c r="C628" t="s">
        <v>4</v>
      </c>
      <c r="D628">
        <v>4860</v>
      </c>
      <c r="E628">
        <f t="shared" si="24"/>
        <v>306</v>
      </c>
      <c r="F628">
        <f>IF(E628 = E627, G627, G627 + IF(soki[[#This Row],[WEEKEND]], 5000, $V$8))</f>
        <v>31560</v>
      </c>
      <c r="G628">
        <f>IF(soki[[#This Row],[Butelek]]-soki[[#This Row],[wielkosc_zamowienia]]&lt;0, soki[[#This Row],[Butelek]], soki[[#This Row],[Butelek]]-soki[[#This Row],[wielkosc_zamowienia]])</f>
        <v>26700</v>
      </c>
      <c r="H628" t="b">
        <f>(soki[[#This Row],[Butelek]]=soki[[#This Row],[Zostało]])</f>
        <v>0</v>
      </c>
      <c r="I628" t="b">
        <f>WEEKDAY(soki[[#This Row],[data]],2)&gt;5</f>
        <v>0</v>
      </c>
    </row>
    <row r="629" spans="1:9" x14ac:dyDescent="0.25">
      <c r="A629">
        <v>628</v>
      </c>
      <c r="B629" s="2">
        <v>44503</v>
      </c>
      <c r="C629" t="s">
        <v>5</v>
      </c>
      <c r="D629">
        <v>8270</v>
      </c>
      <c r="E629">
        <f t="shared" si="24"/>
        <v>306</v>
      </c>
      <c r="F629">
        <f>IF(E629 = E628, G628, G628 + IF(soki[[#This Row],[WEEKEND]], 5000, $V$8))</f>
        <v>26700</v>
      </c>
      <c r="G629">
        <f>IF(soki[[#This Row],[Butelek]]-soki[[#This Row],[wielkosc_zamowienia]]&lt;0, soki[[#This Row],[Butelek]], soki[[#This Row],[Butelek]]-soki[[#This Row],[wielkosc_zamowienia]])</f>
        <v>18430</v>
      </c>
      <c r="H629" t="b">
        <f>(soki[[#This Row],[Butelek]]=soki[[#This Row],[Zostało]])</f>
        <v>0</v>
      </c>
      <c r="I629" t="b">
        <f>WEEKDAY(soki[[#This Row],[data]],2)&gt;5</f>
        <v>0</v>
      </c>
    </row>
    <row r="630" spans="1:9" x14ac:dyDescent="0.25">
      <c r="A630">
        <v>629</v>
      </c>
      <c r="B630" s="2">
        <v>44504</v>
      </c>
      <c r="C630" t="s">
        <v>7</v>
      </c>
      <c r="D630">
        <v>8790</v>
      </c>
      <c r="E630">
        <f t="shared" si="24"/>
        <v>307</v>
      </c>
      <c r="F630">
        <f>IF(E630 = E629, G629, G629 + IF(soki[[#This Row],[WEEKEND]], 5000, $V$8))</f>
        <v>30430</v>
      </c>
      <c r="G630">
        <f>IF(soki[[#This Row],[Butelek]]-soki[[#This Row],[wielkosc_zamowienia]]&lt;0, soki[[#This Row],[Butelek]], soki[[#This Row],[Butelek]]-soki[[#This Row],[wielkosc_zamowienia]])</f>
        <v>21640</v>
      </c>
      <c r="H630" t="b">
        <f>(soki[[#This Row],[Butelek]]=soki[[#This Row],[Zostało]])</f>
        <v>0</v>
      </c>
      <c r="I630" t="b">
        <f>WEEKDAY(soki[[#This Row],[data]],2)&gt;5</f>
        <v>0</v>
      </c>
    </row>
    <row r="631" spans="1:9" x14ac:dyDescent="0.25">
      <c r="A631">
        <v>630</v>
      </c>
      <c r="B631" s="2">
        <v>44504</v>
      </c>
      <c r="C631" t="s">
        <v>6</v>
      </c>
      <c r="D631">
        <v>3110</v>
      </c>
      <c r="E631">
        <f t="shared" si="24"/>
        <v>307</v>
      </c>
      <c r="F631">
        <f>IF(E631 = E630, G630, G630 + IF(soki[[#This Row],[WEEKEND]], 5000, $V$8))</f>
        <v>21640</v>
      </c>
      <c r="G631">
        <f>IF(soki[[#This Row],[Butelek]]-soki[[#This Row],[wielkosc_zamowienia]]&lt;0, soki[[#This Row],[Butelek]], soki[[#This Row],[Butelek]]-soki[[#This Row],[wielkosc_zamowienia]])</f>
        <v>18530</v>
      </c>
      <c r="H631" t="b">
        <f>(soki[[#This Row],[Butelek]]=soki[[#This Row],[Zostało]])</f>
        <v>0</v>
      </c>
      <c r="I631" t="b">
        <f>WEEKDAY(soki[[#This Row],[data]],2)&gt;5</f>
        <v>0</v>
      </c>
    </row>
    <row r="632" spans="1:9" x14ac:dyDescent="0.25">
      <c r="A632">
        <v>631</v>
      </c>
      <c r="B632" s="2">
        <v>44504</v>
      </c>
      <c r="C632" t="s">
        <v>5</v>
      </c>
      <c r="D632">
        <v>1440</v>
      </c>
      <c r="E632">
        <f t="shared" si="24"/>
        <v>307</v>
      </c>
      <c r="F632">
        <f>IF(E632 = E631, G631, G631 + IF(soki[[#This Row],[WEEKEND]], 5000, $V$8))</f>
        <v>18530</v>
      </c>
      <c r="G632">
        <f>IF(soki[[#This Row],[Butelek]]-soki[[#This Row],[wielkosc_zamowienia]]&lt;0, soki[[#This Row],[Butelek]], soki[[#This Row],[Butelek]]-soki[[#This Row],[wielkosc_zamowienia]])</f>
        <v>17090</v>
      </c>
      <c r="H632" t="b">
        <f>(soki[[#This Row],[Butelek]]=soki[[#This Row],[Zostało]])</f>
        <v>0</v>
      </c>
      <c r="I632" t="b">
        <f>WEEKDAY(soki[[#This Row],[data]],2)&gt;5</f>
        <v>0</v>
      </c>
    </row>
    <row r="633" spans="1:9" x14ac:dyDescent="0.25">
      <c r="A633">
        <v>632</v>
      </c>
      <c r="B633" s="2">
        <v>44505</v>
      </c>
      <c r="C633" t="s">
        <v>7</v>
      </c>
      <c r="D633">
        <v>4550</v>
      </c>
      <c r="E633">
        <f t="shared" si="24"/>
        <v>308</v>
      </c>
      <c r="F633">
        <f>IF(E633 = E632, G632, G632 + IF(soki[[#This Row],[WEEKEND]], 5000, $V$8))</f>
        <v>29090</v>
      </c>
      <c r="G633">
        <f>IF(soki[[#This Row],[Butelek]]-soki[[#This Row],[wielkosc_zamowienia]]&lt;0, soki[[#This Row],[Butelek]], soki[[#This Row],[Butelek]]-soki[[#This Row],[wielkosc_zamowienia]])</f>
        <v>24540</v>
      </c>
      <c r="H633" t="b">
        <f>(soki[[#This Row],[Butelek]]=soki[[#This Row],[Zostało]])</f>
        <v>0</v>
      </c>
      <c r="I633" t="b">
        <f>WEEKDAY(soki[[#This Row],[data]],2)&gt;5</f>
        <v>0</v>
      </c>
    </row>
    <row r="634" spans="1:9" x14ac:dyDescent="0.25">
      <c r="A634">
        <v>633</v>
      </c>
      <c r="B634" s="2">
        <v>44505</v>
      </c>
      <c r="C634" t="s">
        <v>4</v>
      </c>
      <c r="D634">
        <v>6980</v>
      </c>
      <c r="E634">
        <f t="shared" si="24"/>
        <v>308</v>
      </c>
      <c r="F634">
        <f>IF(E634 = E633, G633, G633 + IF(soki[[#This Row],[WEEKEND]], 5000, $V$8))</f>
        <v>24540</v>
      </c>
      <c r="G634">
        <f>IF(soki[[#This Row],[Butelek]]-soki[[#This Row],[wielkosc_zamowienia]]&lt;0, soki[[#This Row],[Butelek]], soki[[#This Row],[Butelek]]-soki[[#This Row],[wielkosc_zamowienia]])</f>
        <v>17560</v>
      </c>
      <c r="H634" t="b">
        <f>(soki[[#This Row],[Butelek]]=soki[[#This Row],[Zostało]])</f>
        <v>0</v>
      </c>
      <c r="I634" t="b">
        <f>WEEKDAY(soki[[#This Row],[data]],2)&gt;5</f>
        <v>0</v>
      </c>
    </row>
    <row r="635" spans="1:9" x14ac:dyDescent="0.25">
      <c r="A635">
        <v>634</v>
      </c>
      <c r="B635" s="2">
        <v>44506</v>
      </c>
      <c r="C635" t="s">
        <v>5</v>
      </c>
      <c r="D635">
        <v>3920</v>
      </c>
      <c r="E635">
        <f t="shared" si="24"/>
        <v>309</v>
      </c>
      <c r="F635">
        <f>IF(E635 = E634, G634, G634 + IF(soki[[#This Row],[WEEKEND]], 5000, $V$8))</f>
        <v>22560</v>
      </c>
      <c r="G635">
        <f>IF(soki[[#This Row],[Butelek]]-soki[[#This Row],[wielkosc_zamowienia]]&lt;0, soki[[#This Row],[Butelek]], soki[[#This Row],[Butelek]]-soki[[#This Row],[wielkosc_zamowienia]])</f>
        <v>18640</v>
      </c>
      <c r="H635" t="b">
        <f>(soki[[#This Row],[Butelek]]=soki[[#This Row],[Zostało]])</f>
        <v>0</v>
      </c>
      <c r="I635" t="b">
        <f>WEEKDAY(soki[[#This Row],[data]],2)&gt;5</f>
        <v>1</v>
      </c>
    </row>
    <row r="636" spans="1:9" x14ac:dyDescent="0.25">
      <c r="A636">
        <v>635</v>
      </c>
      <c r="B636" s="2">
        <v>44507</v>
      </c>
      <c r="C636" t="s">
        <v>5</v>
      </c>
      <c r="D636">
        <v>7040</v>
      </c>
      <c r="E636">
        <f t="shared" si="24"/>
        <v>310</v>
      </c>
      <c r="F636">
        <f>IF(E636 = E635, G635, G635 + IF(soki[[#This Row],[WEEKEND]], 5000, $V$8))</f>
        <v>23640</v>
      </c>
      <c r="G636">
        <f>IF(soki[[#This Row],[Butelek]]-soki[[#This Row],[wielkosc_zamowienia]]&lt;0, soki[[#This Row],[Butelek]], soki[[#This Row],[Butelek]]-soki[[#This Row],[wielkosc_zamowienia]])</f>
        <v>16600</v>
      </c>
      <c r="H636" t="b">
        <f>(soki[[#This Row],[Butelek]]=soki[[#This Row],[Zostało]])</f>
        <v>0</v>
      </c>
      <c r="I636" t="b">
        <f>WEEKDAY(soki[[#This Row],[data]],2)&gt;5</f>
        <v>1</v>
      </c>
    </row>
    <row r="637" spans="1:9" x14ac:dyDescent="0.25">
      <c r="A637">
        <v>636</v>
      </c>
      <c r="B637" s="2">
        <v>44507</v>
      </c>
      <c r="C637" t="s">
        <v>4</v>
      </c>
      <c r="D637">
        <v>7000</v>
      </c>
      <c r="E637">
        <f t="shared" si="24"/>
        <v>310</v>
      </c>
      <c r="F637">
        <f>IF(E637 = E636, G636, G636 + IF(soki[[#This Row],[WEEKEND]], 5000, $V$8))</f>
        <v>16600</v>
      </c>
      <c r="G637">
        <f>IF(soki[[#This Row],[Butelek]]-soki[[#This Row],[wielkosc_zamowienia]]&lt;0, soki[[#This Row],[Butelek]], soki[[#This Row],[Butelek]]-soki[[#This Row],[wielkosc_zamowienia]])</f>
        <v>9600</v>
      </c>
      <c r="H637" t="b">
        <f>(soki[[#This Row],[Butelek]]=soki[[#This Row],[Zostało]])</f>
        <v>0</v>
      </c>
      <c r="I637" t="b">
        <f>WEEKDAY(soki[[#This Row],[data]],2)&gt;5</f>
        <v>1</v>
      </c>
    </row>
    <row r="638" spans="1:9" x14ac:dyDescent="0.25">
      <c r="A638">
        <v>637</v>
      </c>
      <c r="B638" s="2">
        <v>44508</v>
      </c>
      <c r="C638" t="s">
        <v>5</v>
      </c>
      <c r="D638">
        <v>1980</v>
      </c>
      <c r="E638">
        <f t="shared" si="24"/>
        <v>311</v>
      </c>
      <c r="F638">
        <f>IF(E638 = E637, G637, G637 + IF(soki[[#This Row],[WEEKEND]], 5000, $V$8))</f>
        <v>21600</v>
      </c>
      <c r="G638">
        <f>IF(soki[[#This Row],[Butelek]]-soki[[#This Row],[wielkosc_zamowienia]]&lt;0, soki[[#This Row],[Butelek]], soki[[#This Row],[Butelek]]-soki[[#This Row],[wielkosc_zamowienia]])</f>
        <v>19620</v>
      </c>
      <c r="H638" t="b">
        <f>(soki[[#This Row],[Butelek]]=soki[[#This Row],[Zostało]])</f>
        <v>0</v>
      </c>
      <c r="I638" t="b">
        <f>WEEKDAY(soki[[#This Row],[data]],2)&gt;5</f>
        <v>0</v>
      </c>
    </row>
    <row r="639" spans="1:9" x14ac:dyDescent="0.25">
      <c r="A639">
        <v>638</v>
      </c>
      <c r="B639" s="2">
        <v>44508</v>
      </c>
      <c r="C639" t="s">
        <v>4</v>
      </c>
      <c r="D639">
        <v>7550</v>
      </c>
      <c r="E639">
        <f t="shared" si="24"/>
        <v>311</v>
      </c>
      <c r="F639">
        <f>IF(E639 = E638, G638, G638 + IF(soki[[#This Row],[WEEKEND]], 5000, $V$8))</f>
        <v>19620</v>
      </c>
      <c r="G639">
        <f>IF(soki[[#This Row],[Butelek]]-soki[[#This Row],[wielkosc_zamowienia]]&lt;0, soki[[#This Row],[Butelek]], soki[[#This Row],[Butelek]]-soki[[#This Row],[wielkosc_zamowienia]])</f>
        <v>12070</v>
      </c>
      <c r="H639" t="b">
        <f>(soki[[#This Row],[Butelek]]=soki[[#This Row],[Zostało]])</f>
        <v>0</v>
      </c>
      <c r="I639" t="b">
        <f>WEEKDAY(soki[[#This Row],[data]],2)&gt;5</f>
        <v>0</v>
      </c>
    </row>
    <row r="640" spans="1:9" x14ac:dyDescent="0.25">
      <c r="A640">
        <v>639</v>
      </c>
      <c r="B640" s="2">
        <v>44509</v>
      </c>
      <c r="C640" t="s">
        <v>6</v>
      </c>
      <c r="D640">
        <v>2300</v>
      </c>
      <c r="E640">
        <f t="shared" si="24"/>
        <v>312</v>
      </c>
      <c r="F640">
        <f>IF(E640 = E639, G639, G639 + IF(soki[[#This Row],[WEEKEND]], 5000, $V$8))</f>
        <v>24070</v>
      </c>
      <c r="G640">
        <f>IF(soki[[#This Row],[Butelek]]-soki[[#This Row],[wielkosc_zamowienia]]&lt;0, soki[[#This Row],[Butelek]], soki[[#This Row],[Butelek]]-soki[[#This Row],[wielkosc_zamowienia]])</f>
        <v>21770</v>
      </c>
      <c r="H640" t="b">
        <f>(soki[[#This Row],[Butelek]]=soki[[#This Row],[Zostało]])</f>
        <v>0</v>
      </c>
      <c r="I640" t="b">
        <f>WEEKDAY(soki[[#This Row],[data]],2)&gt;5</f>
        <v>0</v>
      </c>
    </row>
    <row r="641" spans="1:9" x14ac:dyDescent="0.25">
      <c r="A641">
        <v>640</v>
      </c>
      <c r="B641" s="2">
        <v>44509</v>
      </c>
      <c r="C641" t="s">
        <v>5</v>
      </c>
      <c r="D641">
        <v>5950</v>
      </c>
      <c r="E641">
        <f t="shared" si="24"/>
        <v>312</v>
      </c>
      <c r="F641">
        <f>IF(E641 = E640, G640, G640 + IF(soki[[#This Row],[WEEKEND]], 5000, $V$8))</f>
        <v>21770</v>
      </c>
      <c r="G641">
        <f>IF(soki[[#This Row],[Butelek]]-soki[[#This Row],[wielkosc_zamowienia]]&lt;0, soki[[#This Row],[Butelek]], soki[[#This Row],[Butelek]]-soki[[#This Row],[wielkosc_zamowienia]])</f>
        <v>15820</v>
      </c>
      <c r="H641" t="b">
        <f>(soki[[#This Row],[Butelek]]=soki[[#This Row],[Zostało]])</f>
        <v>0</v>
      </c>
      <c r="I641" t="b">
        <f>WEEKDAY(soki[[#This Row],[data]],2)&gt;5</f>
        <v>0</v>
      </c>
    </row>
    <row r="642" spans="1:9" x14ac:dyDescent="0.25">
      <c r="A642">
        <v>641</v>
      </c>
      <c r="B642" s="2">
        <v>44509</v>
      </c>
      <c r="C642" t="s">
        <v>7</v>
      </c>
      <c r="D642">
        <v>4860</v>
      </c>
      <c r="E642">
        <f t="shared" si="24"/>
        <v>312</v>
      </c>
      <c r="F642">
        <f>IF(E642 = E641, G641, G641 + IF(soki[[#This Row],[WEEKEND]], 5000, $V$8))</f>
        <v>15820</v>
      </c>
      <c r="G642">
        <f>IF(soki[[#This Row],[Butelek]]-soki[[#This Row],[wielkosc_zamowienia]]&lt;0, soki[[#This Row],[Butelek]], soki[[#This Row],[Butelek]]-soki[[#This Row],[wielkosc_zamowienia]])</f>
        <v>10960</v>
      </c>
      <c r="H642" t="b">
        <f>(soki[[#This Row],[Butelek]]=soki[[#This Row],[Zostało]])</f>
        <v>0</v>
      </c>
      <c r="I642" t="b">
        <f>WEEKDAY(soki[[#This Row],[data]],2)&gt;5</f>
        <v>0</v>
      </c>
    </row>
    <row r="643" spans="1:9" x14ac:dyDescent="0.25">
      <c r="A643">
        <v>642</v>
      </c>
      <c r="B643" s="2">
        <v>44510</v>
      </c>
      <c r="C643" t="s">
        <v>5</v>
      </c>
      <c r="D643">
        <v>7210</v>
      </c>
      <c r="E643">
        <f t="shared" si="24"/>
        <v>313</v>
      </c>
      <c r="F643">
        <f>IF(E643 = E642, G642, G642 + IF(soki[[#This Row],[WEEKEND]], 5000, $V$8))</f>
        <v>22960</v>
      </c>
      <c r="G643">
        <f>IF(soki[[#This Row],[Butelek]]-soki[[#This Row],[wielkosc_zamowienia]]&lt;0, soki[[#This Row],[Butelek]], soki[[#This Row],[Butelek]]-soki[[#This Row],[wielkosc_zamowienia]])</f>
        <v>15750</v>
      </c>
      <c r="H643" t="b">
        <f>(soki[[#This Row],[Butelek]]=soki[[#This Row],[Zostało]])</f>
        <v>0</v>
      </c>
      <c r="I643" t="b">
        <f>WEEKDAY(soki[[#This Row],[data]],2)&gt;5</f>
        <v>0</v>
      </c>
    </row>
    <row r="644" spans="1:9" x14ac:dyDescent="0.25">
      <c r="A644">
        <v>643</v>
      </c>
      <c r="B644" s="2">
        <v>44510</v>
      </c>
      <c r="C644" t="s">
        <v>6</v>
      </c>
      <c r="D644">
        <v>6320</v>
      </c>
      <c r="E644">
        <f t="shared" ref="E644:E707" si="25">IF(DAY(B644)=DAY(B643),E643,E643+1)</f>
        <v>313</v>
      </c>
      <c r="F644">
        <f>IF(E644 = E643, G643, G643 + IF(soki[[#This Row],[WEEKEND]], 5000, $V$8))</f>
        <v>15750</v>
      </c>
      <c r="G644">
        <f>IF(soki[[#This Row],[Butelek]]-soki[[#This Row],[wielkosc_zamowienia]]&lt;0, soki[[#This Row],[Butelek]], soki[[#This Row],[Butelek]]-soki[[#This Row],[wielkosc_zamowienia]])</f>
        <v>9430</v>
      </c>
      <c r="H644" t="b">
        <f>(soki[[#This Row],[Butelek]]=soki[[#This Row],[Zostało]])</f>
        <v>0</v>
      </c>
      <c r="I644" t="b">
        <f>WEEKDAY(soki[[#This Row],[data]],2)&gt;5</f>
        <v>0</v>
      </c>
    </row>
    <row r="645" spans="1:9" x14ac:dyDescent="0.25">
      <c r="A645">
        <v>644</v>
      </c>
      <c r="B645" s="2">
        <v>44510</v>
      </c>
      <c r="C645" t="s">
        <v>4</v>
      </c>
      <c r="D645">
        <v>6800</v>
      </c>
      <c r="E645">
        <f t="shared" si="25"/>
        <v>313</v>
      </c>
      <c r="F645">
        <f>IF(E645 = E644, G644, G644 + IF(soki[[#This Row],[WEEKEND]], 5000, $V$8))</f>
        <v>9430</v>
      </c>
      <c r="G645">
        <f>IF(soki[[#This Row],[Butelek]]-soki[[#This Row],[wielkosc_zamowienia]]&lt;0, soki[[#This Row],[Butelek]], soki[[#This Row],[Butelek]]-soki[[#This Row],[wielkosc_zamowienia]])</f>
        <v>2630</v>
      </c>
      <c r="H645" t="b">
        <f>(soki[[#This Row],[Butelek]]=soki[[#This Row],[Zostało]])</f>
        <v>0</v>
      </c>
      <c r="I645" t="b">
        <f>WEEKDAY(soki[[#This Row],[data]],2)&gt;5</f>
        <v>0</v>
      </c>
    </row>
    <row r="646" spans="1:9" x14ac:dyDescent="0.25">
      <c r="A646">
        <v>645</v>
      </c>
      <c r="B646" s="2">
        <v>44511</v>
      </c>
      <c r="C646" t="s">
        <v>4</v>
      </c>
      <c r="D646">
        <v>8040</v>
      </c>
      <c r="E646">
        <f t="shared" si="25"/>
        <v>314</v>
      </c>
      <c r="F646">
        <f>IF(E646 = E645, G645, G645 + IF(soki[[#This Row],[WEEKEND]], 5000, $V$8))</f>
        <v>14630</v>
      </c>
      <c r="G646">
        <f>IF(soki[[#This Row],[Butelek]]-soki[[#This Row],[wielkosc_zamowienia]]&lt;0, soki[[#This Row],[Butelek]], soki[[#This Row],[Butelek]]-soki[[#This Row],[wielkosc_zamowienia]])</f>
        <v>6590</v>
      </c>
      <c r="H646" t="b">
        <f>(soki[[#This Row],[Butelek]]=soki[[#This Row],[Zostało]])</f>
        <v>0</v>
      </c>
      <c r="I646" t="b">
        <f>WEEKDAY(soki[[#This Row],[data]],2)&gt;5</f>
        <v>0</v>
      </c>
    </row>
    <row r="647" spans="1:9" x14ac:dyDescent="0.25">
      <c r="A647">
        <v>646</v>
      </c>
      <c r="B647" s="2">
        <v>44511</v>
      </c>
      <c r="C647" t="s">
        <v>6</v>
      </c>
      <c r="D647">
        <v>2960</v>
      </c>
      <c r="E647">
        <f t="shared" si="25"/>
        <v>314</v>
      </c>
      <c r="F647">
        <f>IF(E647 = E646, G646, G646 + IF(soki[[#This Row],[WEEKEND]], 5000, $V$8))</f>
        <v>6590</v>
      </c>
      <c r="G647">
        <f>IF(soki[[#This Row],[Butelek]]-soki[[#This Row],[wielkosc_zamowienia]]&lt;0, soki[[#This Row],[Butelek]], soki[[#This Row],[Butelek]]-soki[[#This Row],[wielkosc_zamowienia]])</f>
        <v>3630</v>
      </c>
      <c r="H647" t="b">
        <f>(soki[[#This Row],[Butelek]]=soki[[#This Row],[Zostało]])</f>
        <v>0</v>
      </c>
      <c r="I647" t="b">
        <f>WEEKDAY(soki[[#This Row],[data]],2)&gt;5</f>
        <v>0</v>
      </c>
    </row>
    <row r="648" spans="1:9" x14ac:dyDescent="0.25">
      <c r="A648">
        <v>647</v>
      </c>
      <c r="B648" s="2">
        <v>44512</v>
      </c>
      <c r="C648" t="s">
        <v>5</v>
      </c>
      <c r="D648">
        <v>1960</v>
      </c>
      <c r="E648">
        <f t="shared" si="25"/>
        <v>315</v>
      </c>
      <c r="F648">
        <f>IF(E648 = E647, G647, G647 + IF(soki[[#This Row],[WEEKEND]], 5000, $V$8))</f>
        <v>15630</v>
      </c>
      <c r="G648">
        <f>IF(soki[[#This Row],[Butelek]]-soki[[#This Row],[wielkosc_zamowienia]]&lt;0, soki[[#This Row],[Butelek]], soki[[#This Row],[Butelek]]-soki[[#This Row],[wielkosc_zamowienia]])</f>
        <v>13670</v>
      </c>
      <c r="H648" t="b">
        <f>(soki[[#This Row],[Butelek]]=soki[[#This Row],[Zostało]])</f>
        <v>0</v>
      </c>
      <c r="I648" t="b">
        <f>WEEKDAY(soki[[#This Row],[data]],2)&gt;5</f>
        <v>0</v>
      </c>
    </row>
    <row r="649" spans="1:9" x14ac:dyDescent="0.25">
      <c r="A649">
        <v>648</v>
      </c>
      <c r="B649" s="2">
        <v>44513</v>
      </c>
      <c r="C649" t="s">
        <v>4</v>
      </c>
      <c r="D649">
        <v>5740</v>
      </c>
      <c r="E649">
        <f t="shared" si="25"/>
        <v>316</v>
      </c>
      <c r="F649">
        <f>IF(E649 = E648, G648, G648 + IF(soki[[#This Row],[WEEKEND]], 5000, $V$8))</f>
        <v>18670</v>
      </c>
      <c r="G649">
        <f>IF(soki[[#This Row],[Butelek]]-soki[[#This Row],[wielkosc_zamowienia]]&lt;0, soki[[#This Row],[Butelek]], soki[[#This Row],[Butelek]]-soki[[#This Row],[wielkosc_zamowienia]])</f>
        <v>12930</v>
      </c>
      <c r="H649" t="b">
        <f>(soki[[#This Row],[Butelek]]=soki[[#This Row],[Zostało]])</f>
        <v>0</v>
      </c>
      <c r="I649" t="b">
        <f>WEEKDAY(soki[[#This Row],[data]],2)&gt;5</f>
        <v>1</v>
      </c>
    </row>
    <row r="650" spans="1:9" x14ac:dyDescent="0.25">
      <c r="A650">
        <v>649</v>
      </c>
      <c r="B650" s="2">
        <v>44514</v>
      </c>
      <c r="C650" t="s">
        <v>5</v>
      </c>
      <c r="D650">
        <v>2610</v>
      </c>
      <c r="E650">
        <f t="shared" si="25"/>
        <v>317</v>
      </c>
      <c r="F650">
        <f>IF(E650 = E649, G649, G649 + IF(soki[[#This Row],[WEEKEND]], 5000, $V$8))</f>
        <v>17930</v>
      </c>
      <c r="G650">
        <f>IF(soki[[#This Row],[Butelek]]-soki[[#This Row],[wielkosc_zamowienia]]&lt;0, soki[[#This Row],[Butelek]], soki[[#This Row],[Butelek]]-soki[[#This Row],[wielkosc_zamowienia]])</f>
        <v>15320</v>
      </c>
      <c r="H650" t="b">
        <f>(soki[[#This Row],[Butelek]]=soki[[#This Row],[Zostało]])</f>
        <v>0</v>
      </c>
      <c r="I650" t="b">
        <f>WEEKDAY(soki[[#This Row],[data]],2)&gt;5</f>
        <v>1</v>
      </c>
    </row>
    <row r="651" spans="1:9" x14ac:dyDescent="0.25">
      <c r="A651">
        <v>650</v>
      </c>
      <c r="B651" s="2">
        <v>44514</v>
      </c>
      <c r="C651" t="s">
        <v>4</v>
      </c>
      <c r="D651">
        <v>5910</v>
      </c>
      <c r="E651">
        <f t="shared" si="25"/>
        <v>317</v>
      </c>
      <c r="F651">
        <f>IF(E651 = E650, G650, G650 + IF(soki[[#This Row],[WEEKEND]], 5000, $V$8))</f>
        <v>15320</v>
      </c>
      <c r="G651">
        <f>IF(soki[[#This Row],[Butelek]]-soki[[#This Row],[wielkosc_zamowienia]]&lt;0, soki[[#This Row],[Butelek]], soki[[#This Row],[Butelek]]-soki[[#This Row],[wielkosc_zamowienia]])</f>
        <v>9410</v>
      </c>
      <c r="H651" t="b">
        <f>(soki[[#This Row],[Butelek]]=soki[[#This Row],[Zostało]])</f>
        <v>0</v>
      </c>
      <c r="I651" t="b">
        <f>WEEKDAY(soki[[#This Row],[data]],2)&gt;5</f>
        <v>1</v>
      </c>
    </row>
    <row r="652" spans="1:9" x14ac:dyDescent="0.25">
      <c r="A652">
        <v>651</v>
      </c>
      <c r="B652" s="2">
        <v>44515</v>
      </c>
      <c r="C652" t="s">
        <v>5</v>
      </c>
      <c r="D652">
        <v>4410</v>
      </c>
      <c r="E652">
        <f t="shared" si="25"/>
        <v>318</v>
      </c>
      <c r="F652">
        <f>IF(E652 = E651, G651, G651 + IF(soki[[#This Row],[WEEKEND]], 5000, $V$8))</f>
        <v>21410</v>
      </c>
      <c r="G652">
        <f>IF(soki[[#This Row],[Butelek]]-soki[[#This Row],[wielkosc_zamowienia]]&lt;0, soki[[#This Row],[Butelek]], soki[[#This Row],[Butelek]]-soki[[#This Row],[wielkosc_zamowienia]])</f>
        <v>17000</v>
      </c>
      <c r="H652" t="b">
        <f>(soki[[#This Row],[Butelek]]=soki[[#This Row],[Zostało]])</f>
        <v>0</v>
      </c>
      <c r="I652" t="b">
        <f>WEEKDAY(soki[[#This Row],[data]],2)&gt;5</f>
        <v>0</v>
      </c>
    </row>
    <row r="653" spans="1:9" x14ac:dyDescent="0.25">
      <c r="A653">
        <v>652</v>
      </c>
      <c r="B653" s="2">
        <v>44515</v>
      </c>
      <c r="C653" t="s">
        <v>4</v>
      </c>
      <c r="D653">
        <v>2820</v>
      </c>
      <c r="E653">
        <f t="shared" si="25"/>
        <v>318</v>
      </c>
      <c r="F653">
        <f>IF(E653 = E652, G652, G652 + IF(soki[[#This Row],[WEEKEND]], 5000, $V$8))</f>
        <v>17000</v>
      </c>
      <c r="G653">
        <f>IF(soki[[#This Row],[Butelek]]-soki[[#This Row],[wielkosc_zamowienia]]&lt;0, soki[[#This Row],[Butelek]], soki[[#This Row],[Butelek]]-soki[[#This Row],[wielkosc_zamowienia]])</f>
        <v>14180</v>
      </c>
      <c r="H653" t="b">
        <f>(soki[[#This Row],[Butelek]]=soki[[#This Row],[Zostało]])</f>
        <v>0</v>
      </c>
      <c r="I653" t="b">
        <f>WEEKDAY(soki[[#This Row],[data]],2)&gt;5</f>
        <v>0</v>
      </c>
    </row>
    <row r="654" spans="1:9" x14ac:dyDescent="0.25">
      <c r="A654">
        <v>653</v>
      </c>
      <c r="B654" s="2">
        <v>44515</v>
      </c>
      <c r="C654" t="s">
        <v>6</v>
      </c>
      <c r="D654">
        <v>8320</v>
      </c>
      <c r="E654">
        <f t="shared" si="25"/>
        <v>318</v>
      </c>
      <c r="F654">
        <f>IF(E654 = E653, G653, G653 + IF(soki[[#This Row],[WEEKEND]], 5000, $V$8))</f>
        <v>14180</v>
      </c>
      <c r="G654">
        <f>IF(soki[[#This Row],[Butelek]]-soki[[#This Row],[wielkosc_zamowienia]]&lt;0, soki[[#This Row],[Butelek]], soki[[#This Row],[Butelek]]-soki[[#This Row],[wielkosc_zamowienia]])</f>
        <v>5860</v>
      </c>
      <c r="H654" t="b">
        <f>(soki[[#This Row],[Butelek]]=soki[[#This Row],[Zostało]])</f>
        <v>0</v>
      </c>
      <c r="I654" t="b">
        <f>WEEKDAY(soki[[#This Row],[data]],2)&gt;5</f>
        <v>0</v>
      </c>
    </row>
    <row r="655" spans="1:9" x14ac:dyDescent="0.25">
      <c r="A655">
        <v>654</v>
      </c>
      <c r="B655" s="2">
        <v>44515</v>
      </c>
      <c r="C655" t="s">
        <v>7</v>
      </c>
      <c r="D655">
        <v>1580</v>
      </c>
      <c r="E655">
        <f t="shared" si="25"/>
        <v>318</v>
      </c>
      <c r="F655">
        <f>IF(E655 = E654, G654, G654 + IF(soki[[#This Row],[WEEKEND]], 5000, $V$8))</f>
        <v>5860</v>
      </c>
      <c r="G655">
        <f>IF(soki[[#This Row],[Butelek]]-soki[[#This Row],[wielkosc_zamowienia]]&lt;0, soki[[#This Row],[Butelek]], soki[[#This Row],[Butelek]]-soki[[#This Row],[wielkosc_zamowienia]])</f>
        <v>4280</v>
      </c>
      <c r="H655" t="b">
        <f>(soki[[#This Row],[Butelek]]=soki[[#This Row],[Zostało]])</f>
        <v>0</v>
      </c>
      <c r="I655" t="b">
        <f>WEEKDAY(soki[[#This Row],[data]],2)&gt;5</f>
        <v>0</v>
      </c>
    </row>
    <row r="656" spans="1:9" x14ac:dyDescent="0.25">
      <c r="A656">
        <v>655</v>
      </c>
      <c r="B656" s="2">
        <v>44516</v>
      </c>
      <c r="C656" t="s">
        <v>7</v>
      </c>
      <c r="D656">
        <v>3470</v>
      </c>
      <c r="E656">
        <f t="shared" si="25"/>
        <v>319</v>
      </c>
      <c r="F656">
        <f>IF(E656 = E655, G655, G655 + IF(soki[[#This Row],[WEEKEND]], 5000, $V$8))</f>
        <v>16280</v>
      </c>
      <c r="G656">
        <f>IF(soki[[#This Row],[Butelek]]-soki[[#This Row],[wielkosc_zamowienia]]&lt;0, soki[[#This Row],[Butelek]], soki[[#This Row],[Butelek]]-soki[[#This Row],[wielkosc_zamowienia]])</f>
        <v>12810</v>
      </c>
      <c r="H656" t="b">
        <f>(soki[[#This Row],[Butelek]]=soki[[#This Row],[Zostało]])</f>
        <v>0</v>
      </c>
      <c r="I656" t="b">
        <f>WEEKDAY(soki[[#This Row],[data]],2)&gt;5</f>
        <v>0</v>
      </c>
    </row>
    <row r="657" spans="1:9" x14ac:dyDescent="0.25">
      <c r="A657">
        <v>656</v>
      </c>
      <c r="B657" s="2">
        <v>44516</v>
      </c>
      <c r="C657" t="s">
        <v>6</v>
      </c>
      <c r="D657">
        <v>4420</v>
      </c>
      <c r="E657">
        <f t="shared" si="25"/>
        <v>319</v>
      </c>
      <c r="F657">
        <f>IF(E657 = E656, G656, G656 + IF(soki[[#This Row],[WEEKEND]], 5000, $V$8))</f>
        <v>12810</v>
      </c>
      <c r="G657">
        <f>IF(soki[[#This Row],[Butelek]]-soki[[#This Row],[wielkosc_zamowienia]]&lt;0, soki[[#This Row],[Butelek]], soki[[#This Row],[Butelek]]-soki[[#This Row],[wielkosc_zamowienia]])</f>
        <v>8390</v>
      </c>
      <c r="H657" t="b">
        <f>(soki[[#This Row],[Butelek]]=soki[[#This Row],[Zostało]])</f>
        <v>0</v>
      </c>
      <c r="I657" t="b">
        <f>WEEKDAY(soki[[#This Row],[data]],2)&gt;5</f>
        <v>0</v>
      </c>
    </row>
    <row r="658" spans="1:9" x14ac:dyDescent="0.25">
      <c r="A658">
        <v>657</v>
      </c>
      <c r="B658" s="2">
        <v>44517</v>
      </c>
      <c r="C658" t="s">
        <v>6</v>
      </c>
      <c r="D658">
        <v>3130</v>
      </c>
      <c r="E658">
        <f t="shared" si="25"/>
        <v>320</v>
      </c>
      <c r="F658">
        <f>IF(E658 = E657, G657, G657 + IF(soki[[#This Row],[WEEKEND]], 5000, $V$8))</f>
        <v>20390</v>
      </c>
      <c r="G658">
        <f>IF(soki[[#This Row],[Butelek]]-soki[[#This Row],[wielkosc_zamowienia]]&lt;0, soki[[#This Row],[Butelek]], soki[[#This Row],[Butelek]]-soki[[#This Row],[wielkosc_zamowienia]])</f>
        <v>17260</v>
      </c>
      <c r="H658" t="b">
        <f>(soki[[#This Row],[Butelek]]=soki[[#This Row],[Zostało]])</f>
        <v>0</v>
      </c>
      <c r="I658" t="b">
        <f>WEEKDAY(soki[[#This Row],[data]],2)&gt;5</f>
        <v>0</v>
      </c>
    </row>
    <row r="659" spans="1:9" x14ac:dyDescent="0.25">
      <c r="A659">
        <v>658</v>
      </c>
      <c r="B659" s="2">
        <v>44517</v>
      </c>
      <c r="C659" t="s">
        <v>7</v>
      </c>
      <c r="D659">
        <v>1320</v>
      </c>
      <c r="E659">
        <f t="shared" si="25"/>
        <v>320</v>
      </c>
      <c r="F659">
        <f>IF(E659 = E658, G658, G658 + IF(soki[[#This Row],[WEEKEND]], 5000, $V$8))</f>
        <v>17260</v>
      </c>
      <c r="G659">
        <f>IF(soki[[#This Row],[Butelek]]-soki[[#This Row],[wielkosc_zamowienia]]&lt;0, soki[[#This Row],[Butelek]], soki[[#This Row],[Butelek]]-soki[[#This Row],[wielkosc_zamowienia]])</f>
        <v>15940</v>
      </c>
      <c r="H659" t="b">
        <f>(soki[[#This Row],[Butelek]]=soki[[#This Row],[Zostało]])</f>
        <v>0</v>
      </c>
      <c r="I659" t="b">
        <f>WEEKDAY(soki[[#This Row],[data]],2)&gt;5</f>
        <v>0</v>
      </c>
    </row>
    <row r="660" spans="1:9" x14ac:dyDescent="0.25">
      <c r="A660">
        <v>659</v>
      </c>
      <c r="B660" s="2">
        <v>44517</v>
      </c>
      <c r="C660" t="s">
        <v>4</v>
      </c>
      <c r="D660">
        <v>8470</v>
      </c>
      <c r="E660">
        <f t="shared" si="25"/>
        <v>320</v>
      </c>
      <c r="F660">
        <f>IF(E660 = E659, G659, G659 + IF(soki[[#This Row],[WEEKEND]], 5000, $V$8))</f>
        <v>15940</v>
      </c>
      <c r="G660">
        <f>IF(soki[[#This Row],[Butelek]]-soki[[#This Row],[wielkosc_zamowienia]]&lt;0, soki[[#This Row],[Butelek]], soki[[#This Row],[Butelek]]-soki[[#This Row],[wielkosc_zamowienia]])</f>
        <v>7470</v>
      </c>
      <c r="H660" t="b">
        <f>(soki[[#This Row],[Butelek]]=soki[[#This Row],[Zostało]])</f>
        <v>0</v>
      </c>
      <c r="I660" t="b">
        <f>WEEKDAY(soki[[#This Row],[data]],2)&gt;5</f>
        <v>0</v>
      </c>
    </row>
    <row r="661" spans="1:9" x14ac:dyDescent="0.25">
      <c r="A661">
        <v>660</v>
      </c>
      <c r="B661" s="2">
        <v>44518</v>
      </c>
      <c r="C661" t="s">
        <v>6</v>
      </c>
      <c r="D661">
        <v>1030</v>
      </c>
      <c r="E661">
        <f t="shared" si="25"/>
        <v>321</v>
      </c>
      <c r="F661">
        <f>IF(E661 = E660, G660, G660 + IF(soki[[#This Row],[WEEKEND]], 5000, $V$8))</f>
        <v>19470</v>
      </c>
      <c r="G661">
        <f>IF(soki[[#This Row],[Butelek]]-soki[[#This Row],[wielkosc_zamowienia]]&lt;0, soki[[#This Row],[Butelek]], soki[[#This Row],[Butelek]]-soki[[#This Row],[wielkosc_zamowienia]])</f>
        <v>18440</v>
      </c>
      <c r="H661" t="b">
        <f>(soki[[#This Row],[Butelek]]=soki[[#This Row],[Zostało]])</f>
        <v>0</v>
      </c>
      <c r="I661" t="b">
        <f>WEEKDAY(soki[[#This Row],[data]],2)&gt;5</f>
        <v>0</v>
      </c>
    </row>
    <row r="662" spans="1:9" x14ac:dyDescent="0.25">
      <c r="A662">
        <v>661</v>
      </c>
      <c r="B662" s="2">
        <v>44519</v>
      </c>
      <c r="C662" t="s">
        <v>4</v>
      </c>
      <c r="D662">
        <v>6050</v>
      </c>
      <c r="E662">
        <f t="shared" si="25"/>
        <v>322</v>
      </c>
      <c r="F662">
        <f>IF(E662 = E661, G661, G661 + IF(soki[[#This Row],[WEEKEND]], 5000, $V$8))</f>
        <v>30440</v>
      </c>
      <c r="G662">
        <f>IF(soki[[#This Row],[Butelek]]-soki[[#This Row],[wielkosc_zamowienia]]&lt;0, soki[[#This Row],[Butelek]], soki[[#This Row],[Butelek]]-soki[[#This Row],[wielkosc_zamowienia]])</f>
        <v>24390</v>
      </c>
      <c r="H662" t="b">
        <f>(soki[[#This Row],[Butelek]]=soki[[#This Row],[Zostało]])</f>
        <v>0</v>
      </c>
      <c r="I662" t="b">
        <f>WEEKDAY(soki[[#This Row],[data]],2)&gt;5</f>
        <v>0</v>
      </c>
    </row>
    <row r="663" spans="1:9" x14ac:dyDescent="0.25">
      <c r="A663">
        <v>662</v>
      </c>
      <c r="B663" s="2">
        <v>44519</v>
      </c>
      <c r="C663" t="s">
        <v>5</v>
      </c>
      <c r="D663">
        <v>4740</v>
      </c>
      <c r="E663">
        <f t="shared" si="25"/>
        <v>322</v>
      </c>
      <c r="F663">
        <f>IF(E663 = E662, G662, G662 + IF(soki[[#This Row],[WEEKEND]], 5000, $V$8))</f>
        <v>24390</v>
      </c>
      <c r="G663">
        <f>IF(soki[[#This Row],[Butelek]]-soki[[#This Row],[wielkosc_zamowienia]]&lt;0, soki[[#This Row],[Butelek]], soki[[#This Row],[Butelek]]-soki[[#This Row],[wielkosc_zamowienia]])</f>
        <v>19650</v>
      </c>
      <c r="H663" t="b">
        <f>(soki[[#This Row],[Butelek]]=soki[[#This Row],[Zostało]])</f>
        <v>0</v>
      </c>
      <c r="I663" t="b">
        <f>WEEKDAY(soki[[#This Row],[data]],2)&gt;5</f>
        <v>0</v>
      </c>
    </row>
    <row r="664" spans="1:9" x14ac:dyDescent="0.25">
      <c r="A664">
        <v>663</v>
      </c>
      <c r="B664" s="2">
        <v>44520</v>
      </c>
      <c r="C664" t="s">
        <v>4</v>
      </c>
      <c r="D664">
        <v>5270</v>
      </c>
      <c r="E664">
        <f t="shared" si="25"/>
        <v>323</v>
      </c>
      <c r="F664">
        <f>IF(E664 = E663, G663, G663 + IF(soki[[#This Row],[WEEKEND]], 5000, $V$8))</f>
        <v>24650</v>
      </c>
      <c r="G664">
        <f>IF(soki[[#This Row],[Butelek]]-soki[[#This Row],[wielkosc_zamowienia]]&lt;0, soki[[#This Row],[Butelek]], soki[[#This Row],[Butelek]]-soki[[#This Row],[wielkosc_zamowienia]])</f>
        <v>19380</v>
      </c>
      <c r="H664" t="b">
        <f>(soki[[#This Row],[Butelek]]=soki[[#This Row],[Zostało]])</f>
        <v>0</v>
      </c>
      <c r="I664" t="b">
        <f>WEEKDAY(soki[[#This Row],[data]],2)&gt;5</f>
        <v>1</v>
      </c>
    </row>
    <row r="665" spans="1:9" x14ac:dyDescent="0.25">
      <c r="A665">
        <v>664</v>
      </c>
      <c r="B665" s="2">
        <v>44520</v>
      </c>
      <c r="C665" t="s">
        <v>5</v>
      </c>
      <c r="D665">
        <v>9150</v>
      </c>
      <c r="E665">
        <f t="shared" si="25"/>
        <v>323</v>
      </c>
      <c r="F665">
        <f>IF(E665 = E664, G664, G664 + IF(soki[[#This Row],[WEEKEND]], 5000, $V$8))</f>
        <v>19380</v>
      </c>
      <c r="G665">
        <f>IF(soki[[#This Row],[Butelek]]-soki[[#This Row],[wielkosc_zamowienia]]&lt;0, soki[[#This Row],[Butelek]], soki[[#This Row],[Butelek]]-soki[[#This Row],[wielkosc_zamowienia]])</f>
        <v>10230</v>
      </c>
      <c r="H665" t="b">
        <f>(soki[[#This Row],[Butelek]]=soki[[#This Row],[Zostało]])</f>
        <v>0</v>
      </c>
      <c r="I665" t="b">
        <f>WEEKDAY(soki[[#This Row],[data]],2)&gt;5</f>
        <v>1</v>
      </c>
    </row>
    <row r="666" spans="1:9" x14ac:dyDescent="0.25">
      <c r="A666">
        <v>665</v>
      </c>
      <c r="B666" s="2">
        <v>44520</v>
      </c>
      <c r="C666" t="s">
        <v>6</v>
      </c>
      <c r="D666">
        <v>8790</v>
      </c>
      <c r="E666">
        <f t="shared" si="25"/>
        <v>323</v>
      </c>
      <c r="F666">
        <f>IF(E666 = E665, G665, G665 + IF(soki[[#This Row],[WEEKEND]], 5000, $V$8))</f>
        <v>10230</v>
      </c>
      <c r="G666">
        <f>IF(soki[[#This Row],[Butelek]]-soki[[#This Row],[wielkosc_zamowienia]]&lt;0, soki[[#This Row],[Butelek]], soki[[#This Row],[Butelek]]-soki[[#This Row],[wielkosc_zamowienia]])</f>
        <v>1440</v>
      </c>
      <c r="H666" t="b">
        <f>(soki[[#This Row],[Butelek]]=soki[[#This Row],[Zostało]])</f>
        <v>0</v>
      </c>
      <c r="I666" t="b">
        <f>WEEKDAY(soki[[#This Row],[data]],2)&gt;5</f>
        <v>1</v>
      </c>
    </row>
    <row r="667" spans="1:9" x14ac:dyDescent="0.25">
      <c r="A667">
        <v>666</v>
      </c>
      <c r="B667" s="2">
        <v>44520</v>
      </c>
      <c r="C667" t="s">
        <v>7</v>
      </c>
      <c r="D667">
        <v>2830</v>
      </c>
      <c r="E667">
        <f t="shared" si="25"/>
        <v>323</v>
      </c>
      <c r="F667">
        <f>IF(E667 = E666, G666, G666 + IF(soki[[#This Row],[WEEKEND]], 5000, $V$8))</f>
        <v>1440</v>
      </c>
      <c r="G667">
        <f>IF(soki[[#This Row],[Butelek]]-soki[[#This Row],[wielkosc_zamowienia]]&lt;0, soki[[#This Row],[Butelek]], soki[[#This Row],[Butelek]]-soki[[#This Row],[wielkosc_zamowienia]])</f>
        <v>1440</v>
      </c>
      <c r="H667" t="b">
        <f>(soki[[#This Row],[Butelek]]=soki[[#This Row],[Zostało]])</f>
        <v>1</v>
      </c>
      <c r="I667" t="b">
        <f>WEEKDAY(soki[[#This Row],[data]],2)&gt;5</f>
        <v>1</v>
      </c>
    </row>
    <row r="668" spans="1:9" x14ac:dyDescent="0.25">
      <c r="A668">
        <v>667</v>
      </c>
      <c r="B668" s="2">
        <v>44521</v>
      </c>
      <c r="C668" t="s">
        <v>4</v>
      </c>
      <c r="D668">
        <v>1380</v>
      </c>
      <c r="E668">
        <f t="shared" si="25"/>
        <v>324</v>
      </c>
      <c r="F668">
        <f>IF(E668 = E667, G667, G667 + IF(soki[[#This Row],[WEEKEND]], 5000, $V$8))</f>
        <v>6440</v>
      </c>
      <c r="G668">
        <f>IF(soki[[#This Row],[Butelek]]-soki[[#This Row],[wielkosc_zamowienia]]&lt;0, soki[[#This Row],[Butelek]], soki[[#This Row],[Butelek]]-soki[[#This Row],[wielkosc_zamowienia]])</f>
        <v>5060</v>
      </c>
      <c r="H668" t="b">
        <f>(soki[[#This Row],[Butelek]]=soki[[#This Row],[Zostało]])</f>
        <v>0</v>
      </c>
      <c r="I668" t="b">
        <f>WEEKDAY(soki[[#This Row],[data]],2)&gt;5</f>
        <v>1</v>
      </c>
    </row>
    <row r="669" spans="1:9" x14ac:dyDescent="0.25">
      <c r="A669">
        <v>668</v>
      </c>
      <c r="B669" s="2">
        <v>44522</v>
      </c>
      <c r="C669" t="s">
        <v>5</v>
      </c>
      <c r="D669">
        <v>9060</v>
      </c>
      <c r="E669">
        <f t="shared" si="25"/>
        <v>325</v>
      </c>
      <c r="F669">
        <f>IF(E669 = E668, G668, G668 + IF(soki[[#This Row],[WEEKEND]], 5000, $V$8))</f>
        <v>17060</v>
      </c>
      <c r="G669">
        <f>IF(soki[[#This Row],[Butelek]]-soki[[#This Row],[wielkosc_zamowienia]]&lt;0, soki[[#This Row],[Butelek]], soki[[#This Row],[Butelek]]-soki[[#This Row],[wielkosc_zamowienia]])</f>
        <v>8000</v>
      </c>
      <c r="H669" t="b">
        <f>(soki[[#This Row],[Butelek]]=soki[[#This Row],[Zostało]])</f>
        <v>0</v>
      </c>
      <c r="I669" t="b">
        <f>WEEKDAY(soki[[#This Row],[data]],2)&gt;5</f>
        <v>0</v>
      </c>
    </row>
    <row r="670" spans="1:9" x14ac:dyDescent="0.25">
      <c r="A670">
        <v>669</v>
      </c>
      <c r="B670" s="2">
        <v>44522</v>
      </c>
      <c r="C670" t="s">
        <v>7</v>
      </c>
      <c r="D670">
        <v>3190</v>
      </c>
      <c r="E670">
        <f t="shared" si="25"/>
        <v>325</v>
      </c>
      <c r="F670">
        <f>IF(E670 = E669, G669, G669 + IF(soki[[#This Row],[WEEKEND]], 5000, $V$8))</f>
        <v>8000</v>
      </c>
      <c r="G670">
        <f>IF(soki[[#This Row],[Butelek]]-soki[[#This Row],[wielkosc_zamowienia]]&lt;0, soki[[#This Row],[Butelek]], soki[[#This Row],[Butelek]]-soki[[#This Row],[wielkosc_zamowienia]])</f>
        <v>4810</v>
      </c>
      <c r="H670" t="b">
        <f>(soki[[#This Row],[Butelek]]=soki[[#This Row],[Zostało]])</f>
        <v>0</v>
      </c>
      <c r="I670" t="b">
        <f>WEEKDAY(soki[[#This Row],[data]],2)&gt;5</f>
        <v>0</v>
      </c>
    </row>
    <row r="671" spans="1:9" x14ac:dyDescent="0.25">
      <c r="A671">
        <v>670</v>
      </c>
      <c r="B671" s="2">
        <v>44522</v>
      </c>
      <c r="C671" t="s">
        <v>6</v>
      </c>
      <c r="D671">
        <v>4380</v>
      </c>
      <c r="E671">
        <f t="shared" si="25"/>
        <v>325</v>
      </c>
      <c r="F671">
        <f>IF(E671 = E670, G670, G670 + IF(soki[[#This Row],[WEEKEND]], 5000, $V$8))</f>
        <v>4810</v>
      </c>
      <c r="G671">
        <f>IF(soki[[#This Row],[Butelek]]-soki[[#This Row],[wielkosc_zamowienia]]&lt;0, soki[[#This Row],[Butelek]], soki[[#This Row],[Butelek]]-soki[[#This Row],[wielkosc_zamowienia]])</f>
        <v>430</v>
      </c>
      <c r="H671" t="b">
        <f>(soki[[#This Row],[Butelek]]=soki[[#This Row],[Zostało]])</f>
        <v>0</v>
      </c>
      <c r="I671" t="b">
        <f>WEEKDAY(soki[[#This Row],[data]],2)&gt;5</f>
        <v>0</v>
      </c>
    </row>
    <row r="672" spans="1:9" x14ac:dyDescent="0.25">
      <c r="A672">
        <v>671</v>
      </c>
      <c r="B672" s="2">
        <v>44522</v>
      </c>
      <c r="C672" t="s">
        <v>4</v>
      </c>
      <c r="D672">
        <v>5930</v>
      </c>
      <c r="E672">
        <f t="shared" si="25"/>
        <v>325</v>
      </c>
      <c r="F672">
        <f>IF(E672 = E671, G671, G671 + IF(soki[[#This Row],[WEEKEND]], 5000, $V$8))</f>
        <v>430</v>
      </c>
      <c r="G672">
        <f>IF(soki[[#This Row],[Butelek]]-soki[[#This Row],[wielkosc_zamowienia]]&lt;0, soki[[#This Row],[Butelek]], soki[[#This Row],[Butelek]]-soki[[#This Row],[wielkosc_zamowienia]])</f>
        <v>430</v>
      </c>
      <c r="H672" t="b">
        <f>(soki[[#This Row],[Butelek]]=soki[[#This Row],[Zostało]])</f>
        <v>1</v>
      </c>
      <c r="I672" t="b">
        <f>WEEKDAY(soki[[#This Row],[data]],2)&gt;5</f>
        <v>0</v>
      </c>
    </row>
    <row r="673" spans="1:9" x14ac:dyDescent="0.25">
      <c r="A673">
        <v>672</v>
      </c>
      <c r="B673" s="2">
        <v>44523</v>
      </c>
      <c r="C673" t="s">
        <v>5</v>
      </c>
      <c r="D673">
        <v>3980</v>
      </c>
      <c r="E673">
        <f t="shared" si="25"/>
        <v>326</v>
      </c>
      <c r="F673">
        <f>IF(E673 = E672, G672, G672 + IF(soki[[#This Row],[WEEKEND]], 5000, $V$8))</f>
        <v>12430</v>
      </c>
      <c r="G673">
        <f>IF(soki[[#This Row],[Butelek]]-soki[[#This Row],[wielkosc_zamowienia]]&lt;0, soki[[#This Row],[Butelek]], soki[[#This Row],[Butelek]]-soki[[#This Row],[wielkosc_zamowienia]])</f>
        <v>8450</v>
      </c>
      <c r="H673" t="b">
        <f>(soki[[#This Row],[Butelek]]=soki[[#This Row],[Zostało]])</f>
        <v>0</v>
      </c>
      <c r="I673" t="b">
        <f>WEEKDAY(soki[[#This Row],[data]],2)&gt;5</f>
        <v>0</v>
      </c>
    </row>
    <row r="674" spans="1:9" x14ac:dyDescent="0.25">
      <c r="A674">
        <v>673</v>
      </c>
      <c r="B674" s="2">
        <v>44523</v>
      </c>
      <c r="C674" t="s">
        <v>4</v>
      </c>
      <c r="D674">
        <v>9750</v>
      </c>
      <c r="E674">
        <f t="shared" si="25"/>
        <v>326</v>
      </c>
      <c r="F674">
        <f>IF(E674 = E673, G673, G673 + IF(soki[[#This Row],[WEEKEND]], 5000, $V$8))</f>
        <v>8450</v>
      </c>
      <c r="G674">
        <f>IF(soki[[#This Row],[Butelek]]-soki[[#This Row],[wielkosc_zamowienia]]&lt;0, soki[[#This Row],[Butelek]], soki[[#This Row],[Butelek]]-soki[[#This Row],[wielkosc_zamowienia]])</f>
        <v>8450</v>
      </c>
      <c r="H674" t="b">
        <f>(soki[[#This Row],[Butelek]]=soki[[#This Row],[Zostało]])</f>
        <v>1</v>
      </c>
      <c r="I674" t="b">
        <f>WEEKDAY(soki[[#This Row],[data]],2)&gt;5</f>
        <v>0</v>
      </c>
    </row>
    <row r="675" spans="1:9" x14ac:dyDescent="0.25">
      <c r="A675">
        <v>674</v>
      </c>
      <c r="B675" s="2">
        <v>44523</v>
      </c>
      <c r="C675" t="s">
        <v>7</v>
      </c>
      <c r="D675">
        <v>7340</v>
      </c>
      <c r="E675">
        <f t="shared" si="25"/>
        <v>326</v>
      </c>
      <c r="F675">
        <f>IF(E675 = E674, G674, G674 + IF(soki[[#This Row],[WEEKEND]], 5000, $V$8))</f>
        <v>8450</v>
      </c>
      <c r="G675">
        <f>IF(soki[[#This Row],[Butelek]]-soki[[#This Row],[wielkosc_zamowienia]]&lt;0, soki[[#This Row],[Butelek]], soki[[#This Row],[Butelek]]-soki[[#This Row],[wielkosc_zamowienia]])</f>
        <v>1110</v>
      </c>
      <c r="H675" t="b">
        <f>(soki[[#This Row],[Butelek]]=soki[[#This Row],[Zostało]])</f>
        <v>0</v>
      </c>
      <c r="I675" t="b">
        <f>WEEKDAY(soki[[#This Row],[data]],2)&gt;5</f>
        <v>0</v>
      </c>
    </row>
    <row r="676" spans="1:9" x14ac:dyDescent="0.25">
      <c r="A676">
        <v>675</v>
      </c>
      <c r="B676" s="2">
        <v>44523</v>
      </c>
      <c r="C676" t="s">
        <v>6</v>
      </c>
      <c r="D676">
        <v>5350</v>
      </c>
      <c r="E676">
        <f t="shared" si="25"/>
        <v>326</v>
      </c>
      <c r="F676">
        <f>IF(E676 = E675, G675, G675 + IF(soki[[#This Row],[WEEKEND]], 5000, $V$8))</f>
        <v>1110</v>
      </c>
      <c r="G676">
        <f>IF(soki[[#This Row],[Butelek]]-soki[[#This Row],[wielkosc_zamowienia]]&lt;0, soki[[#This Row],[Butelek]], soki[[#This Row],[Butelek]]-soki[[#This Row],[wielkosc_zamowienia]])</f>
        <v>1110</v>
      </c>
      <c r="H676" t="b">
        <f>(soki[[#This Row],[Butelek]]=soki[[#This Row],[Zostało]])</f>
        <v>1</v>
      </c>
      <c r="I676" t="b">
        <f>WEEKDAY(soki[[#This Row],[data]],2)&gt;5</f>
        <v>0</v>
      </c>
    </row>
    <row r="677" spans="1:9" x14ac:dyDescent="0.25">
      <c r="A677">
        <v>676</v>
      </c>
      <c r="B677" s="2">
        <v>44524</v>
      </c>
      <c r="C677" t="s">
        <v>4</v>
      </c>
      <c r="D677">
        <v>5490</v>
      </c>
      <c r="E677">
        <f t="shared" si="25"/>
        <v>327</v>
      </c>
      <c r="F677">
        <f>IF(E677 = E676, G676, G676 + IF(soki[[#This Row],[WEEKEND]], 5000, $V$8))</f>
        <v>13110</v>
      </c>
      <c r="G677">
        <f>IF(soki[[#This Row],[Butelek]]-soki[[#This Row],[wielkosc_zamowienia]]&lt;0, soki[[#This Row],[Butelek]], soki[[#This Row],[Butelek]]-soki[[#This Row],[wielkosc_zamowienia]])</f>
        <v>7620</v>
      </c>
      <c r="H677" t="b">
        <f>(soki[[#This Row],[Butelek]]=soki[[#This Row],[Zostało]])</f>
        <v>0</v>
      </c>
      <c r="I677" t="b">
        <f>WEEKDAY(soki[[#This Row],[data]],2)&gt;5</f>
        <v>0</v>
      </c>
    </row>
    <row r="678" spans="1:9" x14ac:dyDescent="0.25">
      <c r="A678">
        <v>677</v>
      </c>
      <c r="B678" s="2">
        <v>44524</v>
      </c>
      <c r="C678" t="s">
        <v>7</v>
      </c>
      <c r="D678">
        <v>1180</v>
      </c>
      <c r="E678">
        <f t="shared" si="25"/>
        <v>327</v>
      </c>
      <c r="F678">
        <f>IF(E678 = E677, G677, G677 + IF(soki[[#This Row],[WEEKEND]], 5000, $V$8))</f>
        <v>7620</v>
      </c>
      <c r="G678">
        <f>IF(soki[[#This Row],[Butelek]]-soki[[#This Row],[wielkosc_zamowienia]]&lt;0, soki[[#This Row],[Butelek]], soki[[#This Row],[Butelek]]-soki[[#This Row],[wielkosc_zamowienia]])</f>
        <v>6440</v>
      </c>
      <c r="H678" t="b">
        <f>(soki[[#This Row],[Butelek]]=soki[[#This Row],[Zostało]])</f>
        <v>0</v>
      </c>
      <c r="I678" t="b">
        <f>WEEKDAY(soki[[#This Row],[data]],2)&gt;5</f>
        <v>0</v>
      </c>
    </row>
    <row r="679" spans="1:9" x14ac:dyDescent="0.25">
      <c r="A679">
        <v>678</v>
      </c>
      <c r="B679" s="2">
        <v>44525</v>
      </c>
      <c r="C679" t="s">
        <v>7</v>
      </c>
      <c r="D679">
        <v>7560</v>
      </c>
      <c r="E679">
        <f t="shared" si="25"/>
        <v>328</v>
      </c>
      <c r="F679">
        <f>IF(E679 = E678, G678, G678 + IF(soki[[#This Row],[WEEKEND]], 5000, $V$8))</f>
        <v>18440</v>
      </c>
      <c r="G679">
        <f>IF(soki[[#This Row],[Butelek]]-soki[[#This Row],[wielkosc_zamowienia]]&lt;0, soki[[#This Row],[Butelek]], soki[[#This Row],[Butelek]]-soki[[#This Row],[wielkosc_zamowienia]])</f>
        <v>10880</v>
      </c>
      <c r="H679" t="b">
        <f>(soki[[#This Row],[Butelek]]=soki[[#This Row],[Zostało]])</f>
        <v>0</v>
      </c>
      <c r="I679" t="b">
        <f>WEEKDAY(soki[[#This Row],[data]],2)&gt;5</f>
        <v>0</v>
      </c>
    </row>
    <row r="680" spans="1:9" x14ac:dyDescent="0.25">
      <c r="A680">
        <v>679</v>
      </c>
      <c r="B680" s="2">
        <v>44526</v>
      </c>
      <c r="C680" t="s">
        <v>5</v>
      </c>
      <c r="D680">
        <v>7970</v>
      </c>
      <c r="E680">
        <f t="shared" si="25"/>
        <v>329</v>
      </c>
      <c r="F680">
        <f>IF(E680 = E679, G679, G679 + IF(soki[[#This Row],[WEEKEND]], 5000, $V$8))</f>
        <v>22880</v>
      </c>
      <c r="G680">
        <f>IF(soki[[#This Row],[Butelek]]-soki[[#This Row],[wielkosc_zamowienia]]&lt;0, soki[[#This Row],[Butelek]], soki[[#This Row],[Butelek]]-soki[[#This Row],[wielkosc_zamowienia]])</f>
        <v>14910</v>
      </c>
      <c r="H680" t="b">
        <f>(soki[[#This Row],[Butelek]]=soki[[#This Row],[Zostało]])</f>
        <v>0</v>
      </c>
      <c r="I680" t="b">
        <f>WEEKDAY(soki[[#This Row],[data]],2)&gt;5</f>
        <v>0</v>
      </c>
    </row>
    <row r="681" spans="1:9" x14ac:dyDescent="0.25">
      <c r="A681">
        <v>680</v>
      </c>
      <c r="B681" s="2">
        <v>44526</v>
      </c>
      <c r="C681" t="s">
        <v>7</v>
      </c>
      <c r="D681">
        <v>2400</v>
      </c>
      <c r="E681">
        <f t="shared" si="25"/>
        <v>329</v>
      </c>
      <c r="F681">
        <f>IF(E681 = E680, G680, G680 + IF(soki[[#This Row],[WEEKEND]], 5000, $V$8))</f>
        <v>14910</v>
      </c>
      <c r="G681">
        <f>IF(soki[[#This Row],[Butelek]]-soki[[#This Row],[wielkosc_zamowienia]]&lt;0, soki[[#This Row],[Butelek]], soki[[#This Row],[Butelek]]-soki[[#This Row],[wielkosc_zamowienia]])</f>
        <v>12510</v>
      </c>
      <c r="H681" t="b">
        <f>(soki[[#This Row],[Butelek]]=soki[[#This Row],[Zostało]])</f>
        <v>0</v>
      </c>
      <c r="I681" t="b">
        <f>WEEKDAY(soki[[#This Row],[data]],2)&gt;5</f>
        <v>0</v>
      </c>
    </row>
    <row r="682" spans="1:9" x14ac:dyDescent="0.25">
      <c r="A682">
        <v>681</v>
      </c>
      <c r="B682" s="2">
        <v>44526</v>
      </c>
      <c r="C682" t="s">
        <v>4</v>
      </c>
      <c r="D682">
        <v>7120</v>
      </c>
      <c r="E682">
        <f t="shared" si="25"/>
        <v>329</v>
      </c>
      <c r="F682">
        <f>IF(E682 = E681, G681, G681 + IF(soki[[#This Row],[WEEKEND]], 5000, $V$8))</f>
        <v>12510</v>
      </c>
      <c r="G682">
        <f>IF(soki[[#This Row],[Butelek]]-soki[[#This Row],[wielkosc_zamowienia]]&lt;0, soki[[#This Row],[Butelek]], soki[[#This Row],[Butelek]]-soki[[#This Row],[wielkosc_zamowienia]])</f>
        <v>5390</v>
      </c>
      <c r="H682" t="b">
        <f>(soki[[#This Row],[Butelek]]=soki[[#This Row],[Zostało]])</f>
        <v>0</v>
      </c>
      <c r="I682" t="b">
        <f>WEEKDAY(soki[[#This Row],[data]],2)&gt;5</f>
        <v>0</v>
      </c>
    </row>
    <row r="683" spans="1:9" x14ac:dyDescent="0.25">
      <c r="A683">
        <v>682</v>
      </c>
      <c r="B683" s="2">
        <v>44527</v>
      </c>
      <c r="C683" t="s">
        <v>7</v>
      </c>
      <c r="D683">
        <v>3500</v>
      </c>
      <c r="E683">
        <f t="shared" si="25"/>
        <v>330</v>
      </c>
      <c r="F683">
        <f>IF(E683 = E682, G682, G682 + IF(soki[[#This Row],[WEEKEND]], 5000, $V$8))</f>
        <v>10390</v>
      </c>
      <c r="G683">
        <f>IF(soki[[#This Row],[Butelek]]-soki[[#This Row],[wielkosc_zamowienia]]&lt;0, soki[[#This Row],[Butelek]], soki[[#This Row],[Butelek]]-soki[[#This Row],[wielkosc_zamowienia]])</f>
        <v>6890</v>
      </c>
      <c r="H683" t="b">
        <f>(soki[[#This Row],[Butelek]]=soki[[#This Row],[Zostało]])</f>
        <v>0</v>
      </c>
      <c r="I683" t="b">
        <f>WEEKDAY(soki[[#This Row],[data]],2)&gt;5</f>
        <v>1</v>
      </c>
    </row>
    <row r="684" spans="1:9" x14ac:dyDescent="0.25">
      <c r="A684">
        <v>683</v>
      </c>
      <c r="B684" s="2">
        <v>44527</v>
      </c>
      <c r="C684" t="s">
        <v>4</v>
      </c>
      <c r="D684">
        <v>8590</v>
      </c>
      <c r="E684">
        <f t="shared" si="25"/>
        <v>330</v>
      </c>
      <c r="F684">
        <f>IF(E684 = E683, G683, G683 + IF(soki[[#This Row],[WEEKEND]], 5000, $V$8))</f>
        <v>6890</v>
      </c>
      <c r="G684">
        <f>IF(soki[[#This Row],[Butelek]]-soki[[#This Row],[wielkosc_zamowienia]]&lt;0, soki[[#This Row],[Butelek]], soki[[#This Row],[Butelek]]-soki[[#This Row],[wielkosc_zamowienia]])</f>
        <v>6890</v>
      </c>
      <c r="H684" t="b">
        <f>(soki[[#This Row],[Butelek]]=soki[[#This Row],[Zostało]])</f>
        <v>1</v>
      </c>
      <c r="I684" t="b">
        <f>WEEKDAY(soki[[#This Row],[data]],2)&gt;5</f>
        <v>1</v>
      </c>
    </row>
    <row r="685" spans="1:9" x14ac:dyDescent="0.25">
      <c r="A685">
        <v>684</v>
      </c>
      <c r="B685" s="2">
        <v>44528</v>
      </c>
      <c r="C685" t="s">
        <v>4</v>
      </c>
      <c r="D685">
        <v>2510</v>
      </c>
      <c r="E685">
        <f t="shared" si="25"/>
        <v>331</v>
      </c>
      <c r="F685">
        <f>IF(E685 = E684, G684, G684 + IF(soki[[#This Row],[WEEKEND]], 5000, $V$8))</f>
        <v>11890</v>
      </c>
      <c r="G685">
        <f>IF(soki[[#This Row],[Butelek]]-soki[[#This Row],[wielkosc_zamowienia]]&lt;0, soki[[#This Row],[Butelek]], soki[[#This Row],[Butelek]]-soki[[#This Row],[wielkosc_zamowienia]])</f>
        <v>9380</v>
      </c>
      <c r="H685" t="b">
        <f>(soki[[#This Row],[Butelek]]=soki[[#This Row],[Zostało]])</f>
        <v>0</v>
      </c>
      <c r="I685" t="b">
        <f>WEEKDAY(soki[[#This Row],[data]],2)&gt;5</f>
        <v>1</v>
      </c>
    </row>
    <row r="686" spans="1:9" x14ac:dyDescent="0.25">
      <c r="A686">
        <v>685</v>
      </c>
      <c r="B686" s="2">
        <v>44528</v>
      </c>
      <c r="C686" t="s">
        <v>5</v>
      </c>
      <c r="D686">
        <v>2180</v>
      </c>
      <c r="E686">
        <f t="shared" si="25"/>
        <v>331</v>
      </c>
      <c r="F686">
        <f>IF(E686 = E685, G685, G685 + IF(soki[[#This Row],[WEEKEND]], 5000, $V$8))</f>
        <v>9380</v>
      </c>
      <c r="G686">
        <f>IF(soki[[#This Row],[Butelek]]-soki[[#This Row],[wielkosc_zamowienia]]&lt;0, soki[[#This Row],[Butelek]], soki[[#This Row],[Butelek]]-soki[[#This Row],[wielkosc_zamowienia]])</f>
        <v>7200</v>
      </c>
      <c r="H686" t="b">
        <f>(soki[[#This Row],[Butelek]]=soki[[#This Row],[Zostało]])</f>
        <v>0</v>
      </c>
      <c r="I686" t="b">
        <f>WEEKDAY(soki[[#This Row],[data]],2)&gt;5</f>
        <v>1</v>
      </c>
    </row>
    <row r="687" spans="1:9" x14ac:dyDescent="0.25">
      <c r="A687">
        <v>686</v>
      </c>
      <c r="B687" s="2">
        <v>44528</v>
      </c>
      <c r="C687" t="s">
        <v>6</v>
      </c>
      <c r="D687">
        <v>4710</v>
      </c>
      <c r="E687">
        <f t="shared" si="25"/>
        <v>331</v>
      </c>
      <c r="F687">
        <f>IF(E687 = E686, G686, G686 + IF(soki[[#This Row],[WEEKEND]], 5000, $V$8))</f>
        <v>7200</v>
      </c>
      <c r="G687">
        <f>IF(soki[[#This Row],[Butelek]]-soki[[#This Row],[wielkosc_zamowienia]]&lt;0, soki[[#This Row],[Butelek]], soki[[#This Row],[Butelek]]-soki[[#This Row],[wielkosc_zamowienia]])</f>
        <v>2490</v>
      </c>
      <c r="H687" t="b">
        <f>(soki[[#This Row],[Butelek]]=soki[[#This Row],[Zostało]])</f>
        <v>0</v>
      </c>
      <c r="I687" t="b">
        <f>WEEKDAY(soki[[#This Row],[data]],2)&gt;5</f>
        <v>1</v>
      </c>
    </row>
    <row r="688" spans="1:9" x14ac:dyDescent="0.25">
      <c r="A688">
        <v>687</v>
      </c>
      <c r="B688" s="2">
        <v>44529</v>
      </c>
      <c r="C688" t="s">
        <v>5</v>
      </c>
      <c r="D688">
        <v>3830</v>
      </c>
      <c r="E688">
        <f t="shared" si="25"/>
        <v>332</v>
      </c>
      <c r="F688">
        <f>IF(E688 = E687, G687, G687 + IF(soki[[#This Row],[WEEKEND]], 5000, $V$8))</f>
        <v>14490</v>
      </c>
      <c r="G688">
        <f>IF(soki[[#This Row],[Butelek]]-soki[[#This Row],[wielkosc_zamowienia]]&lt;0, soki[[#This Row],[Butelek]], soki[[#This Row],[Butelek]]-soki[[#This Row],[wielkosc_zamowienia]])</f>
        <v>10660</v>
      </c>
      <c r="H688" t="b">
        <f>(soki[[#This Row],[Butelek]]=soki[[#This Row],[Zostało]])</f>
        <v>0</v>
      </c>
      <c r="I688" t="b">
        <f>WEEKDAY(soki[[#This Row],[data]],2)&gt;5</f>
        <v>0</v>
      </c>
    </row>
    <row r="689" spans="1:9" x14ac:dyDescent="0.25">
      <c r="A689">
        <v>688</v>
      </c>
      <c r="B689" s="2">
        <v>44529</v>
      </c>
      <c r="C689" t="s">
        <v>4</v>
      </c>
      <c r="D689">
        <v>3110</v>
      </c>
      <c r="E689">
        <f t="shared" si="25"/>
        <v>332</v>
      </c>
      <c r="F689">
        <f>IF(E689 = E688, G688, G688 + IF(soki[[#This Row],[WEEKEND]], 5000, $V$8))</f>
        <v>10660</v>
      </c>
      <c r="G689">
        <f>IF(soki[[#This Row],[Butelek]]-soki[[#This Row],[wielkosc_zamowienia]]&lt;0, soki[[#This Row],[Butelek]], soki[[#This Row],[Butelek]]-soki[[#This Row],[wielkosc_zamowienia]])</f>
        <v>7550</v>
      </c>
      <c r="H689" t="b">
        <f>(soki[[#This Row],[Butelek]]=soki[[#This Row],[Zostało]])</f>
        <v>0</v>
      </c>
      <c r="I689" t="b">
        <f>WEEKDAY(soki[[#This Row],[data]],2)&gt;5</f>
        <v>0</v>
      </c>
    </row>
    <row r="690" spans="1:9" x14ac:dyDescent="0.25">
      <c r="A690">
        <v>689</v>
      </c>
      <c r="B690" s="2">
        <v>44529</v>
      </c>
      <c r="C690" t="s">
        <v>7</v>
      </c>
      <c r="D690">
        <v>9840</v>
      </c>
      <c r="E690">
        <f t="shared" si="25"/>
        <v>332</v>
      </c>
      <c r="F690">
        <f>IF(E690 = E689, G689, G689 + IF(soki[[#This Row],[WEEKEND]], 5000, $V$8))</f>
        <v>7550</v>
      </c>
      <c r="G690">
        <f>IF(soki[[#This Row],[Butelek]]-soki[[#This Row],[wielkosc_zamowienia]]&lt;0, soki[[#This Row],[Butelek]], soki[[#This Row],[Butelek]]-soki[[#This Row],[wielkosc_zamowienia]])</f>
        <v>7550</v>
      </c>
      <c r="H690" t="b">
        <f>(soki[[#This Row],[Butelek]]=soki[[#This Row],[Zostało]])</f>
        <v>1</v>
      </c>
      <c r="I690" t="b">
        <f>WEEKDAY(soki[[#This Row],[data]],2)&gt;5</f>
        <v>0</v>
      </c>
    </row>
    <row r="691" spans="1:9" x14ac:dyDescent="0.25">
      <c r="A691">
        <v>690</v>
      </c>
      <c r="B691" s="2">
        <v>44530</v>
      </c>
      <c r="C691" t="s">
        <v>4</v>
      </c>
      <c r="D691">
        <v>3880</v>
      </c>
      <c r="E691">
        <f t="shared" si="25"/>
        <v>333</v>
      </c>
      <c r="F691">
        <f>IF(E691 = E690, G690, G690 + IF(soki[[#This Row],[WEEKEND]], 5000, $V$8))</f>
        <v>19550</v>
      </c>
      <c r="G691">
        <f>IF(soki[[#This Row],[Butelek]]-soki[[#This Row],[wielkosc_zamowienia]]&lt;0, soki[[#This Row],[Butelek]], soki[[#This Row],[Butelek]]-soki[[#This Row],[wielkosc_zamowienia]])</f>
        <v>15670</v>
      </c>
      <c r="H691" t="b">
        <f>(soki[[#This Row],[Butelek]]=soki[[#This Row],[Zostało]])</f>
        <v>0</v>
      </c>
      <c r="I691" t="b">
        <f>WEEKDAY(soki[[#This Row],[data]],2)&gt;5</f>
        <v>0</v>
      </c>
    </row>
    <row r="692" spans="1:9" x14ac:dyDescent="0.25">
      <c r="A692">
        <v>691</v>
      </c>
      <c r="B692" s="2">
        <v>44530</v>
      </c>
      <c r="C692" t="s">
        <v>7</v>
      </c>
      <c r="D692">
        <v>9670</v>
      </c>
      <c r="E692">
        <f t="shared" si="25"/>
        <v>333</v>
      </c>
      <c r="F692">
        <f>IF(E692 = E691, G691, G691 + IF(soki[[#This Row],[WEEKEND]], 5000, $V$8))</f>
        <v>15670</v>
      </c>
      <c r="G692">
        <f>IF(soki[[#This Row],[Butelek]]-soki[[#This Row],[wielkosc_zamowienia]]&lt;0, soki[[#This Row],[Butelek]], soki[[#This Row],[Butelek]]-soki[[#This Row],[wielkosc_zamowienia]])</f>
        <v>6000</v>
      </c>
      <c r="H692" t="b">
        <f>(soki[[#This Row],[Butelek]]=soki[[#This Row],[Zostało]])</f>
        <v>0</v>
      </c>
      <c r="I692" t="b">
        <f>WEEKDAY(soki[[#This Row],[data]],2)&gt;5</f>
        <v>0</v>
      </c>
    </row>
    <row r="693" spans="1:9" x14ac:dyDescent="0.25">
      <c r="A693">
        <v>692</v>
      </c>
      <c r="B693" s="2">
        <v>44531</v>
      </c>
      <c r="C693" t="s">
        <v>7</v>
      </c>
      <c r="D693">
        <v>3510</v>
      </c>
      <c r="E693">
        <f t="shared" si="25"/>
        <v>334</v>
      </c>
      <c r="F693">
        <f>IF(E693 = E692, G692, G692 + IF(soki[[#This Row],[WEEKEND]], 5000, $V$8))</f>
        <v>18000</v>
      </c>
      <c r="G693">
        <f>IF(soki[[#This Row],[Butelek]]-soki[[#This Row],[wielkosc_zamowienia]]&lt;0, soki[[#This Row],[Butelek]], soki[[#This Row],[Butelek]]-soki[[#This Row],[wielkosc_zamowienia]])</f>
        <v>14490</v>
      </c>
      <c r="H693" t="b">
        <f>(soki[[#This Row],[Butelek]]=soki[[#This Row],[Zostało]])</f>
        <v>0</v>
      </c>
      <c r="I693" t="b">
        <f>WEEKDAY(soki[[#This Row],[data]],2)&gt;5</f>
        <v>0</v>
      </c>
    </row>
    <row r="694" spans="1:9" x14ac:dyDescent="0.25">
      <c r="A694">
        <v>693</v>
      </c>
      <c r="B694" s="2">
        <v>44532</v>
      </c>
      <c r="C694" t="s">
        <v>7</v>
      </c>
      <c r="D694">
        <v>5820</v>
      </c>
      <c r="E694">
        <f t="shared" si="25"/>
        <v>335</v>
      </c>
      <c r="F694">
        <f>IF(E694 = E693, G693, G693 + IF(soki[[#This Row],[WEEKEND]], 5000, $V$8))</f>
        <v>26490</v>
      </c>
      <c r="G694">
        <f>IF(soki[[#This Row],[Butelek]]-soki[[#This Row],[wielkosc_zamowienia]]&lt;0, soki[[#This Row],[Butelek]], soki[[#This Row],[Butelek]]-soki[[#This Row],[wielkosc_zamowienia]])</f>
        <v>20670</v>
      </c>
      <c r="H694" t="b">
        <f>(soki[[#This Row],[Butelek]]=soki[[#This Row],[Zostało]])</f>
        <v>0</v>
      </c>
      <c r="I694" t="b">
        <f>WEEKDAY(soki[[#This Row],[data]],2)&gt;5</f>
        <v>0</v>
      </c>
    </row>
    <row r="695" spans="1:9" x14ac:dyDescent="0.25">
      <c r="A695">
        <v>694</v>
      </c>
      <c r="B695" s="2">
        <v>44532</v>
      </c>
      <c r="C695" t="s">
        <v>4</v>
      </c>
      <c r="D695">
        <v>1950</v>
      </c>
      <c r="E695">
        <f t="shared" si="25"/>
        <v>335</v>
      </c>
      <c r="F695">
        <f>IF(E695 = E694, G694, G694 + IF(soki[[#This Row],[WEEKEND]], 5000, $V$8))</f>
        <v>20670</v>
      </c>
      <c r="G695">
        <f>IF(soki[[#This Row],[Butelek]]-soki[[#This Row],[wielkosc_zamowienia]]&lt;0, soki[[#This Row],[Butelek]], soki[[#This Row],[Butelek]]-soki[[#This Row],[wielkosc_zamowienia]])</f>
        <v>18720</v>
      </c>
      <c r="H695" t="b">
        <f>(soki[[#This Row],[Butelek]]=soki[[#This Row],[Zostało]])</f>
        <v>0</v>
      </c>
      <c r="I695" t="b">
        <f>WEEKDAY(soki[[#This Row],[data]],2)&gt;5</f>
        <v>0</v>
      </c>
    </row>
    <row r="696" spans="1:9" x14ac:dyDescent="0.25">
      <c r="A696">
        <v>695</v>
      </c>
      <c r="B696" s="2">
        <v>44533</v>
      </c>
      <c r="C696" t="s">
        <v>7</v>
      </c>
      <c r="D696">
        <v>1310</v>
      </c>
      <c r="E696">
        <f t="shared" si="25"/>
        <v>336</v>
      </c>
      <c r="F696">
        <f>IF(E696 = E695, G695, G695 + IF(soki[[#This Row],[WEEKEND]], 5000, $V$8))</f>
        <v>30720</v>
      </c>
      <c r="G696">
        <f>IF(soki[[#This Row],[Butelek]]-soki[[#This Row],[wielkosc_zamowienia]]&lt;0, soki[[#This Row],[Butelek]], soki[[#This Row],[Butelek]]-soki[[#This Row],[wielkosc_zamowienia]])</f>
        <v>29410</v>
      </c>
      <c r="H696" t="b">
        <f>(soki[[#This Row],[Butelek]]=soki[[#This Row],[Zostało]])</f>
        <v>0</v>
      </c>
      <c r="I696" t="b">
        <f>WEEKDAY(soki[[#This Row],[data]],2)&gt;5</f>
        <v>0</v>
      </c>
    </row>
    <row r="697" spans="1:9" x14ac:dyDescent="0.25">
      <c r="A697">
        <v>696</v>
      </c>
      <c r="B697" s="2">
        <v>44533</v>
      </c>
      <c r="C697" t="s">
        <v>5</v>
      </c>
      <c r="D697">
        <v>3850</v>
      </c>
      <c r="E697">
        <f t="shared" si="25"/>
        <v>336</v>
      </c>
      <c r="F697">
        <f>IF(E697 = E696, G696, G696 + IF(soki[[#This Row],[WEEKEND]], 5000, $V$8))</f>
        <v>29410</v>
      </c>
      <c r="G697">
        <f>IF(soki[[#This Row],[Butelek]]-soki[[#This Row],[wielkosc_zamowienia]]&lt;0, soki[[#This Row],[Butelek]], soki[[#This Row],[Butelek]]-soki[[#This Row],[wielkosc_zamowienia]])</f>
        <v>25560</v>
      </c>
      <c r="H697" t="b">
        <f>(soki[[#This Row],[Butelek]]=soki[[#This Row],[Zostało]])</f>
        <v>0</v>
      </c>
      <c r="I697" t="b">
        <f>WEEKDAY(soki[[#This Row],[data]],2)&gt;5</f>
        <v>0</v>
      </c>
    </row>
    <row r="698" spans="1:9" x14ac:dyDescent="0.25">
      <c r="A698">
        <v>697</v>
      </c>
      <c r="B698" s="2">
        <v>44533</v>
      </c>
      <c r="C698" t="s">
        <v>6</v>
      </c>
      <c r="D698">
        <v>4160</v>
      </c>
      <c r="E698">
        <f t="shared" si="25"/>
        <v>336</v>
      </c>
      <c r="F698">
        <f>IF(E698 = E697, G697, G697 + IF(soki[[#This Row],[WEEKEND]], 5000, $V$8))</f>
        <v>25560</v>
      </c>
      <c r="G698">
        <f>IF(soki[[#This Row],[Butelek]]-soki[[#This Row],[wielkosc_zamowienia]]&lt;0, soki[[#This Row],[Butelek]], soki[[#This Row],[Butelek]]-soki[[#This Row],[wielkosc_zamowienia]])</f>
        <v>21400</v>
      </c>
      <c r="H698" t="b">
        <f>(soki[[#This Row],[Butelek]]=soki[[#This Row],[Zostało]])</f>
        <v>0</v>
      </c>
      <c r="I698" t="b">
        <f>WEEKDAY(soki[[#This Row],[data]],2)&gt;5</f>
        <v>0</v>
      </c>
    </row>
    <row r="699" spans="1:9" x14ac:dyDescent="0.25">
      <c r="A699">
        <v>698</v>
      </c>
      <c r="B699" s="2">
        <v>44534</v>
      </c>
      <c r="C699" t="s">
        <v>7</v>
      </c>
      <c r="D699">
        <v>3550</v>
      </c>
      <c r="E699">
        <f t="shared" si="25"/>
        <v>337</v>
      </c>
      <c r="F699">
        <f>IF(E699 = E698, G698, G698 + IF(soki[[#This Row],[WEEKEND]], 5000, $V$8))</f>
        <v>26400</v>
      </c>
      <c r="G699">
        <f>IF(soki[[#This Row],[Butelek]]-soki[[#This Row],[wielkosc_zamowienia]]&lt;0, soki[[#This Row],[Butelek]], soki[[#This Row],[Butelek]]-soki[[#This Row],[wielkosc_zamowienia]])</f>
        <v>22850</v>
      </c>
      <c r="H699" t="b">
        <f>(soki[[#This Row],[Butelek]]=soki[[#This Row],[Zostało]])</f>
        <v>0</v>
      </c>
      <c r="I699" t="b">
        <f>WEEKDAY(soki[[#This Row],[data]],2)&gt;5</f>
        <v>1</v>
      </c>
    </row>
    <row r="700" spans="1:9" x14ac:dyDescent="0.25">
      <c r="A700">
        <v>699</v>
      </c>
      <c r="B700" s="2">
        <v>44534</v>
      </c>
      <c r="C700" t="s">
        <v>5</v>
      </c>
      <c r="D700">
        <v>2700</v>
      </c>
      <c r="E700">
        <f t="shared" si="25"/>
        <v>337</v>
      </c>
      <c r="F700">
        <f>IF(E700 = E699, G699, G699 + IF(soki[[#This Row],[WEEKEND]], 5000, $V$8))</f>
        <v>22850</v>
      </c>
      <c r="G700">
        <f>IF(soki[[#This Row],[Butelek]]-soki[[#This Row],[wielkosc_zamowienia]]&lt;0, soki[[#This Row],[Butelek]], soki[[#This Row],[Butelek]]-soki[[#This Row],[wielkosc_zamowienia]])</f>
        <v>20150</v>
      </c>
      <c r="H700" t="b">
        <f>(soki[[#This Row],[Butelek]]=soki[[#This Row],[Zostało]])</f>
        <v>0</v>
      </c>
      <c r="I700" t="b">
        <f>WEEKDAY(soki[[#This Row],[data]],2)&gt;5</f>
        <v>1</v>
      </c>
    </row>
    <row r="701" spans="1:9" x14ac:dyDescent="0.25">
      <c r="A701">
        <v>700</v>
      </c>
      <c r="B701" s="2">
        <v>44535</v>
      </c>
      <c r="C701" t="s">
        <v>4</v>
      </c>
      <c r="D701">
        <v>4620</v>
      </c>
      <c r="E701">
        <f t="shared" si="25"/>
        <v>338</v>
      </c>
      <c r="F701">
        <f>IF(E701 = E700, G700, G700 + IF(soki[[#This Row],[WEEKEND]], 5000, $V$8))</f>
        <v>25150</v>
      </c>
      <c r="G701">
        <f>IF(soki[[#This Row],[Butelek]]-soki[[#This Row],[wielkosc_zamowienia]]&lt;0, soki[[#This Row],[Butelek]], soki[[#This Row],[Butelek]]-soki[[#This Row],[wielkosc_zamowienia]])</f>
        <v>20530</v>
      </c>
      <c r="H701" t="b">
        <f>(soki[[#This Row],[Butelek]]=soki[[#This Row],[Zostało]])</f>
        <v>0</v>
      </c>
      <c r="I701" t="b">
        <f>WEEKDAY(soki[[#This Row],[data]],2)&gt;5</f>
        <v>1</v>
      </c>
    </row>
    <row r="702" spans="1:9" x14ac:dyDescent="0.25">
      <c r="A702">
        <v>701</v>
      </c>
      <c r="B702" s="2">
        <v>44535</v>
      </c>
      <c r="C702" t="s">
        <v>5</v>
      </c>
      <c r="D702">
        <v>5060</v>
      </c>
      <c r="E702">
        <f t="shared" si="25"/>
        <v>338</v>
      </c>
      <c r="F702">
        <f>IF(E702 = E701, G701, G701 + IF(soki[[#This Row],[WEEKEND]], 5000, $V$8))</f>
        <v>20530</v>
      </c>
      <c r="G702">
        <f>IF(soki[[#This Row],[Butelek]]-soki[[#This Row],[wielkosc_zamowienia]]&lt;0, soki[[#This Row],[Butelek]], soki[[#This Row],[Butelek]]-soki[[#This Row],[wielkosc_zamowienia]])</f>
        <v>15470</v>
      </c>
      <c r="H702" t="b">
        <f>(soki[[#This Row],[Butelek]]=soki[[#This Row],[Zostało]])</f>
        <v>0</v>
      </c>
      <c r="I702" t="b">
        <f>WEEKDAY(soki[[#This Row],[data]],2)&gt;5</f>
        <v>1</v>
      </c>
    </row>
    <row r="703" spans="1:9" x14ac:dyDescent="0.25">
      <c r="A703">
        <v>702</v>
      </c>
      <c r="B703" s="2">
        <v>44536</v>
      </c>
      <c r="C703" t="s">
        <v>4</v>
      </c>
      <c r="D703">
        <v>2550</v>
      </c>
      <c r="E703">
        <f t="shared" si="25"/>
        <v>339</v>
      </c>
      <c r="F703">
        <f>IF(E703 = E702, G702, G702 + IF(soki[[#This Row],[WEEKEND]], 5000, $V$8))</f>
        <v>27470</v>
      </c>
      <c r="G703">
        <f>IF(soki[[#This Row],[Butelek]]-soki[[#This Row],[wielkosc_zamowienia]]&lt;0, soki[[#This Row],[Butelek]], soki[[#This Row],[Butelek]]-soki[[#This Row],[wielkosc_zamowienia]])</f>
        <v>24920</v>
      </c>
      <c r="H703" t="b">
        <f>(soki[[#This Row],[Butelek]]=soki[[#This Row],[Zostało]])</f>
        <v>0</v>
      </c>
      <c r="I703" t="b">
        <f>WEEKDAY(soki[[#This Row],[data]],2)&gt;5</f>
        <v>0</v>
      </c>
    </row>
    <row r="704" spans="1:9" x14ac:dyDescent="0.25">
      <c r="A704">
        <v>703</v>
      </c>
      <c r="B704" s="2">
        <v>44536</v>
      </c>
      <c r="C704" t="s">
        <v>5</v>
      </c>
      <c r="D704">
        <v>4310</v>
      </c>
      <c r="E704">
        <f t="shared" si="25"/>
        <v>339</v>
      </c>
      <c r="F704">
        <f>IF(E704 = E703, G703, G703 + IF(soki[[#This Row],[WEEKEND]], 5000, $V$8))</f>
        <v>24920</v>
      </c>
      <c r="G704">
        <f>IF(soki[[#This Row],[Butelek]]-soki[[#This Row],[wielkosc_zamowienia]]&lt;0, soki[[#This Row],[Butelek]], soki[[#This Row],[Butelek]]-soki[[#This Row],[wielkosc_zamowienia]])</f>
        <v>20610</v>
      </c>
      <c r="H704" t="b">
        <f>(soki[[#This Row],[Butelek]]=soki[[#This Row],[Zostało]])</f>
        <v>0</v>
      </c>
      <c r="I704" t="b">
        <f>WEEKDAY(soki[[#This Row],[data]],2)&gt;5</f>
        <v>0</v>
      </c>
    </row>
    <row r="705" spans="1:9" x14ac:dyDescent="0.25">
      <c r="A705">
        <v>704</v>
      </c>
      <c r="B705" s="2">
        <v>44536</v>
      </c>
      <c r="C705" t="s">
        <v>6</v>
      </c>
      <c r="D705">
        <v>7210</v>
      </c>
      <c r="E705">
        <f t="shared" si="25"/>
        <v>339</v>
      </c>
      <c r="F705">
        <f>IF(E705 = E704, G704, G704 + IF(soki[[#This Row],[WEEKEND]], 5000, $V$8))</f>
        <v>20610</v>
      </c>
      <c r="G705">
        <f>IF(soki[[#This Row],[Butelek]]-soki[[#This Row],[wielkosc_zamowienia]]&lt;0, soki[[#This Row],[Butelek]], soki[[#This Row],[Butelek]]-soki[[#This Row],[wielkosc_zamowienia]])</f>
        <v>13400</v>
      </c>
      <c r="H705" t="b">
        <f>(soki[[#This Row],[Butelek]]=soki[[#This Row],[Zostało]])</f>
        <v>0</v>
      </c>
      <c r="I705" t="b">
        <f>WEEKDAY(soki[[#This Row],[data]],2)&gt;5</f>
        <v>0</v>
      </c>
    </row>
    <row r="706" spans="1:9" x14ac:dyDescent="0.25">
      <c r="A706">
        <v>705</v>
      </c>
      <c r="B706" s="2">
        <v>44537</v>
      </c>
      <c r="C706" t="s">
        <v>6</v>
      </c>
      <c r="D706">
        <v>3560</v>
      </c>
      <c r="E706">
        <f t="shared" si="25"/>
        <v>340</v>
      </c>
      <c r="F706">
        <f>IF(E706 = E705, G705, G705 + IF(soki[[#This Row],[WEEKEND]], 5000, $V$8))</f>
        <v>25400</v>
      </c>
      <c r="G706">
        <f>IF(soki[[#This Row],[Butelek]]-soki[[#This Row],[wielkosc_zamowienia]]&lt;0, soki[[#This Row],[Butelek]], soki[[#This Row],[Butelek]]-soki[[#This Row],[wielkosc_zamowienia]])</f>
        <v>21840</v>
      </c>
      <c r="H706" t="b">
        <f>(soki[[#This Row],[Butelek]]=soki[[#This Row],[Zostało]])</f>
        <v>0</v>
      </c>
      <c r="I706" t="b">
        <f>WEEKDAY(soki[[#This Row],[data]],2)&gt;5</f>
        <v>0</v>
      </c>
    </row>
    <row r="707" spans="1:9" x14ac:dyDescent="0.25">
      <c r="A707">
        <v>706</v>
      </c>
      <c r="B707" s="2">
        <v>44538</v>
      </c>
      <c r="C707" t="s">
        <v>5</v>
      </c>
      <c r="D707">
        <v>520</v>
      </c>
      <c r="E707">
        <f t="shared" si="25"/>
        <v>341</v>
      </c>
      <c r="F707">
        <f>IF(E707 = E706, G706, G706 + IF(soki[[#This Row],[WEEKEND]], 5000, $V$8))</f>
        <v>33840</v>
      </c>
      <c r="G707">
        <f>IF(soki[[#This Row],[Butelek]]-soki[[#This Row],[wielkosc_zamowienia]]&lt;0, soki[[#This Row],[Butelek]], soki[[#This Row],[Butelek]]-soki[[#This Row],[wielkosc_zamowienia]])</f>
        <v>33320</v>
      </c>
      <c r="H707" t="b">
        <f>(soki[[#This Row],[Butelek]]=soki[[#This Row],[Zostało]])</f>
        <v>0</v>
      </c>
      <c r="I707" t="b">
        <f>WEEKDAY(soki[[#This Row],[data]],2)&gt;5</f>
        <v>0</v>
      </c>
    </row>
    <row r="708" spans="1:9" x14ac:dyDescent="0.25">
      <c r="A708">
        <v>707</v>
      </c>
      <c r="B708" s="2">
        <v>44539</v>
      </c>
      <c r="C708" t="s">
        <v>7</v>
      </c>
      <c r="D708">
        <v>6090</v>
      </c>
      <c r="E708">
        <f t="shared" ref="E708:E756" si="26">IF(DAY(B708)=DAY(B707),E707,E707+1)</f>
        <v>342</v>
      </c>
      <c r="F708">
        <f>IF(E708 = E707, G707, G707 + IF(soki[[#This Row],[WEEKEND]], 5000, $V$8))</f>
        <v>45320</v>
      </c>
      <c r="G708">
        <f>IF(soki[[#This Row],[Butelek]]-soki[[#This Row],[wielkosc_zamowienia]]&lt;0, soki[[#This Row],[Butelek]], soki[[#This Row],[Butelek]]-soki[[#This Row],[wielkosc_zamowienia]])</f>
        <v>39230</v>
      </c>
      <c r="H708" t="b">
        <f>(soki[[#This Row],[Butelek]]=soki[[#This Row],[Zostało]])</f>
        <v>0</v>
      </c>
      <c r="I708" t="b">
        <f>WEEKDAY(soki[[#This Row],[data]],2)&gt;5</f>
        <v>0</v>
      </c>
    </row>
    <row r="709" spans="1:9" x14ac:dyDescent="0.25">
      <c r="A709">
        <v>708</v>
      </c>
      <c r="B709" s="2">
        <v>44540</v>
      </c>
      <c r="C709" t="s">
        <v>4</v>
      </c>
      <c r="D709">
        <v>570</v>
      </c>
      <c r="E709">
        <f t="shared" si="26"/>
        <v>343</v>
      </c>
      <c r="F709">
        <f>IF(E709 = E708, G708, G708 + IF(soki[[#This Row],[WEEKEND]], 5000, $V$8))</f>
        <v>51230</v>
      </c>
      <c r="G709">
        <f>IF(soki[[#This Row],[Butelek]]-soki[[#This Row],[wielkosc_zamowienia]]&lt;0, soki[[#This Row],[Butelek]], soki[[#This Row],[Butelek]]-soki[[#This Row],[wielkosc_zamowienia]])</f>
        <v>50660</v>
      </c>
      <c r="H709" t="b">
        <f>(soki[[#This Row],[Butelek]]=soki[[#This Row],[Zostało]])</f>
        <v>0</v>
      </c>
      <c r="I709" t="b">
        <f>WEEKDAY(soki[[#This Row],[data]],2)&gt;5</f>
        <v>0</v>
      </c>
    </row>
    <row r="710" spans="1:9" x14ac:dyDescent="0.25">
      <c r="A710">
        <v>709</v>
      </c>
      <c r="B710" s="2">
        <v>44541</v>
      </c>
      <c r="C710" t="s">
        <v>4</v>
      </c>
      <c r="D710">
        <v>9510</v>
      </c>
      <c r="E710">
        <f t="shared" si="26"/>
        <v>344</v>
      </c>
      <c r="F710">
        <f>IF(E710 = E709, G709, G709 + IF(soki[[#This Row],[WEEKEND]], 5000, $V$8))</f>
        <v>55660</v>
      </c>
      <c r="G710">
        <f>IF(soki[[#This Row],[Butelek]]-soki[[#This Row],[wielkosc_zamowienia]]&lt;0, soki[[#This Row],[Butelek]], soki[[#This Row],[Butelek]]-soki[[#This Row],[wielkosc_zamowienia]])</f>
        <v>46150</v>
      </c>
      <c r="H710" t="b">
        <f>(soki[[#This Row],[Butelek]]=soki[[#This Row],[Zostało]])</f>
        <v>0</v>
      </c>
      <c r="I710" t="b">
        <f>WEEKDAY(soki[[#This Row],[data]],2)&gt;5</f>
        <v>1</v>
      </c>
    </row>
    <row r="711" spans="1:9" x14ac:dyDescent="0.25">
      <c r="A711">
        <v>710</v>
      </c>
      <c r="B711" s="2">
        <v>44541</v>
      </c>
      <c r="C711" t="s">
        <v>7</v>
      </c>
      <c r="D711">
        <v>2480</v>
      </c>
      <c r="E711">
        <f t="shared" si="26"/>
        <v>344</v>
      </c>
      <c r="F711">
        <f>IF(E711 = E710, G710, G710 + IF(soki[[#This Row],[WEEKEND]], 5000, $V$8))</f>
        <v>46150</v>
      </c>
      <c r="G711">
        <f>IF(soki[[#This Row],[Butelek]]-soki[[#This Row],[wielkosc_zamowienia]]&lt;0, soki[[#This Row],[Butelek]], soki[[#This Row],[Butelek]]-soki[[#This Row],[wielkosc_zamowienia]])</f>
        <v>43670</v>
      </c>
      <c r="H711" t="b">
        <f>(soki[[#This Row],[Butelek]]=soki[[#This Row],[Zostało]])</f>
        <v>0</v>
      </c>
      <c r="I711" t="b">
        <f>WEEKDAY(soki[[#This Row],[data]],2)&gt;5</f>
        <v>1</v>
      </c>
    </row>
    <row r="712" spans="1:9" x14ac:dyDescent="0.25">
      <c r="A712">
        <v>711</v>
      </c>
      <c r="B712" s="2">
        <v>44541</v>
      </c>
      <c r="C712" t="s">
        <v>6</v>
      </c>
      <c r="D712">
        <v>8000</v>
      </c>
      <c r="E712">
        <f t="shared" si="26"/>
        <v>344</v>
      </c>
      <c r="F712">
        <f>IF(E712 = E711, G711, G711 + IF(soki[[#This Row],[WEEKEND]], 5000, $V$8))</f>
        <v>43670</v>
      </c>
      <c r="G712">
        <f>IF(soki[[#This Row],[Butelek]]-soki[[#This Row],[wielkosc_zamowienia]]&lt;0, soki[[#This Row],[Butelek]], soki[[#This Row],[Butelek]]-soki[[#This Row],[wielkosc_zamowienia]])</f>
        <v>35670</v>
      </c>
      <c r="H712" t="b">
        <f>(soki[[#This Row],[Butelek]]=soki[[#This Row],[Zostało]])</f>
        <v>0</v>
      </c>
      <c r="I712" t="b">
        <f>WEEKDAY(soki[[#This Row],[data]],2)&gt;5</f>
        <v>1</v>
      </c>
    </row>
    <row r="713" spans="1:9" x14ac:dyDescent="0.25">
      <c r="A713">
        <v>712</v>
      </c>
      <c r="B713" s="2">
        <v>44542</v>
      </c>
      <c r="C713" t="s">
        <v>5</v>
      </c>
      <c r="D713">
        <v>9990</v>
      </c>
      <c r="E713">
        <f t="shared" si="26"/>
        <v>345</v>
      </c>
      <c r="F713">
        <f>IF(E713 = E712, G712, G712 + IF(soki[[#This Row],[WEEKEND]], 5000, $V$8))</f>
        <v>40670</v>
      </c>
      <c r="G713">
        <f>IF(soki[[#This Row],[Butelek]]-soki[[#This Row],[wielkosc_zamowienia]]&lt;0, soki[[#This Row],[Butelek]], soki[[#This Row],[Butelek]]-soki[[#This Row],[wielkosc_zamowienia]])</f>
        <v>30680</v>
      </c>
      <c r="H713" t="b">
        <f>(soki[[#This Row],[Butelek]]=soki[[#This Row],[Zostało]])</f>
        <v>0</v>
      </c>
      <c r="I713" t="b">
        <f>WEEKDAY(soki[[#This Row],[data]],2)&gt;5</f>
        <v>1</v>
      </c>
    </row>
    <row r="714" spans="1:9" x14ac:dyDescent="0.25">
      <c r="A714">
        <v>713</v>
      </c>
      <c r="B714" s="2">
        <v>44542</v>
      </c>
      <c r="C714" t="s">
        <v>4</v>
      </c>
      <c r="D714">
        <v>2750</v>
      </c>
      <c r="E714">
        <f t="shared" si="26"/>
        <v>345</v>
      </c>
      <c r="F714">
        <f>IF(E714 = E713, G713, G713 + IF(soki[[#This Row],[WEEKEND]], 5000, $V$8))</f>
        <v>30680</v>
      </c>
      <c r="G714">
        <f>IF(soki[[#This Row],[Butelek]]-soki[[#This Row],[wielkosc_zamowienia]]&lt;0, soki[[#This Row],[Butelek]], soki[[#This Row],[Butelek]]-soki[[#This Row],[wielkosc_zamowienia]])</f>
        <v>27930</v>
      </c>
      <c r="H714" t="b">
        <f>(soki[[#This Row],[Butelek]]=soki[[#This Row],[Zostało]])</f>
        <v>0</v>
      </c>
      <c r="I714" t="b">
        <f>WEEKDAY(soki[[#This Row],[data]],2)&gt;5</f>
        <v>1</v>
      </c>
    </row>
    <row r="715" spans="1:9" x14ac:dyDescent="0.25">
      <c r="A715">
        <v>714</v>
      </c>
      <c r="B715" s="2">
        <v>44542</v>
      </c>
      <c r="C715" t="s">
        <v>7</v>
      </c>
      <c r="D715">
        <v>4260</v>
      </c>
      <c r="E715">
        <f t="shared" si="26"/>
        <v>345</v>
      </c>
      <c r="F715">
        <f>IF(E715 = E714, G714, G714 + IF(soki[[#This Row],[WEEKEND]], 5000, $V$8))</f>
        <v>27930</v>
      </c>
      <c r="G715">
        <f>IF(soki[[#This Row],[Butelek]]-soki[[#This Row],[wielkosc_zamowienia]]&lt;0, soki[[#This Row],[Butelek]], soki[[#This Row],[Butelek]]-soki[[#This Row],[wielkosc_zamowienia]])</f>
        <v>23670</v>
      </c>
      <c r="H715" t="b">
        <f>(soki[[#This Row],[Butelek]]=soki[[#This Row],[Zostało]])</f>
        <v>0</v>
      </c>
      <c r="I715" t="b">
        <f>WEEKDAY(soki[[#This Row],[data]],2)&gt;5</f>
        <v>1</v>
      </c>
    </row>
    <row r="716" spans="1:9" x14ac:dyDescent="0.25">
      <c r="A716">
        <v>715</v>
      </c>
      <c r="B716" s="2">
        <v>44543</v>
      </c>
      <c r="C716" t="s">
        <v>5</v>
      </c>
      <c r="D716">
        <v>2700</v>
      </c>
      <c r="E716">
        <f t="shared" si="26"/>
        <v>346</v>
      </c>
      <c r="F716">
        <f>IF(E716 = E715, G715, G715 + IF(soki[[#This Row],[WEEKEND]], 5000, $V$8))</f>
        <v>35670</v>
      </c>
      <c r="G716">
        <f>IF(soki[[#This Row],[Butelek]]-soki[[#This Row],[wielkosc_zamowienia]]&lt;0, soki[[#This Row],[Butelek]], soki[[#This Row],[Butelek]]-soki[[#This Row],[wielkosc_zamowienia]])</f>
        <v>32970</v>
      </c>
      <c r="H716" t="b">
        <f>(soki[[#This Row],[Butelek]]=soki[[#This Row],[Zostało]])</f>
        <v>0</v>
      </c>
      <c r="I716" t="b">
        <f>WEEKDAY(soki[[#This Row],[data]],2)&gt;5</f>
        <v>0</v>
      </c>
    </row>
    <row r="717" spans="1:9" x14ac:dyDescent="0.25">
      <c r="A717">
        <v>716</v>
      </c>
      <c r="B717" s="2">
        <v>44543</v>
      </c>
      <c r="C717" t="s">
        <v>7</v>
      </c>
      <c r="D717">
        <v>2180</v>
      </c>
      <c r="E717">
        <f t="shared" si="26"/>
        <v>346</v>
      </c>
      <c r="F717">
        <f>IF(E717 = E716, G716, G716 + IF(soki[[#This Row],[WEEKEND]], 5000, $V$8))</f>
        <v>32970</v>
      </c>
      <c r="G717">
        <f>IF(soki[[#This Row],[Butelek]]-soki[[#This Row],[wielkosc_zamowienia]]&lt;0, soki[[#This Row],[Butelek]], soki[[#This Row],[Butelek]]-soki[[#This Row],[wielkosc_zamowienia]])</f>
        <v>30790</v>
      </c>
      <c r="H717" t="b">
        <f>(soki[[#This Row],[Butelek]]=soki[[#This Row],[Zostało]])</f>
        <v>0</v>
      </c>
      <c r="I717" t="b">
        <f>WEEKDAY(soki[[#This Row],[data]],2)&gt;5</f>
        <v>0</v>
      </c>
    </row>
    <row r="718" spans="1:9" x14ac:dyDescent="0.25">
      <c r="A718">
        <v>717</v>
      </c>
      <c r="B718" s="2">
        <v>44544</v>
      </c>
      <c r="C718" t="s">
        <v>5</v>
      </c>
      <c r="D718">
        <v>8200</v>
      </c>
      <c r="E718">
        <f t="shared" si="26"/>
        <v>347</v>
      </c>
      <c r="F718">
        <f>IF(E718 = E717, G717, G717 + IF(soki[[#This Row],[WEEKEND]], 5000, $V$8))</f>
        <v>42790</v>
      </c>
      <c r="G718">
        <f>IF(soki[[#This Row],[Butelek]]-soki[[#This Row],[wielkosc_zamowienia]]&lt;0, soki[[#This Row],[Butelek]], soki[[#This Row],[Butelek]]-soki[[#This Row],[wielkosc_zamowienia]])</f>
        <v>34590</v>
      </c>
      <c r="H718" t="b">
        <f>(soki[[#This Row],[Butelek]]=soki[[#This Row],[Zostało]])</f>
        <v>0</v>
      </c>
      <c r="I718" t="b">
        <f>WEEKDAY(soki[[#This Row],[data]],2)&gt;5</f>
        <v>0</v>
      </c>
    </row>
    <row r="719" spans="1:9" x14ac:dyDescent="0.25">
      <c r="A719">
        <v>718</v>
      </c>
      <c r="B719" s="2">
        <v>44544</v>
      </c>
      <c r="C719" t="s">
        <v>6</v>
      </c>
      <c r="D719">
        <v>5080</v>
      </c>
      <c r="E719">
        <f t="shared" si="26"/>
        <v>347</v>
      </c>
      <c r="F719">
        <f>IF(E719 = E718, G718, G718 + IF(soki[[#This Row],[WEEKEND]], 5000, $V$8))</f>
        <v>34590</v>
      </c>
      <c r="G719">
        <f>IF(soki[[#This Row],[Butelek]]-soki[[#This Row],[wielkosc_zamowienia]]&lt;0, soki[[#This Row],[Butelek]], soki[[#This Row],[Butelek]]-soki[[#This Row],[wielkosc_zamowienia]])</f>
        <v>29510</v>
      </c>
      <c r="H719" t="b">
        <f>(soki[[#This Row],[Butelek]]=soki[[#This Row],[Zostało]])</f>
        <v>0</v>
      </c>
      <c r="I719" t="b">
        <f>WEEKDAY(soki[[#This Row],[data]],2)&gt;5</f>
        <v>0</v>
      </c>
    </row>
    <row r="720" spans="1:9" x14ac:dyDescent="0.25">
      <c r="A720">
        <v>719</v>
      </c>
      <c r="B720" s="2">
        <v>44544</v>
      </c>
      <c r="C720" t="s">
        <v>4</v>
      </c>
      <c r="D720">
        <v>7660</v>
      </c>
      <c r="E720">
        <f t="shared" si="26"/>
        <v>347</v>
      </c>
      <c r="F720">
        <f>IF(E720 = E719, G719, G719 + IF(soki[[#This Row],[WEEKEND]], 5000, $V$8))</f>
        <v>29510</v>
      </c>
      <c r="G720">
        <f>IF(soki[[#This Row],[Butelek]]-soki[[#This Row],[wielkosc_zamowienia]]&lt;0, soki[[#This Row],[Butelek]], soki[[#This Row],[Butelek]]-soki[[#This Row],[wielkosc_zamowienia]])</f>
        <v>21850</v>
      </c>
      <c r="H720" t="b">
        <f>(soki[[#This Row],[Butelek]]=soki[[#This Row],[Zostało]])</f>
        <v>0</v>
      </c>
      <c r="I720" t="b">
        <f>WEEKDAY(soki[[#This Row],[data]],2)&gt;5</f>
        <v>0</v>
      </c>
    </row>
    <row r="721" spans="1:9" x14ac:dyDescent="0.25">
      <c r="A721">
        <v>720</v>
      </c>
      <c r="B721" s="2">
        <v>44544</v>
      </c>
      <c r="C721" t="s">
        <v>7</v>
      </c>
      <c r="D721">
        <v>8700</v>
      </c>
      <c r="E721">
        <f t="shared" si="26"/>
        <v>347</v>
      </c>
      <c r="F721">
        <f>IF(E721 = E720, G720, G720 + IF(soki[[#This Row],[WEEKEND]], 5000, $V$8))</f>
        <v>21850</v>
      </c>
      <c r="G721">
        <f>IF(soki[[#This Row],[Butelek]]-soki[[#This Row],[wielkosc_zamowienia]]&lt;0, soki[[#This Row],[Butelek]], soki[[#This Row],[Butelek]]-soki[[#This Row],[wielkosc_zamowienia]])</f>
        <v>13150</v>
      </c>
      <c r="H721" t="b">
        <f>(soki[[#This Row],[Butelek]]=soki[[#This Row],[Zostało]])</f>
        <v>0</v>
      </c>
      <c r="I721" t="b">
        <f>WEEKDAY(soki[[#This Row],[data]],2)&gt;5</f>
        <v>0</v>
      </c>
    </row>
    <row r="722" spans="1:9" x14ac:dyDescent="0.25">
      <c r="A722">
        <v>721</v>
      </c>
      <c r="B722" s="2">
        <v>44545</v>
      </c>
      <c r="C722" t="s">
        <v>6</v>
      </c>
      <c r="D722">
        <v>7940</v>
      </c>
      <c r="E722">
        <f t="shared" si="26"/>
        <v>348</v>
      </c>
      <c r="F722">
        <f>IF(E722 = E721, G721, G721 + IF(soki[[#This Row],[WEEKEND]], 5000, $V$8))</f>
        <v>25150</v>
      </c>
      <c r="G722">
        <f>IF(soki[[#This Row],[Butelek]]-soki[[#This Row],[wielkosc_zamowienia]]&lt;0, soki[[#This Row],[Butelek]], soki[[#This Row],[Butelek]]-soki[[#This Row],[wielkosc_zamowienia]])</f>
        <v>17210</v>
      </c>
      <c r="H722" t="b">
        <f>(soki[[#This Row],[Butelek]]=soki[[#This Row],[Zostało]])</f>
        <v>0</v>
      </c>
      <c r="I722" t="b">
        <f>WEEKDAY(soki[[#This Row],[data]],2)&gt;5</f>
        <v>0</v>
      </c>
    </row>
    <row r="723" spans="1:9" x14ac:dyDescent="0.25">
      <c r="A723">
        <v>722</v>
      </c>
      <c r="B723" s="2">
        <v>44545</v>
      </c>
      <c r="C723" t="s">
        <v>4</v>
      </c>
      <c r="D723">
        <v>5370</v>
      </c>
      <c r="E723">
        <f t="shared" si="26"/>
        <v>348</v>
      </c>
      <c r="F723">
        <f>IF(E723 = E722, G722, G722 + IF(soki[[#This Row],[WEEKEND]], 5000, $V$8))</f>
        <v>17210</v>
      </c>
      <c r="G723">
        <f>IF(soki[[#This Row],[Butelek]]-soki[[#This Row],[wielkosc_zamowienia]]&lt;0, soki[[#This Row],[Butelek]], soki[[#This Row],[Butelek]]-soki[[#This Row],[wielkosc_zamowienia]])</f>
        <v>11840</v>
      </c>
      <c r="H723" t="b">
        <f>(soki[[#This Row],[Butelek]]=soki[[#This Row],[Zostało]])</f>
        <v>0</v>
      </c>
      <c r="I723" t="b">
        <f>WEEKDAY(soki[[#This Row],[data]],2)&gt;5</f>
        <v>0</v>
      </c>
    </row>
    <row r="724" spans="1:9" x14ac:dyDescent="0.25">
      <c r="A724">
        <v>723</v>
      </c>
      <c r="B724" s="2">
        <v>44546</v>
      </c>
      <c r="C724" t="s">
        <v>5</v>
      </c>
      <c r="D724">
        <v>3940</v>
      </c>
      <c r="E724">
        <f t="shared" si="26"/>
        <v>349</v>
      </c>
      <c r="F724">
        <f>IF(E724 = E723, G723, G723 + IF(soki[[#This Row],[WEEKEND]], 5000, $V$8))</f>
        <v>23840</v>
      </c>
      <c r="G724">
        <f>IF(soki[[#This Row],[Butelek]]-soki[[#This Row],[wielkosc_zamowienia]]&lt;0, soki[[#This Row],[Butelek]], soki[[#This Row],[Butelek]]-soki[[#This Row],[wielkosc_zamowienia]])</f>
        <v>19900</v>
      </c>
      <c r="H724" t="b">
        <f>(soki[[#This Row],[Butelek]]=soki[[#This Row],[Zostało]])</f>
        <v>0</v>
      </c>
      <c r="I724" t="b">
        <f>WEEKDAY(soki[[#This Row],[data]],2)&gt;5</f>
        <v>0</v>
      </c>
    </row>
    <row r="725" spans="1:9" x14ac:dyDescent="0.25">
      <c r="A725">
        <v>724</v>
      </c>
      <c r="B725" s="2">
        <v>44547</v>
      </c>
      <c r="C725" t="s">
        <v>5</v>
      </c>
      <c r="D725">
        <v>4400</v>
      </c>
      <c r="E725">
        <f t="shared" si="26"/>
        <v>350</v>
      </c>
      <c r="F725">
        <f>IF(E725 = E724, G724, G724 + IF(soki[[#This Row],[WEEKEND]], 5000, $V$8))</f>
        <v>31900</v>
      </c>
      <c r="G725">
        <f>IF(soki[[#This Row],[Butelek]]-soki[[#This Row],[wielkosc_zamowienia]]&lt;0, soki[[#This Row],[Butelek]], soki[[#This Row],[Butelek]]-soki[[#This Row],[wielkosc_zamowienia]])</f>
        <v>27500</v>
      </c>
      <c r="H725" t="b">
        <f>(soki[[#This Row],[Butelek]]=soki[[#This Row],[Zostało]])</f>
        <v>0</v>
      </c>
      <c r="I725" t="b">
        <f>WEEKDAY(soki[[#This Row],[data]],2)&gt;5</f>
        <v>0</v>
      </c>
    </row>
    <row r="726" spans="1:9" x14ac:dyDescent="0.25">
      <c r="A726">
        <v>725</v>
      </c>
      <c r="B726" s="2">
        <v>44548</v>
      </c>
      <c r="C726" t="s">
        <v>6</v>
      </c>
      <c r="D726">
        <v>6800</v>
      </c>
      <c r="E726">
        <f t="shared" si="26"/>
        <v>351</v>
      </c>
      <c r="F726">
        <f>IF(E726 = E725, G725, G725 + IF(soki[[#This Row],[WEEKEND]], 5000, $V$8))</f>
        <v>32500</v>
      </c>
      <c r="G726">
        <f>IF(soki[[#This Row],[Butelek]]-soki[[#This Row],[wielkosc_zamowienia]]&lt;0, soki[[#This Row],[Butelek]], soki[[#This Row],[Butelek]]-soki[[#This Row],[wielkosc_zamowienia]])</f>
        <v>25700</v>
      </c>
      <c r="H726" t="b">
        <f>(soki[[#This Row],[Butelek]]=soki[[#This Row],[Zostało]])</f>
        <v>0</v>
      </c>
      <c r="I726" t="b">
        <f>WEEKDAY(soki[[#This Row],[data]],2)&gt;5</f>
        <v>1</v>
      </c>
    </row>
    <row r="727" spans="1:9" x14ac:dyDescent="0.25">
      <c r="A727">
        <v>726</v>
      </c>
      <c r="B727" s="2">
        <v>44548</v>
      </c>
      <c r="C727" t="s">
        <v>4</v>
      </c>
      <c r="D727">
        <v>4640</v>
      </c>
      <c r="E727">
        <f t="shared" si="26"/>
        <v>351</v>
      </c>
      <c r="F727">
        <f>IF(E727 = E726, G726, G726 + IF(soki[[#This Row],[WEEKEND]], 5000, $V$8))</f>
        <v>25700</v>
      </c>
      <c r="G727">
        <f>IF(soki[[#This Row],[Butelek]]-soki[[#This Row],[wielkosc_zamowienia]]&lt;0, soki[[#This Row],[Butelek]], soki[[#This Row],[Butelek]]-soki[[#This Row],[wielkosc_zamowienia]])</f>
        <v>21060</v>
      </c>
      <c r="H727" t="b">
        <f>(soki[[#This Row],[Butelek]]=soki[[#This Row],[Zostało]])</f>
        <v>0</v>
      </c>
      <c r="I727" t="b">
        <f>WEEKDAY(soki[[#This Row],[data]],2)&gt;5</f>
        <v>1</v>
      </c>
    </row>
    <row r="728" spans="1:9" x14ac:dyDescent="0.25">
      <c r="A728">
        <v>727</v>
      </c>
      <c r="B728" s="2">
        <v>44548</v>
      </c>
      <c r="C728" t="s">
        <v>7</v>
      </c>
      <c r="D728">
        <v>7530</v>
      </c>
      <c r="E728">
        <f t="shared" si="26"/>
        <v>351</v>
      </c>
      <c r="F728">
        <f>IF(E728 = E727, G727, G727 + IF(soki[[#This Row],[WEEKEND]], 5000, $V$8))</f>
        <v>21060</v>
      </c>
      <c r="G728">
        <f>IF(soki[[#This Row],[Butelek]]-soki[[#This Row],[wielkosc_zamowienia]]&lt;0, soki[[#This Row],[Butelek]], soki[[#This Row],[Butelek]]-soki[[#This Row],[wielkosc_zamowienia]])</f>
        <v>13530</v>
      </c>
      <c r="H728" t="b">
        <f>(soki[[#This Row],[Butelek]]=soki[[#This Row],[Zostało]])</f>
        <v>0</v>
      </c>
      <c r="I728" t="b">
        <f>WEEKDAY(soki[[#This Row],[data]],2)&gt;5</f>
        <v>1</v>
      </c>
    </row>
    <row r="729" spans="1:9" x14ac:dyDescent="0.25">
      <c r="A729">
        <v>728</v>
      </c>
      <c r="B729" s="2">
        <v>44549</v>
      </c>
      <c r="C729" t="s">
        <v>7</v>
      </c>
      <c r="D729">
        <v>6950</v>
      </c>
      <c r="E729">
        <f t="shared" si="26"/>
        <v>352</v>
      </c>
      <c r="F729">
        <f>IF(E729 = E728, G728, G728 + IF(soki[[#This Row],[WEEKEND]], 5000, $V$8))</f>
        <v>18530</v>
      </c>
      <c r="G729">
        <f>IF(soki[[#This Row],[Butelek]]-soki[[#This Row],[wielkosc_zamowienia]]&lt;0, soki[[#This Row],[Butelek]], soki[[#This Row],[Butelek]]-soki[[#This Row],[wielkosc_zamowienia]])</f>
        <v>11580</v>
      </c>
      <c r="H729" t="b">
        <f>(soki[[#This Row],[Butelek]]=soki[[#This Row],[Zostało]])</f>
        <v>0</v>
      </c>
      <c r="I729" t="b">
        <f>WEEKDAY(soki[[#This Row],[data]],2)&gt;5</f>
        <v>1</v>
      </c>
    </row>
    <row r="730" spans="1:9" x14ac:dyDescent="0.25">
      <c r="A730">
        <v>729</v>
      </c>
      <c r="B730" s="2">
        <v>44549</v>
      </c>
      <c r="C730" t="s">
        <v>4</v>
      </c>
      <c r="D730">
        <v>2520</v>
      </c>
      <c r="E730">
        <f t="shared" si="26"/>
        <v>352</v>
      </c>
      <c r="F730">
        <f>IF(E730 = E729, G729, G729 + IF(soki[[#This Row],[WEEKEND]], 5000, $V$8))</f>
        <v>11580</v>
      </c>
      <c r="G730">
        <f>IF(soki[[#This Row],[Butelek]]-soki[[#This Row],[wielkosc_zamowienia]]&lt;0, soki[[#This Row],[Butelek]], soki[[#This Row],[Butelek]]-soki[[#This Row],[wielkosc_zamowienia]])</f>
        <v>9060</v>
      </c>
      <c r="H730" t="b">
        <f>(soki[[#This Row],[Butelek]]=soki[[#This Row],[Zostało]])</f>
        <v>0</v>
      </c>
      <c r="I730" t="b">
        <f>WEEKDAY(soki[[#This Row],[data]],2)&gt;5</f>
        <v>1</v>
      </c>
    </row>
    <row r="731" spans="1:9" x14ac:dyDescent="0.25">
      <c r="A731">
        <v>730</v>
      </c>
      <c r="B731" s="2">
        <v>44549</v>
      </c>
      <c r="C731" t="s">
        <v>5</v>
      </c>
      <c r="D731">
        <v>4570</v>
      </c>
      <c r="E731">
        <f t="shared" si="26"/>
        <v>352</v>
      </c>
      <c r="F731">
        <f>IF(E731 = E730, G730, G730 + IF(soki[[#This Row],[WEEKEND]], 5000, $V$8))</f>
        <v>9060</v>
      </c>
      <c r="G731">
        <f>IF(soki[[#This Row],[Butelek]]-soki[[#This Row],[wielkosc_zamowienia]]&lt;0, soki[[#This Row],[Butelek]], soki[[#This Row],[Butelek]]-soki[[#This Row],[wielkosc_zamowienia]])</f>
        <v>4490</v>
      </c>
      <c r="H731" t="b">
        <f>(soki[[#This Row],[Butelek]]=soki[[#This Row],[Zostało]])</f>
        <v>0</v>
      </c>
      <c r="I731" t="b">
        <f>WEEKDAY(soki[[#This Row],[data]],2)&gt;5</f>
        <v>1</v>
      </c>
    </row>
    <row r="732" spans="1:9" x14ac:dyDescent="0.25">
      <c r="A732">
        <v>731</v>
      </c>
      <c r="B732" s="2">
        <v>44550</v>
      </c>
      <c r="C732" t="s">
        <v>6</v>
      </c>
      <c r="D732">
        <v>7250</v>
      </c>
      <c r="E732">
        <f t="shared" si="26"/>
        <v>353</v>
      </c>
      <c r="F732">
        <f>IF(E732 = E731, G731, G731 + IF(soki[[#This Row],[WEEKEND]], 5000, $V$8))</f>
        <v>16490</v>
      </c>
      <c r="G732">
        <f>IF(soki[[#This Row],[Butelek]]-soki[[#This Row],[wielkosc_zamowienia]]&lt;0, soki[[#This Row],[Butelek]], soki[[#This Row],[Butelek]]-soki[[#This Row],[wielkosc_zamowienia]])</f>
        <v>9240</v>
      </c>
      <c r="H732" t="b">
        <f>(soki[[#This Row],[Butelek]]=soki[[#This Row],[Zostało]])</f>
        <v>0</v>
      </c>
      <c r="I732" t="b">
        <f>WEEKDAY(soki[[#This Row],[data]],2)&gt;5</f>
        <v>0</v>
      </c>
    </row>
    <row r="733" spans="1:9" x14ac:dyDescent="0.25">
      <c r="A733">
        <v>732</v>
      </c>
      <c r="B733" s="2">
        <v>44550</v>
      </c>
      <c r="C733" t="s">
        <v>4</v>
      </c>
      <c r="D733">
        <v>1340</v>
      </c>
      <c r="E733">
        <f t="shared" si="26"/>
        <v>353</v>
      </c>
      <c r="F733">
        <f>IF(E733 = E732, G732, G732 + IF(soki[[#This Row],[WEEKEND]], 5000, $V$8))</f>
        <v>9240</v>
      </c>
      <c r="G733">
        <f>IF(soki[[#This Row],[Butelek]]-soki[[#This Row],[wielkosc_zamowienia]]&lt;0, soki[[#This Row],[Butelek]], soki[[#This Row],[Butelek]]-soki[[#This Row],[wielkosc_zamowienia]])</f>
        <v>7900</v>
      </c>
      <c r="H733" t="b">
        <f>(soki[[#This Row],[Butelek]]=soki[[#This Row],[Zostało]])</f>
        <v>0</v>
      </c>
      <c r="I733" t="b">
        <f>WEEKDAY(soki[[#This Row],[data]],2)&gt;5</f>
        <v>0</v>
      </c>
    </row>
    <row r="734" spans="1:9" x14ac:dyDescent="0.25">
      <c r="A734">
        <v>733</v>
      </c>
      <c r="B734" s="2">
        <v>44551</v>
      </c>
      <c r="C734" t="s">
        <v>6</v>
      </c>
      <c r="D734">
        <v>1880</v>
      </c>
      <c r="E734">
        <f t="shared" si="26"/>
        <v>354</v>
      </c>
      <c r="F734">
        <f>IF(E734 = E733, G733, G733 + IF(soki[[#This Row],[WEEKEND]], 5000, $V$8))</f>
        <v>19900</v>
      </c>
      <c r="G734">
        <f>IF(soki[[#This Row],[Butelek]]-soki[[#This Row],[wielkosc_zamowienia]]&lt;0, soki[[#This Row],[Butelek]], soki[[#This Row],[Butelek]]-soki[[#This Row],[wielkosc_zamowienia]])</f>
        <v>18020</v>
      </c>
      <c r="H734" t="b">
        <f>(soki[[#This Row],[Butelek]]=soki[[#This Row],[Zostało]])</f>
        <v>0</v>
      </c>
      <c r="I734" t="b">
        <f>WEEKDAY(soki[[#This Row],[data]],2)&gt;5</f>
        <v>0</v>
      </c>
    </row>
    <row r="735" spans="1:9" x14ac:dyDescent="0.25">
      <c r="A735">
        <v>734</v>
      </c>
      <c r="B735" s="2">
        <v>44552</v>
      </c>
      <c r="C735" t="s">
        <v>4</v>
      </c>
      <c r="D735">
        <v>5730</v>
      </c>
      <c r="E735">
        <f t="shared" si="26"/>
        <v>355</v>
      </c>
      <c r="F735">
        <f>IF(E735 = E734, G734, G734 + IF(soki[[#This Row],[WEEKEND]], 5000, $V$8))</f>
        <v>30020</v>
      </c>
      <c r="G735">
        <f>IF(soki[[#This Row],[Butelek]]-soki[[#This Row],[wielkosc_zamowienia]]&lt;0, soki[[#This Row],[Butelek]], soki[[#This Row],[Butelek]]-soki[[#This Row],[wielkosc_zamowienia]])</f>
        <v>24290</v>
      </c>
      <c r="H735" t="b">
        <f>(soki[[#This Row],[Butelek]]=soki[[#This Row],[Zostało]])</f>
        <v>0</v>
      </c>
      <c r="I735" t="b">
        <f>WEEKDAY(soki[[#This Row],[data]],2)&gt;5</f>
        <v>0</v>
      </c>
    </row>
    <row r="736" spans="1:9" x14ac:dyDescent="0.25">
      <c r="A736">
        <v>735</v>
      </c>
      <c r="B736" s="2">
        <v>44552</v>
      </c>
      <c r="C736" t="s">
        <v>5</v>
      </c>
      <c r="D736">
        <v>1260</v>
      </c>
      <c r="E736">
        <f t="shared" si="26"/>
        <v>355</v>
      </c>
      <c r="F736">
        <f>IF(E736 = E735, G735, G735 + IF(soki[[#This Row],[WEEKEND]], 5000, $V$8))</f>
        <v>24290</v>
      </c>
      <c r="G736">
        <f>IF(soki[[#This Row],[Butelek]]-soki[[#This Row],[wielkosc_zamowienia]]&lt;0, soki[[#This Row],[Butelek]], soki[[#This Row],[Butelek]]-soki[[#This Row],[wielkosc_zamowienia]])</f>
        <v>23030</v>
      </c>
      <c r="H736" t="b">
        <f>(soki[[#This Row],[Butelek]]=soki[[#This Row],[Zostało]])</f>
        <v>0</v>
      </c>
      <c r="I736" t="b">
        <f>WEEKDAY(soki[[#This Row],[data]],2)&gt;5</f>
        <v>0</v>
      </c>
    </row>
    <row r="737" spans="1:9" x14ac:dyDescent="0.25">
      <c r="A737">
        <v>736</v>
      </c>
      <c r="B737" s="2">
        <v>44553</v>
      </c>
      <c r="C737" t="s">
        <v>4</v>
      </c>
      <c r="D737">
        <v>9620</v>
      </c>
      <c r="E737">
        <f t="shared" si="26"/>
        <v>356</v>
      </c>
      <c r="F737">
        <f>IF(E737 = E736, G736, G736 + IF(soki[[#This Row],[WEEKEND]], 5000, $V$8))</f>
        <v>35030</v>
      </c>
      <c r="G737">
        <f>IF(soki[[#This Row],[Butelek]]-soki[[#This Row],[wielkosc_zamowienia]]&lt;0, soki[[#This Row],[Butelek]], soki[[#This Row],[Butelek]]-soki[[#This Row],[wielkosc_zamowienia]])</f>
        <v>25410</v>
      </c>
      <c r="H737" t="b">
        <f>(soki[[#This Row],[Butelek]]=soki[[#This Row],[Zostało]])</f>
        <v>0</v>
      </c>
      <c r="I737" t="b">
        <f>WEEKDAY(soki[[#This Row],[data]],2)&gt;5</f>
        <v>0</v>
      </c>
    </row>
    <row r="738" spans="1:9" x14ac:dyDescent="0.25">
      <c r="A738">
        <v>737</v>
      </c>
      <c r="B738" s="2">
        <v>44553</v>
      </c>
      <c r="C738" t="s">
        <v>6</v>
      </c>
      <c r="D738">
        <v>1280</v>
      </c>
      <c r="E738">
        <f t="shared" si="26"/>
        <v>356</v>
      </c>
      <c r="F738">
        <f>IF(E738 = E737, G737, G737 + IF(soki[[#This Row],[WEEKEND]], 5000, $V$8))</f>
        <v>25410</v>
      </c>
      <c r="G738">
        <f>IF(soki[[#This Row],[Butelek]]-soki[[#This Row],[wielkosc_zamowienia]]&lt;0, soki[[#This Row],[Butelek]], soki[[#This Row],[Butelek]]-soki[[#This Row],[wielkosc_zamowienia]])</f>
        <v>24130</v>
      </c>
      <c r="H738" t="b">
        <f>(soki[[#This Row],[Butelek]]=soki[[#This Row],[Zostało]])</f>
        <v>0</v>
      </c>
      <c r="I738" t="b">
        <f>WEEKDAY(soki[[#This Row],[data]],2)&gt;5</f>
        <v>0</v>
      </c>
    </row>
    <row r="739" spans="1:9" x14ac:dyDescent="0.25">
      <c r="A739">
        <v>738</v>
      </c>
      <c r="B739" s="2">
        <v>44553</v>
      </c>
      <c r="C739" t="s">
        <v>5</v>
      </c>
      <c r="D739">
        <v>4040</v>
      </c>
      <c r="E739">
        <f t="shared" si="26"/>
        <v>356</v>
      </c>
      <c r="F739">
        <f>IF(E739 = E738, G738, G738 + IF(soki[[#This Row],[WEEKEND]], 5000, $V$8))</f>
        <v>24130</v>
      </c>
      <c r="G739">
        <f>IF(soki[[#This Row],[Butelek]]-soki[[#This Row],[wielkosc_zamowienia]]&lt;0, soki[[#This Row],[Butelek]], soki[[#This Row],[Butelek]]-soki[[#This Row],[wielkosc_zamowienia]])</f>
        <v>20090</v>
      </c>
      <c r="H739" t="b">
        <f>(soki[[#This Row],[Butelek]]=soki[[#This Row],[Zostało]])</f>
        <v>0</v>
      </c>
      <c r="I739" t="b">
        <f>WEEKDAY(soki[[#This Row],[data]],2)&gt;5</f>
        <v>0</v>
      </c>
    </row>
    <row r="740" spans="1:9" x14ac:dyDescent="0.25">
      <c r="A740">
        <v>739</v>
      </c>
      <c r="B740" s="2">
        <v>44554</v>
      </c>
      <c r="C740" t="s">
        <v>4</v>
      </c>
      <c r="D740">
        <v>4270</v>
      </c>
      <c r="E740">
        <f t="shared" si="26"/>
        <v>357</v>
      </c>
      <c r="F740">
        <f>IF(E740 = E739, G739, G739 + IF(soki[[#This Row],[WEEKEND]], 5000, $V$8))</f>
        <v>32090</v>
      </c>
      <c r="G740">
        <f>IF(soki[[#This Row],[Butelek]]-soki[[#This Row],[wielkosc_zamowienia]]&lt;0, soki[[#This Row],[Butelek]], soki[[#This Row],[Butelek]]-soki[[#This Row],[wielkosc_zamowienia]])</f>
        <v>27820</v>
      </c>
      <c r="H740" t="b">
        <f>(soki[[#This Row],[Butelek]]=soki[[#This Row],[Zostało]])</f>
        <v>0</v>
      </c>
      <c r="I740" t="b">
        <f>WEEKDAY(soki[[#This Row],[data]],2)&gt;5</f>
        <v>0</v>
      </c>
    </row>
    <row r="741" spans="1:9" x14ac:dyDescent="0.25">
      <c r="A741">
        <v>740</v>
      </c>
      <c r="B741" s="2">
        <v>44555</v>
      </c>
      <c r="C741" t="s">
        <v>4</v>
      </c>
      <c r="D741">
        <v>1590</v>
      </c>
      <c r="E741">
        <f t="shared" si="26"/>
        <v>358</v>
      </c>
      <c r="F741">
        <f>IF(E741 = E740, G740, G740 + IF(soki[[#This Row],[WEEKEND]], 5000, $V$8))</f>
        <v>32820</v>
      </c>
      <c r="G741">
        <f>IF(soki[[#This Row],[Butelek]]-soki[[#This Row],[wielkosc_zamowienia]]&lt;0, soki[[#This Row],[Butelek]], soki[[#This Row],[Butelek]]-soki[[#This Row],[wielkosc_zamowienia]])</f>
        <v>31230</v>
      </c>
      <c r="H741" t="b">
        <f>(soki[[#This Row],[Butelek]]=soki[[#This Row],[Zostało]])</f>
        <v>0</v>
      </c>
      <c r="I741" t="b">
        <f>WEEKDAY(soki[[#This Row],[data]],2)&gt;5</f>
        <v>1</v>
      </c>
    </row>
    <row r="742" spans="1:9" x14ac:dyDescent="0.25">
      <c r="A742">
        <v>741</v>
      </c>
      <c r="B742" s="2">
        <v>44556</v>
      </c>
      <c r="C742" t="s">
        <v>5</v>
      </c>
      <c r="D742">
        <v>7700</v>
      </c>
      <c r="E742">
        <f t="shared" si="26"/>
        <v>359</v>
      </c>
      <c r="F742">
        <f>IF(E742 = E741, G741, G741 + IF(soki[[#This Row],[WEEKEND]], 5000, $V$8))</f>
        <v>36230</v>
      </c>
      <c r="G742">
        <f>IF(soki[[#This Row],[Butelek]]-soki[[#This Row],[wielkosc_zamowienia]]&lt;0, soki[[#This Row],[Butelek]], soki[[#This Row],[Butelek]]-soki[[#This Row],[wielkosc_zamowienia]])</f>
        <v>28530</v>
      </c>
      <c r="H742" t="b">
        <f>(soki[[#This Row],[Butelek]]=soki[[#This Row],[Zostało]])</f>
        <v>0</v>
      </c>
      <c r="I742" t="b">
        <f>WEEKDAY(soki[[#This Row],[data]],2)&gt;5</f>
        <v>1</v>
      </c>
    </row>
    <row r="743" spans="1:9" x14ac:dyDescent="0.25">
      <c r="A743">
        <v>742</v>
      </c>
      <c r="B743" s="2">
        <v>44556</v>
      </c>
      <c r="C743" t="s">
        <v>7</v>
      </c>
      <c r="D743">
        <v>7320</v>
      </c>
      <c r="E743">
        <f t="shared" si="26"/>
        <v>359</v>
      </c>
      <c r="F743">
        <f>IF(E743 = E742, G742, G742 + IF(soki[[#This Row],[WEEKEND]], 5000, $V$8))</f>
        <v>28530</v>
      </c>
      <c r="G743">
        <f>IF(soki[[#This Row],[Butelek]]-soki[[#This Row],[wielkosc_zamowienia]]&lt;0, soki[[#This Row],[Butelek]], soki[[#This Row],[Butelek]]-soki[[#This Row],[wielkosc_zamowienia]])</f>
        <v>21210</v>
      </c>
      <c r="H743" t="b">
        <f>(soki[[#This Row],[Butelek]]=soki[[#This Row],[Zostało]])</f>
        <v>0</v>
      </c>
      <c r="I743" t="b">
        <f>WEEKDAY(soki[[#This Row],[data]],2)&gt;5</f>
        <v>1</v>
      </c>
    </row>
    <row r="744" spans="1:9" x14ac:dyDescent="0.25">
      <c r="A744">
        <v>743</v>
      </c>
      <c r="B744" s="2">
        <v>44557</v>
      </c>
      <c r="C744" t="s">
        <v>7</v>
      </c>
      <c r="D744">
        <v>3930</v>
      </c>
      <c r="E744">
        <f t="shared" si="26"/>
        <v>360</v>
      </c>
      <c r="F744">
        <f>IF(E744 = E743, G743, G743 + IF(soki[[#This Row],[WEEKEND]], 5000, $V$8))</f>
        <v>33210</v>
      </c>
      <c r="G744">
        <f>IF(soki[[#This Row],[Butelek]]-soki[[#This Row],[wielkosc_zamowienia]]&lt;0, soki[[#This Row],[Butelek]], soki[[#This Row],[Butelek]]-soki[[#This Row],[wielkosc_zamowienia]])</f>
        <v>29280</v>
      </c>
      <c r="H744" t="b">
        <f>(soki[[#This Row],[Butelek]]=soki[[#This Row],[Zostało]])</f>
        <v>0</v>
      </c>
      <c r="I744" t="b">
        <f>WEEKDAY(soki[[#This Row],[data]],2)&gt;5</f>
        <v>0</v>
      </c>
    </row>
    <row r="745" spans="1:9" x14ac:dyDescent="0.25">
      <c r="A745">
        <v>744</v>
      </c>
      <c r="B745" s="2">
        <v>44557</v>
      </c>
      <c r="C745" t="s">
        <v>6</v>
      </c>
      <c r="D745">
        <v>5870</v>
      </c>
      <c r="E745">
        <f t="shared" si="26"/>
        <v>360</v>
      </c>
      <c r="F745">
        <f>IF(E745 = E744, G744, G744 + IF(soki[[#This Row],[WEEKEND]], 5000, $V$8))</f>
        <v>29280</v>
      </c>
      <c r="G745">
        <f>IF(soki[[#This Row],[Butelek]]-soki[[#This Row],[wielkosc_zamowienia]]&lt;0, soki[[#This Row],[Butelek]], soki[[#This Row],[Butelek]]-soki[[#This Row],[wielkosc_zamowienia]])</f>
        <v>23410</v>
      </c>
      <c r="H745" t="b">
        <f>(soki[[#This Row],[Butelek]]=soki[[#This Row],[Zostało]])</f>
        <v>0</v>
      </c>
      <c r="I745" t="b">
        <f>WEEKDAY(soki[[#This Row],[data]],2)&gt;5</f>
        <v>0</v>
      </c>
    </row>
    <row r="746" spans="1:9" x14ac:dyDescent="0.25">
      <c r="A746">
        <v>745</v>
      </c>
      <c r="B746" s="2">
        <v>44557</v>
      </c>
      <c r="C746" t="s">
        <v>5</v>
      </c>
      <c r="D746">
        <v>8040</v>
      </c>
      <c r="E746">
        <f t="shared" si="26"/>
        <v>360</v>
      </c>
      <c r="F746">
        <f>IF(E746 = E745, G745, G745 + IF(soki[[#This Row],[WEEKEND]], 5000, $V$8))</f>
        <v>23410</v>
      </c>
      <c r="G746">
        <f>IF(soki[[#This Row],[Butelek]]-soki[[#This Row],[wielkosc_zamowienia]]&lt;0, soki[[#This Row],[Butelek]], soki[[#This Row],[Butelek]]-soki[[#This Row],[wielkosc_zamowienia]])</f>
        <v>15370</v>
      </c>
      <c r="H746" t="b">
        <f>(soki[[#This Row],[Butelek]]=soki[[#This Row],[Zostało]])</f>
        <v>0</v>
      </c>
      <c r="I746" t="b">
        <f>WEEKDAY(soki[[#This Row],[data]],2)&gt;5</f>
        <v>0</v>
      </c>
    </row>
    <row r="747" spans="1:9" x14ac:dyDescent="0.25">
      <c r="A747">
        <v>746</v>
      </c>
      <c r="B747" s="2">
        <v>44557</v>
      </c>
      <c r="C747" t="s">
        <v>4</v>
      </c>
      <c r="D747">
        <v>8030</v>
      </c>
      <c r="E747">
        <f t="shared" si="26"/>
        <v>360</v>
      </c>
      <c r="F747">
        <f>IF(E747 = E746, G746, G746 + IF(soki[[#This Row],[WEEKEND]], 5000, $V$8))</f>
        <v>15370</v>
      </c>
      <c r="G747">
        <f>IF(soki[[#This Row],[Butelek]]-soki[[#This Row],[wielkosc_zamowienia]]&lt;0, soki[[#This Row],[Butelek]], soki[[#This Row],[Butelek]]-soki[[#This Row],[wielkosc_zamowienia]])</f>
        <v>7340</v>
      </c>
      <c r="H747" t="b">
        <f>(soki[[#This Row],[Butelek]]=soki[[#This Row],[Zostało]])</f>
        <v>0</v>
      </c>
      <c r="I747" t="b">
        <f>WEEKDAY(soki[[#This Row],[data]],2)&gt;5</f>
        <v>0</v>
      </c>
    </row>
    <row r="748" spans="1:9" x14ac:dyDescent="0.25">
      <c r="A748">
        <v>747</v>
      </c>
      <c r="B748" s="2">
        <v>44558</v>
      </c>
      <c r="C748" t="s">
        <v>5</v>
      </c>
      <c r="D748">
        <v>4140</v>
      </c>
      <c r="E748">
        <f t="shared" si="26"/>
        <v>361</v>
      </c>
      <c r="F748">
        <f>IF(E748 = E747, G747, G747 + IF(soki[[#This Row],[WEEKEND]], 5000, $V$8))</f>
        <v>19340</v>
      </c>
      <c r="G748">
        <f>IF(soki[[#This Row],[Butelek]]-soki[[#This Row],[wielkosc_zamowienia]]&lt;0, soki[[#This Row],[Butelek]], soki[[#This Row],[Butelek]]-soki[[#This Row],[wielkosc_zamowienia]])</f>
        <v>15200</v>
      </c>
      <c r="H748" t="b">
        <f>(soki[[#This Row],[Butelek]]=soki[[#This Row],[Zostało]])</f>
        <v>0</v>
      </c>
      <c r="I748" t="b">
        <f>WEEKDAY(soki[[#This Row],[data]],2)&gt;5</f>
        <v>0</v>
      </c>
    </row>
    <row r="749" spans="1:9" x14ac:dyDescent="0.25">
      <c r="A749">
        <v>748</v>
      </c>
      <c r="B749" s="2">
        <v>44558</v>
      </c>
      <c r="C749" t="s">
        <v>4</v>
      </c>
      <c r="D749">
        <v>1410</v>
      </c>
      <c r="E749">
        <f t="shared" si="26"/>
        <v>361</v>
      </c>
      <c r="F749">
        <f>IF(E749 = E748, G748, G748 + IF(soki[[#This Row],[WEEKEND]], 5000, $V$8))</f>
        <v>15200</v>
      </c>
      <c r="G749">
        <f>IF(soki[[#This Row],[Butelek]]-soki[[#This Row],[wielkosc_zamowienia]]&lt;0, soki[[#This Row],[Butelek]], soki[[#This Row],[Butelek]]-soki[[#This Row],[wielkosc_zamowienia]])</f>
        <v>13790</v>
      </c>
      <c r="H749" t="b">
        <f>(soki[[#This Row],[Butelek]]=soki[[#This Row],[Zostało]])</f>
        <v>0</v>
      </c>
      <c r="I749" t="b">
        <f>WEEKDAY(soki[[#This Row],[data]],2)&gt;5</f>
        <v>0</v>
      </c>
    </row>
    <row r="750" spans="1:9" x14ac:dyDescent="0.25">
      <c r="A750">
        <v>749</v>
      </c>
      <c r="B750" s="2">
        <v>44558</v>
      </c>
      <c r="C750" t="s">
        <v>6</v>
      </c>
      <c r="D750">
        <v>4500</v>
      </c>
      <c r="E750">
        <f t="shared" si="26"/>
        <v>361</v>
      </c>
      <c r="F750">
        <f>IF(E750 = E749, G749, G749 + IF(soki[[#This Row],[WEEKEND]], 5000, $V$8))</f>
        <v>13790</v>
      </c>
      <c r="G750">
        <f>IF(soki[[#This Row],[Butelek]]-soki[[#This Row],[wielkosc_zamowienia]]&lt;0, soki[[#This Row],[Butelek]], soki[[#This Row],[Butelek]]-soki[[#This Row],[wielkosc_zamowienia]])</f>
        <v>9290</v>
      </c>
      <c r="H750" t="b">
        <f>(soki[[#This Row],[Butelek]]=soki[[#This Row],[Zostało]])</f>
        <v>0</v>
      </c>
      <c r="I750" t="b">
        <f>WEEKDAY(soki[[#This Row],[data]],2)&gt;5</f>
        <v>0</v>
      </c>
    </row>
    <row r="751" spans="1:9" x14ac:dyDescent="0.25">
      <c r="A751">
        <v>750</v>
      </c>
      <c r="B751" s="2">
        <v>44559</v>
      </c>
      <c r="C751" t="s">
        <v>5</v>
      </c>
      <c r="D751">
        <v>4050</v>
      </c>
      <c r="E751">
        <f t="shared" si="26"/>
        <v>362</v>
      </c>
      <c r="F751">
        <f>IF(E751 = E750, G750, G750 + IF(soki[[#This Row],[WEEKEND]], 5000, $V$8))</f>
        <v>21290</v>
      </c>
      <c r="G751">
        <f>IF(soki[[#This Row],[Butelek]]-soki[[#This Row],[wielkosc_zamowienia]]&lt;0, soki[[#This Row],[Butelek]], soki[[#This Row],[Butelek]]-soki[[#This Row],[wielkosc_zamowienia]])</f>
        <v>17240</v>
      </c>
      <c r="H751" t="b">
        <f>(soki[[#This Row],[Butelek]]=soki[[#This Row],[Zostało]])</f>
        <v>0</v>
      </c>
      <c r="I751" t="b">
        <f>WEEKDAY(soki[[#This Row],[data]],2)&gt;5</f>
        <v>0</v>
      </c>
    </row>
    <row r="752" spans="1:9" x14ac:dyDescent="0.25">
      <c r="A752">
        <v>751</v>
      </c>
      <c r="B752" s="2">
        <v>44559</v>
      </c>
      <c r="C752" t="s">
        <v>4</v>
      </c>
      <c r="D752">
        <v>7390</v>
      </c>
      <c r="E752">
        <f t="shared" si="26"/>
        <v>362</v>
      </c>
      <c r="F752">
        <f>IF(E752 = E751, G751, G751 + IF(soki[[#This Row],[WEEKEND]], 5000, $V$8))</f>
        <v>17240</v>
      </c>
      <c r="G752">
        <f>IF(soki[[#This Row],[Butelek]]-soki[[#This Row],[wielkosc_zamowienia]]&lt;0, soki[[#This Row],[Butelek]], soki[[#This Row],[Butelek]]-soki[[#This Row],[wielkosc_zamowienia]])</f>
        <v>9850</v>
      </c>
      <c r="H752" t="b">
        <f>(soki[[#This Row],[Butelek]]=soki[[#This Row],[Zostało]])</f>
        <v>0</v>
      </c>
      <c r="I752" t="b">
        <f>WEEKDAY(soki[[#This Row],[data]],2)&gt;5</f>
        <v>0</v>
      </c>
    </row>
    <row r="753" spans="1:9" x14ac:dyDescent="0.25">
      <c r="A753">
        <v>752</v>
      </c>
      <c r="B753" s="2">
        <v>44560</v>
      </c>
      <c r="C753" t="s">
        <v>6</v>
      </c>
      <c r="D753">
        <v>4600</v>
      </c>
      <c r="E753">
        <f t="shared" si="26"/>
        <v>363</v>
      </c>
      <c r="F753">
        <f>IF(E753 = E752, G752, G752 + IF(soki[[#This Row],[WEEKEND]], 5000, $V$8))</f>
        <v>21850</v>
      </c>
      <c r="G753">
        <f>IF(soki[[#This Row],[Butelek]]-soki[[#This Row],[wielkosc_zamowienia]]&lt;0, soki[[#This Row],[Butelek]], soki[[#This Row],[Butelek]]-soki[[#This Row],[wielkosc_zamowienia]])</f>
        <v>17250</v>
      </c>
      <c r="H753" t="b">
        <f>(soki[[#This Row],[Butelek]]=soki[[#This Row],[Zostało]])</f>
        <v>0</v>
      </c>
      <c r="I753" t="b">
        <f>WEEKDAY(soki[[#This Row],[data]],2)&gt;5</f>
        <v>0</v>
      </c>
    </row>
    <row r="754" spans="1:9" x14ac:dyDescent="0.25">
      <c r="A754">
        <v>753</v>
      </c>
      <c r="B754" s="2">
        <v>44560</v>
      </c>
      <c r="C754" t="s">
        <v>5</v>
      </c>
      <c r="D754">
        <v>7040</v>
      </c>
      <c r="E754">
        <f t="shared" si="26"/>
        <v>363</v>
      </c>
      <c r="F754">
        <f>IF(E754 = E753, G753, G753 + IF(soki[[#This Row],[WEEKEND]], 5000, $V$8))</f>
        <v>17250</v>
      </c>
      <c r="G754">
        <f>IF(soki[[#This Row],[Butelek]]-soki[[#This Row],[wielkosc_zamowienia]]&lt;0, soki[[#This Row],[Butelek]], soki[[#This Row],[Butelek]]-soki[[#This Row],[wielkosc_zamowienia]])</f>
        <v>10210</v>
      </c>
      <c r="H754" t="b">
        <f>(soki[[#This Row],[Butelek]]=soki[[#This Row],[Zostało]])</f>
        <v>0</v>
      </c>
      <c r="I754" t="b">
        <f>WEEKDAY(soki[[#This Row],[data]],2)&gt;5</f>
        <v>0</v>
      </c>
    </row>
    <row r="755" spans="1:9" x14ac:dyDescent="0.25">
      <c r="A755">
        <v>754</v>
      </c>
      <c r="B755" s="2">
        <v>44560</v>
      </c>
      <c r="C755" t="s">
        <v>7</v>
      </c>
      <c r="D755">
        <v>2410</v>
      </c>
      <c r="E755">
        <f t="shared" si="26"/>
        <v>363</v>
      </c>
      <c r="F755">
        <f>IF(E755 = E754, G754, G754 + IF(soki[[#This Row],[WEEKEND]], 5000, $V$8))</f>
        <v>10210</v>
      </c>
      <c r="G755">
        <f>IF(soki[[#This Row],[Butelek]]-soki[[#This Row],[wielkosc_zamowienia]]&lt;0, soki[[#This Row],[Butelek]], soki[[#This Row],[Butelek]]-soki[[#This Row],[wielkosc_zamowienia]])</f>
        <v>7800</v>
      </c>
      <c r="H755" t="b">
        <f>(soki[[#This Row],[Butelek]]=soki[[#This Row],[Zostało]])</f>
        <v>0</v>
      </c>
      <c r="I755" t="b">
        <f>WEEKDAY(soki[[#This Row],[data]],2)&gt;5</f>
        <v>0</v>
      </c>
    </row>
    <row r="756" spans="1:9" x14ac:dyDescent="0.25">
      <c r="A756">
        <v>755</v>
      </c>
      <c r="B756" s="2">
        <v>44561</v>
      </c>
      <c r="C756" t="s">
        <v>6</v>
      </c>
      <c r="D756">
        <v>6290</v>
      </c>
      <c r="E756">
        <f t="shared" si="26"/>
        <v>364</v>
      </c>
      <c r="F756">
        <f>IF(E756 = E755, G755, G755 + IF(soki[[#This Row],[WEEKEND]], 5000, $V$8))</f>
        <v>19800</v>
      </c>
      <c r="G756">
        <f>IF(soki[[#This Row],[Butelek]]-soki[[#This Row],[wielkosc_zamowienia]]&lt;0, soki[[#This Row],[Butelek]], soki[[#This Row],[Butelek]]-soki[[#This Row],[wielkosc_zamowienia]])</f>
        <v>13510</v>
      </c>
      <c r="H756" t="b">
        <f>(soki[[#This Row],[Butelek]]=soki[[#This Row],[Zostało]])</f>
        <v>0</v>
      </c>
      <c r="I756" t="b">
        <f>WEEKDAY(soki[[#This Row],[data]],2)&gt;5</f>
        <v>0</v>
      </c>
    </row>
  </sheetData>
  <conditionalFormatting sqref="S1:S1048576">
    <cfRule type="cellIs" dxfId="9" priority="2" operator="equal">
      <formula>$Q$12</formula>
    </cfRule>
  </conditionalFormatting>
  <conditionalFormatting sqref="H1:H1048576">
    <cfRule type="cellIs" dxfId="7" priority="1" operator="equal">
      <formula>TRUE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6"/>
  <sheetViews>
    <sheetView tabSelected="1" workbookViewId="0">
      <selection activeCell="V8" sqref="V8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17" max="17" width="12.42578125" customWidth="1"/>
    <col min="18" max="18" width="11.85546875" customWidth="1"/>
    <col min="21" max="21" width="10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15</v>
      </c>
      <c r="G1" t="s">
        <v>16</v>
      </c>
      <c r="H1" t="s">
        <v>17</v>
      </c>
      <c r="I1" t="s">
        <v>18</v>
      </c>
    </row>
    <row r="2" spans="1:22" x14ac:dyDescent="0.25">
      <c r="A2">
        <v>1</v>
      </c>
      <c r="B2" s="2">
        <v>44198</v>
      </c>
      <c r="C2" t="s">
        <v>4</v>
      </c>
      <c r="D2">
        <v>1290</v>
      </c>
      <c r="E2">
        <v>1</v>
      </c>
      <c r="F2">
        <f>30000+5000</f>
        <v>35000</v>
      </c>
      <c r="G2">
        <f>IF(soki3[[#This Row],[Butelek]]-soki3[[#This Row],[wielkosc_zamowienia]]&lt;0, soki3[[#This Row],[Butelek]], soki3[[#This Row],[Butelek]]-soki3[[#This Row],[wielkosc_zamowienia]])</f>
        <v>33710</v>
      </c>
      <c r="H2" t="b">
        <f>(soki3[[#This Row],[Butelek]]=soki3[[#This Row],[Zostało]])</f>
        <v>0</v>
      </c>
      <c r="I2" t="b">
        <f>WEEKDAY(soki3[[#This Row],[data]],2)&gt;5</f>
        <v>1</v>
      </c>
    </row>
    <row r="3" spans="1:22" x14ac:dyDescent="0.25">
      <c r="A3">
        <v>2</v>
      </c>
      <c r="B3" s="2">
        <v>44198</v>
      </c>
      <c r="C3" t="s">
        <v>5</v>
      </c>
      <c r="D3">
        <v>4420</v>
      </c>
      <c r="E3">
        <f>IF(DAY(B3)=DAY(B2),E2,E2+1)</f>
        <v>1</v>
      </c>
      <c r="F3">
        <f>IF(E3 = E2, G2, G2 + IF(soki3[[#This Row],[WEEKEND]], 5000, $V$8))</f>
        <v>33710</v>
      </c>
      <c r="G3">
        <f>IF(soki3[[#This Row],[Butelek]]-soki3[[#This Row],[wielkosc_zamowienia]]&lt;0, soki3[[#This Row],[Butelek]], soki3[[#This Row],[Butelek]]-soki3[[#This Row],[wielkosc_zamowienia]])</f>
        <v>29290</v>
      </c>
      <c r="H3" t="b">
        <f>(soki3[[#This Row],[Butelek]]=soki3[[#This Row],[Zostało]])</f>
        <v>0</v>
      </c>
      <c r="I3" t="b">
        <f>WEEKDAY(soki3[[#This Row],[data]],2)&gt;5</f>
        <v>1</v>
      </c>
    </row>
    <row r="4" spans="1:22" x14ac:dyDescent="0.25">
      <c r="A4">
        <v>3</v>
      </c>
      <c r="B4" s="2">
        <v>44198</v>
      </c>
      <c r="C4" t="s">
        <v>6</v>
      </c>
      <c r="D4">
        <v>5190</v>
      </c>
      <c r="E4">
        <f t="shared" ref="E4:E67" si="0">IF(DAY(B4)=DAY(B3),E3,E3+1)</f>
        <v>1</v>
      </c>
      <c r="F4">
        <f>IF(E4 = E3, G3, G3 + IF(soki3[[#This Row],[WEEKEND]], 5000, $V$8))</f>
        <v>29290</v>
      </c>
      <c r="G4">
        <f>IF(soki3[[#This Row],[Butelek]]-soki3[[#This Row],[wielkosc_zamowienia]]&lt;0, soki3[[#This Row],[Butelek]], soki3[[#This Row],[Butelek]]-soki3[[#This Row],[wielkosc_zamowienia]])</f>
        <v>24100</v>
      </c>
      <c r="H4" t="b">
        <f>(soki3[[#This Row],[Butelek]]=soki3[[#This Row],[Zostało]])</f>
        <v>0</v>
      </c>
      <c r="I4" t="b">
        <f>WEEKDAY(soki3[[#This Row],[data]],2)&gt;5</f>
        <v>1</v>
      </c>
      <c r="P4" s="1" t="s">
        <v>2</v>
      </c>
      <c r="Q4" s="1" t="s">
        <v>8</v>
      </c>
      <c r="R4" s="1" t="s">
        <v>14</v>
      </c>
      <c r="U4" s="1" t="s">
        <v>19</v>
      </c>
      <c r="V4" s="1">
        <f>COUNTIF(H:H, TRUE)</f>
        <v>0</v>
      </c>
    </row>
    <row r="5" spans="1:22" x14ac:dyDescent="0.25">
      <c r="A5">
        <v>4</v>
      </c>
      <c r="B5" s="2">
        <v>44199</v>
      </c>
      <c r="C5" t="s">
        <v>7</v>
      </c>
      <c r="D5">
        <v>950</v>
      </c>
      <c r="E5">
        <f t="shared" si="0"/>
        <v>2</v>
      </c>
      <c r="F5">
        <f>IF(E5 = E4, G4, G4 + IF(soki3[[#This Row],[WEEKEND]], 5000, $V$8))</f>
        <v>29100</v>
      </c>
      <c r="G5">
        <f>IF(soki3[[#This Row],[Butelek]]-soki3[[#This Row],[wielkosc_zamowienia]]&lt;0, soki3[[#This Row],[Butelek]], soki3[[#This Row],[Butelek]]-soki3[[#This Row],[wielkosc_zamowienia]])</f>
        <v>28150</v>
      </c>
      <c r="H5" t="b">
        <f>(soki3[[#This Row],[Butelek]]=soki3[[#This Row],[Zostało]])</f>
        <v>0</v>
      </c>
      <c r="I5" t="b">
        <f>WEEKDAY(soki3[[#This Row],[data]],2)&gt;5</f>
        <v>1</v>
      </c>
      <c r="P5" s="4" t="s">
        <v>4</v>
      </c>
      <c r="Q5" s="4">
        <f>COUNTIF(C:C,P5)</f>
        <v>222</v>
      </c>
      <c r="R5" s="4">
        <f>SUMIF(C:C,P5,D:D)</f>
        <v>1115560</v>
      </c>
      <c r="U5" s="1" t="s">
        <v>20</v>
      </c>
      <c r="V5" s="1">
        <f>SUMIF(H:H,TRUE,D:D)</f>
        <v>0</v>
      </c>
    </row>
    <row r="6" spans="1:22" x14ac:dyDescent="0.25">
      <c r="A6">
        <v>5</v>
      </c>
      <c r="B6" s="2">
        <v>44199</v>
      </c>
      <c r="C6" t="s">
        <v>6</v>
      </c>
      <c r="D6">
        <v>6000</v>
      </c>
      <c r="E6">
        <f t="shared" si="0"/>
        <v>2</v>
      </c>
      <c r="F6">
        <f>IF(E6 = E5, G5, G5 + IF(soki3[[#This Row],[WEEKEND]], 5000, $V$8))</f>
        <v>28150</v>
      </c>
      <c r="G6">
        <f>IF(soki3[[#This Row],[Butelek]]-soki3[[#This Row],[wielkosc_zamowienia]]&lt;0, soki3[[#This Row],[Butelek]], soki3[[#This Row],[Butelek]]-soki3[[#This Row],[wielkosc_zamowienia]])</f>
        <v>22150</v>
      </c>
      <c r="H6" t="b">
        <f>(soki3[[#This Row],[Butelek]]=soki3[[#This Row],[Zostało]])</f>
        <v>0</v>
      </c>
      <c r="I6" t="b">
        <f>WEEKDAY(soki3[[#This Row],[data]],2)&gt;5</f>
        <v>1</v>
      </c>
      <c r="P6" s="4" t="s">
        <v>5</v>
      </c>
      <c r="Q6" s="4">
        <f>COUNTIF(C:C,P6)</f>
        <v>198</v>
      </c>
      <c r="R6" s="4">
        <f t="shared" ref="R6:R8" si="1">SUMIF(C:C,P6,D:D)</f>
        <v>1062920</v>
      </c>
    </row>
    <row r="7" spans="1:22" x14ac:dyDescent="0.25">
      <c r="A7">
        <v>6</v>
      </c>
      <c r="B7" s="2">
        <v>44199</v>
      </c>
      <c r="C7" t="s">
        <v>5</v>
      </c>
      <c r="D7">
        <v>8530</v>
      </c>
      <c r="E7">
        <f t="shared" si="0"/>
        <v>2</v>
      </c>
      <c r="F7">
        <f>IF(E7 = E6, G6, G6 + IF(soki3[[#This Row],[WEEKEND]], 5000, $V$8))</f>
        <v>22150</v>
      </c>
      <c r="G7">
        <f>IF(soki3[[#This Row],[Butelek]]-soki3[[#This Row],[wielkosc_zamowienia]]&lt;0, soki3[[#This Row],[Butelek]], soki3[[#This Row],[Butelek]]-soki3[[#This Row],[wielkosc_zamowienia]])</f>
        <v>13620</v>
      </c>
      <c r="H7" t="b">
        <f>(soki3[[#This Row],[Butelek]]=soki3[[#This Row],[Zostało]])</f>
        <v>0</v>
      </c>
      <c r="I7" t="b">
        <f>WEEKDAY(soki3[[#This Row],[data]],2)&gt;5</f>
        <v>1</v>
      </c>
      <c r="P7" s="4" t="s">
        <v>6</v>
      </c>
      <c r="Q7" s="4">
        <f>COUNTIF(C:C,P7)</f>
        <v>152</v>
      </c>
      <c r="R7" s="4">
        <f t="shared" si="1"/>
        <v>819000</v>
      </c>
    </row>
    <row r="8" spans="1:22" x14ac:dyDescent="0.25">
      <c r="A8">
        <v>7</v>
      </c>
      <c r="B8" s="2">
        <v>44200</v>
      </c>
      <c r="C8" t="s">
        <v>7</v>
      </c>
      <c r="D8">
        <v>1140</v>
      </c>
      <c r="E8">
        <f t="shared" si="0"/>
        <v>3</v>
      </c>
      <c r="F8">
        <f>IF(E8 = E7, G7, G7 + IF(soki3[[#This Row],[WEEKEND]], 5000, $V$8))</f>
        <v>26799</v>
      </c>
      <c r="G8">
        <f>IF(soki3[[#This Row],[Butelek]]-soki3[[#This Row],[wielkosc_zamowienia]]&lt;0, soki3[[#This Row],[Butelek]], soki3[[#This Row],[Butelek]]-soki3[[#This Row],[wielkosc_zamowienia]])</f>
        <v>25659</v>
      </c>
      <c r="H8" t="b">
        <f>(soki3[[#This Row],[Butelek]]=soki3[[#This Row],[Zostało]])</f>
        <v>0</v>
      </c>
      <c r="I8" t="b">
        <f>WEEKDAY(soki3[[#This Row],[data]],2)&gt;5</f>
        <v>0</v>
      </c>
      <c r="P8" s="4" t="s">
        <v>7</v>
      </c>
      <c r="Q8" s="4">
        <f>COUNTIF(C:C,P8)</f>
        <v>183</v>
      </c>
      <c r="R8" s="4">
        <f t="shared" si="1"/>
        <v>944240</v>
      </c>
      <c r="U8" s="1" t="s">
        <v>21</v>
      </c>
      <c r="V8" s="1">
        <v>13179</v>
      </c>
    </row>
    <row r="9" spans="1:22" x14ac:dyDescent="0.25">
      <c r="A9">
        <v>8</v>
      </c>
      <c r="B9" s="2">
        <v>44200</v>
      </c>
      <c r="C9" t="s">
        <v>5</v>
      </c>
      <c r="D9">
        <v>2460</v>
      </c>
      <c r="E9">
        <f t="shared" si="0"/>
        <v>3</v>
      </c>
      <c r="F9">
        <f>IF(E9 = E8, G8, G8 + IF(soki3[[#This Row],[WEEKEND]], 5000, $V$8))</f>
        <v>25659</v>
      </c>
      <c r="G9">
        <f>IF(soki3[[#This Row],[Butelek]]-soki3[[#This Row],[wielkosc_zamowienia]]&lt;0, soki3[[#This Row],[Butelek]], soki3[[#This Row],[Butelek]]-soki3[[#This Row],[wielkosc_zamowienia]])</f>
        <v>23199</v>
      </c>
      <c r="H9" t="b">
        <f>(soki3[[#This Row],[Butelek]]=soki3[[#This Row],[Zostało]])</f>
        <v>0</v>
      </c>
      <c r="I9" t="b">
        <f>WEEKDAY(soki3[[#This Row],[data]],2)&gt;5</f>
        <v>0</v>
      </c>
    </row>
    <row r="10" spans="1:22" x14ac:dyDescent="0.25">
      <c r="A10">
        <v>9</v>
      </c>
      <c r="B10" s="2">
        <v>44201</v>
      </c>
      <c r="C10" t="s">
        <v>6</v>
      </c>
      <c r="D10">
        <v>7520</v>
      </c>
      <c r="E10">
        <f t="shared" si="0"/>
        <v>4</v>
      </c>
      <c r="F10">
        <f>IF(E10 = E9, G9, G9 + IF(soki3[[#This Row],[WEEKEND]], 5000, $V$8))</f>
        <v>36378</v>
      </c>
      <c r="G10">
        <f>IF(soki3[[#This Row],[Butelek]]-soki3[[#This Row],[wielkosc_zamowienia]]&lt;0, soki3[[#This Row],[Butelek]], soki3[[#This Row],[Butelek]]-soki3[[#This Row],[wielkosc_zamowienia]])</f>
        <v>28858</v>
      </c>
      <c r="H10" t="b">
        <f>(soki3[[#This Row],[Butelek]]=soki3[[#This Row],[Zostało]])</f>
        <v>0</v>
      </c>
      <c r="I10" t="b">
        <f>WEEKDAY(soki3[[#This Row],[data]],2)&gt;5</f>
        <v>0</v>
      </c>
    </row>
    <row r="11" spans="1:22" x14ac:dyDescent="0.25">
      <c r="A11">
        <v>10</v>
      </c>
      <c r="B11" s="2">
        <v>44201</v>
      </c>
      <c r="C11" t="s">
        <v>5</v>
      </c>
      <c r="D11">
        <v>7920</v>
      </c>
      <c r="E11">
        <f t="shared" si="0"/>
        <v>4</v>
      </c>
      <c r="F11">
        <f>IF(E11 = E10, G10, G10 + IF(soki3[[#This Row],[WEEKEND]], 5000, $V$8))</f>
        <v>28858</v>
      </c>
      <c r="G11">
        <f>IF(soki3[[#This Row],[Butelek]]-soki3[[#This Row],[wielkosc_zamowienia]]&lt;0, soki3[[#This Row],[Butelek]], soki3[[#This Row],[Butelek]]-soki3[[#This Row],[wielkosc_zamowienia]])</f>
        <v>20938</v>
      </c>
      <c r="H11" t="b">
        <f>(soki3[[#This Row],[Butelek]]=soki3[[#This Row],[Zostało]])</f>
        <v>0</v>
      </c>
      <c r="I11" t="b">
        <f>WEEKDAY(soki3[[#This Row],[data]],2)&gt;5</f>
        <v>0</v>
      </c>
    </row>
    <row r="12" spans="1:22" x14ac:dyDescent="0.25">
      <c r="A12">
        <v>11</v>
      </c>
      <c r="B12" s="2">
        <v>44201</v>
      </c>
      <c r="C12" t="s">
        <v>4</v>
      </c>
      <c r="D12">
        <v>1430</v>
      </c>
      <c r="E12">
        <f t="shared" si="0"/>
        <v>4</v>
      </c>
      <c r="F12">
        <f>IF(E12 = E11, G11, G11 + IF(soki3[[#This Row],[WEEKEND]], 5000, $V$8))</f>
        <v>20938</v>
      </c>
      <c r="G12">
        <f>IF(soki3[[#This Row],[Butelek]]-soki3[[#This Row],[wielkosc_zamowienia]]&lt;0, soki3[[#This Row],[Butelek]], soki3[[#This Row],[Butelek]]-soki3[[#This Row],[wielkosc_zamowienia]])</f>
        <v>19508</v>
      </c>
      <c r="H12" t="b">
        <f>(soki3[[#This Row],[Butelek]]=soki3[[#This Row],[Zostało]])</f>
        <v>0</v>
      </c>
      <c r="I12" t="b">
        <f>WEEKDAY(soki3[[#This Row],[data]],2)&gt;5</f>
        <v>0</v>
      </c>
      <c r="P12" s="1" t="s">
        <v>13</v>
      </c>
      <c r="Q12" s="1">
        <f>MAX(S:S)</f>
        <v>8</v>
      </c>
    </row>
    <row r="13" spans="1:22" x14ac:dyDescent="0.25">
      <c r="A13">
        <v>12</v>
      </c>
      <c r="B13" s="2">
        <v>44202</v>
      </c>
      <c r="C13" t="s">
        <v>7</v>
      </c>
      <c r="D13">
        <v>1500</v>
      </c>
      <c r="E13">
        <f t="shared" si="0"/>
        <v>5</v>
      </c>
      <c r="F13">
        <f>IF(E13 = E12, G12, G12 + IF(soki3[[#This Row],[WEEKEND]], 5000, $V$8))</f>
        <v>32687</v>
      </c>
      <c r="G13">
        <f>IF(soki3[[#This Row],[Butelek]]-soki3[[#This Row],[wielkosc_zamowienia]]&lt;0, soki3[[#This Row],[Butelek]], soki3[[#This Row],[Butelek]]-soki3[[#This Row],[wielkosc_zamowienia]])</f>
        <v>31187</v>
      </c>
      <c r="H13" t="b">
        <f>(soki3[[#This Row],[Butelek]]=soki3[[#This Row],[Zostało]])</f>
        <v>0</v>
      </c>
      <c r="I13" t="b">
        <f>WEEKDAY(soki3[[#This Row],[data]],2)&gt;5</f>
        <v>0</v>
      </c>
    </row>
    <row r="14" spans="1:22" x14ac:dyDescent="0.25">
      <c r="A14">
        <v>13</v>
      </c>
      <c r="B14" s="2">
        <v>44202</v>
      </c>
      <c r="C14" t="s">
        <v>4</v>
      </c>
      <c r="D14">
        <v>5540</v>
      </c>
      <c r="E14">
        <f t="shared" si="0"/>
        <v>5</v>
      </c>
      <c r="F14">
        <f>IF(E14 = E13, G13, G13 + IF(soki3[[#This Row],[WEEKEND]], 5000, $V$8))</f>
        <v>31187</v>
      </c>
      <c r="G14">
        <f>IF(soki3[[#This Row],[Butelek]]-soki3[[#This Row],[wielkosc_zamowienia]]&lt;0, soki3[[#This Row],[Butelek]], soki3[[#This Row],[Butelek]]-soki3[[#This Row],[wielkosc_zamowienia]])</f>
        <v>25647</v>
      </c>
      <c r="H14" t="b">
        <f>(soki3[[#This Row],[Butelek]]=soki3[[#This Row],[Zostało]])</f>
        <v>0</v>
      </c>
      <c r="I14" t="b">
        <f>WEEKDAY(soki3[[#This Row],[data]],2)&gt;5</f>
        <v>0</v>
      </c>
      <c r="P14" s="3" t="s">
        <v>10</v>
      </c>
      <c r="Q14" s="3" t="s">
        <v>1</v>
      </c>
      <c r="R14" s="3" t="s">
        <v>11</v>
      </c>
      <c r="S14" s="3" t="s">
        <v>12</v>
      </c>
    </row>
    <row r="15" spans="1:22" x14ac:dyDescent="0.25">
      <c r="A15">
        <v>14</v>
      </c>
      <c r="B15" s="2">
        <v>44202</v>
      </c>
      <c r="C15" t="s">
        <v>6</v>
      </c>
      <c r="D15">
        <v>7340</v>
      </c>
      <c r="E15">
        <f t="shared" si="0"/>
        <v>5</v>
      </c>
      <c r="F15">
        <f>IF(E15 = E14, G14, G14 + IF(soki3[[#This Row],[WEEKEND]], 5000, $V$8))</f>
        <v>25647</v>
      </c>
      <c r="G15">
        <f>IF(soki3[[#This Row],[Butelek]]-soki3[[#This Row],[wielkosc_zamowienia]]&lt;0, soki3[[#This Row],[Butelek]], soki3[[#This Row],[Butelek]]-soki3[[#This Row],[wielkosc_zamowienia]])</f>
        <v>18307</v>
      </c>
      <c r="H15" t="b">
        <f>(soki3[[#This Row],[Butelek]]=soki3[[#This Row],[Zostało]])</f>
        <v>0</v>
      </c>
      <c r="I15" t="b">
        <f>WEEKDAY(soki3[[#This Row],[data]],2)&gt;5</f>
        <v>0</v>
      </c>
      <c r="P15" s="3">
        <v>1</v>
      </c>
      <c r="Q15" s="5">
        <v>44198</v>
      </c>
      <c r="R15" s="3" t="b">
        <f>COUNTIFS(E:E,P15,C:C,"Ogrodzieniec") &gt; 0</f>
        <v>1</v>
      </c>
      <c r="S15" s="3">
        <v>1</v>
      </c>
    </row>
    <row r="16" spans="1:22" x14ac:dyDescent="0.25">
      <c r="A16">
        <v>15</v>
      </c>
      <c r="B16" s="2">
        <v>44203</v>
      </c>
      <c r="C16" t="s">
        <v>5</v>
      </c>
      <c r="D16">
        <v>8170</v>
      </c>
      <c r="E16">
        <f t="shared" si="0"/>
        <v>6</v>
      </c>
      <c r="F16">
        <f>IF(E16 = E15, G15, G15 + IF(soki3[[#This Row],[WEEKEND]], 5000, $V$8))</f>
        <v>31486</v>
      </c>
      <c r="G16">
        <f>IF(soki3[[#This Row],[Butelek]]-soki3[[#This Row],[wielkosc_zamowienia]]&lt;0, soki3[[#This Row],[Butelek]], soki3[[#This Row],[Butelek]]-soki3[[#This Row],[wielkosc_zamowienia]])</f>
        <v>23316</v>
      </c>
      <c r="H16" t="b">
        <f>(soki3[[#This Row],[Butelek]]=soki3[[#This Row],[Zostało]])</f>
        <v>0</v>
      </c>
      <c r="I16" t="b">
        <f>WEEKDAY(soki3[[#This Row],[data]],2)&gt;5</f>
        <v>0</v>
      </c>
      <c r="P16" s="3">
        <v>2</v>
      </c>
      <c r="Q16" s="5">
        <v>44199</v>
      </c>
      <c r="R16" s="3" t="b">
        <f t="shared" ref="R16:R79" si="2">COUNTIFS(E:E,P16,C:C,"Ogrodzieniec") &gt; 0</f>
        <v>0</v>
      </c>
      <c r="S16" s="3">
        <f t="shared" ref="S16:S79" si="3">IF(R16,S15+1,0)</f>
        <v>0</v>
      </c>
    </row>
    <row r="17" spans="1:19" x14ac:dyDescent="0.25">
      <c r="A17">
        <v>16</v>
      </c>
      <c r="B17" s="2">
        <v>44204</v>
      </c>
      <c r="C17" t="s">
        <v>4</v>
      </c>
      <c r="D17">
        <v>9410</v>
      </c>
      <c r="E17">
        <f t="shared" si="0"/>
        <v>7</v>
      </c>
      <c r="F17">
        <f>IF(E17 = E16, G16, G16 + IF(soki3[[#This Row],[WEEKEND]], 5000, $V$8))</f>
        <v>36495</v>
      </c>
      <c r="G17">
        <f>IF(soki3[[#This Row],[Butelek]]-soki3[[#This Row],[wielkosc_zamowienia]]&lt;0, soki3[[#This Row],[Butelek]], soki3[[#This Row],[Butelek]]-soki3[[#This Row],[wielkosc_zamowienia]])</f>
        <v>27085</v>
      </c>
      <c r="H17" t="b">
        <f>(soki3[[#This Row],[Butelek]]=soki3[[#This Row],[Zostało]])</f>
        <v>0</v>
      </c>
      <c r="I17" t="b">
        <f>WEEKDAY(soki3[[#This Row],[data]],2)&gt;5</f>
        <v>0</v>
      </c>
      <c r="P17" s="3">
        <v>3</v>
      </c>
      <c r="Q17" s="5">
        <v>44200</v>
      </c>
      <c r="R17" s="3" t="b">
        <f t="shared" si="2"/>
        <v>0</v>
      </c>
      <c r="S17" s="3">
        <f t="shared" si="3"/>
        <v>0</v>
      </c>
    </row>
    <row r="18" spans="1:19" x14ac:dyDescent="0.25">
      <c r="A18">
        <v>17</v>
      </c>
      <c r="B18" s="2">
        <v>44204</v>
      </c>
      <c r="C18" t="s">
        <v>7</v>
      </c>
      <c r="D18">
        <v>4660</v>
      </c>
      <c r="E18">
        <f t="shared" si="0"/>
        <v>7</v>
      </c>
      <c r="F18">
        <f>IF(E18 = E17, G17, G17 + IF(soki3[[#This Row],[WEEKEND]], 5000, $V$8))</f>
        <v>27085</v>
      </c>
      <c r="G18">
        <f>IF(soki3[[#This Row],[Butelek]]-soki3[[#This Row],[wielkosc_zamowienia]]&lt;0, soki3[[#This Row],[Butelek]], soki3[[#This Row],[Butelek]]-soki3[[#This Row],[wielkosc_zamowienia]])</f>
        <v>22425</v>
      </c>
      <c r="H18" t="b">
        <f>(soki3[[#This Row],[Butelek]]=soki3[[#This Row],[Zostało]])</f>
        <v>0</v>
      </c>
      <c r="I18" t="b">
        <f>WEEKDAY(soki3[[#This Row],[data]],2)&gt;5</f>
        <v>0</v>
      </c>
      <c r="P18" s="3">
        <v>4</v>
      </c>
      <c r="Q18" s="5">
        <v>44201</v>
      </c>
      <c r="R18" s="3" t="b">
        <f t="shared" si="2"/>
        <v>1</v>
      </c>
      <c r="S18" s="3">
        <f t="shared" si="3"/>
        <v>1</v>
      </c>
    </row>
    <row r="19" spans="1:19" x14ac:dyDescent="0.25">
      <c r="A19">
        <v>18</v>
      </c>
      <c r="B19" s="2">
        <v>44205</v>
      </c>
      <c r="C19" t="s">
        <v>4</v>
      </c>
      <c r="D19">
        <v>2240</v>
      </c>
      <c r="E19">
        <f t="shared" si="0"/>
        <v>8</v>
      </c>
      <c r="F19">
        <f>IF(E19 = E18, G18, G18 + IF(soki3[[#This Row],[WEEKEND]], 5000, $V$8))</f>
        <v>27425</v>
      </c>
      <c r="G19">
        <f>IF(soki3[[#This Row],[Butelek]]-soki3[[#This Row],[wielkosc_zamowienia]]&lt;0, soki3[[#This Row],[Butelek]], soki3[[#This Row],[Butelek]]-soki3[[#This Row],[wielkosc_zamowienia]])</f>
        <v>25185</v>
      </c>
      <c r="H19" t="b">
        <f>(soki3[[#This Row],[Butelek]]=soki3[[#This Row],[Zostało]])</f>
        <v>0</v>
      </c>
      <c r="I19" t="b">
        <f>WEEKDAY(soki3[[#This Row],[data]],2)&gt;5</f>
        <v>1</v>
      </c>
      <c r="P19" s="3">
        <v>5</v>
      </c>
      <c r="Q19" s="5">
        <v>44202</v>
      </c>
      <c r="R19" s="3" t="b">
        <f t="shared" si="2"/>
        <v>1</v>
      </c>
      <c r="S19" s="3">
        <f t="shared" si="3"/>
        <v>2</v>
      </c>
    </row>
    <row r="20" spans="1:19" x14ac:dyDescent="0.25">
      <c r="A20">
        <v>19</v>
      </c>
      <c r="B20" s="2">
        <v>44205</v>
      </c>
      <c r="C20" t="s">
        <v>5</v>
      </c>
      <c r="D20">
        <v>6760</v>
      </c>
      <c r="E20">
        <f t="shared" si="0"/>
        <v>8</v>
      </c>
      <c r="F20">
        <f>IF(E20 = E19, G19, G19 + IF(soki3[[#This Row],[WEEKEND]], 5000, $V$8))</f>
        <v>25185</v>
      </c>
      <c r="G20">
        <f>IF(soki3[[#This Row],[Butelek]]-soki3[[#This Row],[wielkosc_zamowienia]]&lt;0, soki3[[#This Row],[Butelek]], soki3[[#This Row],[Butelek]]-soki3[[#This Row],[wielkosc_zamowienia]])</f>
        <v>18425</v>
      </c>
      <c r="H20" t="b">
        <f>(soki3[[#This Row],[Butelek]]=soki3[[#This Row],[Zostało]])</f>
        <v>0</v>
      </c>
      <c r="I20" t="b">
        <f>WEEKDAY(soki3[[#This Row],[data]],2)&gt;5</f>
        <v>1</v>
      </c>
      <c r="P20" s="3">
        <v>6</v>
      </c>
      <c r="Q20" s="5">
        <v>44203</v>
      </c>
      <c r="R20" s="3" t="b">
        <f t="shared" si="2"/>
        <v>0</v>
      </c>
      <c r="S20" s="3">
        <f t="shared" si="3"/>
        <v>0</v>
      </c>
    </row>
    <row r="21" spans="1:19" x14ac:dyDescent="0.25">
      <c r="A21">
        <v>20</v>
      </c>
      <c r="B21" s="2">
        <v>44206</v>
      </c>
      <c r="C21" t="s">
        <v>6</v>
      </c>
      <c r="D21">
        <v>7850</v>
      </c>
      <c r="E21">
        <f t="shared" si="0"/>
        <v>9</v>
      </c>
      <c r="F21">
        <f>IF(E21 = E20, G20, G20 + IF(soki3[[#This Row],[WEEKEND]], 5000, $V$8))</f>
        <v>23425</v>
      </c>
      <c r="G21">
        <f>IF(soki3[[#This Row],[Butelek]]-soki3[[#This Row],[wielkosc_zamowienia]]&lt;0, soki3[[#This Row],[Butelek]], soki3[[#This Row],[Butelek]]-soki3[[#This Row],[wielkosc_zamowienia]])</f>
        <v>15575</v>
      </c>
      <c r="H21" t="b">
        <f>(soki3[[#This Row],[Butelek]]=soki3[[#This Row],[Zostało]])</f>
        <v>0</v>
      </c>
      <c r="I21" t="b">
        <f>WEEKDAY(soki3[[#This Row],[data]],2)&gt;5</f>
        <v>1</v>
      </c>
      <c r="P21" s="3">
        <v>7</v>
      </c>
      <c r="Q21" s="5">
        <v>44204</v>
      </c>
      <c r="R21" s="3" t="b">
        <f t="shared" si="2"/>
        <v>1</v>
      </c>
      <c r="S21" s="3">
        <f t="shared" si="3"/>
        <v>1</v>
      </c>
    </row>
    <row r="22" spans="1:19" x14ac:dyDescent="0.25">
      <c r="A22">
        <v>21</v>
      </c>
      <c r="B22" s="2">
        <v>44207</v>
      </c>
      <c r="C22" t="s">
        <v>5</v>
      </c>
      <c r="D22">
        <v>5440</v>
      </c>
      <c r="E22">
        <f t="shared" si="0"/>
        <v>10</v>
      </c>
      <c r="F22">
        <f>IF(E22 = E21, G21, G21 + IF(soki3[[#This Row],[WEEKEND]], 5000, $V$8))</f>
        <v>28754</v>
      </c>
      <c r="G22">
        <f>IF(soki3[[#This Row],[Butelek]]-soki3[[#This Row],[wielkosc_zamowienia]]&lt;0, soki3[[#This Row],[Butelek]], soki3[[#This Row],[Butelek]]-soki3[[#This Row],[wielkosc_zamowienia]])</f>
        <v>23314</v>
      </c>
      <c r="H22" t="b">
        <f>(soki3[[#This Row],[Butelek]]=soki3[[#This Row],[Zostało]])</f>
        <v>0</v>
      </c>
      <c r="I22" t="b">
        <f>WEEKDAY(soki3[[#This Row],[data]],2)&gt;5</f>
        <v>0</v>
      </c>
      <c r="P22" s="3">
        <v>8</v>
      </c>
      <c r="Q22" s="5">
        <v>44205</v>
      </c>
      <c r="R22" s="3" t="b">
        <f t="shared" si="2"/>
        <v>1</v>
      </c>
      <c r="S22" s="3">
        <f t="shared" si="3"/>
        <v>2</v>
      </c>
    </row>
    <row r="23" spans="1:19" x14ac:dyDescent="0.25">
      <c r="A23">
        <v>22</v>
      </c>
      <c r="B23" s="2">
        <v>44207</v>
      </c>
      <c r="C23" t="s">
        <v>7</v>
      </c>
      <c r="D23">
        <v>5230</v>
      </c>
      <c r="E23">
        <f t="shared" si="0"/>
        <v>10</v>
      </c>
      <c r="F23">
        <f>IF(E23 = E22, G22, G22 + IF(soki3[[#This Row],[WEEKEND]], 5000, $V$8))</f>
        <v>23314</v>
      </c>
      <c r="G23">
        <f>IF(soki3[[#This Row],[Butelek]]-soki3[[#This Row],[wielkosc_zamowienia]]&lt;0, soki3[[#This Row],[Butelek]], soki3[[#This Row],[Butelek]]-soki3[[#This Row],[wielkosc_zamowienia]])</f>
        <v>18084</v>
      </c>
      <c r="H23" t="b">
        <f>(soki3[[#This Row],[Butelek]]=soki3[[#This Row],[Zostało]])</f>
        <v>0</v>
      </c>
      <c r="I23" t="b">
        <f>WEEKDAY(soki3[[#This Row],[data]],2)&gt;5</f>
        <v>0</v>
      </c>
      <c r="P23" s="3">
        <v>9</v>
      </c>
      <c r="Q23" s="5">
        <v>44206</v>
      </c>
      <c r="R23" s="3" t="b">
        <f t="shared" si="2"/>
        <v>0</v>
      </c>
      <c r="S23" s="3">
        <f t="shared" si="3"/>
        <v>0</v>
      </c>
    </row>
    <row r="24" spans="1:19" x14ac:dyDescent="0.25">
      <c r="A24">
        <v>23</v>
      </c>
      <c r="B24" s="2">
        <v>44207</v>
      </c>
      <c r="C24" t="s">
        <v>4</v>
      </c>
      <c r="D24">
        <v>9750</v>
      </c>
      <c r="E24">
        <f t="shared" si="0"/>
        <v>10</v>
      </c>
      <c r="F24">
        <f>IF(E24 = E23, G23, G23 + IF(soki3[[#This Row],[WEEKEND]], 5000, $V$8))</f>
        <v>18084</v>
      </c>
      <c r="G24">
        <f>IF(soki3[[#This Row],[Butelek]]-soki3[[#This Row],[wielkosc_zamowienia]]&lt;0, soki3[[#This Row],[Butelek]], soki3[[#This Row],[Butelek]]-soki3[[#This Row],[wielkosc_zamowienia]])</f>
        <v>8334</v>
      </c>
      <c r="H24" t="b">
        <f>(soki3[[#This Row],[Butelek]]=soki3[[#This Row],[Zostało]])</f>
        <v>0</v>
      </c>
      <c r="I24" t="b">
        <f>WEEKDAY(soki3[[#This Row],[data]],2)&gt;5</f>
        <v>0</v>
      </c>
      <c r="P24" s="3">
        <v>10</v>
      </c>
      <c r="Q24" s="5">
        <v>44207</v>
      </c>
      <c r="R24" s="3" t="b">
        <f t="shared" si="2"/>
        <v>1</v>
      </c>
      <c r="S24" s="3">
        <f t="shared" si="3"/>
        <v>1</v>
      </c>
    </row>
    <row r="25" spans="1:19" x14ac:dyDescent="0.25">
      <c r="A25">
        <v>24</v>
      </c>
      <c r="B25" s="2">
        <v>44208</v>
      </c>
      <c r="C25" t="s">
        <v>6</v>
      </c>
      <c r="D25">
        <v>4800</v>
      </c>
      <c r="E25">
        <f t="shared" si="0"/>
        <v>11</v>
      </c>
      <c r="F25">
        <f>IF(E25 = E24, G24, G24 + IF(soki3[[#This Row],[WEEKEND]], 5000, $V$8))</f>
        <v>21513</v>
      </c>
      <c r="G25">
        <f>IF(soki3[[#This Row],[Butelek]]-soki3[[#This Row],[wielkosc_zamowienia]]&lt;0, soki3[[#This Row],[Butelek]], soki3[[#This Row],[Butelek]]-soki3[[#This Row],[wielkosc_zamowienia]])</f>
        <v>16713</v>
      </c>
      <c r="H25" t="b">
        <f>(soki3[[#This Row],[Butelek]]=soki3[[#This Row],[Zostało]])</f>
        <v>0</v>
      </c>
      <c r="I25" t="b">
        <f>WEEKDAY(soki3[[#This Row],[data]],2)&gt;5</f>
        <v>0</v>
      </c>
      <c r="P25" s="3">
        <v>11</v>
      </c>
      <c r="Q25" s="5">
        <v>44208</v>
      </c>
      <c r="R25" s="3" t="b">
        <f t="shared" si="2"/>
        <v>0</v>
      </c>
      <c r="S25" s="3">
        <f t="shared" si="3"/>
        <v>0</v>
      </c>
    </row>
    <row r="26" spans="1:19" x14ac:dyDescent="0.25">
      <c r="A26">
        <v>25</v>
      </c>
      <c r="B26" s="2">
        <v>44209</v>
      </c>
      <c r="C26" t="s">
        <v>7</v>
      </c>
      <c r="D26">
        <v>8650</v>
      </c>
      <c r="E26">
        <f t="shared" si="0"/>
        <v>12</v>
      </c>
      <c r="F26">
        <f>IF(E26 = E25, G25, G25 + IF(soki3[[#This Row],[WEEKEND]], 5000, $V$8))</f>
        <v>29892</v>
      </c>
      <c r="G26">
        <f>IF(soki3[[#This Row],[Butelek]]-soki3[[#This Row],[wielkosc_zamowienia]]&lt;0, soki3[[#This Row],[Butelek]], soki3[[#This Row],[Butelek]]-soki3[[#This Row],[wielkosc_zamowienia]])</f>
        <v>21242</v>
      </c>
      <c r="H26" t="b">
        <f>(soki3[[#This Row],[Butelek]]=soki3[[#This Row],[Zostało]])</f>
        <v>0</v>
      </c>
      <c r="I26" t="b">
        <f>WEEKDAY(soki3[[#This Row],[data]],2)&gt;5</f>
        <v>0</v>
      </c>
      <c r="P26" s="3">
        <v>12</v>
      </c>
      <c r="Q26" s="5">
        <v>44209</v>
      </c>
      <c r="R26" s="3" t="b">
        <f t="shared" si="2"/>
        <v>0</v>
      </c>
      <c r="S26" s="3">
        <f t="shared" si="3"/>
        <v>0</v>
      </c>
    </row>
    <row r="27" spans="1:19" x14ac:dyDescent="0.25">
      <c r="A27">
        <v>26</v>
      </c>
      <c r="B27" s="2">
        <v>44210</v>
      </c>
      <c r="C27" t="s">
        <v>4</v>
      </c>
      <c r="D27">
        <v>2260</v>
      </c>
      <c r="E27">
        <f t="shared" si="0"/>
        <v>13</v>
      </c>
      <c r="F27">
        <f>IF(E27 = E26, G26, G26 + IF(soki3[[#This Row],[WEEKEND]], 5000, $V$8))</f>
        <v>34421</v>
      </c>
      <c r="G27">
        <f>IF(soki3[[#This Row],[Butelek]]-soki3[[#This Row],[wielkosc_zamowienia]]&lt;0, soki3[[#This Row],[Butelek]], soki3[[#This Row],[Butelek]]-soki3[[#This Row],[wielkosc_zamowienia]])</f>
        <v>32161</v>
      </c>
      <c r="H27" t="b">
        <f>(soki3[[#This Row],[Butelek]]=soki3[[#This Row],[Zostało]])</f>
        <v>0</v>
      </c>
      <c r="I27" t="b">
        <f>WEEKDAY(soki3[[#This Row],[data]],2)&gt;5</f>
        <v>0</v>
      </c>
      <c r="P27" s="3">
        <v>13</v>
      </c>
      <c r="Q27" s="5">
        <v>44210</v>
      </c>
      <c r="R27" s="3" t="b">
        <f t="shared" si="2"/>
        <v>1</v>
      </c>
      <c r="S27" s="3">
        <f t="shared" si="3"/>
        <v>1</v>
      </c>
    </row>
    <row r="28" spans="1:19" x14ac:dyDescent="0.25">
      <c r="A28">
        <v>27</v>
      </c>
      <c r="B28" s="2">
        <v>44210</v>
      </c>
      <c r="C28" t="s">
        <v>5</v>
      </c>
      <c r="D28">
        <v>5000</v>
      </c>
      <c r="E28">
        <f t="shared" si="0"/>
        <v>13</v>
      </c>
      <c r="F28">
        <f>IF(E28 = E27, G27, G27 + IF(soki3[[#This Row],[WEEKEND]], 5000, $V$8))</f>
        <v>32161</v>
      </c>
      <c r="G28">
        <f>IF(soki3[[#This Row],[Butelek]]-soki3[[#This Row],[wielkosc_zamowienia]]&lt;0, soki3[[#This Row],[Butelek]], soki3[[#This Row],[Butelek]]-soki3[[#This Row],[wielkosc_zamowienia]])</f>
        <v>27161</v>
      </c>
      <c r="H28" t="b">
        <f>(soki3[[#This Row],[Butelek]]=soki3[[#This Row],[Zostało]])</f>
        <v>0</v>
      </c>
      <c r="I28" t="b">
        <f>WEEKDAY(soki3[[#This Row],[data]],2)&gt;5</f>
        <v>0</v>
      </c>
      <c r="P28" s="3">
        <v>14</v>
      </c>
      <c r="Q28" s="5">
        <v>44211</v>
      </c>
      <c r="R28" s="3" t="b">
        <f t="shared" si="2"/>
        <v>1</v>
      </c>
      <c r="S28" s="3">
        <f t="shared" si="3"/>
        <v>2</v>
      </c>
    </row>
    <row r="29" spans="1:19" x14ac:dyDescent="0.25">
      <c r="A29">
        <v>28</v>
      </c>
      <c r="B29" s="2">
        <v>44210</v>
      </c>
      <c r="C29" t="s">
        <v>7</v>
      </c>
      <c r="D29">
        <v>1650</v>
      </c>
      <c r="E29">
        <f t="shared" si="0"/>
        <v>13</v>
      </c>
      <c r="F29">
        <f>IF(E29 = E28, G28, G28 + IF(soki3[[#This Row],[WEEKEND]], 5000, $V$8))</f>
        <v>27161</v>
      </c>
      <c r="G29">
        <f>IF(soki3[[#This Row],[Butelek]]-soki3[[#This Row],[wielkosc_zamowienia]]&lt;0, soki3[[#This Row],[Butelek]], soki3[[#This Row],[Butelek]]-soki3[[#This Row],[wielkosc_zamowienia]])</f>
        <v>25511</v>
      </c>
      <c r="H29" t="b">
        <f>(soki3[[#This Row],[Butelek]]=soki3[[#This Row],[Zostało]])</f>
        <v>0</v>
      </c>
      <c r="I29" t="b">
        <f>WEEKDAY(soki3[[#This Row],[data]],2)&gt;5</f>
        <v>0</v>
      </c>
      <c r="P29" s="3">
        <v>15</v>
      </c>
      <c r="Q29" s="5">
        <v>44212</v>
      </c>
      <c r="R29" s="3" t="b">
        <f t="shared" si="2"/>
        <v>0</v>
      </c>
      <c r="S29" s="3">
        <f t="shared" si="3"/>
        <v>0</v>
      </c>
    </row>
    <row r="30" spans="1:19" x14ac:dyDescent="0.25">
      <c r="A30">
        <v>29</v>
      </c>
      <c r="B30" s="2">
        <v>44211</v>
      </c>
      <c r="C30" t="s">
        <v>7</v>
      </c>
      <c r="D30">
        <v>7060</v>
      </c>
      <c r="E30">
        <f t="shared" si="0"/>
        <v>14</v>
      </c>
      <c r="F30">
        <f>IF(E30 = E29, G29, G29 + IF(soki3[[#This Row],[WEEKEND]], 5000, $V$8))</f>
        <v>38690</v>
      </c>
      <c r="G30">
        <f>IF(soki3[[#This Row],[Butelek]]-soki3[[#This Row],[wielkosc_zamowienia]]&lt;0, soki3[[#This Row],[Butelek]], soki3[[#This Row],[Butelek]]-soki3[[#This Row],[wielkosc_zamowienia]])</f>
        <v>31630</v>
      </c>
      <c r="H30" t="b">
        <f>(soki3[[#This Row],[Butelek]]=soki3[[#This Row],[Zostało]])</f>
        <v>0</v>
      </c>
      <c r="I30" t="b">
        <f>WEEKDAY(soki3[[#This Row],[data]],2)&gt;5</f>
        <v>0</v>
      </c>
      <c r="P30" s="3">
        <v>16</v>
      </c>
      <c r="Q30" s="5">
        <v>44213</v>
      </c>
      <c r="R30" s="3" t="b">
        <f t="shared" si="2"/>
        <v>1</v>
      </c>
      <c r="S30" s="3">
        <f t="shared" si="3"/>
        <v>1</v>
      </c>
    </row>
    <row r="31" spans="1:19" x14ac:dyDescent="0.25">
      <c r="A31">
        <v>30</v>
      </c>
      <c r="B31" s="2">
        <v>44211</v>
      </c>
      <c r="C31" t="s">
        <v>4</v>
      </c>
      <c r="D31">
        <v>3260</v>
      </c>
      <c r="E31">
        <f t="shared" si="0"/>
        <v>14</v>
      </c>
      <c r="F31">
        <f>IF(E31 = E30, G30, G30 + IF(soki3[[#This Row],[WEEKEND]], 5000, $V$8))</f>
        <v>31630</v>
      </c>
      <c r="G31">
        <f>IF(soki3[[#This Row],[Butelek]]-soki3[[#This Row],[wielkosc_zamowienia]]&lt;0, soki3[[#This Row],[Butelek]], soki3[[#This Row],[Butelek]]-soki3[[#This Row],[wielkosc_zamowienia]])</f>
        <v>28370</v>
      </c>
      <c r="H31" t="b">
        <f>(soki3[[#This Row],[Butelek]]=soki3[[#This Row],[Zostało]])</f>
        <v>0</v>
      </c>
      <c r="I31" t="b">
        <f>WEEKDAY(soki3[[#This Row],[data]],2)&gt;5</f>
        <v>0</v>
      </c>
      <c r="P31" s="3">
        <v>17</v>
      </c>
      <c r="Q31" s="5">
        <v>44214</v>
      </c>
      <c r="R31" s="3" t="b">
        <f t="shared" si="2"/>
        <v>0</v>
      </c>
      <c r="S31" s="3">
        <f t="shared" si="3"/>
        <v>0</v>
      </c>
    </row>
    <row r="32" spans="1:19" x14ac:dyDescent="0.25">
      <c r="A32">
        <v>31</v>
      </c>
      <c r="B32" s="2">
        <v>44211</v>
      </c>
      <c r="C32" t="s">
        <v>6</v>
      </c>
      <c r="D32">
        <v>5760</v>
      </c>
      <c r="E32">
        <f t="shared" si="0"/>
        <v>14</v>
      </c>
      <c r="F32">
        <f>IF(E32 = E31, G31, G31 + IF(soki3[[#This Row],[WEEKEND]], 5000, $V$8))</f>
        <v>28370</v>
      </c>
      <c r="G32">
        <f>IF(soki3[[#This Row],[Butelek]]-soki3[[#This Row],[wielkosc_zamowienia]]&lt;0, soki3[[#This Row],[Butelek]], soki3[[#This Row],[Butelek]]-soki3[[#This Row],[wielkosc_zamowienia]])</f>
        <v>22610</v>
      </c>
      <c r="H32" t="b">
        <f>(soki3[[#This Row],[Butelek]]=soki3[[#This Row],[Zostało]])</f>
        <v>0</v>
      </c>
      <c r="I32" t="b">
        <f>WEEKDAY(soki3[[#This Row],[data]],2)&gt;5</f>
        <v>0</v>
      </c>
      <c r="P32" s="3">
        <v>18</v>
      </c>
      <c r="Q32" s="5">
        <v>44215</v>
      </c>
      <c r="R32" s="3" t="b">
        <f t="shared" si="2"/>
        <v>1</v>
      </c>
      <c r="S32" s="3">
        <f t="shared" si="3"/>
        <v>1</v>
      </c>
    </row>
    <row r="33" spans="1:19" x14ac:dyDescent="0.25">
      <c r="A33">
        <v>32</v>
      </c>
      <c r="B33" s="2">
        <v>44212</v>
      </c>
      <c r="C33" t="s">
        <v>5</v>
      </c>
      <c r="D33">
        <v>1990</v>
      </c>
      <c r="E33">
        <f t="shared" si="0"/>
        <v>15</v>
      </c>
      <c r="F33">
        <f>IF(E33 = E32, G32, G32 + IF(soki3[[#This Row],[WEEKEND]], 5000, $V$8))</f>
        <v>27610</v>
      </c>
      <c r="G33">
        <f>IF(soki3[[#This Row],[Butelek]]-soki3[[#This Row],[wielkosc_zamowienia]]&lt;0, soki3[[#This Row],[Butelek]], soki3[[#This Row],[Butelek]]-soki3[[#This Row],[wielkosc_zamowienia]])</f>
        <v>25620</v>
      </c>
      <c r="H33" t="b">
        <f>(soki3[[#This Row],[Butelek]]=soki3[[#This Row],[Zostało]])</f>
        <v>0</v>
      </c>
      <c r="I33" t="b">
        <f>WEEKDAY(soki3[[#This Row],[data]],2)&gt;5</f>
        <v>1</v>
      </c>
      <c r="P33" s="3">
        <v>19</v>
      </c>
      <c r="Q33" s="5">
        <v>44216</v>
      </c>
      <c r="R33" s="3" t="b">
        <f t="shared" si="2"/>
        <v>1</v>
      </c>
      <c r="S33" s="3">
        <f t="shared" si="3"/>
        <v>2</v>
      </c>
    </row>
    <row r="34" spans="1:19" x14ac:dyDescent="0.25">
      <c r="A34">
        <v>33</v>
      </c>
      <c r="B34" s="2">
        <v>44213</v>
      </c>
      <c r="C34" t="s">
        <v>7</v>
      </c>
      <c r="D34">
        <v>5240</v>
      </c>
      <c r="E34">
        <f t="shared" si="0"/>
        <v>16</v>
      </c>
      <c r="F34">
        <f>IF(E34 = E33, G33, G33 + IF(soki3[[#This Row],[WEEKEND]], 5000, $V$8))</f>
        <v>30620</v>
      </c>
      <c r="G34">
        <f>IF(soki3[[#This Row],[Butelek]]-soki3[[#This Row],[wielkosc_zamowienia]]&lt;0, soki3[[#This Row],[Butelek]], soki3[[#This Row],[Butelek]]-soki3[[#This Row],[wielkosc_zamowienia]])</f>
        <v>25380</v>
      </c>
      <c r="H34" t="b">
        <f>(soki3[[#This Row],[Butelek]]=soki3[[#This Row],[Zostało]])</f>
        <v>0</v>
      </c>
      <c r="I34" t="b">
        <f>WEEKDAY(soki3[[#This Row],[data]],2)&gt;5</f>
        <v>1</v>
      </c>
      <c r="P34" s="3">
        <v>20</v>
      </c>
      <c r="Q34" s="5">
        <v>44217</v>
      </c>
      <c r="R34" s="3" t="b">
        <f t="shared" si="2"/>
        <v>0</v>
      </c>
      <c r="S34" s="3">
        <f t="shared" si="3"/>
        <v>0</v>
      </c>
    </row>
    <row r="35" spans="1:19" x14ac:dyDescent="0.25">
      <c r="A35">
        <v>34</v>
      </c>
      <c r="B35" s="2">
        <v>44213</v>
      </c>
      <c r="C35" t="s">
        <v>5</v>
      </c>
      <c r="D35">
        <v>2720</v>
      </c>
      <c r="E35">
        <f t="shared" si="0"/>
        <v>16</v>
      </c>
      <c r="F35">
        <f>IF(E35 = E34, G34, G34 + IF(soki3[[#This Row],[WEEKEND]], 5000, $V$8))</f>
        <v>25380</v>
      </c>
      <c r="G35">
        <f>IF(soki3[[#This Row],[Butelek]]-soki3[[#This Row],[wielkosc_zamowienia]]&lt;0, soki3[[#This Row],[Butelek]], soki3[[#This Row],[Butelek]]-soki3[[#This Row],[wielkosc_zamowienia]])</f>
        <v>22660</v>
      </c>
      <c r="H35" t="b">
        <f>(soki3[[#This Row],[Butelek]]=soki3[[#This Row],[Zostało]])</f>
        <v>0</v>
      </c>
      <c r="I35" t="b">
        <f>WEEKDAY(soki3[[#This Row],[data]],2)&gt;5</f>
        <v>1</v>
      </c>
      <c r="P35" s="3">
        <v>21</v>
      </c>
      <c r="Q35" s="5">
        <v>44218</v>
      </c>
      <c r="R35" s="3" t="b">
        <f t="shared" si="2"/>
        <v>0</v>
      </c>
      <c r="S35" s="3">
        <f t="shared" si="3"/>
        <v>0</v>
      </c>
    </row>
    <row r="36" spans="1:19" x14ac:dyDescent="0.25">
      <c r="A36">
        <v>35</v>
      </c>
      <c r="B36" s="2">
        <v>44213</v>
      </c>
      <c r="C36" t="s">
        <v>6</v>
      </c>
      <c r="D36">
        <v>3220</v>
      </c>
      <c r="E36">
        <f t="shared" si="0"/>
        <v>16</v>
      </c>
      <c r="F36">
        <f>IF(E36 = E35, G35, G35 + IF(soki3[[#This Row],[WEEKEND]], 5000, $V$8))</f>
        <v>22660</v>
      </c>
      <c r="G36">
        <f>IF(soki3[[#This Row],[Butelek]]-soki3[[#This Row],[wielkosc_zamowienia]]&lt;0, soki3[[#This Row],[Butelek]], soki3[[#This Row],[Butelek]]-soki3[[#This Row],[wielkosc_zamowienia]])</f>
        <v>19440</v>
      </c>
      <c r="H36" t="b">
        <f>(soki3[[#This Row],[Butelek]]=soki3[[#This Row],[Zostało]])</f>
        <v>0</v>
      </c>
      <c r="I36" t="b">
        <f>WEEKDAY(soki3[[#This Row],[data]],2)&gt;5</f>
        <v>1</v>
      </c>
      <c r="P36" s="3">
        <v>22</v>
      </c>
      <c r="Q36" s="5">
        <v>44219</v>
      </c>
      <c r="R36" s="3" t="b">
        <f t="shared" si="2"/>
        <v>1</v>
      </c>
      <c r="S36" s="3">
        <f t="shared" si="3"/>
        <v>1</v>
      </c>
    </row>
    <row r="37" spans="1:19" x14ac:dyDescent="0.25">
      <c r="A37">
        <v>36</v>
      </c>
      <c r="B37" s="2">
        <v>44213</v>
      </c>
      <c r="C37" t="s">
        <v>4</v>
      </c>
      <c r="D37">
        <v>3140</v>
      </c>
      <c r="E37">
        <f t="shared" si="0"/>
        <v>16</v>
      </c>
      <c r="F37">
        <f>IF(E37 = E36, G36, G36 + IF(soki3[[#This Row],[WEEKEND]], 5000, $V$8))</f>
        <v>19440</v>
      </c>
      <c r="G37">
        <f>IF(soki3[[#This Row],[Butelek]]-soki3[[#This Row],[wielkosc_zamowienia]]&lt;0, soki3[[#This Row],[Butelek]], soki3[[#This Row],[Butelek]]-soki3[[#This Row],[wielkosc_zamowienia]])</f>
        <v>16300</v>
      </c>
      <c r="H37" t="b">
        <f>(soki3[[#This Row],[Butelek]]=soki3[[#This Row],[Zostało]])</f>
        <v>0</v>
      </c>
      <c r="I37" t="b">
        <f>WEEKDAY(soki3[[#This Row],[data]],2)&gt;5</f>
        <v>1</v>
      </c>
      <c r="P37" s="3">
        <v>23</v>
      </c>
      <c r="Q37" s="5">
        <v>44220</v>
      </c>
      <c r="R37" s="3" t="b">
        <f t="shared" si="2"/>
        <v>1</v>
      </c>
      <c r="S37" s="3">
        <f t="shared" si="3"/>
        <v>2</v>
      </c>
    </row>
    <row r="38" spans="1:19" x14ac:dyDescent="0.25">
      <c r="A38">
        <v>37</v>
      </c>
      <c r="B38" s="2">
        <v>44214</v>
      </c>
      <c r="C38" t="s">
        <v>7</v>
      </c>
      <c r="D38">
        <v>4150</v>
      </c>
      <c r="E38">
        <f t="shared" si="0"/>
        <v>17</v>
      </c>
      <c r="F38">
        <f>IF(E38 = E37, G37, G37 + IF(soki3[[#This Row],[WEEKEND]], 5000, $V$8))</f>
        <v>29479</v>
      </c>
      <c r="G38">
        <f>IF(soki3[[#This Row],[Butelek]]-soki3[[#This Row],[wielkosc_zamowienia]]&lt;0, soki3[[#This Row],[Butelek]], soki3[[#This Row],[Butelek]]-soki3[[#This Row],[wielkosc_zamowienia]])</f>
        <v>25329</v>
      </c>
      <c r="H38" t="b">
        <f>(soki3[[#This Row],[Butelek]]=soki3[[#This Row],[Zostało]])</f>
        <v>0</v>
      </c>
      <c r="I38" t="b">
        <f>WEEKDAY(soki3[[#This Row],[data]],2)&gt;5</f>
        <v>0</v>
      </c>
      <c r="P38" s="3">
        <v>24</v>
      </c>
      <c r="Q38" s="5">
        <v>44221</v>
      </c>
      <c r="R38" s="3" t="b">
        <f t="shared" si="2"/>
        <v>0</v>
      </c>
      <c r="S38" s="3">
        <f t="shared" si="3"/>
        <v>0</v>
      </c>
    </row>
    <row r="39" spans="1:19" x14ac:dyDescent="0.25">
      <c r="A39">
        <v>38</v>
      </c>
      <c r="B39" s="2">
        <v>44215</v>
      </c>
      <c r="C39" t="s">
        <v>7</v>
      </c>
      <c r="D39">
        <v>3870</v>
      </c>
      <c r="E39">
        <f t="shared" si="0"/>
        <v>18</v>
      </c>
      <c r="F39">
        <f>IF(E39 = E38, G38, G38 + IF(soki3[[#This Row],[WEEKEND]], 5000, $V$8))</f>
        <v>38508</v>
      </c>
      <c r="G39">
        <f>IF(soki3[[#This Row],[Butelek]]-soki3[[#This Row],[wielkosc_zamowienia]]&lt;0, soki3[[#This Row],[Butelek]], soki3[[#This Row],[Butelek]]-soki3[[#This Row],[wielkosc_zamowienia]])</f>
        <v>34638</v>
      </c>
      <c r="H39" t="b">
        <f>(soki3[[#This Row],[Butelek]]=soki3[[#This Row],[Zostało]])</f>
        <v>0</v>
      </c>
      <c r="I39" t="b">
        <f>WEEKDAY(soki3[[#This Row],[data]],2)&gt;5</f>
        <v>0</v>
      </c>
      <c r="P39" s="3">
        <v>25</v>
      </c>
      <c r="Q39" s="5">
        <v>44222</v>
      </c>
      <c r="R39" s="3" t="b">
        <f t="shared" si="2"/>
        <v>0</v>
      </c>
      <c r="S39" s="3">
        <f t="shared" si="3"/>
        <v>0</v>
      </c>
    </row>
    <row r="40" spans="1:19" x14ac:dyDescent="0.25">
      <c r="A40">
        <v>39</v>
      </c>
      <c r="B40" s="2">
        <v>44215</v>
      </c>
      <c r="C40" t="s">
        <v>4</v>
      </c>
      <c r="D40">
        <v>1170</v>
      </c>
      <c r="E40">
        <f t="shared" si="0"/>
        <v>18</v>
      </c>
      <c r="F40">
        <f>IF(E40 = E39, G39, G39 + IF(soki3[[#This Row],[WEEKEND]], 5000, $V$8))</f>
        <v>34638</v>
      </c>
      <c r="G40">
        <f>IF(soki3[[#This Row],[Butelek]]-soki3[[#This Row],[wielkosc_zamowienia]]&lt;0, soki3[[#This Row],[Butelek]], soki3[[#This Row],[Butelek]]-soki3[[#This Row],[wielkosc_zamowienia]])</f>
        <v>33468</v>
      </c>
      <c r="H40" t="b">
        <f>(soki3[[#This Row],[Butelek]]=soki3[[#This Row],[Zostało]])</f>
        <v>0</v>
      </c>
      <c r="I40" t="b">
        <f>WEEKDAY(soki3[[#This Row],[data]],2)&gt;5</f>
        <v>0</v>
      </c>
      <c r="P40" s="3">
        <v>26</v>
      </c>
      <c r="Q40" s="5">
        <v>44223</v>
      </c>
      <c r="R40" s="3" t="b">
        <f t="shared" si="2"/>
        <v>1</v>
      </c>
      <c r="S40" s="3">
        <f t="shared" si="3"/>
        <v>1</v>
      </c>
    </row>
    <row r="41" spans="1:19" x14ac:dyDescent="0.25">
      <c r="A41">
        <v>40</v>
      </c>
      <c r="B41" s="2">
        <v>44216</v>
      </c>
      <c r="C41" t="s">
        <v>4</v>
      </c>
      <c r="D41">
        <v>2350</v>
      </c>
      <c r="E41">
        <f t="shared" si="0"/>
        <v>19</v>
      </c>
      <c r="F41">
        <f>IF(E41 = E40, G40, G40 + IF(soki3[[#This Row],[WEEKEND]], 5000, $V$8))</f>
        <v>46647</v>
      </c>
      <c r="G41">
        <f>IF(soki3[[#This Row],[Butelek]]-soki3[[#This Row],[wielkosc_zamowienia]]&lt;0, soki3[[#This Row],[Butelek]], soki3[[#This Row],[Butelek]]-soki3[[#This Row],[wielkosc_zamowienia]])</f>
        <v>44297</v>
      </c>
      <c r="H41" t="b">
        <f>(soki3[[#This Row],[Butelek]]=soki3[[#This Row],[Zostało]])</f>
        <v>0</v>
      </c>
      <c r="I41" t="b">
        <f>WEEKDAY(soki3[[#This Row],[data]],2)&gt;5</f>
        <v>0</v>
      </c>
      <c r="P41" s="3">
        <v>27</v>
      </c>
      <c r="Q41" s="5">
        <v>44224</v>
      </c>
      <c r="R41" s="3" t="b">
        <f t="shared" si="2"/>
        <v>1</v>
      </c>
      <c r="S41" s="3">
        <f t="shared" si="3"/>
        <v>2</v>
      </c>
    </row>
    <row r="42" spans="1:19" x14ac:dyDescent="0.25">
      <c r="A42">
        <v>41</v>
      </c>
      <c r="B42" s="2">
        <v>44216</v>
      </c>
      <c r="C42" t="s">
        <v>7</v>
      </c>
      <c r="D42">
        <v>7700</v>
      </c>
      <c r="E42">
        <f t="shared" si="0"/>
        <v>19</v>
      </c>
      <c r="F42">
        <f>IF(E42 = E41, G41, G41 + IF(soki3[[#This Row],[WEEKEND]], 5000, $V$8))</f>
        <v>44297</v>
      </c>
      <c r="G42">
        <f>IF(soki3[[#This Row],[Butelek]]-soki3[[#This Row],[wielkosc_zamowienia]]&lt;0, soki3[[#This Row],[Butelek]], soki3[[#This Row],[Butelek]]-soki3[[#This Row],[wielkosc_zamowienia]])</f>
        <v>36597</v>
      </c>
      <c r="H42" t="b">
        <f>(soki3[[#This Row],[Butelek]]=soki3[[#This Row],[Zostało]])</f>
        <v>0</v>
      </c>
      <c r="I42" t="b">
        <f>WEEKDAY(soki3[[#This Row],[data]],2)&gt;5</f>
        <v>0</v>
      </c>
      <c r="P42" s="3">
        <v>28</v>
      </c>
      <c r="Q42" s="5">
        <v>44225</v>
      </c>
      <c r="R42" s="3" t="b">
        <f t="shared" si="2"/>
        <v>0</v>
      </c>
      <c r="S42" s="3">
        <f t="shared" si="3"/>
        <v>0</v>
      </c>
    </row>
    <row r="43" spans="1:19" x14ac:dyDescent="0.25">
      <c r="A43">
        <v>42</v>
      </c>
      <c r="B43" s="2">
        <v>44217</v>
      </c>
      <c r="C43" t="s">
        <v>6</v>
      </c>
      <c r="D43">
        <v>3210</v>
      </c>
      <c r="E43">
        <f t="shared" si="0"/>
        <v>20</v>
      </c>
      <c r="F43">
        <f>IF(E43 = E42, G42, G42 + IF(soki3[[#This Row],[WEEKEND]], 5000, $V$8))</f>
        <v>49776</v>
      </c>
      <c r="G43">
        <f>IF(soki3[[#This Row],[Butelek]]-soki3[[#This Row],[wielkosc_zamowienia]]&lt;0, soki3[[#This Row],[Butelek]], soki3[[#This Row],[Butelek]]-soki3[[#This Row],[wielkosc_zamowienia]])</f>
        <v>46566</v>
      </c>
      <c r="H43" t="b">
        <f>(soki3[[#This Row],[Butelek]]=soki3[[#This Row],[Zostało]])</f>
        <v>0</v>
      </c>
      <c r="I43" t="b">
        <f>WEEKDAY(soki3[[#This Row],[data]],2)&gt;5</f>
        <v>0</v>
      </c>
      <c r="P43" s="3">
        <v>29</v>
      </c>
      <c r="Q43" s="5">
        <v>44226</v>
      </c>
      <c r="R43" s="3" t="b">
        <f t="shared" si="2"/>
        <v>0</v>
      </c>
      <c r="S43" s="3">
        <f t="shared" si="3"/>
        <v>0</v>
      </c>
    </row>
    <row r="44" spans="1:19" x14ac:dyDescent="0.25">
      <c r="A44">
        <v>43</v>
      </c>
      <c r="B44" s="2">
        <v>44217</v>
      </c>
      <c r="C44" t="s">
        <v>7</v>
      </c>
      <c r="D44">
        <v>1060</v>
      </c>
      <c r="E44">
        <f t="shared" si="0"/>
        <v>20</v>
      </c>
      <c r="F44">
        <f>IF(E44 = E43, G43, G43 + IF(soki3[[#This Row],[WEEKEND]], 5000, $V$8))</f>
        <v>46566</v>
      </c>
      <c r="G44">
        <f>IF(soki3[[#This Row],[Butelek]]-soki3[[#This Row],[wielkosc_zamowienia]]&lt;0, soki3[[#This Row],[Butelek]], soki3[[#This Row],[Butelek]]-soki3[[#This Row],[wielkosc_zamowienia]])</f>
        <v>45506</v>
      </c>
      <c r="H44" t="b">
        <f>(soki3[[#This Row],[Butelek]]=soki3[[#This Row],[Zostało]])</f>
        <v>0</v>
      </c>
      <c r="I44" t="b">
        <f>WEEKDAY(soki3[[#This Row],[data]],2)&gt;5</f>
        <v>0</v>
      </c>
      <c r="P44" s="3">
        <v>30</v>
      </c>
      <c r="Q44" s="5">
        <v>44227</v>
      </c>
      <c r="R44" s="3" t="b">
        <f t="shared" si="2"/>
        <v>1</v>
      </c>
      <c r="S44" s="3">
        <f t="shared" si="3"/>
        <v>1</v>
      </c>
    </row>
    <row r="45" spans="1:19" x14ac:dyDescent="0.25">
      <c r="A45">
        <v>44</v>
      </c>
      <c r="B45" s="2">
        <v>44218</v>
      </c>
      <c r="C45" t="s">
        <v>6</v>
      </c>
      <c r="D45">
        <v>2300</v>
      </c>
      <c r="E45">
        <f t="shared" si="0"/>
        <v>21</v>
      </c>
      <c r="F45">
        <f>IF(E45 = E44, G44, G44 + IF(soki3[[#This Row],[WEEKEND]], 5000, $V$8))</f>
        <v>58685</v>
      </c>
      <c r="G45">
        <f>IF(soki3[[#This Row],[Butelek]]-soki3[[#This Row],[wielkosc_zamowienia]]&lt;0, soki3[[#This Row],[Butelek]], soki3[[#This Row],[Butelek]]-soki3[[#This Row],[wielkosc_zamowienia]])</f>
        <v>56385</v>
      </c>
      <c r="H45" t="b">
        <f>(soki3[[#This Row],[Butelek]]=soki3[[#This Row],[Zostało]])</f>
        <v>0</v>
      </c>
      <c r="I45" t="b">
        <f>WEEKDAY(soki3[[#This Row],[data]],2)&gt;5</f>
        <v>0</v>
      </c>
      <c r="P45" s="3">
        <v>31</v>
      </c>
      <c r="Q45" s="5">
        <v>44228</v>
      </c>
      <c r="R45" s="3" t="b">
        <f t="shared" si="2"/>
        <v>1</v>
      </c>
      <c r="S45" s="3">
        <f t="shared" si="3"/>
        <v>2</v>
      </c>
    </row>
    <row r="46" spans="1:19" x14ac:dyDescent="0.25">
      <c r="A46">
        <v>45</v>
      </c>
      <c r="B46" s="2">
        <v>44218</v>
      </c>
      <c r="C46" t="s">
        <v>7</v>
      </c>
      <c r="D46">
        <v>7840</v>
      </c>
      <c r="E46">
        <f t="shared" si="0"/>
        <v>21</v>
      </c>
      <c r="F46">
        <f>IF(E46 = E45, G45, G45 + IF(soki3[[#This Row],[WEEKEND]], 5000, $V$8))</f>
        <v>56385</v>
      </c>
      <c r="G46">
        <f>IF(soki3[[#This Row],[Butelek]]-soki3[[#This Row],[wielkosc_zamowienia]]&lt;0, soki3[[#This Row],[Butelek]], soki3[[#This Row],[Butelek]]-soki3[[#This Row],[wielkosc_zamowienia]])</f>
        <v>48545</v>
      </c>
      <c r="H46" t="b">
        <f>(soki3[[#This Row],[Butelek]]=soki3[[#This Row],[Zostało]])</f>
        <v>0</v>
      </c>
      <c r="I46" t="b">
        <f>WEEKDAY(soki3[[#This Row],[data]],2)&gt;5</f>
        <v>0</v>
      </c>
      <c r="P46" s="3">
        <v>32</v>
      </c>
      <c r="Q46" s="5">
        <v>44229</v>
      </c>
      <c r="R46" s="3" t="b">
        <f t="shared" si="2"/>
        <v>0</v>
      </c>
      <c r="S46" s="3">
        <f t="shared" si="3"/>
        <v>0</v>
      </c>
    </row>
    <row r="47" spans="1:19" x14ac:dyDescent="0.25">
      <c r="A47">
        <v>46</v>
      </c>
      <c r="B47" s="2">
        <v>44219</v>
      </c>
      <c r="C47" t="s">
        <v>4</v>
      </c>
      <c r="D47">
        <v>2870</v>
      </c>
      <c r="E47">
        <f t="shared" si="0"/>
        <v>22</v>
      </c>
      <c r="F47">
        <f>IF(E47 = E46, G46, G46 + IF(soki3[[#This Row],[WEEKEND]], 5000, $V$8))</f>
        <v>53545</v>
      </c>
      <c r="G47">
        <f>IF(soki3[[#This Row],[Butelek]]-soki3[[#This Row],[wielkosc_zamowienia]]&lt;0, soki3[[#This Row],[Butelek]], soki3[[#This Row],[Butelek]]-soki3[[#This Row],[wielkosc_zamowienia]])</f>
        <v>50675</v>
      </c>
      <c r="H47" t="b">
        <f>(soki3[[#This Row],[Butelek]]=soki3[[#This Row],[Zostało]])</f>
        <v>0</v>
      </c>
      <c r="I47" t="b">
        <f>WEEKDAY(soki3[[#This Row],[data]],2)&gt;5</f>
        <v>1</v>
      </c>
      <c r="P47" s="3">
        <v>33</v>
      </c>
      <c r="Q47" s="5">
        <v>44230</v>
      </c>
      <c r="R47" s="3" t="b">
        <f t="shared" si="2"/>
        <v>0</v>
      </c>
      <c r="S47" s="3">
        <f t="shared" si="3"/>
        <v>0</v>
      </c>
    </row>
    <row r="48" spans="1:19" x14ac:dyDescent="0.25">
      <c r="A48">
        <v>47</v>
      </c>
      <c r="B48" s="2">
        <v>44220</v>
      </c>
      <c r="C48" t="s">
        <v>4</v>
      </c>
      <c r="D48">
        <v>8690</v>
      </c>
      <c r="E48">
        <f t="shared" si="0"/>
        <v>23</v>
      </c>
      <c r="F48">
        <f>IF(E48 = E47, G47, G47 + IF(soki3[[#This Row],[WEEKEND]], 5000, $V$8))</f>
        <v>55675</v>
      </c>
      <c r="G48">
        <f>IF(soki3[[#This Row],[Butelek]]-soki3[[#This Row],[wielkosc_zamowienia]]&lt;0, soki3[[#This Row],[Butelek]], soki3[[#This Row],[Butelek]]-soki3[[#This Row],[wielkosc_zamowienia]])</f>
        <v>46985</v>
      </c>
      <c r="H48" t="b">
        <f>(soki3[[#This Row],[Butelek]]=soki3[[#This Row],[Zostało]])</f>
        <v>0</v>
      </c>
      <c r="I48" t="b">
        <f>WEEKDAY(soki3[[#This Row],[data]],2)&gt;5</f>
        <v>1</v>
      </c>
      <c r="P48" s="3">
        <v>34</v>
      </c>
      <c r="Q48" s="5">
        <v>44231</v>
      </c>
      <c r="R48" s="3" t="b">
        <f t="shared" si="2"/>
        <v>1</v>
      </c>
      <c r="S48" s="3">
        <f t="shared" si="3"/>
        <v>1</v>
      </c>
    </row>
    <row r="49" spans="1:19" x14ac:dyDescent="0.25">
      <c r="A49">
        <v>48</v>
      </c>
      <c r="B49" s="2">
        <v>44221</v>
      </c>
      <c r="C49" t="s">
        <v>6</v>
      </c>
      <c r="D49">
        <v>6450</v>
      </c>
      <c r="E49">
        <f t="shared" si="0"/>
        <v>24</v>
      </c>
      <c r="F49">
        <f>IF(E49 = E48, G48, G48 + IF(soki3[[#This Row],[WEEKEND]], 5000, $V$8))</f>
        <v>60164</v>
      </c>
      <c r="G49">
        <f>IF(soki3[[#This Row],[Butelek]]-soki3[[#This Row],[wielkosc_zamowienia]]&lt;0, soki3[[#This Row],[Butelek]], soki3[[#This Row],[Butelek]]-soki3[[#This Row],[wielkosc_zamowienia]])</f>
        <v>53714</v>
      </c>
      <c r="H49" t="b">
        <f>(soki3[[#This Row],[Butelek]]=soki3[[#This Row],[Zostało]])</f>
        <v>0</v>
      </c>
      <c r="I49" t="b">
        <f>WEEKDAY(soki3[[#This Row],[data]],2)&gt;5</f>
        <v>0</v>
      </c>
      <c r="P49" s="3">
        <v>35</v>
      </c>
      <c r="Q49" s="5">
        <v>44232</v>
      </c>
      <c r="R49" s="3" t="b">
        <f t="shared" si="2"/>
        <v>0</v>
      </c>
      <c r="S49" s="3">
        <f t="shared" si="3"/>
        <v>0</v>
      </c>
    </row>
    <row r="50" spans="1:19" x14ac:dyDescent="0.25">
      <c r="A50">
        <v>49</v>
      </c>
      <c r="B50" s="2">
        <v>44222</v>
      </c>
      <c r="C50" t="s">
        <v>7</v>
      </c>
      <c r="D50">
        <v>3050</v>
      </c>
      <c r="E50">
        <f t="shared" si="0"/>
        <v>25</v>
      </c>
      <c r="F50">
        <f>IF(E50 = E49, G49, G49 + IF(soki3[[#This Row],[WEEKEND]], 5000, $V$8))</f>
        <v>66893</v>
      </c>
      <c r="G50">
        <f>IF(soki3[[#This Row],[Butelek]]-soki3[[#This Row],[wielkosc_zamowienia]]&lt;0, soki3[[#This Row],[Butelek]], soki3[[#This Row],[Butelek]]-soki3[[#This Row],[wielkosc_zamowienia]])</f>
        <v>63843</v>
      </c>
      <c r="H50" t="b">
        <f>(soki3[[#This Row],[Butelek]]=soki3[[#This Row],[Zostało]])</f>
        <v>0</v>
      </c>
      <c r="I50" t="b">
        <f>WEEKDAY(soki3[[#This Row],[data]],2)&gt;5</f>
        <v>0</v>
      </c>
      <c r="P50" s="3">
        <v>36</v>
      </c>
      <c r="Q50" s="5">
        <v>44233</v>
      </c>
      <c r="R50" s="3" t="b">
        <f t="shared" si="2"/>
        <v>1</v>
      </c>
      <c r="S50" s="3">
        <f t="shared" si="3"/>
        <v>1</v>
      </c>
    </row>
    <row r="51" spans="1:19" x14ac:dyDescent="0.25">
      <c r="A51">
        <v>50</v>
      </c>
      <c r="B51" s="2">
        <v>44222</v>
      </c>
      <c r="C51" t="s">
        <v>5</v>
      </c>
      <c r="D51">
        <v>7170</v>
      </c>
      <c r="E51">
        <f t="shared" si="0"/>
        <v>25</v>
      </c>
      <c r="F51">
        <f>IF(E51 = E50, G50, G50 + IF(soki3[[#This Row],[WEEKEND]], 5000, $V$8))</f>
        <v>63843</v>
      </c>
      <c r="G51">
        <f>IF(soki3[[#This Row],[Butelek]]-soki3[[#This Row],[wielkosc_zamowienia]]&lt;0, soki3[[#This Row],[Butelek]], soki3[[#This Row],[Butelek]]-soki3[[#This Row],[wielkosc_zamowienia]])</f>
        <v>56673</v>
      </c>
      <c r="H51" t="b">
        <f>(soki3[[#This Row],[Butelek]]=soki3[[#This Row],[Zostało]])</f>
        <v>0</v>
      </c>
      <c r="I51" t="b">
        <f>WEEKDAY(soki3[[#This Row],[data]],2)&gt;5</f>
        <v>0</v>
      </c>
      <c r="P51" s="3">
        <v>37</v>
      </c>
      <c r="Q51" s="5">
        <v>44234</v>
      </c>
      <c r="R51" s="3" t="b">
        <f t="shared" si="2"/>
        <v>1</v>
      </c>
      <c r="S51" s="3">
        <f t="shared" si="3"/>
        <v>2</v>
      </c>
    </row>
    <row r="52" spans="1:19" x14ac:dyDescent="0.25">
      <c r="A52">
        <v>51</v>
      </c>
      <c r="B52" s="2">
        <v>44222</v>
      </c>
      <c r="C52" t="s">
        <v>6</v>
      </c>
      <c r="D52">
        <v>1970</v>
      </c>
      <c r="E52">
        <f t="shared" si="0"/>
        <v>25</v>
      </c>
      <c r="F52">
        <f>IF(E52 = E51, G51, G51 + IF(soki3[[#This Row],[WEEKEND]], 5000, $V$8))</f>
        <v>56673</v>
      </c>
      <c r="G52">
        <f>IF(soki3[[#This Row],[Butelek]]-soki3[[#This Row],[wielkosc_zamowienia]]&lt;0, soki3[[#This Row],[Butelek]], soki3[[#This Row],[Butelek]]-soki3[[#This Row],[wielkosc_zamowienia]])</f>
        <v>54703</v>
      </c>
      <c r="H52" t="b">
        <f>(soki3[[#This Row],[Butelek]]=soki3[[#This Row],[Zostało]])</f>
        <v>0</v>
      </c>
      <c r="I52" t="b">
        <f>WEEKDAY(soki3[[#This Row],[data]],2)&gt;5</f>
        <v>0</v>
      </c>
      <c r="P52" s="3">
        <v>38</v>
      </c>
      <c r="Q52" s="5">
        <v>44235</v>
      </c>
      <c r="R52" s="3" t="b">
        <f t="shared" si="2"/>
        <v>1</v>
      </c>
      <c r="S52" s="3">
        <f t="shared" si="3"/>
        <v>3</v>
      </c>
    </row>
    <row r="53" spans="1:19" x14ac:dyDescent="0.25">
      <c r="A53">
        <v>52</v>
      </c>
      <c r="B53" s="2">
        <v>44223</v>
      </c>
      <c r="C53" t="s">
        <v>6</v>
      </c>
      <c r="D53">
        <v>3670</v>
      </c>
      <c r="E53">
        <f t="shared" si="0"/>
        <v>26</v>
      </c>
      <c r="F53">
        <f>IF(E53 = E52, G52, G52 + IF(soki3[[#This Row],[WEEKEND]], 5000, $V$8))</f>
        <v>67882</v>
      </c>
      <c r="G53">
        <f>IF(soki3[[#This Row],[Butelek]]-soki3[[#This Row],[wielkosc_zamowienia]]&lt;0, soki3[[#This Row],[Butelek]], soki3[[#This Row],[Butelek]]-soki3[[#This Row],[wielkosc_zamowienia]])</f>
        <v>64212</v>
      </c>
      <c r="H53" t="b">
        <f>(soki3[[#This Row],[Butelek]]=soki3[[#This Row],[Zostało]])</f>
        <v>0</v>
      </c>
      <c r="I53" t="b">
        <f>WEEKDAY(soki3[[#This Row],[data]],2)&gt;5</f>
        <v>0</v>
      </c>
      <c r="P53" s="3">
        <v>39</v>
      </c>
      <c r="Q53" s="5">
        <v>44236</v>
      </c>
      <c r="R53" s="3" t="b">
        <f t="shared" si="2"/>
        <v>0</v>
      </c>
      <c r="S53" s="3">
        <f t="shared" si="3"/>
        <v>0</v>
      </c>
    </row>
    <row r="54" spans="1:19" x14ac:dyDescent="0.25">
      <c r="A54">
        <v>53</v>
      </c>
      <c r="B54" s="2">
        <v>44223</v>
      </c>
      <c r="C54" t="s">
        <v>4</v>
      </c>
      <c r="D54">
        <v>7870</v>
      </c>
      <c r="E54">
        <f t="shared" si="0"/>
        <v>26</v>
      </c>
      <c r="F54">
        <f>IF(E54 = E53, G53, G53 + IF(soki3[[#This Row],[WEEKEND]], 5000, $V$8))</f>
        <v>64212</v>
      </c>
      <c r="G54">
        <f>IF(soki3[[#This Row],[Butelek]]-soki3[[#This Row],[wielkosc_zamowienia]]&lt;0, soki3[[#This Row],[Butelek]], soki3[[#This Row],[Butelek]]-soki3[[#This Row],[wielkosc_zamowienia]])</f>
        <v>56342</v>
      </c>
      <c r="H54" t="b">
        <f>(soki3[[#This Row],[Butelek]]=soki3[[#This Row],[Zostało]])</f>
        <v>0</v>
      </c>
      <c r="I54" t="b">
        <f>WEEKDAY(soki3[[#This Row],[data]],2)&gt;5</f>
        <v>0</v>
      </c>
      <c r="P54" s="3">
        <v>40</v>
      </c>
      <c r="Q54" s="5">
        <v>44237</v>
      </c>
      <c r="R54" s="3" t="b">
        <f t="shared" si="2"/>
        <v>1</v>
      </c>
      <c r="S54" s="3">
        <f t="shared" si="3"/>
        <v>1</v>
      </c>
    </row>
    <row r="55" spans="1:19" x14ac:dyDescent="0.25">
      <c r="A55">
        <v>54</v>
      </c>
      <c r="B55" s="2">
        <v>44224</v>
      </c>
      <c r="C55" t="s">
        <v>5</v>
      </c>
      <c r="D55">
        <v>7930</v>
      </c>
      <c r="E55">
        <f t="shared" si="0"/>
        <v>27</v>
      </c>
      <c r="F55">
        <f>IF(E55 = E54, G54, G54 + IF(soki3[[#This Row],[WEEKEND]], 5000, $V$8))</f>
        <v>69521</v>
      </c>
      <c r="G55">
        <f>IF(soki3[[#This Row],[Butelek]]-soki3[[#This Row],[wielkosc_zamowienia]]&lt;0, soki3[[#This Row],[Butelek]], soki3[[#This Row],[Butelek]]-soki3[[#This Row],[wielkosc_zamowienia]])</f>
        <v>61591</v>
      </c>
      <c r="H55" t="b">
        <f>(soki3[[#This Row],[Butelek]]=soki3[[#This Row],[Zostało]])</f>
        <v>0</v>
      </c>
      <c r="I55" t="b">
        <f>WEEKDAY(soki3[[#This Row],[data]],2)&gt;5</f>
        <v>0</v>
      </c>
      <c r="P55" s="3">
        <v>41</v>
      </c>
      <c r="Q55" s="5">
        <v>44238</v>
      </c>
      <c r="R55" s="3" t="b">
        <f t="shared" si="2"/>
        <v>0</v>
      </c>
      <c r="S55" s="3">
        <f t="shared" si="3"/>
        <v>0</v>
      </c>
    </row>
    <row r="56" spans="1:19" x14ac:dyDescent="0.25">
      <c r="A56">
        <v>55</v>
      </c>
      <c r="B56" s="2">
        <v>44224</v>
      </c>
      <c r="C56" t="s">
        <v>4</v>
      </c>
      <c r="D56">
        <v>1940</v>
      </c>
      <c r="E56">
        <f t="shared" si="0"/>
        <v>27</v>
      </c>
      <c r="F56">
        <f>IF(E56 = E55, G55, G55 + IF(soki3[[#This Row],[WEEKEND]], 5000, $V$8))</f>
        <v>61591</v>
      </c>
      <c r="G56">
        <f>IF(soki3[[#This Row],[Butelek]]-soki3[[#This Row],[wielkosc_zamowienia]]&lt;0, soki3[[#This Row],[Butelek]], soki3[[#This Row],[Butelek]]-soki3[[#This Row],[wielkosc_zamowienia]])</f>
        <v>59651</v>
      </c>
      <c r="H56" t="b">
        <f>(soki3[[#This Row],[Butelek]]=soki3[[#This Row],[Zostało]])</f>
        <v>0</v>
      </c>
      <c r="I56" t="b">
        <f>WEEKDAY(soki3[[#This Row],[data]],2)&gt;5</f>
        <v>0</v>
      </c>
      <c r="P56" s="3">
        <v>42</v>
      </c>
      <c r="Q56" s="5">
        <v>44239</v>
      </c>
      <c r="R56" s="3" t="b">
        <f t="shared" si="2"/>
        <v>0</v>
      </c>
      <c r="S56" s="3">
        <f t="shared" si="3"/>
        <v>0</v>
      </c>
    </row>
    <row r="57" spans="1:19" x14ac:dyDescent="0.25">
      <c r="A57">
        <v>56</v>
      </c>
      <c r="B57" s="2">
        <v>44224</v>
      </c>
      <c r="C57" t="s">
        <v>7</v>
      </c>
      <c r="D57">
        <v>2340</v>
      </c>
      <c r="E57">
        <f t="shared" si="0"/>
        <v>27</v>
      </c>
      <c r="F57">
        <f>IF(E57 = E56, G56, G56 + IF(soki3[[#This Row],[WEEKEND]], 5000, $V$8))</f>
        <v>59651</v>
      </c>
      <c r="G57">
        <f>IF(soki3[[#This Row],[Butelek]]-soki3[[#This Row],[wielkosc_zamowienia]]&lt;0, soki3[[#This Row],[Butelek]], soki3[[#This Row],[Butelek]]-soki3[[#This Row],[wielkosc_zamowienia]])</f>
        <v>57311</v>
      </c>
      <c r="H57" t="b">
        <f>(soki3[[#This Row],[Butelek]]=soki3[[#This Row],[Zostało]])</f>
        <v>0</v>
      </c>
      <c r="I57" t="b">
        <f>WEEKDAY(soki3[[#This Row],[data]],2)&gt;5</f>
        <v>0</v>
      </c>
      <c r="P57" s="3">
        <v>43</v>
      </c>
      <c r="Q57" s="5">
        <v>44240</v>
      </c>
      <c r="R57" s="3" t="b">
        <f t="shared" si="2"/>
        <v>1</v>
      </c>
      <c r="S57" s="3">
        <f t="shared" si="3"/>
        <v>1</v>
      </c>
    </row>
    <row r="58" spans="1:19" x14ac:dyDescent="0.25">
      <c r="A58">
        <v>57</v>
      </c>
      <c r="B58" s="2">
        <v>44225</v>
      </c>
      <c r="C58" t="s">
        <v>7</v>
      </c>
      <c r="D58">
        <v>8710</v>
      </c>
      <c r="E58">
        <f t="shared" si="0"/>
        <v>28</v>
      </c>
      <c r="F58">
        <f>IF(E58 = E57, G57, G57 + IF(soki3[[#This Row],[WEEKEND]], 5000, $V$8))</f>
        <v>70490</v>
      </c>
      <c r="G58">
        <f>IF(soki3[[#This Row],[Butelek]]-soki3[[#This Row],[wielkosc_zamowienia]]&lt;0, soki3[[#This Row],[Butelek]], soki3[[#This Row],[Butelek]]-soki3[[#This Row],[wielkosc_zamowienia]])</f>
        <v>61780</v>
      </c>
      <c r="H58" t="b">
        <f>(soki3[[#This Row],[Butelek]]=soki3[[#This Row],[Zostało]])</f>
        <v>0</v>
      </c>
      <c r="I58" t="b">
        <f>WEEKDAY(soki3[[#This Row],[data]],2)&gt;5</f>
        <v>0</v>
      </c>
      <c r="P58" s="3">
        <v>44</v>
      </c>
      <c r="Q58" s="5">
        <v>44241</v>
      </c>
      <c r="R58" s="3" t="b">
        <f t="shared" si="2"/>
        <v>0</v>
      </c>
      <c r="S58" s="3">
        <f t="shared" si="3"/>
        <v>0</v>
      </c>
    </row>
    <row r="59" spans="1:19" x14ac:dyDescent="0.25">
      <c r="A59">
        <v>58</v>
      </c>
      <c r="B59" s="2">
        <v>44225</v>
      </c>
      <c r="C59" t="s">
        <v>6</v>
      </c>
      <c r="D59">
        <v>1360</v>
      </c>
      <c r="E59">
        <f t="shared" si="0"/>
        <v>28</v>
      </c>
      <c r="F59">
        <f>IF(E59 = E58, G58, G58 + IF(soki3[[#This Row],[WEEKEND]], 5000, $V$8))</f>
        <v>61780</v>
      </c>
      <c r="G59">
        <f>IF(soki3[[#This Row],[Butelek]]-soki3[[#This Row],[wielkosc_zamowienia]]&lt;0, soki3[[#This Row],[Butelek]], soki3[[#This Row],[Butelek]]-soki3[[#This Row],[wielkosc_zamowienia]])</f>
        <v>60420</v>
      </c>
      <c r="H59" t="b">
        <f>(soki3[[#This Row],[Butelek]]=soki3[[#This Row],[Zostało]])</f>
        <v>0</v>
      </c>
      <c r="I59" t="b">
        <f>WEEKDAY(soki3[[#This Row],[data]],2)&gt;5</f>
        <v>0</v>
      </c>
      <c r="P59" s="3">
        <v>45</v>
      </c>
      <c r="Q59" s="5">
        <v>44242</v>
      </c>
      <c r="R59" s="3" t="b">
        <f t="shared" si="2"/>
        <v>1</v>
      </c>
      <c r="S59" s="3">
        <f t="shared" si="3"/>
        <v>1</v>
      </c>
    </row>
    <row r="60" spans="1:19" x14ac:dyDescent="0.25">
      <c r="A60">
        <v>59</v>
      </c>
      <c r="B60" s="2">
        <v>44226</v>
      </c>
      <c r="C60" t="s">
        <v>5</v>
      </c>
      <c r="D60">
        <v>6820</v>
      </c>
      <c r="E60">
        <f t="shared" si="0"/>
        <v>29</v>
      </c>
      <c r="F60">
        <f>IF(E60 = E59, G59, G59 + IF(soki3[[#This Row],[WEEKEND]], 5000, $V$8))</f>
        <v>65420</v>
      </c>
      <c r="G60">
        <f>IF(soki3[[#This Row],[Butelek]]-soki3[[#This Row],[wielkosc_zamowienia]]&lt;0, soki3[[#This Row],[Butelek]], soki3[[#This Row],[Butelek]]-soki3[[#This Row],[wielkosc_zamowienia]])</f>
        <v>58600</v>
      </c>
      <c r="H60" t="b">
        <f>(soki3[[#This Row],[Butelek]]=soki3[[#This Row],[Zostało]])</f>
        <v>0</v>
      </c>
      <c r="I60" t="b">
        <f>WEEKDAY(soki3[[#This Row],[data]],2)&gt;5</f>
        <v>1</v>
      </c>
      <c r="P60" s="3">
        <v>46</v>
      </c>
      <c r="Q60" s="5">
        <v>44243</v>
      </c>
      <c r="R60" s="3" t="b">
        <f t="shared" si="2"/>
        <v>1</v>
      </c>
      <c r="S60" s="3">
        <f t="shared" si="3"/>
        <v>2</v>
      </c>
    </row>
    <row r="61" spans="1:19" x14ac:dyDescent="0.25">
      <c r="A61">
        <v>60</v>
      </c>
      <c r="B61" s="2">
        <v>44226</v>
      </c>
      <c r="C61" t="s">
        <v>7</v>
      </c>
      <c r="D61">
        <v>9020</v>
      </c>
      <c r="E61">
        <f t="shared" si="0"/>
        <v>29</v>
      </c>
      <c r="F61">
        <f>IF(E61 = E60, G60, G60 + IF(soki3[[#This Row],[WEEKEND]], 5000, $V$8))</f>
        <v>58600</v>
      </c>
      <c r="G61">
        <f>IF(soki3[[#This Row],[Butelek]]-soki3[[#This Row],[wielkosc_zamowienia]]&lt;0, soki3[[#This Row],[Butelek]], soki3[[#This Row],[Butelek]]-soki3[[#This Row],[wielkosc_zamowienia]])</f>
        <v>49580</v>
      </c>
      <c r="H61" t="b">
        <f>(soki3[[#This Row],[Butelek]]=soki3[[#This Row],[Zostało]])</f>
        <v>0</v>
      </c>
      <c r="I61" t="b">
        <f>WEEKDAY(soki3[[#This Row],[data]],2)&gt;5</f>
        <v>1</v>
      </c>
      <c r="P61" s="3">
        <v>47</v>
      </c>
      <c r="Q61" s="5">
        <v>44244</v>
      </c>
      <c r="R61" s="3" t="b">
        <f t="shared" si="2"/>
        <v>1</v>
      </c>
      <c r="S61" s="3">
        <f t="shared" si="3"/>
        <v>3</v>
      </c>
    </row>
    <row r="62" spans="1:19" x14ac:dyDescent="0.25">
      <c r="A62">
        <v>61</v>
      </c>
      <c r="B62" s="2">
        <v>44227</v>
      </c>
      <c r="C62" t="s">
        <v>4</v>
      </c>
      <c r="D62">
        <v>6900</v>
      </c>
      <c r="E62">
        <f t="shared" si="0"/>
        <v>30</v>
      </c>
      <c r="F62">
        <f>IF(E62 = E61, G61, G61 + IF(soki3[[#This Row],[WEEKEND]], 5000, $V$8))</f>
        <v>54580</v>
      </c>
      <c r="G62">
        <f>IF(soki3[[#This Row],[Butelek]]-soki3[[#This Row],[wielkosc_zamowienia]]&lt;0, soki3[[#This Row],[Butelek]], soki3[[#This Row],[Butelek]]-soki3[[#This Row],[wielkosc_zamowienia]])</f>
        <v>47680</v>
      </c>
      <c r="H62" t="b">
        <f>(soki3[[#This Row],[Butelek]]=soki3[[#This Row],[Zostało]])</f>
        <v>0</v>
      </c>
      <c r="I62" t="b">
        <f>WEEKDAY(soki3[[#This Row],[data]],2)&gt;5</f>
        <v>1</v>
      </c>
      <c r="P62" s="3">
        <v>48</v>
      </c>
      <c r="Q62" s="5">
        <v>44245</v>
      </c>
      <c r="R62" s="3" t="b">
        <f t="shared" si="2"/>
        <v>0</v>
      </c>
      <c r="S62" s="3">
        <f t="shared" si="3"/>
        <v>0</v>
      </c>
    </row>
    <row r="63" spans="1:19" x14ac:dyDescent="0.25">
      <c r="A63">
        <v>62</v>
      </c>
      <c r="B63" s="2">
        <v>44227</v>
      </c>
      <c r="C63" t="s">
        <v>5</v>
      </c>
      <c r="D63">
        <v>9230</v>
      </c>
      <c r="E63">
        <f t="shared" si="0"/>
        <v>30</v>
      </c>
      <c r="F63">
        <f>IF(E63 = E62, G62, G62 + IF(soki3[[#This Row],[WEEKEND]], 5000, $V$8))</f>
        <v>47680</v>
      </c>
      <c r="G63">
        <f>IF(soki3[[#This Row],[Butelek]]-soki3[[#This Row],[wielkosc_zamowienia]]&lt;0, soki3[[#This Row],[Butelek]], soki3[[#This Row],[Butelek]]-soki3[[#This Row],[wielkosc_zamowienia]])</f>
        <v>38450</v>
      </c>
      <c r="H63" t="b">
        <f>(soki3[[#This Row],[Butelek]]=soki3[[#This Row],[Zostało]])</f>
        <v>0</v>
      </c>
      <c r="I63" t="b">
        <f>WEEKDAY(soki3[[#This Row],[data]],2)&gt;5</f>
        <v>1</v>
      </c>
      <c r="P63" s="3">
        <v>49</v>
      </c>
      <c r="Q63" s="5">
        <v>44246</v>
      </c>
      <c r="R63" s="3" t="b">
        <f t="shared" si="2"/>
        <v>0</v>
      </c>
      <c r="S63" s="3">
        <f t="shared" si="3"/>
        <v>0</v>
      </c>
    </row>
    <row r="64" spans="1:19" x14ac:dyDescent="0.25">
      <c r="A64">
        <v>63</v>
      </c>
      <c r="B64" s="2">
        <v>44227</v>
      </c>
      <c r="C64" t="s">
        <v>7</v>
      </c>
      <c r="D64">
        <v>790</v>
      </c>
      <c r="E64">
        <f t="shared" si="0"/>
        <v>30</v>
      </c>
      <c r="F64">
        <f>IF(E64 = E63, G63, G63 + IF(soki3[[#This Row],[WEEKEND]], 5000, $V$8))</f>
        <v>38450</v>
      </c>
      <c r="G64">
        <f>IF(soki3[[#This Row],[Butelek]]-soki3[[#This Row],[wielkosc_zamowienia]]&lt;0, soki3[[#This Row],[Butelek]], soki3[[#This Row],[Butelek]]-soki3[[#This Row],[wielkosc_zamowienia]])</f>
        <v>37660</v>
      </c>
      <c r="H64" t="b">
        <f>(soki3[[#This Row],[Butelek]]=soki3[[#This Row],[Zostało]])</f>
        <v>0</v>
      </c>
      <c r="I64" t="b">
        <f>WEEKDAY(soki3[[#This Row],[data]],2)&gt;5</f>
        <v>1</v>
      </c>
      <c r="P64" s="3">
        <v>50</v>
      </c>
      <c r="Q64" s="5">
        <v>44247</v>
      </c>
      <c r="R64" s="3" t="b">
        <f t="shared" si="2"/>
        <v>0</v>
      </c>
      <c r="S64" s="3">
        <f t="shared" si="3"/>
        <v>0</v>
      </c>
    </row>
    <row r="65" spans="1:19" x14ac:dyDescent="0.25">
      <c r="A65">
        <v>64</v>
      </c>
      <c r="B65" s="2">
        <v>44228</v>
      </c>
      <c r="C65" t="s">
        <v>7</v>
      </c>
      <c r="D65">
        <v>7820</v>
      </c>
      <c r="E65">
        <f t="shared" si="0"/>
        <v>31</v>
      </c>
      <c r="F65">
        <f>IF(E65 = E64, G64, G64 + IF(soki3[[#This Row],[WEEKEND]], 5000, $V$8))</f>
        <v>50839</v>
      </c>
      <c r="G65">
        <f>IF(soki3[[#This Row],[Butelek]]-soki3[[#This Row],[wielkosc_zamowienia]]&lt;0, soki3[[#This Row],[Butelek]], soki3[[#This Row],[Butelek]]-soki3[[#This Row],[wielkosc_zamowienia]])</f>
        <v>43019</v>
      </c>
      <c r="H65" t="b">
        <f>(soki3[[#This Row],[Butelek]]=soki3[[#This Row],[Zostało]])</f>
        <v>0</v>
      </c>
      <c r="I65" t="b">
        <f>WEEKDAY(soki3[[#This Row],[data]],2)&gt;5</f>
        <v>0</v>
      </c>
      <c r="P65" s="3">
        <v>51</v>
      </c>
      <c r="Q65" s="5">
        <v>44248</v>
      </c>
      <c r="R65" s="3" t="b">
        <f t="shared" si="2"/>
        <v>1</v>
      </c>
      <c r="S65" s="3">
        <f t="shared" si="3"/>
        <v>1</v>
      </c>
    </row>
    <row r="66" spans="1:19" x14ac:dyDescent="0.25">
      <c r="A66">
        <v>65</v>
      </c>
      <c r="B66" s="2">
        <v>44228</v>
      </c>
      <c r="C66" t="s">
        <v>6</v>
      </c>
      <c r="D66">
        <v>2100</v>
      </c>
      <c r="E66">
        <f t="shared" si="0"/>
        <v>31</v>
      </c>
      <c r="F66">
        <f>IF(E66 = E65, G65, G65 + IF(soki3[[#This Row],[WEEKEND]], 5000, $V$8))</f>
        <v>43019</v>
      </c>
      <c r="G66">
        <f>IF(soki3[[#This Row],[Butelek]]-soki3[[#This Row],[wielkosc_zamowienia]]&lt;0, soki3[[#This Row],[Butelek]], soki3[[#This Row],[Butelek]]-soki3[[#This Row],[wielkosc_zamowienia]])</f>
        <v>40919</v>
      </c>
      <c r="H66" t="b">
        <f>(soki3[[#This Row],[Butelek]]=soki3[[#This Row],[Zostało]])</f>
        <v>0</v>
      </c>
      <c r="I66" t="b">
        <f>WEEKDAY(soki3[[#This Row],[data]],2)&gt;5</f>
        <v>0</v>
      </c>
      <c r="P66" s="3">
        <v>52</v>
      </c>
      <c r="Q66" s="5">
        <v>44249</v>
      </c>
      <c r="R66" s="3" t="b">
        <f t="shared" si="2"/>
        <v>1</v>
      </c>
      <c r="S66" s="3">
        <f t="shared" si="3"/>
        <v>2</v>
      </c>
    </row>
    <row r="67" spans="1:19" x14ac:dyDescent="0.25">
      <c r="A67">
        <v>66</v>
      </c>
      <c r="B67" s="2">
        <v>44228</v>
      </c>
      <c r="C67" t="s">
        <v>4</v>
      </c>
      <c r="D67">
        <v>6960</v>
      </c>
      <c r="E67">
        <f t="shared" si="0"/>
        <v>31</v>
      </c>
      <c r="F67">
        <f>IF(E67 = E66, G66, G66 + IF(soki3[[#This Row],[WEEKEND]], 5000, $V$8))</f>
        <v>40919</v>
      </c>
      <c r="G67">
        <f>IF(soki3[[#This Row],[Butelek]]-soki3[[#This Row],[wielkosc_zamowienia]]&lt;0, soki3[[#This Row],[Butelek]], soki3[[#This Row],[Butelek]]-soki3[[#This Row],[wielkosc_zamowienia]])</f>
        <v>33959</v>
      </c>
      <c r="H67" t="b">
        <f>(soki3[[#This Row],[Butelek]]=soki3[[#This Row],[Zostało]])</f>
        <v>0</v>
      </c>
      <c r="I67" t="b">
        <f>WEEKDAY(soki3[[#This Row],[data]],2)&gt;5</f>
        <v>0</v>
      </c>
      <c r="P67" s="3">
        <v>53</v>
      </c>
      <c r="Q67" s="5">
        <v>44250</v>
      </c>
      <c r="R67" s="3" t="b">
        <f t="shared" si="2"/>
        <v>0</v>
      </c>
      <c r="S67" s="3">
        <f t="shared" si="3"/>
        <v>0</v>
      </c>
    </row>
    <row r="68" spans="1:19" x14ac:dyDescent="0.25">
      <c r="A68">
        <v>67</v>
      </c>
      <c r="B68" s="2">
        <v>44229</v>
      </c>
      <c r="C68" t="s">
        <v>5</v>
      </c>
      <c r="D68">
        <v>2630</v>
      </c>
      <c r="E68">
        <f t="shared" ref="E68:E131" si="4">IF(DAY(B68)=DAY(B67),E67,E67+1)</f>
        <v>32</v>
      </c>
      <c r="F68">
        <f>IF(E68 = E67, G67, G67 + IF(soki3[[#This Row],[WEEKEND]], 5000, $V$8))</f>
        <v>47138</v>
      </c>
      <c r="G68">
        <f>IF(soki3[[#This Row],[Butelek]]-soki3[[#This Row],[wielkosc_zamowienia]]&lt;0, soki3[[#This Row],[Butelek]], soki3[[#This Row],[Butelek]]-soki3[[#This Row],[wielkosc_zamowienia]])</f>
        <v>44508</v>
      </c>
      <c r="H68" t="b">
        <f>(soki3[[#This Row],[Butelek]]=soki3[[#This Row],[Zostało]])</f>
        <v>0</v>
      </c>
      <c r="I68" t="b">
        <f>WEEKDAY(soki3[[#This Row],[data]],2)&gt;5</f>
        <v>0</v>
      </c>
      <c r="P68" s="3">
        <v>54</v>
      </c>
      <c r="Q68" s="5">
        <v>44251</v>
      </c>
      <c r="R68" s="3" t="b">
        <f t="shared" si="2"/>
        <v>0</v>
      </c>
      <c r="S68" s="3">
        <f t="shared" si="3"/>
        <v>0</v>
      </c>
    </row>
    <row r="69" spans="1:19" x14ac:dyDescent="0.25">
      <c r="A69">
        <v>68</v>
      </c>
      <c r="B69" s="2">
        <v>44230</v>
      </c>
      <c r="C69" t="s">
        <v>6</v>
      </c>
      <c r="D69">
        <v>9250</v>
      </c>
      <c r="E69">
        <f t="shared" si="4"/>
        <v>33</v>
      </c>
      <c r="F69">
        <f>IF(E69 = E68, G68, G68 + IF(soki3[[#This Row],[WEEKEND]], 5000, $V$8))</f>
        <v>57687</v>
      </c>
      <c r="G69">
        <f>IF(soki3[[#This Row],[Butelek]]-soki3[[#This Row],[wielkosc_zamowienia]]&lt;0, soki3[[#This Row],[Butelek]], soki3[[#This Row],[Butelek]]-soki3[[#This Row],[wielkosc_zamowienia]])</f>
        <v>48437</v>
      </c>
      <c r="H69" t="b">
        <f>(soki3[[#This Row],[Butelek]]=soki3[[#This Row],[Zostało]])</f>
        <v>0</v>
      </c>
      <c r="I69" t="b">
        <f>WEEKDAY(soki3[[#This Row],[data]],2)&gt;5</f>
        <v>0</v>
      </c>
      <c r="P69" s="3">
        <v>55</v>
      </c>
      <c r="Q69" s="5">
        <v>44252</v>
      </c>
      <c r="R69" s="3" t="b">
        <f t="shared" si="2"/>
        <v>1</v>
      </c>
      <c r="S69" s="3">
        <f t="shared" si="3"/>
        <v>1</v>
      </c>
    </row>
    <row r="70" spans="1:19" x14ac:dyDescent="0.25">
      <c r="A70">
        <v>69</v>
      </c>
      <c r="B70" s="2">
        <v>44230</v>
      </c>
      <c r="C70" t="s">
        <v>5</v>
      </c>
      <c r="D70">
        <v>6540</v>
      </c>
      <c r="E70">
        <f t="shared" si="4"/>
        <v>33</v>
      </c>
      <c r="F70">
        <f>IF(E70 = E69, G69, G69 + IF(soki3[[#This Row],[WEEKEND]], 5000, $V$8))</f>
        <v>48437</v>
      </c>
      <c r="G70">
        <f>IF(soki3[[#This Row],[Butelek]]-soki3[[#This Row],[wielkosc_zamowienia]]&lt;0, soki3[[#This Row],[Butelek]], soki3[[#This Row],[Butelek]]-soki3[[#This Row],[wielkosc_zamowienia]])</f>
        <v>41897</v>
      </c>
      <c r="H70" t="b">
        <f>(soki3[[#This Row],[Butelek]]=soki3[[#This Row],[Zostało]])</f>
        <v>0</v>
      </c>
      <c r="I70" t="b">
        <f>WEEKDAY(soki3[[#This Row],[data]],2)&gt;5</f>
        <v>0</v>
      </c>
      <c r="P70" s="3">
        <v>56</v>
      </c>
      <c r="Q70" s="5">
        <v>44253</v>
      </c>
      <c r="R70" s="3" t="b">
        <f t="shared" si="2"/>
        <v>1</v>
      </c>
      <c r="S70" s="3">
        <f t="shared" si="3"/>
        <v>2</v>
      </c>
    </row>
    <row r="71" spans="1:19" x14ac:dyDescent="0.25">
      <c r="A71">
        <v>70</v>
      </c>
      <c r="B71" s="2">
        <v>44231</v>
      </c>
      <c r="C71" t="s">
        <v>7</v>
      </c>
      <c r="D71">
        <v>8470</v>
      </c>
      <c r="E71">
        <f t="shared" si="4"/>
        <v>34</v>
      </c>
      <c r="F71">
        <f>IF(E71 = E70, G70, G70 + IF(soki3[[#This Row],[WEEKEND]], 5000, $V$8))</f>
        <v>55076</v>
      </c>
      <c r="G71">
        <f>IF(soki3[[#This Row],[Butelek]]-soki3[[#This Row],[wielkosc_zamowienia]]&lt;0, soki3[[#This Row],[Butelek]], soki3[[#This Row],[Butelek]]-soki3[[#This Row],[wielkosc_zamowienia]])</f>
        <v>46606</v>
      </c>
      <c r="H71" t="b">
        <f>(soki3[[#This Row],[Butelek]]=soki3[[#This Row],[Zostało]])</f>
        <v>0</v>
      </c>
      <c r="I71" t="b">
        <f>WEEKDAY(soki3[[#This Row],[data]],2)&gt;5</f>
        <v>0</v>
      </c>
      <c r="P71" s="3">
        <v>57</v>
      </c>
      <c r="Q71" s="5">
        <v>44254</v>
      </c>
      <c r="R71" s="3" t="b">
        <f t="shared" si="2"/>
        <v>0</v>
      </c>
      <c r="S71" s="3">
        <f t="shared" si="3"/>
        <v>0</v>
      </c>
    </row>
    <row r="72" spans="1:19" x14ac:dyDescent="0.25">
      <c r="A72">
        <v>71</v>
      </c>
      <c r="B72" s="2">
        <v>44231</v>
      </c>
      <c r="C72" t="s">
        <v>4</v>
      </c>
      <c r="D72">
        <v>7770</v>
      </c>
      <c r="E72">
        <f t="shared" si="4"/>
        <v>34</v>
      </c>
      <c r="F72">
        <f>IF(E72 = E71, G71, G71 + IF(soki3[[#This Row],[WEEKEND]], 5000, $V$8))</f>
        <v>46606</v>
      </c>
      <c r="G72">
        <f>IF(soki3[[#This Row],[Butelek]]-soki3[[#This Row],[wielkosc_zamowienia]]&lt;0, soki3[[#This Row],[Butelek]], soki3[[#This Row],[Butelek]]-soki3[[#This Row],[wielkosc_zamowienia]])</f>
        <v>38836</v>
      </c>
      <c r="H72" t="b">
        <f>(soki3[[#This Row],[Butelek]]=soki3[[#This Row],[Zostało]])</f>
        <v>0</v>
      </c>
      <c r="I72" t="b">
        <f>WEEKDAY(soki3[[#This Row],[data]],2)&gt;5</f>
        <v>0</v>
      </c>
      <c r="P72" s="3">
        <v>58</v>
      </c>
      <c r="Q72" s="5">
        <v>44255</v>
      </c>
      <c r="R72" s="3" t="b">
        <f t="shared" si="2"/>
        <v>1</v>
      </c>
      <c r="S72" s="3">
        <f t="shared" si="3"/>
        <v>1</v>
      </c>
    </row>
    <row r="73" spans="1:19" x14ac:dyDescent="0.25">
      <c r="A73">
        <v>72</v>
      </c>
      <c r="B73" s="2">
        <v>44231</v>
      </c>
      <c r="C73" t="s">
        <v>5</v>
      </c>
      <c r="D73">
        <v>6270</v>
      </c>
      <c r="E73">
        <f t="shared" si="4"/>
        <v>34</v>
      </c>
      <c r="F73">
        <f>IF(E73 = E72, G72, G72 + IF(soki3[[#This Row],[WEEKEND]], 5000, $V$8))</f>
        <v>38836</v>
      </c>
      <c r="G73">
        <f>IF(soki3[[#This Row],[Butelek]]-soki3[[#This Row],[wielkosc_zamowienia]]&lt;0, soki3[[#This Row],[Butelek]], soki3[[#This Row],[Butelek]]-soki3[[#This Row],[wielkosc_zamowienia]])</f>
        <v>32566</v>
      </c>
      <c r="H73" t="b">
        <f>(soki3[[#This Row],[Butelek]]=soki3[[#This Row],[Zostało]])</f>
        <v>0</v>
      </c>
      <c r="I73" t="b">
        <f>WEEKDAY(soki3[[#This Row],[data]],2)&gt;5</f>
        <v>0</v>
      </c>
      <c r="P73" s="3">
        <v>59</v>
      </c>
      <c r="Q73" s="5">
        <v>44256</v>
      </c>
      <c r="R73" s="3" t="b">
        <f t="shared" si="2"/>
        <v>1</v>
      </c>
      <c r="S73" s="3">
        <f t="shared" si="3"/>
        <v>2</v>
      </c>
    </row>
    <row r="74" spans="1:19" x14ac:dyDescent="0.25">
      <c r="A74">
        <v>73</v>
      </c>
      <c r="B74" s="2">
        <v>44232</v>
      </c>
      <c r="C74" t="s">
        <v>6</v>
      </c>
      <c r="D74">
        <v>1480</v>
      </c>
      <c r="E74">
        <f t="shared" si="4"/>
        <v>35</v>
      </c>
      <c r="F74">
        <f>IF(E74 = E73, G73, G73 + IF(soki3[[#This Row],[WEEKEND]], 5000, $V$8))</f>
        <v>45745</v>
      </c>
      <c r="G74">
        <f>IF(soki3[[#This Row],[Butelek]]-soki3[[#This Row],[wielkosc_zamowienia]]&lt;0, soki3[[#This Row],[Butelek]], soki3[[#This Row],[Butelek]]-soki3[[#This Row],[wielkosc_zamowienia]])</f>
        <v>44265</v>
      </c>
      <c r="H74" t="b">
        <f>(soki3[[#This Row],[Butelek]]=soki3[[#This Row],[Zostało]])</f>
        <v>0</v>
      </c>
      <c r="I74" t="b">
        <f>WEEKDAY(soki3[[#This Row],[data]],2)&gt;5</f>
        <v>0</v>
      </c>
      <c r="P74" s="3">
        <v>60</v>
      </c>
      <c r="Q74" s="5">
        <v>44257</v>
      </c>
      <c r="R74" s="3" t="b">
        <f t="shared" si="2"/>
        <v>0</v>
      </c>
      <c r="S74" s="3">
        <f t="shared" si="3"/>
        <v>0</v>
      </c>
    </row>
    <row r="75" spans="1:19" x14ac:dyDescent="0.25">
      <c r="A75">
        <v>74</v>
      </c>
      <c r="B75" s="2">
        <v>44233</v>
      </c>
      <c r="C75" t="s">
        <v>4</v>
      </c>
      <c r="D75">
        <v>1820</v>
      </c>
      <c r="E75">
        <f t="shared" si="4"/>
        <v>36</v>
      </c>
      <c r="F75">
        <f>IF(E75 = E74, G74, G74 + IF(soki3[[#This Row],[WEEKEND]], 5000, $V$8))</f>
        <v>49265</v>
      </c>
      <c r="G75">
        <f>IF(soki3[[#This Row],[Butelek]]-soki3[[#This Row],[wielkosc_zamowienia]]&lt;0, soki3[[#This Row],[Butelek]], soki3[[#This Row],[Butelek]]-soki3[[#This Row],[wielkosc_zamowienia]])</f>
        <v>47445</v>
      </c>
      <c r="H75" t="b">
        <f>(soki3[[#This Row],[Butelek]]=soki3[[#This Row],[Zostało]])</f>
        <v>0</v>
      </c>
      <c r="I75" t="b">
        <f>WEEKDAY(soki3[[#This Row],[data]],2)&gt;5</f>
        <v>1</v>
      </c>
      <c r="P75" s="3">
        <v>61</v>
      </c>
      <c r="Q75" s="5">
        <v>44258</v>
      </c>
      <c r="R75" s="3" t="b">
        <f t="shared" si="2"/>
        <v>1</v>
      </c>
      <c r="S75" s="3">
        <f t="shared" si="3"/>
        <v>1</v>
      </c>
    </row>
    <row r="76" spans="1:19" x14ac:dyDescent="0.25">
      <c r="A76">
        <v>75</v>
      </c>
      <c r="B76" s="2">
        <v>44233</v>
      </c>
      <c r="C76" t="s">
        <v>5</v>
      </c>
      <c r="D76">
        <v>6460</v>
      </c>
      <c r="E76">
        <f t="shared" si="4"/>
        <v>36</v>
      </c>
      <c r="F76">
        <f>IF(E76 = E75, G75, G75 + IF(soki3[[#This Row],[WEEKEND]], 5000, $V$8))</f>
        <v>47445</v>
      </c>
      <c r="G76">
        <f>IF(soki3[[#This Row],[Butelek]]-soki3[[#This Row],[wielkosc_zamowienia]]&lt;0, soki3[[#This Row],[Butelek]], soki3[[#This Row],[Butelek]]-soki3[[#This Row],[wielkosc_zamowienia]])</f>
        <v>40985</v>
      </c>
      <c r="H76" t="b">
        <f>(soki3[[#This Row],[Butelek]]=soki3[[#This Row],[Zostało]])</f>
        <v>0</v>
      </c>
      <c r="I76" t="b">
        <f>WEEKDAY(soki3[[#This Row],[data]],2)&gt;5</f>
        <v>1</v>
      </c>
      <c r="P76" s="3">
        <v>62</v>
      </c>
      <c r="Q76" s="5">
        <v>44259</v>
      </c>
      <c r="R76" s="3" t="b">
        <f t="shared" si="2"/>
        <v>1</v>
      </c>
      <c r="S76" s="3">
        <f t="shared" si="3"/>
        <v>2</v>
      </c>
    </row>
    <row r="77" spans="1:19" x14ac:dyDescent="0.25">
      <c r="A77">
        <v>76</v>
      </c>
      <c r="B77" s="2">
        <v>44234</v>
      </c>
      <c r="C77" t="s">
        <v>4</v>
      </c>
      <c r="D77">
        <v>5920</v>
      </c>
      <c r="E77">
        <f t="shared" si="4"/>
        <v>37</v>
      </c>
      <c r="F77">
        <f>IF(E77 = E76, G76, G76 + IF(soki3[[#This Row],[WEEKEND]], 5000, $V$8))</f>
        <v>45985</v>
      </c>
      <c r="G77">
        <f>IF(soki3[[#This Row],[Butelek]]-soki3[[#This Row],[wielkosc_zamowienia]]&lt;0, soki3[[#This Row],[Butelek]], soki3[[#This Row],[Butelek]]-soki3[[#This Row],[wielkosc_zamowienia]])</f>
        <v>40065</v>
      </c>
      <c r="H77" t="b">
        <f>(soki3[[#This Row],[Butelek]]=soki3[[#This Row],[Zostało]])</f>
        <v>0</v>
      </c>
      <c r="I77" t="b">
        <f>WEEKDAY(soki3[[#This Row],[data]],2)&gt;5</f>
        <v>1</v>
      </c>
      <c r="P77" s="3">
        <v>63</v>
      </c>
      <c r="Q77" s="5">
        <v>44260</v>
      </c>
      <c r="R77" s="3" t="b">
        <f t="shared" si="2"/>
        <v>1</v>
      </c>
      <c r="S77" s="3">
        <f t="shared" si="3"/>
        <v>3</v>
      </c>
    </row>
    <row r="78" spans="1:19" x14ac:dyDescent="0.25">
      <c r="A78">
        <v>77</v>
      </c>
      <c r="B78" s="2">
        <v>44234</v>
      </c>
      <c r="C78" t="s">
        <v>7</v>
      </c>
      <c r="D78">
        <v>8900</v>
      </c>
      <c r="E78">
        <f t="shared" si="4"/>
        <v>37</v>
      </c>
      <c r="F78">
        <f>IF(E78 = E77, G77, G77 + IF(soki3[[#This Row],[WEEKEND]], 5000, $V$8))</f>
        <v>40065</v>
      </c>
      <c r="G78">
        <f>IF(soki3[[#This Row],[Butelek]]-soki3[[#This Row],[wielkosc_zamowienia]]&lt;0, soki3[[#This Row],[Butelek]], soki3[[#This Row],[Butelek]]-soki3[[#This Row],[wielkosc_zamowienia]])</f>
        <v>31165</v>
      </c>
      <c r="H78" t="b">
        <f>(soki3[[#This Row],[Butelek]]=soki3[[#This Row],[Zostało]])</f>
        <v>0</v>
      </c>
      <c r="I78" t="b">
        <f>WEEKDAY(soki3[[#This Row],[data]],2)&gt;5</f>
        <v>1</v>
      </c>
      <c r="P78" s="3">
        <v>64</v>
      </c>
      <c r="Q78" s="5">
        <v>44261</v>
      </c>
      <c r="R78" s="3" t="b">
        <f t="shared" si="2"/>
        <v>0</v>
      </c>
      <c r="S78" s="3">
        <f t="shared" si="3"/>
        <v>0</v>
      </c>
    </row>
    <row r="79" spans="1:19" x14ac:dyDescent="0.25">
      <c r="A79">
        <v>78</v>
      </c>
      <c r="B79" s="2">
        <v>44235</v>
      </c>
      <c r="C79" t="s">
        <v>7</v>
      </c>
      <c r="D79">
        <v>7370</v>
      </c>
      <c r="E79">
        <f t="shared" si="4"/>
        <v>38</v>
      </c>
      <c r="F79">
        <f>IF(E79 = E78, G78, G78 + IF(soki3[[#This Row],[WEEKEND]], 5000, $V$8))</f>
        <v>44344</v>
      </c>
      <c r="G79">
        <f>IF(soki3[[#This Row],[Butelek]]-soki3[[#This Row],[wielkosc_zamowienia]]&lt;0, soki3[[#This Row],[Butelek]], soki3[[#This Row],[Butelek]]-soki3[[#This Row],[wielkosc_zamowienia]])</f>
        <v>36974</v>
      </c>
      <c r="H79" t="b">
        <f>(soki3[[#This Row],[Butelek]]=soki3[[#This Row],[Zostało]])</f>
        <v>0</v>
      </c>
      <c r="I79" t="b">
        <f>WEEKDAY(soki3[[#This Row],[data]],2)&gt;5</f>
        <v>0</v>
      </c>
      <c r="P79" s="3">
        <v>65</v>
      </c>
      <c r="Q79" s="5">
        <v>44262</v>
      </c>
      <c r="R79" s="3" t="b">
        <f t="shared" si="2"/>
        <v>1</v>
      </c>
      <c r="S79" s="3">
        <f t="shared" si="3"/>
        <v>1</v>
      </c>
    </row>
    <row r="80" spans="1:19" x14ac:dyDescent="0.25">
      <c r="A80">
        <v>79</v>
      </c>
      <c r="B80" s="2">
        <v>44235</v>
      </c>
      <c r="C80" t="s">
        <v>4</v>
      </c>
      <c r="D80">
        <v>1970</v>
      </c>
      <c r="E80">
        <f t="shared" si="4"/>
        <v>38</v>
      </c>
      <c r="F80">
        <f>IF(E80 = E79, G79, G79 + IF(soki3[[#This Row],[WEEKEND]], 5000, $V$8))</f>
        <v>36974</v>
      </c>
      <c r="G80">
        <f>IF(soki3[[#This Row],[Butelek]]-soki3[[#This Row],[wielkosc_zamowienia]]&lt;0, soki3[[#This Row],[Butelek]], soki3[[#This Row],[Butelek]]-soki3[[#This Row],[wielkosc_zamowienia]])</f>
        <v>35004</v>
      </c>
      <c r="H80" t="b">
        <f>(soki3[[#This Row],[Butelek]]=soki3[[#This Row],[Zostało]])</f>
        <v>0</v>
      </c>
      <c r="I80" t="b">
        <f>WEEKDAY(soki3[[#This Row],[data]],2)&gt;5</f>
        <v>0</v>
      </c>
      <c r="P80" s="3">
        <v>66</v>
      </c>
      <c r="Q80" s="5">
        <v>44263</v>
      </c>
      <c r="R80" s="3" t="b">
        <f t="shared" ref="R80:R143" si="5">COUNTIFS(E:E,P80,C:C,"Ogrodzieniec") &gt; 0</f>
        <v>1</v>
      </c>
      <c r="S80" s="3">
        <f t="shared" ref="S80:S143" si="6">IF(R80,S79+1,0)</f>
        <v>2</v>
      </c>
    </row>
    <row r="81" spans="1:19" x14ac:dyDescent="0.25">
      <c r="A81">
        <v>80</v>
      </c>
      <c r="B81" s="2">
        <v>44236</v>
      </c>
      <c r="C81" t="s">
        <v>7</v>
      </c>
      <c r="D81">
        <v>7030</v>
      </c>
      <c r="E81">
        <f t="shared" si="4"/>
        <v>39</v>
      </c>
      <c r="F81">
        <f>IF(E81 = E80, G80, G80 + IF(soki3[[#This Row],[WEEKEND]], 5000, $V$8))</f>
        <v>48183</v>
      </c>
      <c r="G81">
        <f>IF(soki3[[#This Row],[Butelek]]-soki3[[#This Row],[wielkosc_zamowienia]]&lt;0, soki3[[#This Row],[Butelek]], soki3[[#This Row],[Butelek]]-soki3[[#This Row],[wielkosc_zamowienia]])</f>
        <v>41153</v>
      </c>
      <c r="H81" t="b">
        <f>(soki3[[#This Row],[Butelek]]=soki3[[#This Row],[Zostało]])</f>
        <v>0</v>
      </c>
      <c r="I81" t="b">
        <f>WEEKDAY(soki3[[#This Row],[data]],2)&gt;5</f>
        <v>0</v>
      </c>
      <c r="P81" s="3">
        <v>67</v>
      </c>
      <c r="Q81" s="5">
        <v>44264</v>
      </c>
      <c r="R81" s="3" t="b">
        <f t="shared" si="5"/>
        <v>1</v>
      </c>
      <c r="S81" s="3">
        <f t="shared" si="6"/>
        <v>3</v>
      </c>
    </row>
    <row r="82" spans="1:19" x14ac:dyDescent="0.25">
      <c r="A82">
        <v>81</v>
      </c>
      <c r="B82" s="2">
        <v>44237</v>
      </c>
      <c r="C82" t="s">
        <v>7</v>
      </c>
      <c r="D82">
        <v>1000</v>
      </c>
      <c r="E82">
        <f t="shared" si="4"/>
        <v>40</v>
      </c>
      <c r="F82">
        <f>IF(E82 = E81, G81, G81 + IF(soki3[[#This Row],[WEEKEND]], 5000, $V$8))</f>
        <v>54332</v>
      </c>
      <c r="G82">
        <f>IF(soki3[[#This Row],[Butelek]]-soki3[[#This Row],[wielkosc_zamowienia]]&lt;0, soki3[[#This Row],[Butelek]], soki3[[#This Row],[Butelek]]-soki3[[#This Row],[wielkosc_zamowienia]])</f>
        <v>53332</v>
      </c>
      <c r="H82" t="b">
        <f>(soki3[[#This Row],[Butelek]]=soki3[[#This Row],[Zostało]])</f>
        <v>0</v>
      </c>
      <c r="I82" t="b">
        <f>WEEKDAY(soki3[[#This Row],[data]],2)&gt;5</f>
        <v>0</v>
      </c>
      <c r="P82" s="3">
        <v>68</v>
      </c>
      <c r="Q82" s="5">
        <v>44265</v>
      </c>
      <c r="R82" s="3" t="b">
        <f t="shared" si="5"/>
        <v>0</v>
      </c>
      <c r="S82" s="3">
        <f t="shared" si="6"/>
        <v>0</v>
      </c>
    </row>
    <row r="83" spans="1:19" x14ac:dyDescent="0.25">
      <c r="A83">
        <v>82</v>
      </c>
      <c r="B83" s="2">
        <v>44237</v>
      </c>
      <c r="C83" t="s">
        <v>4</v>
      </c>
      <c r="D83">
        <v>2620</v>
      </c>
      <c r="E83">
        <f t="shared" si="4"/>
        <v>40</v>
      </c>
      <c r="F83">
        <f>IF(E83 = E82, G82, G82 + IF(soki3[[#This Row],[WEEKEND]], 5000, $V$8))</f>
        <v>53332</v>
      </c>
      <c r="G83">
        <f>IF(soki3[[#This Row],[Butelek]]-soki3[[#This Row],[wielkosc_zamowienia]]&lt;0, soki3[[#This Row],[Butelek]], soki3[[#This Row],[Butelek]]-soki3[[#This Row],[wielkosc_zamowienia]])</f>
        <v>50712</v>
      </c>
      <c r="H83" t="b">
        <f>(soki3[[#This Row],[Butelek]]=soki3[[#This Row],[Zostało]])</f>
        <v>0</v>
      </c>
      <c r="I83" t="b">
        <f>WEEKDAY(soki3[[#This Row],[data]],2)&gt;5</f>
        <v>0</v>
      </c>
      <c r="P83" s="3">
        <v>69</v>
      </c>
      <c r="Q83" s="5">
        <v>44266</v>
      </c>
      <c r="R83" s="3" t="b">
        <f t="shared" si="5"/>
        <v>0</v>
      </c>
      <c r="S83" s="3">
        <f t="shared" si="6"/>
        <v>0</v>
      </c>
    </row>
    <row r="84" spans="1:19" x14ac:dyDescent="0.25">
      <c r="A84">
        <v>83</v>
      </c>
      <c r="B84" s="2">
        <v>44238</v>
      </c>
      <c r="C84" t="s">
        <v>7</v>
      </c>
      <c r="D84">
        <v>9440</v>
      </c>
      <c r="E84">
        <f t="shared" si="4"/>
        <v>41</v>
      </c>
      <c r="F84">
        <f>IF(E84 = E83, G83, G83 + IF(soki3[[#This Row],[WEEKEND]], 5000, $V$8))</f>
        <v>63891</v>
      </c>
      <c r="G84">
        <f>IF(soki3[[#This Row],[Butelek]]-soki3[[#This Row],[wielkosc_zamowienia]]&lt;0, soki3[[#This Row],[Butelek]], soki3[[#This Row],[Butelek]]-soki3[[#This Row],[wielkosc_zamowienia]])</f>
        <v>54451</v>
      </c>
      <c r="H84" t="b">
        <f>(soki3[[#This Row],[Butelek]]=soki3[[#This Row],[Zostało]])</f>
        <v>0</v>
      </c>
      <c r="I84" t="b">
        <f>WEEKDAY(soki3[[#This Row],[data]],2)&gt;5</f>
        <v>0</v>
      </c>
      <c r="P84" s="3">
        <v>70</v>
      </c>
      <c r="Q84" s="5">
        <v>44267</v>
      </c>
      <c r="R84" s="3" t="b">
        <f t="shared" si="5"/>
        <v>1</v>
      </c>
      <c r="S84" s="3">
        <f t="shared" si="6"/>
        <v>1</v>
      </c>
    </row>
    <row r="85" spans="1:19" x14ac:dyDescent="0.25">
      <c r="A85">
        <v>84</v>
      </c>
      <c r="B85" s="2">
        <v>44238</v>
      </c>
      <c r="C85" t="s">
        <v>5</v>
      </c>
      <c r="D85">
        <v>8020</v>
      </c>
      <c r="E85">
        <f t="shared" si="4"/>
        <v>41</v>
      </c>
      <c r="F85">
        <f>IF(E85 = E84, G84, G84 + IF(soki3[[#This Row],[WEEKEND]], 5000, $V$8))</f>
        <v>54451</v>
      </c>
      <c r="G85">
        <f>IF(soki3[[#This Row],[Butelek]]-soki3[[#This Row],[wielkosc_zamowienia]]&lt;0, soki3[[#This Row],[Butelek]], soki3[[#This Row],[Butelek]]-soki3[[#This Row],[wielkosc_zamowienia]])</f>
        <v>46431</v>
      </c>
      <c r="H85" t="b">
        <f>(soki3[[#This Row],[Butelek]]=soki3[[#This Row],[Zostało]])</f>
        <v>0</v>
      </c>
      <c r="I85" t="b">
        <f>WEEKDAY(soki3[[#This Row],[data]],2)&gt;5</f>
        <v>0</v>
      </c>
      <c r="P85" s="3">
        <v>71</v>
      </c>
      <c r="Q85" s="5">
        <v>44268</v>
      </c>
      <c r="R85" s="3" t="b">
        <f t="shared" si="5"/>
        <v>1</v>
      </c>
      <c r="S85" s="3">
        <f t="shared" si="6"/>
        <v>2</v>
      </c>
    </row>
    <row r="86" spans="1:19" x14ac:dyDescent="0.25">
      <c r="A86">
        <v>85</v>
      </c>
      <c r="B86" s="2">
        <v>44238</v>
      </c>
      <c r="C86" t="s">
        <v>6</v>
      </c>
      <c r="D86">
        <v>5820</v>
      </c>
      <c r="E86">
        <f t="shared" si="4"/>
        <v>41</v>
      </c>
      <c r="F86">
        <f>IF(E86 = E85, G85, G85 + IF(soki3[[#This Row],[WEEKEND]], 5000, $V$8))</f>
        <v>46431</v>
      </c>
      <c r="G86">
        <f>IF(soki3[[#This Row],[Butelek]]-soki3[[#This Row],[wielkosc_zamowienia]]&lt;0, soki3[[#This Row],[Butelek]], soki3[[#This Row],[Butelek]]-soki3[[#This Row],[wielkosc_zamowienia]])</f>
        <v>40611</v>
      </c>
      <c r="H86" t="b">
        <f>(soki3[[#This Row],[Butelek]]=soki3[[#This Row],[Zostało]])</f>
        <v>0</v>
      </c>
      <c r="I86" t="b">
        <f>WEEKDAY(soki3[[#This Row],[data]],2)&gt;5</f>
        <v>0</v>
      </c>
      <c r="P86" s="3">
        <v>72</v>
      </c>
      <c r="Q86" s="5">
        <v>44269</v>
      </c>
      <c r="R86" s="3" t="b">
        <f t="shared" si="5"/>
        <v>0</v>
      </c>
      <c r="S86" s="3">
        <f t="shared" si="6"/>
        <v>0</v>
      </c>
    </row>
    <row r="87" spans="1:19" x14ac:dyDescent="0.25">
      <c r="A87">
        <v>86</v>
      </c>
      <c r="B87" s="2">
        <v>44239</v>
      </c>
      <c r="C87" t="s">
        <v>7</v>
      </c>
      <c r="D87">
        <v>4850</v>
      </c>
      <c r="E87">
        <f t="shared" si="4"/>
        <v>42</v>
      </c>
      <c r="F87">
        <f>IF(E87 = E86, G86, G86 + IF(soki3[[#This Row],[WEEKEND]], 5000, $V$8))</f>
        <v>53790</v>
      </c>
      <c r="G87">
        <f>IF(soki3[[#This Row],[Butelek]]-soki3[[#This Row],[wielkosc_zamowienia]]&lt;0, soki3[[#This Row],[Butelek]], soki3[[#This Row],[Butelek]]-soki3[[#This Row],[wielkosc_zamowienia]])</f>
        <v>48940</v>
      </c>
      <c r="H87" t="b">
        <f>(soki3[[#This Row],[Butelek]]=soki3[[#This Row],[Zostało]])</f>
        <v>0</v>
      </c>
      <c r="I87" t="b">
        <f>WEEKDAY(soki3[[#This Row],[data]],2)&gt;5</f>
        <v>0</v>
      </c>
      <c r="P87" s="3">
        <v>73</v>
      </c>
      <c r="Q87" s="5">
        <v>44270</v>
      </c>
      <c r="R87" s="3" t="b">
        <f t="shared" si="5"/>
        <v>1</v>
      </c>
      <c r="S87" s="3">
        <f t="shared" si="6"/>
        <v>1</v>
      </c>
    </row>
    <row r="88" spans="1:19" x14ac:dyDescent="0.25">
      <c r="A88">
        <v>87</v>
      </c>
      <c r="B88" s="2">
        <v>44239</v>
      </c>
      <c r="C88" t="s">
        <v>5</v>
      </c>
      <c r="D88">
        <v>4910</v>
      </c>
      <c r="E88">
        <f t="shared" si="4"/>
        <v>42</v>
      </c>
      <c r="F88">
        <f>IF(E88 = E87, G87, G87 + IF(soki3[[#This Row],[WEEKEND]], 5000, $V$8))</f>
        <v>48940</v>
      </c>
      <c r="G88">
        <f>IF(soki3[[#This Row],[Butelek]]-soki3[[#This Row],[wielkosc_zamowienia]]&lt;0, soki3[[#This Row],[Butelek]], soki3[[#This Row],[Butelek]]-soki3[[#This Row],[wielkosc_zamowienia]])</f>
        <v>44030</v>
      </c>
      <c r="H88" t="b">
        <f>(soki3[[#This Row],[Butelek]]=soki3[[#This Row],[Zostało]])</f>
        <v>0</v>
      </c>
      <c r="I88" t="b">
        <f>WEEKDAY(soki3[[#This Row],[data]],2)&gt;5</f>
        <v>0</v>
      </c>
      <c r="P88" s="3">
        <v>74</v>
      </c>
      <c r="Q88" s="5">
        <v>44271</v>
      </c>
      <c r="R88" s="3" t="b">
        <f t="shared" si="5"/>
        <v>1</v>
      </c>
      <c r="S88" s="3">
        <f t="shared" si="6"/>
        <v>2</v>
      </c>
    </row>
    <row r="89" spans="1:19" x14ac:dyDescent="0.25">
      <c r="A89">
        <v>88</v>
      </c>
      <c r="B89" s="2">
        <v>44240</v>
      </c>
      <c r="C89" t="s">
        <v>5</v>
      </c>
      <c r="D89">
        <v>5690</v>
      </c>
      <c r="E89">
        <f t="shared" si="4"/>
        <v>43</v>
      </c>
      <c r="F89">
        <f>IF(E89 = E88, G88, G88 + IF(soki3[[#This Row],[WEEKEND]], 5000, $V$8))</f>
        <v>49030</v>
      </c>
      <c r="G89">
        <f>IF(soki3[[#This Row],[Butelek]]-soki3[[#This Row],[wielkosc_zamowienia]]&lt;0, soki3[[#This Row],[Butelek]], soki3[[#This Row],[Butelek]]-soki3[[#This Row],[wielkosc_zamowienia]])</f>
        <v>43340</v>
      </c>
      <c r="H89" t="b">
        <f>(soki3[[#This Row],[Butelek]]=soki3[[#This Row],[Zostało]])</f>
        <v>0</v>
      </c>
      <c r="I89" t="b">
        <f>WEEKDAY(soki3[[#This Row],[data]],2)&gt;5</f>
        <v>1</v>
      </c>
      <c r="P89" s="3">
        <v>75</v>
      </c>
      <c r="Q89" s="5">
        <v>44272</v>
      </c>
      <c r="R89" s="3" t="b">
        <f t="shared" si="5"/>
        <v>1</v>
      </c>
      <c r="S89" s="3">
        <f t="shared" si="6"/>
        <v>3</v>
      </c>
    </row>
    <row r="90" spans="1:19" x14ac:dyDescent="0.25">
      <c r="A90">
        <v>89</v>
      </c>
      <c r="B90" s="2">
        <v>44240</v>
      </c>
      <c r="C90" t="s">
        <v>4</v>
      </c>
      <c r="D90">
        <v>1870</v>
      </c>
      <c r="E90">
        <f t="shared" si="4"/>
        <v>43</v>
      </c>
      <c r="F90">
        <f>IF(E90 = E89, G89, G89 + IF(soki3[[#This Row],[WEEKEND]], 5000, $V$8))</f>
        <v>43340</v>
      </c>
      <c r="G90">
        <f>IF(soki3[[#This Row],[Butelek]]-soki3[[#This Row],[wielkosc_zamowienia]]&lt;0, soki3[[#This Row],[Butelek]], soki3[[#This Row],[Butelek]]-soki3[[#This Row],[wielkosc_zamowienia]])</f>
        <v>41470</v>
      </c>
      <c r="H90" t="b">
        <f>(soki3[[#This Row],[Butelek]]=soki3[[#This Row],[Zostało]])</f>
        <v>0</v>
      </c>
      <c r="I90" t="b">
        <f>WEEKDAY(soki3[[#This Row],[data]],2)&gt;5</f>
        <v>1</v>
      </c>
      <c r="P90" s="3">
        <v>76</v>
      </c>
      <c r="Q90" s="5">
        <v>44273</v>
      </c>
      <c r="R90" s="3" t="b">
        <f t="shared" si="5"/>
        <v>1</v>
      </c>
      <c r="S90" s="3">
        <f t="shared" si="6"/>
        <v>4</v>
      </c>
    </row>
    <row r="91" spans="1:19" x14ac:dyDescent="0.25">
      <c r="A91">
        <v>90</v>
      </c>
      <c r="B91" s="2">
        <v>44241</v>
      </c>
      <c r="C91" t="s">
        <v>5</v>
      </c>
      <c r="D91">
        <v>1800</v>
      </c>
      <c r="E91">
        <f t="shared" si="4"/>
        <v>44</v>
      </c>
      <c r="F91">
        <f>IF(E91 = E90, G90, G90 + IF(soki3[[#This Row],[WEEKEND]], 5000, $V$8))</f>
        <v>46470</v>
      </c>
      <c r="G91">
        <f>IF(soki3[[#This Row],[Butelek]]-soki3[[#This Row],[wielkosc_zamowienia]]&lt;0, soki3[[#This Row],[Butelek]], soki3[[#This Row],[Butelek]]-soki3[[#This Row],[wielkosc_zamowienia]])</f>
        <v>44670</v>
      </c>
      <c r="H91" t="b">
        <f>(soki3[[#This Row],[Butelek]]=soki3[[#This Row],[Zostało]])</f>
        <v>0</v>
      </c>
      <c r="I91" t="b">
        <f>WEEKDAY(soki3[[#This Row],[data]],2)&gt;5</f>
        <v>1</v>
      </c>
      <c r="P91" s="3">
        <v>77</v>
      </c>
      <c r="Q91" s="5">
        <v>44274</v>
      </c>
      <c r="R91" s="3" t="b">
        <f t="shared" si="5"/>
        <v>0</v>
      </c>
      <c r="S91" s="3">
        <f t="shared" si="6"/>
        <v>0</v>
      </c>
    </row>
    <row r="92" spans="1:19" x14ac:dyDescent="0.25">
      <c r="A92">
        <v>91</v>
      </c>
      <c r="B92" s="2">
        <v>44241</v>
      </c>
      <c r="C92" t="s">
        <v>6</v>
      </c>
      <c r="D92">
        <v>4150</v>
      </c>
      <c r="E92">
        <f t="shared" si="4"/>
        <v>44</v>
      </c>
      <c r="F92">
        <f>IF(E92 = E91, G91, G91 + IF(soki3[[#This Row],[WEEKEND]], 5000, $V$8))</f>
        <v>44670</v>
      </c>
      <c r="G92">
        <f>IF(soki3[[#This Row],[Butelek]]-soki3[[#This Row],[wielkosc_zamowienia]]&lt;0, soki3[[#This Row],[Butelek]], soki3[[#This Row],[Butelek]]-soki3[[#This Row],[wielkosc_zamowienia]])</f>
        <v>40520</v>
      </c>
      <c r="H92" t="b">
        <f>(soki3[[#This Row],[Butelek]]=soki3[[#This Row],[Zostało]])</f>
        <v>0</v>
      </c>
      <c r="I92" t="b">
        <f>WEEKDAY(soki3[[#This Row],[data]],2)&gt;5</f>
        <v>1</v>
      </c>
      <c r="P92" s="3">
        <v>78</v>
      </c>
      <c r="Q92" s="5">
        <v>44275</v>
      </c>
      <c r="R92" s="3" t="b">
        <f t="shared" si="5"/>
        <v>1</v>
      </c>
      <c r="S92" s="3">
        <f t="shared" si="6"/>
        <v>1</v>
      </c>
    </row>
    <row r="93" spans="1:19" x14ac:dyDescent="0.25">
      <c r="A93">
        <v>92</v>
      </c>
      <c r="B93" s="2">
        <v>44242</v>
      </c>
      <c r="C93" t="s">
        <v>4</v>
      </c>
      <c r="D93">
        <v>3780</v>
      </c>
      <c r="E93">
        <f t="shared" si="4"/>
        <v>45</v>
      </c>
      <c r="F93">
        <f>IF(E93 = E92, G92, G92 + IF(soki3[[#This Row],[WEEKEND]], 5000, $V$8))</f>
        <v>53699</v>
      </c>
      <c r="G93">
        <f>IF(soki3[[#This Row],[Butelek]]-soki3[[#This Row],[wielkosc_zamowienia]]&lt;0, soki3[[#This Row],[Butelek]], soki3[[#This Row],[Butelek]]-soki3[[#This Row],[wielkosc_zamowienia]])</f>
        <v>49919</v>
      </c>
      <c r="H93" t="b">
        <f>(soki3[[#This Row],[Butelek]]=soki3[[#This Row],[Zostało]])</f>
        <v>0</v>
      </c>
      <c r="I93" t="b">
        <f>WEEKDAY(soki3[[#This Row],[data]],2)&gt;5</f>
        <v>0</v>
      </c>
      <c r="P93" s="3">
        <v>79</v>
      </c>
      <c r="Q93" s="5">
        <v>44276</v>
      </c>
      <c r="R93" s="3" t="b">
        <f t="shared" si="5"/>
        <v>1</v>
      </c>
      <c r="S93" s="3">
        <f t="shared" si="6"/>
        <v>2</v>
      </c>
    </row>
    <row r="94" spans="1:19" x14ac:dyDescent="0.25">
      <c r="A94">
        <v>93</v>
      </c>
      <c r="B94" s="2">
        <v>44243</v>
      </c>
      <c r="C94" t="s">
        <v>7</v>
      </c>
      <c r="D94">
        <v>3330</v>
      </c>
      <c r="E94">
        <f t="shared" si="4"/>
        <v>46</v>
      </c>
      <c r="F94">
        <f>IF(E94 = E93, G93, G93 + IF(soki3[[#This Row],[WEEKEND]], 5000, $V$8))</f>
        <v>63098</v>
      </c>
      <c r="G94">
        <f>IF(soki3[[#This Row],[Butelek]]-soki3[[#This Row],[wielkosc_zamowienia]]&lt;0, soki3[[#This Row],[Butelek]], soki3[[#This Row],[Butelek]]-soki3[[#This Row],[wielkosc_zamowienia]])</f>
        <v>59768</v>
      </c>
      <c r="H94" t="b">
        <f>(soki3[[#This Row],[Butelek]]=soki3[[#This Row],[Zostało]])</f>
        <v>0</v>
      </c>
      <c r="I94" t="b">
        <f>WEEKDAY(soki3[[#This Row],[data]],2)&gt;5</f>
        <v>0</v>
      </c>
      <c r="P94" s="3">
        <v>80</v>
      </c>
      <c r="Q94" s="5">
        <v>44277</v>
      </c>
      <c r="R94" s="3" t="b">
        <f t="shared" si="5"/>
        <v>1</v>
      </c>
      <c r="S94" s="3">
        <f t="shared" si="6"/>
        <v>3</v>
      </c>
    </row>
    <row r="95" spans="1:19" x14ac:dyDescent="0.25">
      <c r="A95">
        <v>94</v>
      </c>
      <c r="B95" s="2">
        <v>44243</v>
      </c>
      <c r="C95" t="s">
        <v>4</v>
      </c>
      <c r="D95">
        <v>1570</v>
      </c>
      <c r="E95">
        <f t="shared" si="4"/>
        <v>46</v>
      </c>
      <c r="F95">
        <f>IF(E95 = E94, G94, G94 + IF(soki3[[#This Row],[WEEKEND]], 5000, $V$8))</f>
        <v>59768</v>
      </c>
      <c r="G95">
        <f>IF(soki3[[#This Row],[Butelek]]-soki3[[#This Row],[wielkosc_zamowienia]]&lt;0, soki3[[#This Row],[Butelek]], soki3[[#This Row],[Butelek]]-soki3[[#This Row],[wielkosc_zamowienia]])</f>
        <v>58198</v>
      </c>
      <c r="H95" t="b">
        <f>(soki3[[#This Row],[Butelek]]=soki3[[#This Row],[Zostało]])</f>
        <v>0</v>
      </c>
      <c r="I95" t="b">
        <f>WEEKDAY(soki3[[#This Row],[data]],2)&gt;5</f>
        <v>0</v>
      </c>
      <c r="P95" s="3">
        <v>81</v>
      </c>
      <c r="Q95" s="5">
        <v>44278</v>
      </c>
      <c r="R95" s="3" t="b">
        <f t="shared" si="5"/>
        <v>0</v>
      </c>
      <c r="S95" s="3">
        <f t="shared" si="6"/>
        <v>0</v>
      </c>
    </row>
    <row r="96" spans="1:19" x14ac:dyDescent="0.25">
      <c r="A96">
        <v>95</v>
      </c>
      <c r="B96" s="2">
        <v>44243</v>
      </c>
      <c r="C96" t="s">
        <v>6</v>
      </c>
      <c r="D96">
        <v>1590</v>
      </c>
      <c r="E96">
        <f t="shared" si="4"/>
        <v>46</v>
      </c>
      <c r="F96">
        <f>IF(E96 = E95, G95, G95 + IF(soki3[[#This Row],[WEEKEND]], 5000, $V$8))</f>
        <v>58198</v>
      </c>
      <c r="G96">
        <f>IF(soki3[[#This Row],[Butelek]]-soki3[[#This Row],[wielkosc_zamowienia]]&lt;0, soki3[[#This Row],[Butelek]], soki3[[#This Row],[Butelek]]-soki3[[#This Row],[wielkosc_zamowienia]])</f>
        <v>56608</v>
      </c>
      <c r="H96" t="b">
        <f>(soki3[[#This Row],[Butelek]]=soki3[[#This Row],[Zostało]])</f>
        <v>0</v>
      </c>
      <c r="I96" t="b">
        <f>WEEKDAY(soki3[[#This Row],[data]],2)&gt;5</f>
        <v>0</v>
      </c>
      <c r="P96" s="3">
        <v>82</v>
      </c>
      <c r="Q96" s="5">
        <v>44279</v>
      </c>
      <c r="R96" s="3" t="b">
        <f t="shared" si="5"/>
        <v>1</v>
      </c>
      <c r="S96" s="3">
        <f t="shared" si="6"/>
        <v>1</v>
      </c>
    </row>
    <row r="97" spans="1:19" x14ac:dyDescent="0.25">
      <c r="A97">
        <v>96</v>
      </c>
      <c r="B97" s="2">
        <v>44244</v>
      </c>
      <c r="C97" t="s">
        <v>5</v>
      </c>
      <c r="D97">
        <v>7240</v>
      </c>
      <c r="E97">
        <f t="shared" si="4"/>
        <v>47</v>
      </c>
      <c r="F97">
        <f>IF(E97 = E96, G96, G96 + IF(soki3[[#This Row],[WEEKEND]], 5000, $V$8))</f>
        <v>69787</v>
      </c>
      <c r="G97">
        <f>IF(soki3[[#This Row],[Butelek]]-soki3[[#This Row],[wielkosc_zamowienia]]&lt;0, soki3[[#This Row],[Butelek]], soki3[[#This Row],[Butelek]]-soki3[[#This Row],[wielkosc_zamowienia]])</f>
        <v>62547</v>
      </c>
      <c r="H97" t="b">
        <f>(soki3[[#This Row],[Butelek]]=soki3[[#This Row],[Zostało]])</f>
        <v>0</v>
      </c>
      <c r="I97" t="b">
        <f>WEEKDAY(soki3[[#This Row],[data]],2)&gt;5</f>
        <v>0</v>
      </c>
      <c r="P97" s="3">
        <v>83</v>
      </c>
      <c r="Q97" s="5">
        <v>44280</v>
      </c>
      <c r="R97" s="3" t="b">
        <f t="shared" si="5"/>
        <v>0</v>
      </c>
      <c r="S97" s="3">
        <f t="shared" si="6"/>
        <v>0</v>
      </c>
    </row>
    <row r="98" spans="1:19" x14ac:dyDescent="0.25">
      <c r="A98">
        <v>97</v>
      </c>
      <c r="B98" s="2">
        <v>44244</v>
      </c>
      <c r="C98" t="s">
        <v>4</v>
      </c>
      <c r="D98">
        <v>9690</v>
      </c>
      <c r="E98">
        <f t="shared" si="4"/>
        <v>47</v>
      </c>
      <c r="F98">
        <f>IF(E98 = E97, G97, G97 + IF(soki3[[#This Row],[WEEKEND]], 5000, $V$8))</f>
        <v>62547</v>
      </c>
      <c r="G98">
        <f>IF(soki3[[#This Row],[Butelek]]-soki3[[#This Row],[wielkosc_zamowienia]]&lt;0, soki3[[#This Row],[Butelek]], soki3[[#This Row],[Butelek]]-soki3[[#This Row],[wielkosc_zamowienia]])</f>
        <v>52857</v>
      </c>
      <c r="H98" t="b">
        <f>(soki3[[#This Row],[Butelek]]=soki3[[#This Row],[Zostało]])</f>
        <v>0</v>
      </c>
      <c r="I98" t="b">
        <f>WEEKDAY(soki3[[#This Row],[data]],2)&gt;5</f>
        <v>0</v>
      </c>
      <c r="P98" s="3">
        <v>84</v>
      </c>
      <c r="Q98" s="5">
        <v>44281</v>
      </c>
      <c r="R98" s="3" t="b">
        <f t="shared" si="5"/>
        <v>1</v>
      </c>
      <c r="S98" s="3">
        <f t="shared" si="6"/>
        <v>1</v>
      </c>
    </row>
    <row r="99" spans="1:19" x14ac:dyDescent="0.25">
      <c r="A99">
        <v>98</v>
      </c>
      <c r="B99" s="2">
        <v>44244</v>
      </c>
      <c r="C99" t="s">
        <v>7</v>
      </c>
      <c r="D99">
        <v>5600</v>
      </c>
      <c r="E99">
        <f t="shared" si="4"/>
        <v>47</v>
      </c>
      <c r="F99">
        <f>IF(E99 = E98, G98, G98 + IF(soki3[[#This Row],[WEEKEND]], 5000, $V$8))</f>
        <v>52857</v>
      </c>
      <c r="G99">
        <f>IF(soki3[[#This Row],[Butelek]]-soki3[[#This Row],[wielkosc_zamowienia]]&lt;0, soki3[[#This Row],[Butelek]], soki3[[#This Row],[Butelek]]-soki3[[#This Row],[wielkosc_zamowienia]])</f>
        <v>47257</v>
      </c>
      <c r="H99" t="b">
        <f>(soki3[[#This Row],[Butelek]]=soki3[[#This Row],[Zostało]])</f>
        <v>0</v>
      </c>
      <c r="I99" t="b">
        <f>WEEKDAY(soki3[[#This Row],[data]],2)&gt;5</f>
        <v>0</v>
      </c>
      <c r="P99" s="3">
        <v>85</v>
      </c>
      <c r="Q99" s="5">
        <v>44282</v>
      </c>
      <c r="R99" s="3" t="b">
        <f t="shared" si="5"/>
        <v>0</v>
      </c>
      <c r="S99" s="3">
        <f t="shared" si="6"/>
        <v>0</v>
      </c>
    </row>
    <row r="100" spans="1:19" x14ac:dyDescent="0.25">
      <c r="A100">
        <v>99</v>
      </c>
      <c r="B100" s="2">
        <v>44245</v>
      </c>
      <c r="C100" t="s">
        <v>5</v>
      </c>
      <c r="D100">
        <v>1740</v>
      </c>
      <c r="E100">
        <f t="shared" si="4"/>
        <v>48</v>
      </c>
      <c r="F100">
        <f>IF(E100 = E99, G99, G99 + IF(soki3[[#This Row],[WEEKEND]], 5000, $V$8))</f>
        <v>60436</v>
      </c>
      <c r="G100">
        <f>IF(soki3[[#This Row],[Butelek]]-soki3[[#This Row],[wielkosc_zamowienia]]&lt;0, soki3[[#This Row],[Butelek]], soki3[[#This Row],[Butelek]]-soki3[[#This Row],[wielkosc_zamowienia]])</f>
        <v>58696</v>
      </c>
      <c r="H100" t="b">
        <f>(soki3[[#This Row],[Butelek]]=soki3[[#This Row],[Zostało]])</f>
        <v>0</v>
      </c>
      <c r="I100" t="b">
        <f>WEEKDAY(soki3[[#This Row],[data]],2)&gt;5</f>
        <v>0</v>
      </c>
      <c r="P100" s="3">
        <v>86</v>
      </c>
      <c r="Q100" s="5">
        <v>44283</v>
      </c>
      <c r="R100" s="3" t="b">
        <f t="shared" si="5"/>
        <v>1</v>
      </c>
      <c r="S100" s="3">
        <f t="shared" si="6"/>
        <v>1</v>
      </c>
    </row>
    <row r="101" spans="1:19" x14ac:dyDescent="0.25">
      <c r="A101">
        <v>100</v>
      </c>
      <c r="B101" s="2">
        <v>44246</v>
      </c>
      <c r="C101" t="s">
        <v>5</v>
      </c>
      <c r="D101">
        <v>5430</v>
      </c>
      <c r="E101">
        <f t="shared" si="4"/>
        <v>49</v>
      </c>
      <c r="F101">
        <f>IF(E101 = E100, G100, G100 + IF(soki3[[#This Row],[WEEKEND]], 5000, $V$8))</f>
        <v>71875</v>
      </c>
      <c r="G101">
        <f>IF(soki3[[#This Row],[Butelek]]-soki3[[#This Row],[wielkosc_zamowienia]]&lt;0, soki3[[#This Row],[Butelek]], soki3[[#This Row],[Butelek]]-soki3[[#This Row],[wielkosc_zamowienia]])</f>
        <v>66445</v>
      </c>
      <c r="H101" t="b">
        <f>(soki3[[#This Row],[Butelek]]=soki3[[#This Row],[Zostało]])</f>
        <v>0</v>
      </c>
      <c r="I101" t="b">
        <f>WEEKDAY(soki3[[#This Row],[data]],2)&gt;5</f>
        <v>0</v>
      </c>
      <c r="P101" s="3">
        <v>87</v>
      </c>
      <c r="Q101" s="5">
        <v>44284</v>
      </c>
      <c r="R101" s="3" t="b">
        <f t="shared" si="5"/>
        <v>1</v>
      </c>
      <c r="S101" s="3">
        <f t="shared" si="6"/>
        <v>2</v>
      </c>
    </row>
    <row r="102" spans="1:19" x14ac:dyDescent="0.25">
      <c r="A102">
        <v>101</v>
      </c>
      <c r="B102" s="2">
        <v>44247</v>
      </c>
      <c r="C102" t="s">
        <v>7</v>
      </c>
      <c r="D102">
        <v>8190</v>
      </c>
      <c r="E102">
        <f t="shared" si="4"/>
        <v>50</v>
      </c>
      <c r="F102">
        <f>IF(E102 = E101, G101, G101 + IF(soki3[[#This Row],[WEEKEND]], 5000, $V$8))</f>
        <v>71445</v>
      </c>
      <c r="G102">
        <f>IF(soki3[[#This Row],[Butelek]]-soki3[[#This Row],[wielkosc_zamowienia]]&lt;0, soki3[[#This Row],[Butelek]], soki3[[#This Row],[Butelek]]-soki3[[#This Row],[wielkosc_zamowienia]])</f>
        <v>63255</v>
      </c>
      <c r="H102" t="b">
        <f>(soki3[[#This Row],[Butelek]]=soki3[[#This Row],[Zostało]])</f>
        <v>0</v>
      </c>
      <c r="I102" t="b">
        <f>WEEKDAY(soki3[[#This Row],[data]],2)&gt;5</f>
        <v>1</v>
      </c>
      <c r="P102" s="3">
        <v>88</v>
      </c>
      <c r="Q102" s="5">
        <v>44285</v>
      </c>
      <c r="R102" s="3" t="b">
        <f t="shared" si="5"/>
        <v>1</v>
      </c>
      <c r="S102" s="3">
        <f t="shared" si="6"/>
        <v>3</v>
      </c>
    </row>
    <row r="103" spans="1:19" x14ac:dyDescent="0.25">
      <c r="A103">
        <v>102</v>
      </c>
      <c r="B103" s="2">
        <v>44247</v>
      </c>
      <c r="C103" t="s">
        <v>5</v>
      </c>
      <c r="D103">
        <v>1470</v>
      </c>
      <c r="E103">
        <f t="shared" si="4"/>
        <v>50</v>
      </c>
      <c r="F103">
        <f>IF(E103 = E102, G102, G102 + IF(soki3[[#This Row],[WEEKEND]], 5000, $V$8))</f>
        <v>63255</v>
      </c>
      <c r="G103">
        <f>IF(soki3[[#This Row],[Butelek]]-soki3[[#This Row],[wielkosc_zamowienia]]&lt;0, soki3[[#This Row],[Butelek]], soki3[[#This Row],[Butelek]]-soki3[[#This Row],[wielkosc_zamowienia]])</f>
        <v>61785</v>
      </c>
      <c r="H103" t="b">
        <f>(soki3[[#This Row],[Butelek]]=soki3[[#This Row],[Zostało]])</f>
        <v>0</v>
      </c>
      <c r="I103" t="b">
        <f>WEEKDAY(soki3[[#This Row],[data]],2)&gt;5</f>
        <v>1</v>
      </c>
      <c r="P103" s="3">
        <v>89</v>
      </c>
      <c r="Q103" s="5">
        <v>44286</v>
      </c>
      <c r="R103" s="3" t="b">
        <f t="shared" si="5"/>
        <v>0</v>
      </c>
      <c r="S103" s="3">
        <f t="shared" si="6"/>
        <v>0</v>
      </c>
    </row>
    <row r="104" spans="1:19" x14ac:dyDescent="0.25">
      <c r="A104">
        <v>103</v>
      </c>
      <c r="B104" s="2">
        <v>44248</v>
      </c>
      <c r="C104" t="s">
        <v>6</v>
      </c>
      <c r="D104">
        <v>1620</v>
      </c>
      <c r="E104">
        <f t="shared" si="4"/>
        <v>51</v>
      </c>
      <c r="F104">
        <f>IF(E104 = E103, G103, G103 + IF(soki3[[#This Row],[WEEKEND]], 5000, $V$8))</f>
        <v>66785</v>
      </c>
      <c r="G104">
        <f>IF(soki3[[#This Row],[Butelek]]-soki3[[#This Row],[wielkosc_zamowienia]]&lt;0, soki3[[#This Row],[Butelek]], soki3[[#This Row],[Butelek]]-soki3[[#This Row],[wielkosc_zamowienia]])</f>
        <v>65165</v>
      </c>
      <c r="H104" t="b">
        <f>(soki3[[#This Row],[Butelek]]=soki3[[#This Row],[Zostało]])</f>
        <v>0</v>
      </c>
      <c r="I104" t="b">
        <f>WEEKDAY(soki3[[#This Row],[data]],2)&gt;5</f>
        <v>1</v>
      </c>
      <c r="P104" s="3">
        <v>90</v>
      </c>
      <c r="Q104" s="5">
        <v>44287</v>
      </c>
      <c r="R104" s="3" t="b">
        <f t="shared" si="5"/>
        <v>1</v>
      </c>
      <c r="S104" s="3">
        <f t="shared" si="6"/>
        <v>1</v>
      </c>
    </row>
    <row r="105" spans="1:19" x14ac:dyDescent="0.25">
      <c r="A105">
        <v>104</v>
      </c>
      <c r="B105" s="2">
        <v>44248</v>
      </c>
      <c r="C105" t="s">
        <v>4</v>
      </c>
      <c r="D105">
        <v>6700</v>
      </c>
      <c r="E105">
        <f t="shared" si="4"/>
        <v>51</v>
      </c>
      <c r="F105">
        <f>IF(E105 = E104, G104, G104 + IF(soki3[[#This Row],[WEEKEND]], 5000, $V$8))</f>
        <v>65165</v>
      </c>
      <c r="G105">
        <f>IF(soki3[[#This Row],[Butelek]]-soki3[[#This Row],[wielkosc_zamowienia]]&lt;0, soki3[[#This Row],[Butelek]], soki3[[#This Row],[Butelek]]-soki3[[#This Row],[wielkosc_zamowienia]])</f>
        <v>58465</v>
      </c>
      <c r="H105" t="b">
        <f>(soki3[[#This Row],[Butelek]]=soki3[[#This Row],[Zostało]])</f>
        <v>0</v>
      </c>
      <c r="I105" t="b">
        <f>WEEKDAY(soki3[[#This Row],[data]],2)&gt;5</f>
        <v>1</v>
      </c>
      <c r="P105" s="3">
        <v>91</v>
      </c>
      <c r="Q105" s="5">
        <v>44288</v>
      </c>
      <c r="R105" s="3" t="b">
        <f t="shared" si="5"/>
        <v>1</v>
      </c>
      <c r="S105" s="3">
        <f t="shared" si="6"/>
        <v>2</v>
      </c>
    </row>
    <row r="106" spans="1:19" x14ac:dyDescent="0.25">
      <c r="A106">
        <v>105</v>
      </c>
      <c r="B106" s="2">
        <v>44249</v>
      </c>
      <c r="C106" t="s">
        <v>4</v>
      </c>
      <c r="D106">
        <v>5570</v>
      </c>
      <c r="E106">
        <f t="shared" si="4"/>
        <v>52</v>
      </c>
      <c r="F106">
        <f>IF(E106 = E105, G105, G105 + IF(soki3[[#This Row],[WEEKEND]], 5000, $V$8))</f>
        <v>71644</v>
      </c>
      <c r="G106">
        <f>IF(soki3[[#This Row],[Butelek]]-soki3[[#This Row],[wielkosc_zamowienia]]&lt;0, soki3[[#This Row],[Butelek]], soki3[[#This Row],[Butelek]]-soki3[[#This Row],[wielkosc_zamowienia]])</f>
        <v>66074</v>
      </c>
      <c r="H106" t="b">
        <f>(soki3[[#This Row],[Butelek]]=soki3[[#This Row],[Zostało]])</f>
        <v>0</v>
      </c>
      <c r="I106" t="b">
        <f>WEEKDAY(soki3[[#This Row],[data]],2)&gt;5</f>
        <v>0</v>
      </c>
      <c r="P106" s="3">
        <v>92</v>
      </c>
      <c r="Q106" s="5">
        <v>44289</v>
      </c>
      <c r="R106" s="3" t="b">
        <f t="shared" si="5"/>
        <v>0</v>
      </c>
      <c r="S106" s="3">
        <f t="shared" si="6"/>
        <v>0</v>
      </c>
    </row>
    <row r="107" spans="1:19" x14ac:dyDescent="0.25">
      <c r="A107">
        <v>106</v>
      </c>
      <c r="B107" s="2">
        <v>44249</v>
      </c>
      <c r="C107" t="s">
        <v>7</v>
      </c>
      <c r="D107">
        <v>4070</v>
      </c>
      <c r="E107">
        <f t="shared" si="4"/>
        <v>52</v>
      </c>
      <c r="F107">
        <f>IF(E107 = E106, G106, G106 + IF(soki3[[#This Row],[WEEKEND]], 5000, $V$8))</f>
        <v>66074</v>
      </c>
      <c r="G107">
        <f>IF(soki3[[#This Row],[Butelek]]-soki3[[#This Row],[wielkosc_zamowienia]]&lt;0, soki3[[#This Row],[Butelek]], soki3[[#This Row],[Butelek]]-soki3[[#This Row],[wielkosc_zamowienia]])</f>
        <v>62004</v>
      </c>
      <c r="H107" t="b">
        <f>(soki3[[#This Row],[Butelek]]=soki3[[#This Row],[Zostało]])</f>
        <v>0</v>
      </c>
      <c r="I107" t="b">
        <f>WEEKDAY(soki3[[#This Row],[data]],2)&gt;5</f>
        <v>0</v>
      </c>
      <c r="P107" s="3">
        <v>93</v>
      </c>
      <c r="Q107" s="5">
        <v>44290</v>
      </c>
      <c r="R107" s="3" t="b">
        <f t="shared" si="5"/>
        <v>0</v>
      </c>
      <c r="S107" s="3">
        <f t="shared" si="6"/>
        <v>0</v>
      </c>
    </row>
    <row r="108" spans="1:19" x14ac:dyDescent="0.25">
      <c r="A108">
        <v>107</v>
      </c>
      <c r="B108" s="2">
        <v>44249</v>
      </c>
      <c r="C108" t="s">
        <v>6</v>
      </c>
      <c r="D108">
        <v>6500</v>
      </c>
      <c r="E108">
        <f t="shared" si="4"/>
        <v>52</v>
      </c>
      <c r="F108">
        <f>IF(E108 = E107, G107, G107 + IF(soki3[[#This Row],[WEEKEND]], 5000, $V$8))</f>
        <v>62004</v>
      </c>
      <c r="G108">
        <f>IF(soki3[[#This Row],[Butelek]]-soki3[[#This Row],[wielkosc_zamowienia]]&lt;0, soki3[[#This Row],[Butelek]], soki3[[#This Row],[Butelek]]-soki3[[#This Row],[wielkosc_zamowienia]])</f>
        <v>55504</v>
      </c>
      <c r="H108" t="b">
        <f>(soki3[[#This Row],[Butelek]]=soki3[[#This Row],[Zostało]])</f>
        <v>0</v>
      </c>
      <c r="I108" t="b">
        <f>WEEKDAY(soki3[[#This Row],[data]],2)&gt;5</f>
        <v>0</v>
      </c>
      <c r="P108" s="3">
        <v>94</v>
      </c>
      <c r="Q108" s="5">
        <v>44291</v>
      </c>
      <c r="R108" s="3" t="b">
        <f t="shared" si="5"/>
        <v>0</v>
      </c>
      <c r="S108" s="3">
        <f t="shared" si="6"/>
        <v>0</v>
      </c>
    </row>
    <row r="109" spans="1:19" x14ac:dyDescent="0.25">
      <c r="A109">
        <v>108</v>
      </c>
      <c r="B109" s="2">
        <v>44250</v>
      </c>
      <c r="C109" t="s">
        <v>6</v>
      </c>
      <c r="D109">
        <v>6050</v>
      </c>
      <c r="E109">
        <f t="shared" si="4"/>
        <v>53</v>
      </c>
      <c r="F109">
        <f>IF(E109 = E108, G108, G108 + IF(soki3[[#This Row],[WEEKEND]], 5000, $V$8))</f>
        <v>68683</v>
      </c>
      <c r="G109">
        <f>IF(soki3[[#This Row],[Butelek]]-soki3[[#This Row],[wielkosc_zamowienia]]&lt;0, soki3[[#This Row],[Butelek]], soki3[[#This Row],[Butelek]]-soki3[[#This Row],[wielkosc_zamowienia]])</f>
        <v>62633</v>
      </c>
      <c r="H109" t="b">
        <f>(soki3[[#This Row],[Butelek]]=soki3[[#This Row],[Zostało]])</f>
        <v>0</v>
      </c>
      <c r="I109" t="b">
        <f>WEEKDAY(soki3[[#This Row],[data]],2)&gt;5</f>
        <v>0</v>
      </c>
      <c r="P109" s="3">
        <v>95</v>
      </c>
      <c r="Q109" s="5">
        <v>44292</v>
      </c>
      <c r="R109" s="3" t="b">
        <f t="shared" si="5"/>
        <v>1</v>
      </c>
      <c r="S109" s="3">
        <f t="shared" si="6"/>
        <v>1</v>
      </c>
    </row>
    <row r="110" spans="1:19" x14ac:dyDescent="0.25">
      <c r="A110">
        <v>109</v>
      </c>
      <c r="B110" s="2">
        <v>44250</v>
      </c>
      <c r="C110" t="s">
        <v>5</v>
      </c>
      <c r="D110">
        <v>6880</v>
      </c>
      <c r="E110">
        <f t="shared" si="4"/>
        <v>53</v>
      </c>
      <c r="F110">
        <f>IF(E110 = E109, G109, G109 + IF(soki3[[#This Row],[WEEKEND]], 5000, $V$8))</f>
        <v>62633</v>
      </c>
      <c r="G110">
        <f>IF(soki3[[#This Row],[Butelek]]-soki3[[#This Row],[wielkosc_zamowienia]]&lt;0, soki3[[#This Row],[Butelek]], soki3[[#This Row],[Butelek]]-soki3[[#This Row],[wielkosc_zamowienia]])</f>
        <v>55753</v>
      </c>
      <c r="H110" t="b">
        <f>(soki3[[#This Row],[Butelek]]=soki3[[#This Row],[Zostało]])</f>
        <v>0</v>
      </c>
      <c r="I110" t="b">
        <f>WEEKDAY(soki3[[#This Row],[data]],2)&gt;5</f>
        <v>0</v>
      </c>
      <c r="P110" s="3">
        <v>96</v>
      </c>
      <c r="Q110" s="5">
        <v>44293</v>
      </c>
      <c r="R110" s="3" t="b">
        <f t="shared" si="5"/>
        <v>1</v>
      </c>
      <c r="S110" s="3">
        <f t="shared" si="6"/>
        <v>2</v>
      </c>
    </row>
    <row r="111" spans="1:19" x14ac:dyDescent="0.25">
      <c r="A111">
        <v>110</v>
      </c>
      <c r="B111" s="2">
        <v>44251</v>
      </c>
      <c r="C111" t="s">
        <v>5</v>
      </c>
      <c r="D111">
        <v>3790</v>
      </c>
      <c r="E111">
        <f t="shared" si="4"/>
        <v>54</v>
      </c>
      <c r="F111">
        <f>IF(E111 = E110, G110, G110 + IF(soki3[[#This Row],[WEEKEND]], 5000, $V$8))</f>
        <v>68932</v>
      </c>
      <c r="G111">
        <f>IF(soki3[[#This Row],[Butelek]]-soki3[[#This Row],[wielkosc_zamowienia]]&lt;0, soki3[[#This Row],[Butelek]], soki3[[#This Row],[Butelek]]-soki3[[#This Row],[wielkosc_zamowienia]])</f>
        <v>65142</v>
      </c>
      <c r="H111" t="b">
        <f>(soki3[[#This Row],[Butelek]]=soki3[[#This Row],[Zostało]])</f>
        <v>0</v>
      </c>
      <c r="I111" t="b">
        <f>WEEKDAY(soki3[[#This Row],[data]],2)&gt;5</f>
        <v>0</v>
      </c>
      <c r="P111" s="3">
        <v>97</v>
      </c>
      <c r="Q111" s="5">
        <v>44294</v>
      </c>
      <c r="R111" s="3" t="b">
        <f t="shared" si="5"/>
        <v>1</v>
      </c>
      <c r="S111" s="3">
        <f t="shared" si="6"/>
        <v>3</v>
      </c>
    </row>
    <row r="112" spans="1:19" x14ac:dyDescent="0.25">
      <c r="A112">
        <v>111</v>
      </c>
      <c r="B112" s="2">
        <v>44252</v>
      </c>
      <c r="C112" t="s">
        <v>5</v>
      </c>
      <c r="D112">
        <v>4560</v>
      </c>
      <c r="E112">
        <f t="shared" si="4"/>
        <v>55</v>
      </c>
      <c r="F112">
        <f>IF(E112 = E111, G111, G111 + IF(soki3[[#This Row],[WEEKEND]], 5000, $V$8))</f>
        <v>78321</v>
      </c>
      <c r="G112">
        <f>IF(soki3[[#This Row],[Butelek]]-soki3[[#This Row],[wielkosc_zamowienia]]&lt;0, soki3[[#This Row],[Butelek]], soki3[[#This Row],[Butelek]]-soki3[[#This Row],[wielkosc_zamowienia]])</f>
        <v>73761</v>
      </c>
      <c r="H112" t="b">
        <f>(soki3[[#This Row],[Butelek]]=soki3[[#This Row],[Zostało]])</f>
        <v>0</v>
      </c>
      <c r="I112" t="b">
        <f>WEEKDAY(soki3[[#This Row],[data]],2)&gt;5</f>
        <v>0</v>
      </c>
      <c r="P112" s="3">
        <v>98</v>
      </c>
      <c r="Q112" s="5">
        <v>44295</v>
      </c>
      <c r="R112" s="3" t="b">
        <f t="shared" si="5"/>
        <v>1</v>
      </c>
      <c r="S112" s="3">
        <f t="shared" si="6"/>
        <v>4</v>
      </c>
    </row>
    <row r="113" spans="1:19" x14ac:dyDescent="0.25">
      <c r="A113">
        <v>112</v>
      </c>
      <c r="B113" s="2">
        <v>44252</v>
      </c>
      <c r="C113" t="s">
        <v>6</v>
      </c>
      <c r="D113">
        <v>3910</v>
      </c>
      <c r="E113">
        <f t="shared" si="4"/>
        <v>55</v>
      </c>
      <c r="F113">
        <f>IF(E113 = E112, G112, G112 + IF(soki3[[#This Row],[WEEKEND]], 5000, $V$8))</f>
        <v>73761</v>
      </c>
      <c r="G113">
        <f>IF(soki3[[#This Row],[Butelek]]-soki3[[#This Row],[wielkosc_zamowienia]]&lt;0, soki3[[#This Row],[Butelek]], soki3[[#This Row],[Butelek]]-soki3[[#This Row],[wielkosc_zamowienia]])</f>
        <v>69851</v>
      </c>
      <c r="H113" t="b">
        <f>(soki3[[#This Row],[Butelek]]=soki3[[#This Row],[Zostało]])</f>
        <v>0</v>
      </c>
      <c r="I113" t="b">
        <f>WEEKDAY(soki3[[#This Row],[data]],2)&gt;5</f>
        <v>0</v>
      </c>
      <c r="P113" s="3">
        <v>99</v>
      </c>
      <c r="Q113" s="5">
        <v>44296</v>
      </c>
      <c r="R113" s="3" t="b">
        <f t="shared" si="5"/>
        <v>0</v>
      </c>
      <c r="S113" s="3">
        <f t="shared" si="6"/>
        <v>0</v>
      </c>
    </row>
    <row r="114" spans="1:19" x14ac:dyDescent="0.25">
      <c r="A114">
        <v>113</v>
      </c>
      <c r="B114" s="2">
        <v>44252</v>
      </c>
      <c r="C114" t="s">
        <v>4</v>
      </c>
      <c r="D114">
        <v>5060</v>
      </c>
      <c r="E114">
        <f t="shared" si="4"/>
        <v>55</v>
      </c>
      <c r="F114">
        <f>IF(E114 = E113, G113, G113 + IF(soki3[[#This Row],[WEEKEND]], 5000, $V$8))</f>
        <v>69851</v>
      </c>
      <c r="G114">
        <f>IF(soki3[[#This Row],[Butelek]]-soki3[[#This Row],[wielkosc_zamowienia]]&lt;0, soki3[[#This Row],[Butelek]], soki3[[#This Row],[Butelek]]-soki3[[#This Row],[wielkosc_zamowienia]])</f>
        <v>64791</v>
      </c>
      <c r="H114" t="b">
        <f>(soki3[[#This Row],[Butelek]]=soki3[[#This Row],[Zostało]])</f>
        <v>0</v>
      </c>
      <c r="I114" t="b">
        <f>WEEKDAY(soki3[[#This Row],[data]],2)&gt;5</f>
        <v>0</v>
      </c>
      <c r="P114" s="3">
        <v>100</v>
      </c>
      <c r="Q114" s="5">
        <v>44297</v>
      </c>
      <c r="R114" s="3" t="b">
        <f t="shared" si="5"/>
        <v>0</v>
      </c>
      <c r="S114" s="3">
        <f t="shared" si="6"/>
        <v>0</v>
      </c>
    </row>
    <row r="115" spans="1:19" x14ac:dyDescent="0.25">
      <c r="A115">
        <v>114</v>
      </c>
      <c r="B115" s="2">
        <v>44253</v>
      </c>
      <c r="C115" t="s">
        <v>7</v>
      </c>
      <c r="D115">
        <v>9440</v>
      </c>
      <c r="E115">
        <f t="shared" si="4"/>
        <v>56</v>
      </c>
      <c r="F115">
        <f>IF(E115 = E114, G114, G114 + IF(soki3[[#This Row],[WEEKEND]], 5000, $V$8))</f>
        <v>77970</v>
      </c>
      <c r="G115">
        <f>IF(soki3[[#This Row],[Butelek]]-soki3[[#This Row],[wielkosc_zamowienia]]&lt;0, soki3[[#This Row],[Butelek]], soki3[[#This Row],[Butelek]]-soki3[[#This Row],[wielkosc_zamowienia]])</f>
        <v>68530</v>
      </c>
      <c r="H115" t="b">
        <f>(soki3[[#This Row],[Butelek]]=soki3[[#This Row],[Zostało]])</f>
        <v>0</v>
      </c>
      <c r="I115" t="b">
        <f>WEEKDAY(soki3[[#This Row],[data]],2)&gt;5</f>
        <v>0</v>
      </c>
      <c r="P115" s="3">
        <v>101</v>
      </c>
      <c r="Q115" s="5">
        <v>44298</v>
      </c>
      <c r="R115" s="3" t="b">
        <f t="shared" si="5"/>
        <v>1</v>
      </c>
      <c r="S115" s="3">
        <f t="shared" si="6"/>
        <v>1</v>
      </c>
    </row>
    <row r="116" spans="1:19" x14ac:dyDescent="0.25">
      <c r="A116">
        <v>115</v>
      </c>
      <c r="B116" s="2">
        <v>44253</v>
      </c>
      <c r="C116" t="s">
        <v>4</v>
      </c>
      <c r="D116">
        <v>5100</v>
      </c>
      <c r="E116">
        <f t="shared" si="4"/>
        <v>56</v>
      </c>
      <c r="F116">
        <f>IF(E116 = E115, G115, G115 + IF(soki3[[#This Row],[WEEKEND]], 5000, $V$8))</f>
        <v>68530</v>
      </c>
      <c r="G116">
        <f>IF(soki3[[#This Row],[Butelek]]-soki3[[#This Row],[wielkosc_zamowienia]]&lt;0, soki3[[#This Row],[Butelek]], soki3[[#This Row],[Butelek]]-soki3[[#This Row],[wielkosc_zamowienia]])</f>
        <v>63430</v>
      </c>
      <c r="H116" t="b">
        <f>(soki3[[#This Row],[Butelek]]=soki3[[#This Row],[Zostało]])</f>
        <v>0</v>
      </c>
      <c r="I116" t="b">
        <f>WEEKDAY(soki3[[#This Row],[data]],2)&gt;5</f>
        <v>0</v>
      </c>
      <c r="P116" s="3">
        <v>102</v>
      </c>
      <c r="Q116" s="5">
        <v>44299</v>
      </c>
      <c r="R116" s="3" t="b">
        <f t="shared" si="5"/>
        <v>0</v>
      </c>
      <c r="S116" s="3">
        <f t="shared" si="6"/>
        <v>0</v>
      </c>
    </row>
    <row r="117" spans="1:19" x14ac:dyDescent="0.25">
      <c r="A117">
        <v>116</v>
      </c>
      <c r="B117" s="2">
        <v>44254</v>
      </c>
      <c r="C117" t="s">
        <v>5</v>
      </c>
      <c r="D117">
        <v>4360</v>
      </c>
      <c r="E117">
        <f t="shared" si="4"/>
        <v>57</v>
      </c>
      <c r="F117">
        <f>IF(E117 = E116, G116, G116 + IF(soki3[[#This Row],[WEEKEND]], 5000, $V$8))</f>
        <v>68430</v>
      </c>
      <c r="G117">
        <f>IF(soki3[[#This Row],[Butelek]]-soki3[[#This Row],[wielkosc_zamowienia]]&lt;0, soki3[[#This Row],[Butelek]], soki3[[#This Row],[Butelek]]-soki3[[#This Row],[wielkosc_zamowienia]])</f>
        <v>64070</v>
      </c>
      <c r="H117" t="b">
        <f>(soki3[[#This Row],[Butelek]]=soki3[[#This Row],[Zostało]])</f>
        <v>0</v>
      </c>
      <c r="I117" t="b">
        <f>WEEKDAY(soki3[[#This Row],[data]],2)&gt;5</f>
        <v>1</v>
      </c>
      <c r="P117" s="3">
        <v>103</v>
      </c>
      <c r="Q117" s="5">
        <v>44300</v>
      </c>
      <c r="R117" s="3" t="b">
        <f t="shared" si="5"/>
        <v>1</v>
      </c>
      <c r="S117" s="3">
        <f t="shared" si="6"/>
        <v>1</v>
      </c>
    </row>
    <row r="118" spans="1:19" x14ac:dyDescent="0.25">
      <c r="A118">
        <v>117</v>
      </c>
      <c r="B118" s="2">
        <v>44254</v>
      </c>
      <c r="C118" t="s">
        <v>6</v>
      </c>
      <c r="D118">
        <v>6220</v>
      </c>
      <c r="E118">
        <f t="shared" si="4"/>
        <v>57</v>
      </c>
      <c r="F118">
        <f>IF(E118 = E117, G117, G117 + IF(soki3[[#This Row],[WEEKEND]], 5000, $V$8))</f>
        <v>64070</v>
      </c>
      <c r="G118">
        <f>IF(soki3[[#This Row],[Butelek]]-soki3[[#This Row],[wielkosc_zamowienia]]&lt;0, soki3[[#This Row],[Butelek]], soki3[[#This Row],[Butelek]]-soki3[[#This Row],[wielkosc_zamowienia]])</f>
        <v>57850</v>
      </c>
      <c r="H118" t="b">
        <f>(soki3[[#This Row],[Butelek]]=soki3[[#This Row],[Zostało]])</f>
        <v>0</v>
      </c>
      <c r="I118" t="b">
        <f>WEEKDAY(soki3[[#This Row],[data]],2)&gt;5</f>
        <v>1</v>
      </c>
      <c r="P118" s="3">
        <v>104</v>
      </c>
      <c r="Q118" s="5">
        <v>44301</v>
      </c>
      <c r="R118" s="3" t="b">
        <f t="shared" si="5"/>
        <v>1</v>
      </c>
      <c r="S118" s="3">
        <f t="shared" si="6"/>
        <v>2</v>
      </c>
    </row>
    <row r="119" spans="1:19" x14ac:dyDescent="0.25">
      <c r="A119">
        <v>118</v>
      </c>
      <c r="B119" s="2">
        <v>44255</v>
      </c>
      <c r="C119" t="s">
        <v>4</v>
      </c>
      <c r="D119">
        <v>4290</v>
      </c>
      <c r="E119">
        <f t="shared" si="4"/>
        <v>58</v>
      </c>
      <c r="F119">
        <f>IF(E119 = E118, G118, G118 + IF(soki3[[#This Row],[WEEKEND]], 5000, $V$8))</f>
        <v>62850</v>
      </c>
      <c r="G119">
        <f>IF(soki3[[#This Row],[Butelek]]-soki3[[#This Row],[wielkosc_zamowienia]]&lt;0, soki3[[#This Row],[Butelek]], soki3[[#This Row],[Butelek]]-soki3[[#This Row],[wielkosc_zamowienia]])</f>
        <v>58560</v>
      </c>
      <c r="H119" t="b">
        <f>(soki3[[#This Row],[Butelek]]=soki3[[#This Row],[Zostało]])</f>
        <v>0</v>
      </c>
      <c r="I119" t="b">
        <f>WEEKDAY(soki3[[#This Row],[data]],2)&gt;5</f>
        <v>1</v>
      </c>
      <c r="P119" s="3">
        <v>105</v>
      </c>
      <c r="Q119" s="5">
        <v>44302</v>
      </c>
      <c r="R119" s="3" t="b">
        <f t="shared" si="5"/>
        <v>1</v>
      </c>
      <c r="S119" s="3">
        <f t="shared" si="6"/>
        <v>3</v>
      </c>
    </row>
    <row r="120" spans="1:19" x14ac:dyDescent="0.25">
      <c r="A120">
        <v>119</v>
      </c>
      <c r="B120" s="2">
        <v>44255</v>
      </c>
      <c r="C120" t="s">
        <v>6</v>
      </c>
      <c r="D120">
        <v>1260</v>
      </c>
      <c r="E120">
        <f t="shared" si="4"/>
        <v>58</v>
      </c>
      <c r="F120">
        <f>IF(E120 = E119, G119, G119 + IF(soki3[[#This Row],[WEEKEND]], 5000, $V$8))</f>
        <v>58560</v>
      </c>
      <c r="G120">
        <f>IF(soki3[[#This Row],[Butelek]]-soki3[[#This Row],[wielkosc_zamowienia]]&lt;0, soki3[[#This Row],[Butelek]], soki3[[#This Row],[Butelek]]-soki3[[#This Row],[wielkosc_zamowienia]])</f>
        <v>57300</v>
      </c>
      <c r="H120" t="b">
        <f>(soki3[[#This Row],[Butelek]]=soki3[[#This Row],[Zostało]])</f>
        <v>0</v>
      </c>
      <c r="I120" t="b">
        <f>WEEKDAY(soki3[[#This Row],[data]],2)&gt;5</f>
        <v>1</v>
      </c>
      <c r="P120" s="3">
        <v>106</v>
      </c>
      <c r="Q120" s="5">
        <v>44303</v>
      </c>
      <c r="R120" s="3" t="b">
        <f t="shared" si="5"/>
        <v>1</v>
      </c>
      <c r="S120" s="3">
        <f t="shared" si="6"/>
        <v>4</v>
      </c>
    </row>
    <row r="121" spans="1:19" x14ac:dyDescent="0.25">
      <c r="A121">
        <v>120</v>
      </c>
      <c r="B121" s="2">
        <v>44256</v>
      </c>
      <c r="C121" t="s">
        <v>5</v>
      </c>
      <c r="D121">
        <v>9520</v>
      </c>
      <c r="E121">
        <f t="shared" si="4"/>
        <v>59</v>
      </c>
      <c r="F121">
        <f>IF(E121 = E120, G120, G120 + IF(soki3[[#This Row],[WEEKEND]], 5000, $V$8))</f>
        <v>70479</v>
      </c>
      <c r="G121">
        <f>IF(soki3[[#This Row],[Butelek]]-soki3[[#This Row],[wielkosc_zamowienia]]&lt;0, soki3[[#This Row],[Butelek]], soki3[[#This Row],[Butelek]]-soki3[[#This Row],[wielkosc_zamowienia]])</f>
        <v>60959</v>
      </c>
      <c r="H121" t="b">
        <f>(soki3[[#This Row],[Butelek]]=soki3[[#This Row],[Zostało]])</f>
        <v>0</v>
      </c>
      <c r="I121" t="b">
        <f>WEEKDAY(soki3[[#This Row],[data]],2)&gt;5</f>
        <v>0</v>
      </c>
      <c r="P121" s="3">
        <v>107</v>
      </c>
      <c r="Q121" s="5">
        <v>44304</v>
      </c>
      <c r="R121" s="3" t="b">
        <f t="shared" si="5"/>
        <v>1</v>
      </c>
      <c r="S121" s="3">
        <f t="shared" si="6"/>
        <v>5</v>
      </c>
    </row>
    <row r="122" spans="1:19" x14ac:dyDescent="0.25">
      <c r="A122">
        <v>121</v>
      </c>
      <c r="B122" s="2">
        <v>44256</v>
      </c>
      <c r="C122" t="s">
        <v>4</v>
      </c>
      <c r="D122">
        <v>8650</v>
      </c>
      <c r="E122">
        <f t="shared" si="4"/>
        <v>59</v>
      </c>
      <c r="F122">
        <f>IF(E122 = E121, G121, G121 + IF(soki3[[#This Row],[WEEKEND]], 5000, $V$8))</f>
        <v>60959</v>
      </c>
      <c r="G122">
        <f>IF(soki3[[#This Row],[Butelek]]-soki3[[#This Row],[wielkosc_zamowienia]]&lt;0, soki3[[#This Row],[Butelek]], soki3[[#This Row],[Butelek]]-soki3[[#This Row],[wielkosc_zamowienia]])</f>
        <v>52309</v>
      </c>
      <c r="H122" t="b">
        <f>(soki3[[#This Row],[Butelek]]=soki3[[#This Row],[Zostało]])</f>
        <v>0</v>
      </c>
      <c r="I122" t="b">
        <f>WEEKDAY(soki3[[#This Row],[data]],2)&gt;5</f>
        <v>0</v>
      </c>
      <c r="P122" s="3">
        <v>108</v>
      </c>
      <c r="Q122" s="5">
        <v>44305</v>
      </c>
      <c r="R122" s="3" t="b">
        <f t="shared" si="5"/>
        <v>1</v>
      </c>
      <c r="S122" s="3">
        <f t="shared" si="6"/>
        <v>6</v>
      </c>
    </row>
    <row r="123" spans="1:19" x14ac:dyDescent="0.25">
      <c r="A123">
        <v>122</v>
      </c>
      <c r="B123" s="2">
        <v>44257</v>
      </c>
      <c r="C123" t="s">
        <v>6</v>
      </c>
      <c r="D123">
        <v>9080</v>
      </c>
      <c r="E123">
        <f t="shared" si="4"/>
        <v>60</v>
      </c>
      <c r="F123">
        <f>IF(E123 = E122, G122, G122 + IF(soki3[[#This Row],[WEEKEND]], 5000, $V$8))</f>
        <v>65488</v>
      </c>
      <c r="G123">
        <f>IF(soki3[[#This Row],[Butelek]]-soki3[[#This Row],[wielkosc_zamowienia]]&lt;0, soki3[[#This Row],[Butelek]], soki3[[#This Row],[Butelek]]-soki3[[#This Row],[wielkosc_zamowienia]])</f>
        <v>56408</v>
      </c>
      <c r="H123" t="b">
        <f>(soki3[[#This Row],[Butelek]]=soki3[[#This Row],[Zostało]])</f>
        <v>0</v>
      </c>
      <c r="I123" t="b">
        <f>WEEKDAY(soki3[[#This Row],[data]],2)&gt;5</f>
        <v>0</v>
      </c>
      <c r="P123" s="3">
        <v>109</v>
      </c>
      <c r="Q123" s="5">
        <v>44306</v>
      </c>
      <c r="R123" s="3" t="b">
        <f t="shared" si="5"/>
        <v>0</v>
      </c>
      <c r="S123" s="3">
        <f t="shared" si="6"/>
        <v>0</v>
      </c>
    </row>
    <row r="124" spans="1:19" x14ac:dyDescent="0.25">
      <c r="A124">
        <v>123</v>
      </c>
      <c r="B124" s="2">
        <v>44257</v>
      </c>
      <c r="C124" t="s">
        <v>5</v>
      </c>
      <c r="D124">
        <v>1510</v>
      </c>
      <c r="E124">
        <f t="shared" si="4"/>
        <v>60</v>
      </c>
      <c r="F124">
        <f>IF(E124 = E123, G123, G123 + IF(soki3[[#This Row],[WEEKEND]], 5000, $V$8))</f>
        <v>56408</v>
      </c>
      <c r="G124">
        <f>IF(soki3[[#This Row],[Butelek]]-soki3[[#This Row],[wielkosc_zamowienia]]&lt;0, soki3[[#This Row],[Butelek]], soki3[[#This Row],[Butelek]]-soki3[[#This Row],[wielkosc_zamowienia]])</f>
        <v>54898</v>
      </c>
      <c r="H124" t="b">
        <f>(soki3[[#This Row],[Butelek]]=soki3[[#This Row],[Zostało]])</f>
        <v>0</v>
      </c>
      <c r="I124" t="b">
        <f>WEEKDAY(soki3[[#This Row],[data]],2)&gt;5</f>
        <v>0</v>
      </c>
      <c r="P124" s="3">
        <v>110</v>
      </c>
      <c r="Q124" s="5">
        <v>44307</v>
      </c>
      <c r="R124" s="3" t="b">
        <f t="shared" si="5"/>
        <v>1</v>
      </c>
      <c r="S124" s="3">
        <f t="shared" si="6"/>
        <v>1</v>
      </c>
    </row>
    <row r="125" spans="1:19" x14ac:dyDescent="0.25">
      <c r="A125">
        <v>124</v>
      </c>
      <c r="B125" s="2">
        <v>44258</v>
      </c>
      <c r="C125" t="s">
        <v>4</v>
      </c>
      <c r="D125">
        <v>6850</v>
      </c>
      <c r="E125">
        <f t="shared" si="4"/>
        <v>61</v>
      </c>
      <c r="F125">
        <f>IF(E125 = E124, G124, G124 + IF(soki3[[#This Row],[WEEKEND]], 5000, $V$8))</f>
        <v>68077</v>
      </c>
      <c r="G125">
        <f>IF(soki3[[#This Row],[Butelek]]-soki3[[#This Row],[wielkosc_zamowienia]]&lt;0, soki3[[#This Row],[Butelek]], soki3[[#This Row],[Butelek]]-soki3[[#This Row],[wielkosc_zamowienia]])</f>
        <v>61227</v>
      </c>
      <c r="H125" t="b">
        <f>(soki3[[#This Row],[Butelek]]=soki3[[#This Row],[Zostało]])</f>
        <v>0</v>
      </c>
      <c r="I125" t="b">
        <f>WEEKDAY(soki3[[#This Row],[data]],2)&gt;5</f>
        <v>0</v>
      </c>
      <c r="P125" s="3">
        <v>111</v>
      </c>
      <c r="Q125" s="5">
        <v>44308</v>
      </c>
      <c r="R125" s="3" t="b">
        <f t="shared" si="5"/>
        <v>0</v>
      </c>
      <c r="S125" s="3">
        <f t="shared" si="6"/>
        <v>0</v>
      </c>
    </row>
    <row r="126" spans="1:19" x14ac:dyDescent="0.25">
      <c r="A126">
        <v>125</v>
      </c>
      <c r="B126" s="2">
        <v>44259</v>
      </c>
      <c r="C126" t="s">
        <v>4</v>
      </c>
      <c r="D126">
        <v>6210</v>
      </c>
      <c r="E126">
        <f t="shared" si="4"/>
        <v>62</v>
      </c>
      <c r="F126">
        <f>IF(E126 = E125, G125, G125 + IF(soki3[[#This Row],[WEEKEND]], 5000, $V$8))</f>
        <v>74406</v>
      </c>
      <c r="G126">
        <f>IF(soki3[[#This Row],[Butelek]]-soki3[[#This Row],[wielkosc_zamowienia]]&lt;0, soki3[[#This Row],[Butelek]], soki3[[#This Row],[Butelek]]-soki3[[#This Row],[wielkosc_zamowienia]])</f>
        <v>68196</v>
      </c>
      <c r="H126" t="b">
        <f>(soki3[[#This Row],[Butelek]]=soki3[[#This Row],[Zostało]])</f>
        <v>0</v>
      </c>
      <c r="I126" t="b">
        <f>WEEKDAY(soki3[[#This Row],[data]],2)&gt;5</f>
        <v>0</v>
      </c>
      <c r="P126" s="3">
        <v>112</v>
      </c>
      <c r="Q126" s="5">
        <v>44309</v>
      </c>
      <c r="R126" s="3" t="b">
        <f t="shared" si="5"/>
        <v>1</v>
      </c>
      <c r="S126" s="3">
        <f t="shared" si="6"/>
        <v>1</v>
      </c>
    </row>
    <row r="127" spans="1:19" x14ac:dyDescent="0.25">
      <c r="A127">
        <v>126</v>
      </c>
      <c r="B127" s="2">
        <v>44260</v>
      </c>
      <c r="C127" t="s">
        <v>4</v>
      </c>
      <c r="D127">
        <v>3340</v>
      </c>
      <c r="E127">
        <f t="shared" si="4"/>
        <v>63</v>
      </c>
      <c r="F127">
        <f>IF(E127 = E126, G126, G126 + IF(soki3[[#This Row],[WEEKEND]], 5000, $V$8))</f>
        <v>81375</v>
      </c>
      <c r="G127">
        <f>IF(soki3[[#This Row],[Butelek]]-soki3[[#This Row],[wielkosc_zamowienia]]&lt;0, soki3[[#This Row],[Butelek]], soki3[[#This Row],[Butelek]]-soki3[[#This Row],[wielkosc_zamowienia]])</f>
        <v>78035</v>
      </c>
      <c r="H127" t="b">
        <f>(soki3[[#This Row],[Butelek]]=soki3[[#This Row],[Zostało]])</f>
        <v>0</v>
      </c>
      <c r="I127" t="b">
        <f>WEEKDAY(soki3[[#This Row],[data]],2)&gt;5</f>
        <v>0</v>
      </c>
      <c r="P127" s="3">
        <v>113</v>
      </c>
      <c r="Q127" s="5">
        <v>44310</v>
      </c>
      <c r="R127" s="3" t="b">
        <f t="shared" si="5"/>
        <v>0</v>
      </c>
      <c r="S127" s="3">
        <f t="shared" si="6"/>
        <v>0</v>
      </c>
    </row>
    <row r="128" spans="1:19" x14ac:dyDescent="0.25">
      <c r="A128">
        <v>127</v>
      </c>
      <c r="B128" s="2">
        <v>44260</v>
      </c>
      <c r="C128" t="s">
        <v>5</v>
      </c>
      <c r="D128">
        <v>3450</v>
      </c>
      <c r="E128">
        <f t="shared" si="4"/>
        <v>63</v>
      </c>
      <c r="F128">
        <f>IF(E128 = E127, G127, G127 + IF(soki3[[#This Row],[WEEKEND]], 5000, $V$8))</f>
        <v>78035</v>
      </c>
      <c r="G128">
        <f>IF(soki3[[#This Row],[Butelek]]-soki3[[#This Row],[wielkosc_zamowienia]]&lt;0, soki3[[#This Row],[Butelek]], soki3[[#This Row],[Butelek]]-soki3[[#This Row],[wielkosc_zamowienia]])</f>
        <v>74585</v>
      </c>
      <c r="H128" t="b">
        <f>(soki3[[#This Row],[Butelek]]=soki3[[#This Row],[Zostało]])</f>
        <v>0</v>
      </c>
      <c r="I128" t="b">
        <f>WEEKDAY(soki3[[#This Row],[data]],2)&gt;5</f>
        <v>0</v>
      </c>
      <c r="P128" s="3">
        <v>114</v>
      </c>
      <c r="Q128" s="5">
        <v>44311</v>
      </c>
      <c r="R128" s="3" t="b">
        <f t="shared" si="5"/>
        <v>1</v>
      </c>
      <c r="S128" s="3">
        <f t="shared" si="6"/>
        <v>1</v>
      </c>
    </row>
    <row r="129" spans="1:19" x14ac:dyDescent="0.25">
      <c r="A129">
        <v>128</v>
      </c>
      <c r="B129" s="2">
        <v>44261</v>
      </c>
      <c r="C129" t="s">
        <v>7</v>
      </c>
      <c r="D129">
        <v>3270</v>
      </c>
      <c r="E129">
        <f t="shared" si="4"/>
        <v>64</v>
      </c>
      <c r="F129">
        <f>IF(E129 = E128, G128, G128 + IF(soki3[[#This Row],[WEEKEND]], 5000, $V$8))</f>
        <v>79585</v>
      </c>
      <c r="G129">
        <f>IF(soki3[[#This Row],[Butelek]]-soki3[[#This Row],[wielkosc_zamowienia]]&lt;0, soki3[[#This Row],[Butelek]], soki3[[#This Row],[Butelek]]-soki3[[#This Row],[wielkosc_zamowienia]])</f>
        <v>76315</v>
      </c>
      <c r="H129" t="b">
        <f>(soki3[[#This Row],[Butelek]]=soki3[[#This Row],[Zostało]])</f>
        <v>0</v>
      </c>
      <c r="I129" t="b">
        <f>WEEKDAY(soki3[[#This Row],[data]],2)&gt;5</f>
        <v>1</v>
      </c>
      <c r="P129" s="3">
        <v>115</v>
      </c>
      <c r="Q129" s="5">
        <v>44312</v>
      </c>
      <c r="R129" s="3" t="b">
        <f t="shared" si="5"/>
        <v>0</v>
      </c>
      <c r="S129" s="3">
        <f t="shared" si="6"/>
        <v>0</v>
      </c>
    </row>
    <row r="130" spans="1:19" x14ac:dyDescent="0.25">
      <c r="A130">
        <v>129</v>
      </c>
      <c r="B130" s="2">
        <v>44261</v>
      </c>
      <c r="C130" t="s">
        <v>6</v>
      </c>
      <c r="D130">
        <v>3580</v>
      </c>
      <c r="E130">
        <f t="shared" si="4"/>
        <v>64</v>
      </c>
      <c r="F130">
        <f>IF(E130 = E129, G129, G129 + IF(soki3[[#This Row],[WEEKEND]], 5000, $V$8))</f>
        <v>76315</v>
      </c>
      <c r="G130">
        <f>IF(soki3[[#This Row],[Butelek]]-soki3[[#This Row],[wielkosc_zamowienia]]&lt;0, soki3[[#This Row],[Butelek]], soki3[[#This Row],[Butelek]]-soki3[[#This Row],[wielkosc_zamowienia]])</f>
        <v>72735</v>
      </c>
      <c r="H130" t="b">
        <f>(soki3[[#This Row],[Butelek]]=soki3[[#This Row],[Zostało]])</f>
        <v>0</v>
      </c>
      <c r="I130" t="b">
        <f>WEEKDAY(soki3[[#This Row],[data]],2)&gt;5</f>
        <v>1</v>
      </c>
      <c r="P130" s="3">
        <v>116</v>
      </c>
      <c r="Q130" s="5">
        <v>44313</v>
      </c>
      <c r="R130" s="3" t="b">
        <f t="shared" si="5"/>
        <v>0</v>
      </c>
      <c r="S130" s="3">
        <f t="shared" si="6"/>
        <v>0</v>
      </c>
    </row>
    <row r="131" spans="1:19" x14ac:dyDescent="0.25">
      <c r="A131">
        <v>130</v>
      </c>
      <c r="B131" s="2">
        <v>44261</v>
      </c>
      <c r="C131" t="s">
        <v>5</v>
      </c>
      <c r="D131">
        <v>9560</v>
      </c>
      <c r="E131">
        <f t="shared" si="4"/>
        <v>64</v>
      </c>
      <c r="F131">
        <f>IF(E131 = E130, G130, G130 + IF(soki3[[#This Row],[WEEKEND]], 5000, $V$8))</f>
        <v>72735</v>
      </c>
      <c r="G131">
        <f>IF(soki3[[#This Row],[Butelek]]-soki3[[#This Row],[wielkosc_zamowienia]]&lt;0, soki3[[#This Row],[Butelek]], soki3[[#This Row],[Butelek]]-soki3[[#This Row],[wielkosc_zamowienia]])</f>
        <v>63175</v>
      </c>
      <c r="H131" t="b">
        <f>(soki3[[#This Row],[Butelek]]=soki3[[#This Row],[Zostało]])</f>
        <v>0</v>
      </c>
      <c r="I131" t="b">
        <f>WEEKDAY(soki3[[#This Row],[data]],2)&gt;5</f>
        <v>1</v>
      </c>
      <c r="P131" s="3">
        <v>117</v>
      </c>
      <c r="Q131" s="5">
        <v>44314</v>
      </c>
      <c r="R131" s="3" t="b">
        <f t="shared" si="5"/>
        <v>1</v>
      </c>
      <c r="S131" s="3">
        <f t="shared" si="6"/>
        <v>1</v>
      </c>
    </row>
    <row r="132" spans="1:19" x14ac:dyDescent="0.25">
      <c r="A132">
        <v>131</v>
      </c>
      <c r="B132" s="2">
        <v>44262</v>
      </c>
      <c r="C132" t="s">
        <v>4</v>
      </c>
      <c r="D132">
        <v>5310</v>
      </c>
      <c r="E132">
        <f t="shared" ref="E132:E195" si="7">IF(DAY(B132)=DAY(B131),E131,E131+1)</f>
        <v>65</v>
      </c>
      <c r="F132">
        <f>IF(E132 = E131, G131, G131 + IF(soki3[[#This Row],[WEEKEND]], 5000, $V$8))</f>
        <v>68175</v>
      </c>
      <c r="G132">
        <f>IF(soki3[[#This Row],[Butelek]]-soki3[[#This Row],[wielkosc_zamowienia]]&lt;0, soki3[[#This Row],[Butelek]], soki3[[#This Row],[Butelek]]-soki3[[#This Row],[wielkosc_zamowienia]])</f>
        <v>62865</v>
      </c>
      <c r="H132" t="b">
        <f>(soki3[[#This Row],[Butelek]]=soki3[[#This Row],[Zostało]])</f>
        <v>0</v>
      </c>
      <c r="I132" t="b">
        <f>WEEKDAY(soki3[[#This Row],[data]],2)&gt;5</f>
        <v>1</v>
      </c>
      <c r="P132" s="3">
        <v>118</v>
      </c>
      <c r="Q132" s="5">
        <v>44315</v>
      </c>
      <c r="R132" s="3" t="b">
        <f t="shared" si="5"/>
        <v>0</v>
      </c>
      <c r="S132" s="3">
        <f t="shared" si="6"/>
        <v>0</v>
      </c>
    </row>
    <row r="133" spans="1:19" x14ac:dyDescent="0.25">
      <c r="A133">
        <v>132</v>
      </c>
      <c r="B133" s="2">
        <v>44263</v>
      </c>
      <c r="C133" t="s">
        <v>4</v>
      </c>
      <c r="D133">
        <v>9130</v>
      </c>
      <c r="E133">
        <f t="shared" si="7"/>
        <v>66</v>
      </c>
      <c r="F133">
        <f>IF(E133 = E132, G132, G132 + IF(soki3[[#This Row],[WEEKEND]], 5000, $V$8))</f>
        <v>76044</v>
      </c>
      <c r="G133">
        <f>IF(soki3[[#This Row],[Butelek]]-soki3[[#This Row],[wielkosc_zamowienia]]&lt;0, soki3[[#This Row],[Butelek]], soki3[[#This Row],[Butelek]]-soki3[[#This Row],[wielkosc_zamowienia]])</f>
        <v>66914</v>
      </c>
      <c r="H133" t="b">
        <f>(soki3[[#This Row],[Butelek]]=soki3[[#This Row],[Zostało]])</f>
        <v>0</v>
      </c>
      <c r="I133" t="b">
        <f>WEEKDAY(soki3[[#This Row],[data]],2)&gt;5</f>
        <v>0</v>
      </c>
      <c r="P133" s="3">
        <v>119</v>
      </c>
      <c r="Q133" s="5">
        <v>44316</v>
      </c>
      <c r="R133" s="3" t="b">
        <f t="shared" si="5"/>
        <v>1</v>
      </c>
      <c r="S133" s="3">
        <f t="shared" si="6"/>
        <v>1</v>
      </c>
    </row>
    <row r="134" spans="1:19" x14ac:dyDescent="0.25">
      <c r="A134">
        <v>133</v>
      </c>
      <c r="B134" s="2">
        <v>44263</v>
      </c>
      <c r="C134" t="s">
        <v>5</v>
      </c>
      <c r="D134">
        <v>8710</v>
      </c>
      <c r="E134">
        <f t="shared" si="7"/>
        <v>66</v>
      </c>
      <c r="F134">
        <f>IF(E134 = E133, G133, G133 + IF(soki3[[#This Row],[WEEKEND]], 5000, $V$8))</f>
        <v>66914</v>
      </c>
      <c r="G134">
        <f>IF(soki3[[#This Row],[Butelek]]-soki3[[#This Row],[wielkosc_zamowienia]]&lt;0, soki3[[#This Row],[Butelek]], soki3[[#This Row],[Butelek]]-soki3[[#This Row],[wielkosc_zamowienia]])</f>
        <v>58204</v>
      </c>
      <c r="H134" t="b">
        <f>(soki3[[#This Row],[Butelek]]=soki3[[#This Row],[Zostało]])</f>
        <v>0</v>
      </c>
      <c r="I134" t="b">
        <f>WEEKDAY(soki3[[#This Row],[data]],2)&gt;5</f>
        <v>0</v>
      </c>
      <c r="P134" s="3">
        <v>120</v>
      </c>
      <c r="Q134" s="5">
        <v>44317</v>
      </c>
      <c r="R134" s="3" t="b">
        <f t="shared" si="5"/>
        <v>1</v>
      </c>
      <c r="S134" s="3">
        <f t="shared" si="6"/>
        <v>2</v>
      </c>
    </row>
    <row r="135" spans="1:19" x14ac:dyDescent="0.25">
      <c r="A135">
        <v>134</v>
      </c>
      <c r="B135" s="2">
        <v>44264</v>
      </c>
      <c r="C135" t="s">
        <v>4</v>
      </c>
      <c r="D135">
        <v>1920</v>
      </c>
      <c r="E135">
        <f t="shared" si="7"/>
        <v>67</v>
      </c>
      <c r="F135">
        <f>IF(E135 = E134, G134, G134 + IF(soki3[[#This Row],[WEEKEND]], 5000, $V$8))</f>
        <v>71383</v>
      </c>
      <c r="G135">
        <f>IF(soki3[[#This Row],[Butelek]]-soki3[[#This Row],[wielkosc_zamowienia]]&lt;0, soki3[[#This Row],[Butelek]], soki3[[#This Row],[Butelek]]-soki3[[#This Row],[wielkosc_zamowienia]])</f>
        <v>69463</v>
      </c>
      <c r="H135" t="b">
        <f>(soki3[[#This Row],[Butelek]]=soki3[[#This Row],[Zostało]])</f>
        <v>0</v>
      </c>
      <c r="I135" t="b">
        <f>WEEKDAY(soki3[[#This Row],[data]],2)&gt;5</f>
        <v>0</v>
      </c>
      <c r="P135" s="3">
        <v>121</v>
      </c>
      <c r="Q135" s="5">
        <v>44318</v>
      </c>
      <c r="R135" s="3" t="b">
        <f t="shared" si="5"/>
        <v>1</v>
      </c>
      <c r="S135" s="3">
        <f t="shared" si="6"/>
        <v>3</v>
      </c>
    </row>
    <row r="136" spans="1:19" x14ac:dyDescent="0.25">
      <c r="A136">
        <v>135</v>
      </c>
      <c r="B136" s="2">
        <v>44264</v>
      </c>
      <c r="C136" t="s">
        <v>5</v>
      </c>
      <c r="D136">
        <v>4330</v>
      </c>
      <c r="E136">
        <f t="shared" si="7"/>
        <v>67</v>
      </c>
      <c r="F136">
        <f>IF(E136 = E135, G135, G135 + IF(soki3[[#This Row],[WEEKEND]], 5000, $V$8))</f>
        <v>69463</v>
      </c>
      <c r="G136">
        <f>IF(soki3[[#This Row],[Butelek]]-soki3[[#This Row],[wielkosc_zamowienia]]&lt;0, soki3[[#This Row],[Butelek]], soki3[[#This Row],[Butelek]]-soki3[[#This Row],[wielkosc_zamowienia]])</f>
        <v>65133</v>
      </c>
      <c r="H136" t="b">
        <f>(soki3[[#This Row],[Butelek]]=soki3[[#This Row],[Zostało]])</f>
        <v>0</v>
      </c>
      <c r="I136" t="b">
        <f>WEEKDAY(soki3[[#This Row],[data]],2)&gt;5</f>
        <v>0</v>
      </c>
      <c r="P136" s="3">
        <v>122</v>
      </c>
      <c r="Q136" s="5">
        <v>44319</v>
      </c>
      <c r="R136" s="3" t="b">
        <f t="shared" si="5"/>
        <v>0</v>
      </c>
      <c r="S136" s="3">
        <f t="shared" si="6"/>
        <v>0</v>
      </c>
    </row>
    <row r="137" spans="1:19" x14ac:dyDescent="0.25">
      <c r="A137">
        <v>136</v>
      </c>
      <c r="B137" s="2">
        <v>44265</v>
      </c>
      <c r="C137" t="s">
        <v>6</v>
      </c>
      <c r="D137">
        <v>6010</v>
      </c>
      <c r="E137">
        <f t="shared" si="7"/>
        <v>68</v>
      </c>
      <c r="F137">
        <f>IF(E137 = E136, G136, G136 + IF(soki3[[#This Row],[WEEKEND]], 5000, $V$8))</f>
        <v>78312</v>
      </c>
      <c r="G137">
        <f>IF(soki3[[#This Row],[Butelek]]-soki3[[#This Row],[wielkosc_zamowienia]]&lt;0, soki3[[#This Row],[Butelek]], soki3[[#This Row],[Butelek]]-soki3[[#This Row],[wielkosc_zamowienia]])</f>
        <v>72302</v>
      </c>
      <c r="H137" t="b">
        <f>(soki3[[#This Row],[Butelek]]=soki3[[#This Row],[Zostało]])</f>
        <v>0</v>
      </c>
      <c r="I137" t="b">
        <f>WEEKDAY(soki3[[#This Row],[data]],2)&gt;5</f>
        <v>0</v>
      </c>
      <c r="P137" s="3">
        <v>123</v>
      </c>
      <c r="Q137" s="5">
        <v>44320</v>
      </c>
      <c r="R137" s="3" t="b">
        <f t="shared" si="5"/>
        <v>0</v>
      </c>
      <c r="S137" s="3">
        <f t="shared" si="6"/>
        <v>0</v>
      </c>
    </row>
    <row r="138" spans="1:19" x14ac:dyDescent="0.25">
      <c r="A138">
        <v>137</v>
      </c>
      <c r="B138" s="2">
        <v>44265</v>
      </c>
      <c r="C138" t="s">
        <v>5</v>
      </c>
      <c r="D138">
        <v>8680</v>
      </c>
      <c r="E138">
        <f t="shared" si="7"/>
        <v>68</v>
      </c>
      <c r="F138">
        <f>IF(E138 = E137, G137, G137 + IF(soki3[[#This Row],[WEEKEND]], 5000, $V$8))</f>
        <v>72302</v>
      </c>
      <c r="G138">
        <f>IF(soki3[[#This Row],[Butelek]]-soki3[[#This Row],[wielkosc_zamowienia]]&lt;0, soki3[[#This Row],[Butelek]], soki3[[#This Row],[Butelek]]-soki3[[#This Row],[wielkosc_zamowienia]])</f>
        <v>63622</v>
      </c>
      <c r="H138" t="b">
        <f>(soki3[[#This Row],[Butelek]]=soki3[[#This Row],[Zostało]])</f>
        <v>0</v>
      </c>
      <c r="I138" t="b">
        <f>WEEKDAY(soki3[[#This Row],[data]],2)&gt;5</f>
        <v>0</v>
      </c>
      <c r="P138" s="3">
        <v>124</v>
      </c>
      <c r="Q138" s="5">
        <v>44321</v>
      </c>
      <c r="R138" s="3" t="b">
        <f t="shared" si="5"/>
        <v>1</v>
      </c>
      <c r="S138" s="3">
        <f t="shared" si="6"/>
        <v>1</v>
      </c>
    </row>
    <row r="139" spans="1:19" x14ac:dyDescent="0.25">
      <c r="A139">
        <v>138</v>
      </c>
      <c r="B139" s="2">
        <v>44265</v>
      </c>
      <c r="C139" t="s">
        <v>7</v>
      </c>
      <c r="D139">
        <v>6950</v>
      </c>
      <c r="E139">
        <f t="shared" si="7"/>
        <v>68</v>
      </c>
      <c r="F139">
        <f>IF(E139 = E138, G138, G138 + IF(soki3[[#This Row],[WEEKEND]], 5000, $V$8))</f>
        <v>63622</v>
      </c>
      <c r="G139">
        <f>IF(soki3[[#This Row],[Butelek]]-soki3[[#This Row],[wielkosc_zamowienia]]&lt;0, soki3[[#This Row],[Butelek]], soki3[[#This Row],[Butelek]]-soki3[[#This Row],[wielkosc_zamowienia]])</f>
        <v>56672</v>
      </c>
      <c r="H139" t="b">
        <f>(soki3[[#This Row],[Butelek]]=soki3[[#This Row],[Zostało]])</f>
        <v>0</v>
      </c>
      <c r="I139" t="b">
        <f>WEEKDAY(soki3[[#This Row],[data]],2)&gt;5</f>
        <v>0</v>
      </c>
      <c r="P139" s="3">
        <v>125</v>
      </c>
      <c r="Q139" s="5">
        <v>44322</v>
      </c>
      <c r="R139" s="3" t="b">
        <f t="shared" si="5"/>
        <v>1</v>
      </c>
      <c r="S139" s="3">
        <f t="shared" si="6"/>
        <v>2</v>
      </c>
    </row>
    <row r="140" spans="1:19" x14ac:dyDescent="0.25">
      <c r="A140">
        <v>139</v>
      </c>
      <c r="B140" s="2">
        <v>44266</v>
      </c>
      <c r="C140" t="s">
        <v>5</v>
      </c>
      <c r="D140">
        <v>3280</v>
      </c>
      <c r="E140">
        <f t="shared" si="7"/>
        <v>69</v>
      </c>
      <c r="F140">
        <f>IF(E140 = E139, G139, G139 + IF(soki3[[#This Row],[WEEKEND]], 5000, $V$8))</f>
        <v>69851</v>
      </c>
      <c r="G140">
        <f>IF(soki3[[#This Row],[Butelek]]-soki3[[#This Row],[wielkosc_zamowienia]]&lt;0, soki3[[#This Row],[Butelek]], soki3[[#This Row],[Butelek]]-soki3[[#This Row],[wielkosc_zamowienia]])</f>
        <v>66571</v>
      </c>
      <c r="H140" t="b">
        <f>(soki3[[#This Row],[Butelek]]=soki3[[#This Row],[Zostało]])</f>
        <v>0</v>
      </c>
      <c r="I140" t="b">
        <f>WEEKDAY(soki3[[#This Row],[data]],2)&gt;5</f>
        <v>0</v>
      </c>
      <c r="P140" s="3">
        <v>126</v>
      </c>
      <c r="Q140" s="5">
        <v>44323</v>
      </c>
      <c r="R140" s="3" t="b">
        <f t="shared" si="5"/>
        <v>1</v>
      </c>
      <c r="S140" s="3">
        <f t="shared" si="6"/>
        <v>3</v>
      </c>
    </row>
    <row r="141" spans="1:19" x14ac:dyDescent="0.25">
      <c r="A141">
        <v>140</v>
      </c>
      <c r="B141" s="2">
        <v>44267</v>
      </c>
      <c r="C141" t="s">
        <v>6</v>
      </c>
      <c r="D141">
        <v>9590</v>
      </c>
      <c r="E141">
        <f t="shared" si="7"/>
        <v>70</v>
      </c>
      <c r="F141">
        <f>IF(E141 = E140, G140, G140 + IF(soki3[[#This Row],[WEEKEND]], 5000, $V$8))</f>
        <v>79750</v>
      </c>
      <c r="G141">
        <f>IF(soki3[[#This Row],[Butelek]]-soki3[[#This Row],[wielkosc_zamowienia]]&lt;0, soki3[[#This Row],[Butelek]], soki3[[#This Row],[Butelek]]-soki3[[#This Row],[wielkosc_zamowienia]])</f>
        <v>70160</v>
      </c>
      <c r="H141" t="b">
        <f>(soki3[[#This Row],[Butelek]]=soki3[[#This Row],[Zostało]])</f>
        <v>0</v>
      </c>
      <c r="I141" t="b">
        <f>WEEKDAY(soki3[[#This Row],[data]],2)&gt;5</f>
        <v>0</v>
      </c>
      <c r="P141" s="3">
        <v>127</v>
      </c>
      <c r="Q141" s="5">
        <v>44324</v>
      </c>
      <c r="R141" s="3" t="b">
        <f t="shared" si="5"/>
        <v>1</v>
      </c>
      <c r="S141" s="3">
        <f t="shared" si="6"/>
        <v>4</v>
      </c>
    </row>
    <row r="142" spans="1:19" x14ac:dyDescent="0.25">
      <c r="A142">
        <v>141</v>
      </c>
      <c r="B142" s="2">
        <v>44267</v>
      </c>
      <c r="C142" t="s">
        <v>4</v>
      </c>
      <c r="D142">
        <v>820</v>
      </c>
      <c r="E142">
        <f t="shared" si="7"/>
        <v>70</v>
      </c>
      <c r="F142">
        <f>IF(E142 = E141, G141, G141 + IF(soki3[[#This Row],[WEEKEND]], 5000, $V$8))</f>
        <v>70160</v>
      </c>
      <c r="G142">
        <f>IF(soki3[[#This Row],[Butelek]]-soki3[[#This Row],[wielkosc_zamowienia]]&lt;0, soki3[[#This Row],[Butelek]], soki3[[#This Row],[Butelek]]-soki3[[#This Row],[wielkosc_zamowienia]])</f>
        <v>69340</v>
      </c>
      <c r="H142" t="b">
        <f>(soki3[[#This Row],[Butelek]]=soki3[[#This Row],[Zostało]])</f>
        <v>0</v>
      </c>
      <c r="I142" t="b">
        <f>WEEKDAY(soki3[[#This Row],[data]],2)&gt;5</f>
        <v>0</v>
      </c>
      <c r="P142" s="3">
        <v>128</v>
      </c>
      <c r="Q142" s="5">
        <v>44325</v>
      </c>
      <c r="R142" s="3" t="b">
        <f t="shared" si="5"/>
        <v>1</v>
      </c>
      <c r="S142" s="3">
        <f t="shared" si="6"/>
        <v>5</v>
      </c>
    </row>
    <row r="143" spans="1:19" x14ac:dyDescent="0.25">
      <c r="A143">
        <v>142</v>
      </c>
      <c r="B143" s="2">
        <v>44268</v>
      </c>
      <c r="C143" t="s">
        <v>4</v>
      </c>
      <c r="D143">
        <v>5220</v>
      </c>
      <c r="E143">
        <f t="shared" si="7"/>
        <v>71</v>
      </c>
      <c r="F143">
        <f>IF(E143 = E142, G142, G142 + IF(soki3[[#This Row],[WEEKEND]], 5000, $V$8))</f>
        <v>74340</v>
      </c>
      <c r="G143">
        <f>IF(soki3[[#This Row],[Butelek]]-soki3[[#This Row],[wielkosc_zamowienia]]&lt;0, soki3[[#This Row],[Butelek]], soki3[[#This Row],[Butelek]]-soki3[[#This Row],[wielkosc_zamowienia]])</f>
        <v>69120</v>
      </c>
      <c r="H143" t="b">
        <f>(soki3[[#This Row],[Butelek]]=soki3[[#This Row],[Zostało]])</f>
        <v>0</v>
      </c>
      <c r="I143" t="b">
        <f>WEEKDAY(soki3[[#This Row],[data]],2)&gt;5</f>
        <v>1</v>
      </c>
      <c r="P143" s="3">
        <v>129</v>
      </c>
      <c r="Q143" s="5">
        <v>44326</v>
      </c>
      <c r="R143" s="3" t="b">
        <f t="shared" si="5"/>
        <v>0</v>
      </c>
      <c r="S143" s="3">
        <f t="shared" si="6"/>
        <v>0</v>
      </c>
    </row>
    <row r="144" spans="1:19" x14ac:dyDescent="0.25">
      <c r="A144">
        <v>143</v>
      </c>
      <c r="B144" s="2">
        <v>44269</v>
      </c>
      <c r="C144" t="s">
        <v>6</v>
      </c>
      <c r="D144">
        <v>6210</v>
      </c>
      <c r="E144">
        <f t="shared" si="7"/>
        <v>72</v>
      </c>
      <c r="F144">
        <f>IF(E144 = E143, G143, G143 + IF(soki3[[#This Row],[WEEKEND]], 5000, $V$8))</f>
        <v>74120</v>
      </c>
      <c r="G144">
        <f>IF(soki3[[#This Row],[Butelek]]-soki3[[#This Row],[wielkosc_zamowienia]]&lt;0, soki3[[#This Row],[Butelek]], soki3[[#This Row],[Butelek]]-soki3[[#This Row],[wielkosc_zamowienia]])</f>
        <v>67910</v>
      </c>
      <c r="H144" t="b">
        <f>(soki3[[#This Row],[Butelek]]=soki3[[#This Row],[Zostało]])</f>
        <v>0</v>
      </c>
      <c r="I144" t="b">
        <f>WEEKDAY(soki3[[#This Row],[data]],2)&gt;5</f>
        <v>1</v>
      </c>
      <c r="P144" s="3">
        <v>130</v>
      </c>
      <c r="Q144" s="5">
        <v>44327</v>
      </c>
      <c r="R144" s="3" t="b">
        <f t="shared" ref="R144:R207" si="8">COUNTIFS(E:E,P144,C:C,"Ogrodzieniec") &gt; 0</f>
        <v>0</v>
      </c>
      <c r="S144" s="3">
        <f t="shared" ref="S144:S207" si="9">IF(R144,S143+1,0)</f>
        <v>0</v>
      </c>
    </row>
    <row r="145" spans="1:19" x14ac:dyDescent="0.25">
      <c r="A145">
        <v>144</v>
      </c>
      <c r="B145" s="2">
        <v>44269</v>
      </c>
      <c r="C145" t="s">
        <v>5</v>
      </c>
      <c r="D145">
        <v>3180</v>
      </c>
      <c r="E145">
        <f t="shared" si="7"/>
        <v>72</v>
      </c>
      <c r="F145">
        <f>IF(E145 = E144, G144, G144 + IF(soki3[[#This Row],[WEEKEND]], 5000, $V$8))</f>
        <v>67910</v>
      </c>
      <c r="G145">
        <f>IF(soki3[[#This Row],[Butelek]]-soki3[[#This Row],[wielkosc_zamowienia]]&lt;0, soki3[[#This Row],[Butelek]], soki3[[#This Row],[Butelek]]-soki3[[#This Row],[wielkosc_zamowienia]])</f>
        <v>64730</v>
      </c>
      <c r="H145" t="b">
        <f>(soki3[[#This Row],[Butelek]]=soki3[[#This Row],[Zostało]])</f>
        <v>0</v>
      </c>
      <c r="I145" t="b">
        <f>WEEKDAY(soki3[[#This Row],[data]],2)&gt;5</f>
        <v>1</v>
      </c>
      <c r="P145" s="3">
        <v>131</v>
      </c>
      <c r="Q145" s="5">
        <v>44328</v>
      </c>
      <c r="R145" s="3" t="b">
        <f t="shared" si="8"/>
        <v>0</v>
      </c>
      <c r="S145" s="3">
        <f t="shared" si="9"/>
        <v>0</v>
      </c>
    </row>
    <row r="146" spans="1:19" x14ac:dyDescent="0.25">
      <c r="A146">
        <v>145</v>
      </c>
      <c r="B146" s="2">
        <v>44270</v>
      </c>
      <c r="C146" t="s">
        <v>4</v>
      </c>
      <c r="D146">
        <v>6860</v>
      </c>
      <c r="E146">
        <f t="shared" si="7"/>
        <v>73</v>
      </c>
      <c r="F146">
        <f>IF(E146 = E145, G145, G145 + IF(soki3[[#This Row],[WEEKEND]], 5000, $V$8))</f>
        <v>77909</v>
      </c>
      <c r="G146">
        <f>IF(soki3[[#This Row],[Butelek]]-soki3[[#This Row],[wielkosc_zamowienia]]&lt;0, soki3[[#This Row],[Butelek]], soki3[[#This Row],[Butelek]]-soki3[[#This Row],[wielkosc_zamowienia]])</f>
        <v>71049</v>
      </c>
      <c r="H146" t="b">
        <f>(soki3[[#This Row],[Butelek]]=soki3[[#This Row],[Zostało]])</f>
        <v>0</v>
      </c>
      <c r="I146" t="b">
        <f>WEEKDAY(soki3[[#This Row],[data]],2)&gt;5</f>
        <v>0</v>
      </c>
      <c r="P146" s="3">
        <v>132</v>
      </c>
      <c r="Q146" s="5">
        <v>44329</v>
      </c>
      <c r="R146" s="3" t="b">
        <f t="shared" si="8"/>
        <v>1</v>
      </c>
      <c r="S146" s="3">
        <f t="shared" si="9"/>
        <v>1</v>
      </c>
    </row>
    <row r="147" spans="1:19" x14ac:dyDescent="0.25">
      <c r="A147">
        <v>146</v>
      </c>
      <c r="B147" s="2">
        <v>44271</v>
      </c>
      <c r="C147" t="s">
        <v>4</v>
      </c>
      <c r="D147">
        <v>2020</v>
      </c>
      <c r="E147">
        <f t="shared" si="7"/>
        <v>74</v>
      </c>
      <c r="F147">
        <f>IF(E147 = E146, G146, G146 + IF(soki3[[#This Row],[WEEKEND]], 5000, $V$8))</f>
        <v>84228</v>
      </c>
      <c r="G147">
        <f>IF(soki3[[#This Row],[Butelek]]-soki3[[#This Row],[wielkosc_zamowienia]]&lt;0, soki3[[#This Row],[Butelek]], soki3[[#This Row],[Butelek]]-soki3[[#This Row],[wielkosc_zamowienia]])</f>
        <v>82208</v>
      </c>
      <c r="H147" t="b">
        <f>(soki3[[#This Row],[Butelek]]=soki3[[#This Row],[Zostało]])</f>
        <v>0</v>
      </c>
      <c r="I147" t="b">
        <f>WEEKDAY(soki3[[#This Row],[data]],2)&gt;5</f>
        <v>0</v>
      </c>
      <c r="P147" s="3">
        <v>133</v>
      </c>
      <c r="Q147" s="5">
        <v>44330</v>
      </c>
      <c r="R147" s="3" t="b">
        <f t="shared" si="8"/>
        <v>1</v>
      </c>
      <c r="S147" s="3">
        <f t="shared" si="9"/>
        <v>2</v>
      </c>
    </row>
    <row r="148" spans="1:19" x14ac:dyDescent="0.25">
      <c r="A148">
        <v>147</v>
      </c>
      <c r="B148" s="2">
        <v>44271</v>
      </c>
      <c r="C148" t="s">
        <v>5</v>
      </c>
      <c r="D148">
        <v>3650</v>
      </c>
      <c r="E148">
        <f t="shared" si="7"/>
        <v>74</v>
      </c>
      <c r="F148">
        <f>IF(E148 = E147, G147, G147 + IF(soki3[[#This Row],[WEEKEND]], 5000, $V$8))</f>
        <v>82208</v>
      </c>
      <c r="G148">
        <f>IF(soki3[[#This Row],[Butelek]]-soki3[[#This Row],[wielkosc_zamowienia]]&lt;0, soki3[[#This Row],[Butelek]], soki3[[#This Row],[Butelek]]-soki3[[#This Row],[wielkosc_zamowienia]])</f>
        <v>78558</v>
      </c>
      <c r="H148" t="b">
        <f>(soki3[[#This Row],[Butelek]]=soki3[[#This Row],[Zostało]])</f>
        <v>0</v>
      </c>
      <c r="I148" t="b">
        <f>WEEKDAY(soki3[[#This Row],[data]],2)&gt;5</f>
        <v>0</v>
      </c>
      <c r="P148" s="3">
        <v>134</v>
      </c>
      <c r="Q148" s="5">
        <v>44331</v>
      </c>
      <c r="R148" s="3" t="b">
        <f t="shared" si="8"/>
        <v>0</v>
      </c>
      <c r="S148" s="3">
        <f t="shared" si="9"/>
        <v>0</v>
      </c>
    </row>
    <row r="149" spans="1:19" x14ac:dyDescent="0.25">
      <c r="A149">
        <v>148</v>
      </c>
      <c r="B149" s="2">
        <v>44272</v>
      </c>
      <c r="C149" t="s">
        <v>4</v>
      </c>
      <c r="D149">
        <v>9720</v>
      </c>
      <c r="E149">
        <f t="shared" si="7"/>
        <v>75</v>
      </c>
      <c r="F149">
        <f>IF(E149 = E148, G148, G148 + IF(soki3[[#This Row],[WEEKEND]], 5000, $V$8))</f>
        <v>91737</v>
      </c>
      <c r="G149">
        <f>IF(soki3[[#This Row],[Butelek]]-soki3[[#This Row],[wielkosc_zamowienia]]&lt;0, soki3[[#This Row],[Butelek]], soki3[[#This Row],[Butelek]]-soki3[[#This Row],[wielkosc_zamowienia]])</f>
        <v>82017</v>
      </c>
      <c r="H149" t="b">
        <f>(soki3[[#This Row],[Butelek]]=soki3[[#This Row],[Zostało]])</f>
        <v>0</v>
      </c>
      <c r="I149" t="b">
        <f>WEEKDAY(soki3[[#This Row],[data]],2)&gt;5</f>
        <v>0</v>
      </c>
      <c r="P149" s="3">
        <v>135</v>
      </c>
      <c r="Q149" s="5">
        <v>44332</v>
      </c>
      <c r="R149" s="3" t="b">
        <f t="shared" si="8"/>
        <v>1</v>
      </c>
      <c r="S149" s="3">
        <f t="shared" si="9"/>
        <v>1</v>
      </c>
    </row>
    <row r="150" spans="1:19" x14ac:dyDescent="0.25">
      <c r="A150">
        <v>149</v>
      </c>
      <c r="B150" s="2">
        <v>44273</v>
      </c>
      <c r="C150" t="s">
        <v>5</v>
      </c>
      <c r="D150">
        <v>7840</v>
      </c>
      <c r="E150">
        <f t="shared" si="7"/>
        <v>76</v>
      </c>
      <c r="F150">
        <f>IF(E150 = E149, G149, G149 + IF(soki3[[#This Row],[WEEKEND]], 5000, $V$8))</f>
        <v>95196</v>
      </c>
      <c r="G150">
        <f>IF(soki3[[#This Row],[Butelek]]-soki3[[#This Row],[wielkosc_zamowienia]]&lt;0, soki3[[#This Row],[Butelek]], soki3[[#This Row],[Butelek]]-soki3[[#This Row],[wielkosc_zamowienia]])</f>
        <v>87356</v>
      </c>
      <c r="H150" t="b">
        <f>(soki3[[#This Row],[Butelek]]=soki3[[#This Row],[Zostało]])</f>
        <v>0</v>
      </c>
      <c r="I150" t="b">
        <f>WEEKDAY(soki3[[#This Row],[data]],2)&gt;5</f>
        <v>0</v>
      </c>
      <c r="P150" s="3">
        <v>136</v>
      </c>
      <c r="Q150" s="5">
        <v>44333</v>
      </c>
      <c r="R150" s="3" t="b">
        <f t="shared" si="8"/>
        <v>1</v>
      </c>
      <c r="S150" s="3">
        <f t="shared" si="9"/>
        <v>2</v>
      </c>
    </row>
    <row r="151" spans="1:19" x14ac:dyDescent="0.25">
      <c r="A151">
        <v>150</v>
      </c>
      <c r="B151" s="2">
        <v>44273</v>
      </c>
      <c r="C151" t="s">
        <v>4</v>
      </c>
      <c r="D151">
        <v>6780</v>
      </c>
      <c r="E151">
        <f t="shared" si="7"/>
        <v>76</v>
      </c>
      <c r="F151">
        <f>IF(E151 = E150, G150, G150 + IF(soki3[[#This Row],[WEEKEND]], 5000, $V$8))</f>
        <v>87356</v>
      </c>
      <c r="G151">
        <f>IF(soki3[[#This Row],[Butelek]]-soki3[[#This Row],[wielkosc_zamowienia]]&lt;0, soki3[[#This Row],[Butelek]], soki3[[#This Row],[Butelek]]-soki3[[#This Row],[wielkosc_zamowienia]])</f>
        <v>80576</v>
      </c>
      <c r="H151" t="b">
        <f>(soki3[[#This Row],[Butelek]]=soki3[[#This Row],[Zostało]])</f>
        <v>0</v>
      </c>
      <c r="I151" t="b">
        <f>WEEKDAY(soki3[[#This Row],[data]],2)&gt;5</f>
        <v>0</v>
      </c>
      <c r="P151" s="3">
        <v>137</v>
      </c>
      <c r="Q151" s="5">
        <v>44334</v>
      </c>
      <c r="R151" s="3" t="b">
        <f t="shared" si="8"/>
        <v>1</v>
      </c>
      <c r="S151" s="3">
        <f t="shared" si="9"/>
        <v>3</v>
      </c>
    </row>
    <row r="152" spans="1:19" x14ac:dyDescent="0.25">
      <c r="A152">
        <v>151</v>
      </c>
      <c r="B152" s="2">
        <v>44273</v>
      </c>
      <c r="C152" t="s">
        <v>6</v>
      </c>
      <c r="D152">
        <v>3490</v>
      </c>
      <c r="E152">
        <f t="shared" si="7"/>
        <v>76</v>
      </c>
      <c r="F152">
        <f>IF(E152 = E151, G151, G151 + IF(soki3[[#This Row],[WEEKEND]], 5000, $V$8))</f>
        <v>80576</v>
      </c>
      <c r="G152">
        <f>IF(soki3[[#This Row],[Butelek]]-soki3[[#This Row],[wielkosc_zamowienia]]&lt;0, soki3[[#This Row],[Butelek]], soki3[[#This Row],[Butelek]]-soki3[[#This Row],[wielkosc_zamowienia]])</f>
        <v>77086</v>
      </c>
      <c r="H152" t="b">
        <f>(soki3[[#This Row],[Butelek]]=soki3[[#This Row],[Zostało]])</f>
        <v>0</v>
      </c>
      <c r="I152" t="b">
        <f>WEEKDAY(soki3[[#This Row],[data]],2)&gt;5</f>
        <v>0</v>
      </c>
      <c r="P152" s="3">
        <v>138</v>
      </c>
      <c r="Q152" s="5">
        <v>44335</v>
      </c>
      <c r="R152" s="3" t="b">
        <f t="shared" si="8"/>
        <v>1</v>
      </c>
      <c r="S152" s="3">
        <f t="shared" si="9"/>
        <v>4</v>
      </c>
    </row>
    <row r="153" spans="1:19" x14ac:dyDescent="0.25">
      <c r="A153">
        <v>152</v>
      </c>
      <c r="B153" s="2">
        <v>44273</v>
      </c>
      <c r="C153" t="s">
        <v>7</v>
      </c>
      <c r="D153">
        <v>9980</v>
      </c>
      <c r="E153">
        <f t="shared" si="7"/>
        <v>76</v>
      </c>
      <c r="F153">
        <f>IF(E153 = E152, G152, G152 + IF(soki3[[#This Row],[WEEKEND]], 5000, $V$8))</f>
        <v>77086</v>
      </c>
      <c r="G153">
        <f>IF(soki3[[#This Row],[Butelek]]-soki3[[#This Row],[wielkosc_zamowienia]]&lt;0, soki3[[#This Row],[Butelek]], soki3[[#This Row],[Butelek]]-soki3[[#This Row],[wielkosc_zamowienia]])</f>
        <v>67106</v>
      </c>
      <c r="H153" t="b">
        <f>(soki3[[#This Row],[Butelek]]=soki3[[#This Row],[Zostało]])</f>
        <v>0</v>
      </c>
      <c r="I153" t="b">
        <f>WEEKDAY(soki3[[#This Row],[data]],2)&gt;5</f>
        <v>0</v>
      </c>
      <c r="P153" s="3">
        <v>139</v>
      </c>
      <c r="Q153" s="5">
        <v>44336</v>
      </c>
      <c r="R153" s="3" t="b">
        <f t="shared" si="8"/>
        <v>1</v>
      </c>
      <c r="S153" s="3">
        <f t="shared" si="9"/>
        <v>5</v>
      </c>
    </row>
    <row r="154" spans="1:19" x14ac:dyDescent="0.25">
      <c r="A154">
        <v>153</v>
      </c>
      <c r="B154" s="2">
        <v>44274</v>
      </c>
      <c r="C154" t="s">
        <v>7</v>
      </c>
      <c r="D154">
        <v>7850</v>
      </c>
      <c r="E154">
        <f t="shared" si="7"/>
        <v>77</v>
      </c>
      <c r="F154">
        <f>IF(E154 = E153, G153, G153 + IF(soki3[[#This Row],[WEEKEND]], 5000, $V$8))</f>
        <v>80285</v>
      </c>
      <c r="G154">
        <f>IF(soki3[[#This Row],[Butelek]]-soki3[[#This Row],[wielkosc_zamowienia]]&lt;0, soki3[[#This Row],[Butelek]], soki3[[#This Row],[Butelek]]-soki3[[#This Row],[wielkosc_zamowienia]])</f>
        <v>72435</v>
      </c>
      <c r="H154" t="b">
        <f>(soki3[[#This Row],[Butelek]]=soki3[[#This Row],[Zostało]])</f>
        <v>0</v>
      </c>
      <c r="I154" t="b">
        <f>WEEKDAY(soki3[[#This Row],[data]],2)&gt;5</f>
        <v>0</v>
      </c>
      <c r="P154" s="3">
        <v>140</v>
      </c>
      <c r="Q154" s="5">
        <v>44337</v>
      </c>
      <c r="R154" s="3" t="b">
        <f t="shared" si="8"/>
        <v>0</v>
      </c>
      <c r="S154" s="3">
        <f t="shared" si="9"/>
        <v>0</v>
      </c>
    </row>
    <row r="155" spans="1:19" x14ac:dyDescent="0.25">
      <c r="A155">
        <v>154</v>
      </c>
      <c r="B155" s="2">
        <v>44274</v>
      </c>
      <c r="C155" t="s">
        <v>6</v>
      </c>
      <c r="D155">
        <v>9770</v>
      </c>
      <c r="E155">
        <f t="shared" si="7"/>
        <v>77</v>
      </c>
      <c r="F155">
        <f>IF(E155 = E154, G154, G154 + IF(soki3[[#This Row],[WEEKEND]], 5000, $V$8))</f>
        <v>72435</v>
      </c>
      <c r="G155">
        <f>IF(soki3[[#This Row],[Butelek]]-soki3[[#This Row],[wielkosc_zamowienia]]&lt;0, soki3[[#This Row],[Butelek]], soki3[[#This Row],[Butelek]]-soki3[[#This Row],[wielkosc_zamowienia]])</f>
        <v>62665</v>
      </c>
      <c r="H155" t="b">
        <f>(soki3[[#This Row],[Butelek]]=soki3[[#This Row],[Zostało]])</f>
        <v>0</v>
      </c>
      <c r="I155" t="b">
        <f>WEEKDAY(soki3[[#This Row],[data]],2)&gt;5</f>
        <v>0</v>
      </c>
      <c r="P155" s="3">
        <v>141</v>
      </c>
      <c r="Q155" s="5">
        <v>44338</v>
      </c>
      <c r="R155" s="3" t="b">
        <f t="shared" si="8"/>
        <v>0</v>
      </c>
      <c r="S155" s="3">
        <f t="shared" si="9"/>
        <v>0</v>
      </c>
    </row>
    <row r="156" spans="1:19" x14ac:dyDescent="0.25">
      <c r="A156">
        <v>155</v>
      </c>
      <c r="B156" s="2">
        <v>44275</v>
      </c>
      <c r="C156" t="s">
        <v>6</v>
      </c>
      <c r="D156">
        <v>750</v>
      </c>
      <c r="E156">
        <f t="shared" si="7"/>
        <v>78</v>
      </c>
      <c r="F156">
        <f>IF(E156 = E155, G155, G155 + IF(soki3[[#This Row],[WEEKEND]], 5000, $V$8))</f>
        <v>67665</v>
      </c>
      <c r="G156">
        <f>IF(soki3[[#This Row],[Butelek]]-soki3[[#This Row],[wielkosc_zamowienia]]&lt;0, soki3[[#This Row],[Butelek]], soki3[[#This Row],[Butelek]]-soki3[[#This Row],[wielkosc_zamowienia]])</f>
        <v>66915</v>
      </c>
      <c r="H156" t="b">
        <f>(soki3[[#This Row],[Butelek]]=soki3[[#This Row],[Zostało]])</f>
        <v>0</v>
      </c>
      <c r="I156" t="b">
        <f>WEEKDAY(soki3[[#This Row],[data]],2)&gt;5</f>
        <v>1</v>
      </c>
      <c r="P156" s="3">
        <v>142</v>
      </c>
      <c r="Q156" s="5">
        <v>44339</v>
      </c>
      <c r="R156" s="3" t="b">
        <f t="shared" si="8"/>
        <v>1</v>
      </c>
      <c r="S156" s="3">
        <f t="shared" si="9"/>
        <v>1</v>
      </c>
    </row>
    <row r="157" spans="1:19" x14ac:dyDescent="0.25">
      <c r="A157">
        <v>156</v>
      </c>
      <c r="B157" s="2">
        <v>44275</v>
      </c>
      <c r="C157" t="s">
        <v>7</v>
      </c>
      <c r="D157">
        <v>8900</v>
      </c>
      <c r="E157">
        <f t="shared" si="7"/>
        <v>78</v>
      </c>
      <c r="F157">
        <f>IF(E157 = E156, G156, G156 + IF(soki3[[#This Row],[WEEKEND]], 5000, $V$8))</f>
        <v>66915</v>
      </c>
      <c r="G157">
        <f>IF(soki3[[#This Row],[Butelek]]-soki3[[#This Row],[wielkosc_zamowienia]]&lt;0, soki3[[#This Row],[Butelek]], soki3[[#This Row],[Butelek]]-soki3[[#This Row],[wielkosc_zamowienia]])</f>
        <v>58015</v>
      </c>
      <c r="H157" t="b">
        <f>(soki3[[#This Row],[Butelek]]=soki3[[#This Row],[Zostało]])</f>
        <v>0</v>
      </c>
      <c r="I157" t="b">
        <f>WEEKDAY(soki3[[#This Row],[data]],2)&gt;5</f>
        <v>1</v>
      </c>
      <c r="P157" s="3">
        <v>143</v>
      </c>
      <c r="Q157" s="5">
        <v>44340</v>
      </c>
      <c r="R157" s="3" t="b">
        <f t="shared" si="8"/>
        <v>1</v>
      </c>
      <c r="S157" s="3">
        <f t="shared" si="9"/>
        <v>2</v>
      </c>
    </row>
    <row r="158" spans="1:19" x14ac:dyDescent="0.25">
      <c r="A158">
        <v>157</v>
      </c>
      <c r="B158" s="2">
        <v>44275</v>
      </c>
      <c r="C158" t="s">
        <v>4</v>
      </c>
      <c r="D158">
        <v>9410</v>
      </c>
      <c r="E158">
        <f t="shared" si="7"/>
        <v>78</v>
      </c>
      <c r="F158">
        <f>IF(E158 = E157, G157, G157 + IF(soki3[[#This Row],[WEEKEND]], 5000, $V$8))</f>
        <v>58015</v>
      </c>
      <c r="G158">
        <f>IF(soki3[[#This Row],[Butelek]]-soki3[[#This Row],[wielkosc_zamowienia]]&lt;0, soki3[[#This Row],[Butelek]], soki3[[#This Row],[Butelek]]-soki3[[#This Row],[wielkosc_zamowienia]])</f>
        <v>48605</v>
      </c>
      <c r="H158" t="b">
        <f>(soki3[[#This Row],[Butelek]]=soki3[[#This Row],[Zostało]])</f>
        <v>0</v>
      </c>
      <c r="I158" t="b">
        <f>WEEKDAY(soki3[[#This Row],[data]],2)&gt;5</f>
        <v>1</v>
      </c>
      <c r="P158" s="3">
        <v>144</v>
      </c>
      <c r="Q158" s="5">
        <v>44341</v>
      </c>
      <c r="R158" s="3" t="b">
        <f t="shared" si="8"/>
        <v>0</v>
      </c>
      <c r="S158" s="3">
        <f t="shared" si="9"/>
        <v>0</v>
      </c>
    </row>
    <row r="159" spans="1:19" x14ac:dyDescent="0.25">
      <c r="A159">
        <v>158</v>
      </c>
      <c r="B159" s="2">
        <v>44276</v>
      </c>
      <c r="C159" t="s">
        <v>6</v>
      </c>
      <c r="D159">
        <v>9310</v>
      </c>
      <c r="E159">
        <f t="shared" si="7"/>
        <v>79</v>
      </c>
      <c r="F159">
        <f>IF(E159 = E158, G158, G158 + IF(soki3[[#This Row],[WEEKEND]], 5000, $V$8))</f>
        <v>53605</v>
      </c>
      <c r="G159">
        <f>IF(soki3[[#This Row],[Butelek]]-soki3[[#This Row],[wielkosc_zamowienia]]&lt;0, soki3[[#This Row],[Butelek]], soki3[[#This Row],[Butelek]]-soki3[[#This Row],[wielkosc_zamowienia]])</f>
        <v>44295</v>
      </c>
      <c r="H159" t="b">
        <f>(soki3[[#This Row],[Butelek]]=soki3[[#This Row],[Zostało]])</f>
        <v>0</v>
      </c>
      <c r="I159" t="b">
        <f>WEEKDAY(soki3[[#This Row],[data]],2)&gt;5</f>
        <v>1</v>
      </c>
      <c r="P159" s="3">
        <v>145</v>
      </c>
      <c r="Q159" s="5">
        <v>44342</v>
      </c>
      <c r="R159" s="3" t="b">
        <f t="shared" si="8"/>
        <v>1</v>
      </c>
      <c r="S159" s="3">
        <f t="shared" si="9"/>
        <v>1</v>
      </c>
    </row>
    <row r="160" spans="1:19" x14ac:dyDescent="0.25">
      <c r="A160">
        <v>159</v>
      </c>
      <c r="B160" s="2">
        <v>44276</v>
      </c>
      <c r="C160" t="s">
        <v>4</v>
      </c>
      <c r="D160">
        <v>2480</v>
      </c>
      <c r="E160">
        <f t="shared" si="7"/>
        <v>79</v>
      </c>
      <c r="F160">
        <f>IF(E160 = E159, G159, G159 + IF(soki3[[#This Row],[WEEKEND]], 5000, $V$8))</f>
        <v>44295</v>
      </c>
      <c r="G160">
        <f>IF(soki3[[#This Row],[Butelek]]-soki3[[#This Row],[wielkosc_zamowienia]]&lt;0, soki3[[#This Row],[Butelek]], soki3[[#This Row],[Butelek]]-soki3[[#This Row],[wielkosc_zamowienia]])</f>
        <v>41815</v>
      </c>
      <c r="H160" t="b">
        <f>(soki3[[#This Row],[Butelek]]=soki3[[#This Row],[Zostało]])</f>
        <v>0</v>
      </c>
      <c r="I160" t="b">
        <f>WEEKDAY(soki3[[#This Row],[data]],2)&gt;5</f>
        <v>1</v>
      </c>
      <c r="P160" s="3">
        <v>146</v>
      </c>
      <c r="Q160" s="5">
        <v>44343</v>
      </c>
      <c r="R160" s="3" t="b">
        <f t="shared" si="8"/>
        <v>1</v>
      </c>
      <c r="S160" s="3">
        <f t="shared" si="9"/>
        <v>2</v>
      </c>
    </row>
    <row r="161" spans="1:19" x14ac:dyDescent="0.25">
      <c r="A161">
        <v>160</v>
      </c>
      <c r="B161" s="2">
        <v>44276</v>
      </c>
      <c r="C161" t="s">
        <v>5</v>
      </c>
      <c r="D161">
        <v>1740</v>
      </c>
      <c r="E161">
        <f t="shared" si="7"/>
        <v>79</v>
      </c>
      <c r="F161">
        <f>IF(E161 = E160, G160, G160 + IF(soki3[[#This Row],[WEEKEND]], 5000, $V$8))</f>
        <v>41815</v>
      </c>
      <c r="G161">
        <f>IF(soki3[[#This Row],[Butelek]]-soki3[[#This Row],[wielkosc_zamowienia]]&lt;0, soki3[[#This Row],[Butelek]], soki3[[#This Row],[Butelek]]-soki3[[#This Row],[wielkosc_zamowienia]])</f>
        <v>40075</v>
      </c>
      <c r="H161" t="b">
        <f>(soki3[[#This Row],[Butelek]]=soki3[[#This Row],[Zostało]])</f>
        <v>0</v>
      </c>
      <c r="I161" t="b">
        <f>WEEKDAY(soki3[[#This Row],[data]],2)&gt;5</f>
        <v>1</v>
      </c>
      <c r="P161" s="3">
        <v>147</v>
      </c>
      <c r="Q161" s="5">
        <v>44344</v>
      </c>
      <c r="R161" s="3" t="b">
        <f t="shared" si="8"/>
        <v>1</v>
      </c>
      <c r="S161" s="3">
        <f t="shared" si="9"/>
        <v>3</v>
      </c>
    </row>
    <row r="162" spans="1:19" x14ac:dyDescent="0.25">
      <c r="A162">
        <v>161</v>
      </c>
      <c r="B162" s="2">
        <v>44277</v>
      </c>
      <c r="C162" t="s">
        <v>4</v>
      </c>
      <c r="D162">
        <v>860</v>
      </c>
      <c r="E162">
        <f t="shared" si="7"/>
        <v>80</v>
      </c>
      <c r="F162">
        <f>IF(E162 = E161, G161, G161 + IF(soki3[[#This Row],[WEEKEND]], 5000, $V$8))</f>
        <v>53254</v>
      </c>
      <c r="G162">
        <f>IF(soki3[[#This Row],[Butelek]]-soki3[[#This Row],[wielkosc_zamowienia]]&lt;0, soki3[[#This Row],[Butelek]], soki3[[#This Row],[Butelek]]-soki3[[#This Row],[wielkosc_zamowienia]])</f>
        <v>52394</v>
      </c>
      <c r="H162" t="b">
        <f>(soki3[[#This Row],[Butelek]]=soki3[[#This Row],[Zostało]])</f>
        <v>0</v>
      </c>
      <c r="I162" t="b">
        <f>WEEKDAY(soki3[[#This Row],[data]],2)&gt;5</f>
        <v>0</v>
      </c>
      <c r="P162" s="3">
        <v>148</v>
      </c>
      <c r="Q162" s="5">
        <v>44345</v>
      </c>
      <c r="R162" s="3" t="b">
        <f t="shared" si="8"/>
        <v>1</v>
      </c>
      <c r="S162" s="3">
        <f t="shared" si="9"/>
        <v>4</v>
      </c>
    </row>
    <row r="163" spans="1:19" x14ac:dyDescent="0.25">
      <c r="A163">
        <v>162</v>
      </c>
      <c r="B163" s="2">
        <v>44278</v>
      </c>
      <c r="C163" t="s">
        <v>5</v>
      </c>
      <c r="D163">
        <v>1830</v>
      </c>
      <c r="E163">
        <f t="shared" si="7"/>
        <v>81</v>
      </c>
      <c r="F163">
        <f>IF(E163 = E162, G162, G162 + IF(soki3[[#This Row],[WEEKEND]], 5000, $V$8))</f>
        <v>65573</v>
      </c>
      <c r="G163">
        <f>IF(soki3[[#This Row],[Butelek]]-soki3[[#This Row],[wielkosc_zamowienia]]&lt;0, soki3[[#This Row],[Butelek]], soki3[[#This Row],[Butelek]]-soki3[[#This Row],[wielkosc_zamowienia]])</f>
        <v>63743</v>
      </c>
      <c r="H163" t="b">
        <f>(soki3[[#This Row],[Butelek]]=soki3[[#This Row],[Zostało]])</f>
        <v>0</v>
      </c>
      <c r="I163" t="b">
        <f>WEEKDAY(soki3[[#This Row],[data]],2)&gt;5</f>
        <v>0</v>
      </c>
      <c r="P163" s="3">
        <v>149</v>
      </c>
      <c r="Q163" s="5">
        <v>44346</v>
      </c>
      <c r="R163" s="3" t="b">
        <f t="shared" si="8"/>
        <v>1</v>
      </c>
      <c r="S163" s="3">
        <f t="shared" si="9"/>
        <v>5</v>
      </c>
    </row>
    <row r="164" spans="1:19" x14ac:dyDescent="0.25">
      <c r="A164">
        <v>163</v>
      </c>
      <c r="B164" s="2">
        <v>44279</v>
      </c>
      <c r="C164" t="s">
        <v>6</v>
      </c>
      <c r="D164">
        <v>1770</v>
      </c>
      <c r="E164">
        <f t="shared" si="7"/>
        <v>82</v>
      </c>
      <c r="F164">
        <f>IF(E164 = E163, G163, G163 + IF(soki3[[#This Row],[WEEKEND]], 5000, $V$8))</f>
        <v>76922</v>
      </c>
      <c r="G164">
        <f>IF(soki3[[#This Row],[Butelek]]-soki3[[#This Row],[wielkosc_zamowienia]]&lt;0, soki3[[#This Row],[Butelek]], soki3[[#This Row],[Butelek]]-soki3[[#This Row],[wielkosc_zamowienia]])</f>
        <v>75152</v>
      </c>
      <c r="H164" t="b">
        <f>(soki3[[#This Row],[Butelek]]=soki3[[#This Row],[Zostało]])</f>
        <v>0</v>
      </c>
      <c r="I164" t="b">
        <f>WEEKDAY(soki3[[#This Row],[data]],2)&gt;5</f>
        <v>0</v>
      </c>
      <c r="P164" s="3">
        <v>150</v>
      </c>
      <c r="Q164" s="5">
        <v>44347</v>
      </c>
      <c r="R164" s="3" t="b">
        <f t="shared" si="8"/>
        <v>1</v>
      </c>
      <c r="S164" s="3">
        <f t="shared" si="9"/>
        <v>6</v>
      </c>
    </row>
    <row r="165" spans="1:19" x14ac:dyDescent="0.25">
      <c r="A165">
        <v>164</v>
      </c>
      <c r="B165" s="2">
        <v>44279</v>
      </c>
      <c r="C165" t="s">
        <v>7</v>
      </c>
      <c r="D165">
        <v>7830</v>
      </c>
      <c r="E165">
        <f t="shared" si="7"/>
        <v>82</v>
      </c>
      <c r="F165">
        <f>IF(E165 = E164, G164, G164 + IF(soki3[[#This Row],[WEEKEND]], 5000, $V$8))</f>
        <v>75152</v>
      </c>
      <c r="G165">
        <f>IF(soki3[[#This Row],[Butelek]]-soki3[[#This Row],[wielkosc_zamowienia]]&lt;0, soki3[[#This Row],[Butelek]], soki3[[#This Row],[Butelek]]-soki3[[#This Row],[wielkosc_zamowienia]])</f>
        <v>67322</v>
      </c>
      <c r="H165" t="b">
        <f>(soki3[[#This Row],[Butelek]]=soki3[[#This Row],[Zostało]])</f>
        <v>0</v>
      </c>
      <c r="I165" t="b">
        <f>WEEKDAY(soki3[[#This Row],[data]],2)&gt;5</f>
        <v>0</v>
      </c>
      <c r="P165" s="3">
        <v>151</v>
      </c>
      <c r="Q165" s="5">
        <v>44348</v>
      </c>
      <c r="R165" s="3" t="b">
        <f t="shared" si="8"/>
        <v>0</v>
      </c>
      <c r="S165" s="3">
        <f t="shared" si="9"/>
        <v>0</v>
      </c>
    </row>
    <row r="166" spans="1:19" x14ac:dyDescent="0.25">
      <c r="A166">
        <v>165</v>
      </c>
      <c r="B166" s="2">
        <v>44279</v>
      </c>
      <c r="C166" t="s">
        <v>4</v>
      </c>
      <c r="D166">
        <v>8300</v>
      </c>
      <c r="E166">
        <f t="shared" si="7"/>
        <v>82</v>
      </c>
      <c r="F166">
        <f>IF(E166 = E165, G165, G165 + IF(soki3[[#This Row],[WEEKEND]], 5000, $V$8))</f>
        <v>67322</v>
      </c>
      <c r="G166">
        <f>IF(soki3[[#This Row],[Butelek]]-soki3[[#This Row],[wielkosc_zamowienia]]&lt;0, soki3[[#This Row],[Butelek]], soki3[[#This Row],[Butelek]]-soki3[[#This Row],[wielkosc_zamowienia]])</f>
        <v>59022</v>
      </c>
      <c r="H166" t="b">
        <f>(soki3[[#This Row],[Butelek]]=soki3[[#This Row],[Zostało]])</f>
        <v>0</v>
      </c>
      <c r="I166" t="b">
        <f>WEEKDAY(soki3[[#This Row],[data]],2)&gt;5</f>
        <v>0</v>
      </c>
      <c r="P166" s="3">
        <v>152</v>
      </c>
      <c r="Q166" s="5">
        <v>44349</v>
      </c>
      <c r="R166" s="3" t="b">
        <f t="shared" si="8"/>
        <v>0</v>
      </c>
      <c r="S166" s="3">
        <f t="shared" si="9"/>
        <v>0</v>
      </c>
    </row>
    <row r="167" spans="1:19" x14ac:dyDescent="0.25">
      <c r="A167">
        <v>166</v>
      </c>
      <c r="B167" s="2">
        <v>44280</v>
      </c>
      <c r="C167" t="s">
        <v>5</v>
      </c>
      <c r="D167">
        <v>1050</v>
      </c>
      <c r="E167">
        <f t="shared" si="7"/>
        <v>83</v>
      </c>
      <c r="F167">
        <f>IF(E167 = E166, G166, G166 + IF(soki3[[#This Row],[WEEKEND]], 5000, $V$8))</f>
        <v>72201</v>
      </c>
      <c r="G167">
        <f>IF(soki3[[#This Row],[Butelek]]-soki3[[#This Row],[wielkosc_zamowienia]]&lt;0, soki3[[#This Row],[Butelek]], soki3[[#This Row],[Butelek]]-soki3[[#This Row],[wielkosc_zamowienia]])</f>
        <v>71151</v>
      </c>
      <c r="H167" t="b">
        <f>(soki3[[#This Row],[Butelek]]=soki3[[#This Row],[Zostało]])</f>
        <v>0</v>
      </c>
      <c r="I167" t="b">
        <f>WEEKDAY(soki3[[#This Row],[data]],2)&gt;5</f>
        <v>0</v>
      </c>
      <c r="P167" s="3">
        <v>153</v>
      </c>
      <c r="Q167" s="5">
        <v>44350</v>
      </c>
      <c r="R167" s="3" t="b">
        <f t="shared" si="8"/>
        <v>1</v>
      </c>
      <c r="S167" s="3">
        <f t="shared" si="9"/>
        <v>1</v>
      </c>
    </row>
    <row r="168" spans="1:19" x14ac:dyDescent="0.25">
      <c r="A168">
        <v>167</v>
      </c>
      <c r="B168" s="2">
        <v>44280</v>
      </c>
      <c r="C168" t="s">
        <v>7</v>
      </c>
      <c r="D168">
        <v>5150</v>
      </c>
      <c r="E168">
        <f t="shared" si="7"/>
        <v>83</v>
      </c>
      <c r="F168">
        <f>IF(E168 = E167, G167, G167 + IF(soki3[[#This Row],[WEEKEND]], 5000, $V$8))</f>
        <v>71151</v>
      </c>
      <c r="G168">
        <f>IF(soki3[[#This Row],[Butelek]]-soki3[[#This Row],[wielkosc_zamowienia]]&lt;0, soki3[[#This Row],[Butelek]], soki3[[#This Row],[Butelek]]-soki3[[#This Row],[wielkosc_zamowienia]])</f>
        <v>66001</v>
      </c>
      <c r="H168" t="b">
        <f>(soki3[[#This Row],[Butelek]]=soki3[[#This Row],[Zostało]])</f>
        <v>0</v>
      </c>
      <c r="I168" t="b">
        <f>WEEKDAY(soki3[[#This Row],[data]],2)&gt;5</f>
        <v>0</v>
      </c>
      <c r="P168" s="3">
        <v>154</v>
      </c>
      <c r="Q168" s="5">
        <v>44351</v>
      </c>
      <c r="R168" s="3" t="b">
        <f t="shared" si="8"/>
        <v>0</v>
      </c>
      <c r="S168" s="3">
        <f t="shared" si="9"/>
        <v>0</v>
      </c>
    </row>
    <row r="169" spans="1:19" x14ac:dyDescent="0.25">
      <c r="A169">
        <v>168</v>
      </c>
      <c r="B169" s="2">
        <v>44280</v>
      </c>
      <c r="C169" t="s">
        <v>6</v>
      </c>
      <c r="D169">
        <v>6860</v>
      </c>
      <c r="E169">
        <f t="shared" si="7"/>
        <v>83</v>
      </c>
      <c r="F169">
        <f>IF(E169 = E168, G168, G168 + IF(soki3[[#This Row],[WEEKEND]], 5000, $V$8))</f>
        <v>66001</v>
      </c>
      <c r="G169">
        <f>IF(soki3[[#This Row],[Butelek]]-soki3[[#This Row],[wielkosc_zamowienia]]&lt;0, soki3[[#This Row],[Butelek]], soki3[[#This Row],[Butelek]]-soki3[[#This Row],[wielkosc_zamowienia]])</f>
        <v>59141</v>
      </c>
      <c r="H169" t="b">
        <f>(soki3[[#This Row],[Butelek]]=soki3[[#This Row],[Zostało]])</f>
        <v>0</v>
      </c>
      <c r="I169" t="b">
        <f>WEEKDAY(soki3[[#This Row],[data]],2)&gt;5</f>
        <v>0</v>
      </c>
      <c r="P169" s="3">
        <v>155</v>
      </c>
      <c r="Q169" s="5">
        <v>44352</v>
      </c>
      <c r="R169" s="3" t="b">
        <f t="shared" si="8"/>
        <v>1</v>
      </c>
      <c r="S169" s="3">
        <f t="shared" si="9"/>
        <v>1</v>
      </c>
    </row>
    <row r="170" spans="1:19" x14ac:dyDescent="0.25">
      <c r="A170">
        <v>169</v>
      </c>
      <c r="B170" s="2">
        <v>44281</v>
      </c>
      <c r="C170" t="s">
        <v>4</v>
      </c>
      <c r="D170">
        <v>1300</v>
      </c>
      <c r="E170">
        <f t="shared" si="7"/>
        <v>84</v>
      </c>
      <c r="F170">
        <f>IF(E170 = E169, G169, G169 + IF(soki3[[#This Row],[WEEKEND]], 5000, $V$8))</f>
        <v>72320</v>
      </c>
      <c r="G170">
        <f>IF(soki3[[#This Row],[Butelek]]-soki3[[#This Row],[wielkosc_zamowienia]]&lt;0, soki3[[#This Row],[Butelek]], soki3[[#This Row],[Butelek]]-soki3[[#This Row],[wielkosc_zamowienia]])</f>
        <v>71020</v>
      </c>
      <c r="H170" t="b">
        <f>(soki3[[#This Row],[Butelek]]=soki3[[#This Row],[Zostało]])</f>
        <v>0</v>
      </c>
      <c r="I170" t="b">
        <f>WEEKDAY(soki3[[#This Row],[data]],2)&gt;5</f>
        <v>0</v>
      </c>
      <c r="P170" s="3">
        <v>156</v>
      </c>
      <c r="Q170" s="5">
        <v>44353</v>
      </c>
      <c r="R170" s="3" t="b">
        <f t="shared" si="8"/>
        <v>1</v>
      </c>
      <c r="S170" s="3">
        <f t="shared" si="9"/>
        <v>2</v>
      </c>
    </row>
    <row r="171" spans="1:19" x14ac:dyDescent="0.25">
      <c r="A171">
        <v>170</v>
      </c>
      <c r="B171" s="2">
        <v>44281</v>
      </c>
      <c r="C171" t="s">
        <v>5</v>
      </c>
      <c r="D171">
        <v>8800</v>
      </c>
      <c r="E171">
        <f t="shared" si="7"/>
        <v>84</v>
      </c>
      <c r="F171">
        <f>IF(E171 = E170, G170, G170 + IF(soki3[[#This Row],[WEEKEND]], 5000, $V$8))</f>
        <v>71020</v>
      </c>
      <c r="G171">
        <f>IF(soki3[[#This Row],[Butelek]]-soki3[[#This Row],[wielkosc_zamowienia]]&lt;0, soki3[[#This Row],[Butelek]], soki3[[#This Row],[Butelek]]-soki3[[#This Row],[wielkosc_zamowienia]])</f>
        <v>62220</v>
      </c>
      <c r="H171" t="b">
        <f>(soki3[[#This Row],[Butelek]]=soki3[[#This Row],[Zostało]])</f>
        <v>0</v>
      </c>
      <c r="I171" t="b">
        <f>WEEKDAY(soki3[[#This Row],[data]],2)&gt;5</f>
        <v>0</v>
      </c>
      <c r="P171" s="3">
        <v>157</v>
      </c>
      <c r="Q171" s="5">
        <v>44354</v>
      </c>
      <c r="R171" s="3" t="b">
        <f t="shared" si="8"/>
        <v>1</v>
      </c>
      <c r="S171" s="3">
        <f t="shared" si="9"/>
        <v>3</v>
      </c>
    </row>
    <row r="172" spans="1:19" x14ac:dyDescent="0.25">
      <c r="A172">
        <v>171</v>
      </c>
      <c r="B172" s="2">
        <v>44282</v>
      </c>
      <c r="C172" t="s">
        <v>6</v>
      </c>
      <c r="D172">
        <v>1250</v>
      </c>
      <c r="E172">
        <f t="shared" si="7"/>
        <v>85</v>
      </c>
      <c r="F172">
        <f>IF(E172 = E171, G171, G171 + IF(soki3[[#This Row],[WEEKEND]], 5000, $V$8))</f>
        <v>67220</v>
      </c>
      <c r="G172">
        <f>IF(soki3[[#This Row],[Butelek]]-soki3[[#This Row],[wielkosc_zamowienia]]&lt;0, soki3[[#This Row],[Butelek]], soki3[[#This Row],[Butelek]]-soki3[[#This Row],[wielkosc_zamowienia]])</f>
        <v>65970</v>
      </c>
      <c r="H172" t="b">
        <f>(soki3[[#This Row],[Butelek]]=soki3[[#This Row],[Zostało]])</f>
        <v>0</v>
      </c>
      <c r="I172" t="b">
        <f>WEEKDAY(soki3[[#This Row],[data]],2)&gt;5</f>
        <v>1</v>
      </c>
      <c r="P172" s="3">
        <v>158</v>
      </c>
      <c r="Q172" s="5">
        <v>44355</v>
      </c>
      <c r="R172" s="3" t="b">
        <f t="shared" si="8"/>
        <v>0</v>
      </c>
      <c r="S172" s="3">
        <f t="shared" si="9"/>
        <v>0</v>
      </c>
    </row>
    <row r="173" spans="1:19" x14ac:dyDescent="0.25">
      <c r="A173">
        <v>172</v>
      </c>
      <c r="B173" s="2">
        <v>44283</v>
      </c>
      <c r="C173" t="s">
        <v>5</v>
      </c>
      <c r="D173">
        <v>3910</v>
      </c>
      <c r="E173">
        <f t="shared" si="7"/>
        <v>86</v>
      </c>
      <c r="F173">
        <f>IF(E173 = E172, G172, G172 + IF(soki3[[#This Row],[WEEKEND]], 5000, $V$8))</f>
        <v>70970</v>
      </c>
      <c r="G173">
        <f>IF(soki3[[#This Row],[Butelek]]-soki3[[#This Row],[wielkosc_zamowienia]]&lt;0, soki3[[#This Row],[Butelek]], soki3[[#This Row],[Butelek]]-soki3[[#This Row],[wielkosc_zamowienia]])</f>
        <v>67060</v>
      </c>
      <c r="H173" t="b">
        <f>(soki3[[#This Row],[Butelek]]=soki3[[#This Row],[Zostało]])</f>
        <v>0</v>
      </c>
      <c r="I173" t="b">
        <f>WEEKDAY(soki3[[#This Row],[data]],2)&gt;5</f>
        <v>1</v>
      </c>
      <c r="P173" s="3">
        <v>159</v>
      </c>
      <c r="Q173" s="5">
        <v>44356</v>
      </c>
      <c r="R173" s="3" t="b">
        <f t="shared" si="8"/>
        <v>1</v>
      </c>
      <c r="S173" s="3">
        <f t="shared" si="9"/>
        <v>1</v>
      </c>
    </row>
    <row r="174" spans="1:19" x14ac:dyDescent="0.25">
      <c r="A174">
        <v>173</v>
      </c>
      <c r="B174" s="2">
        <v>44283</v>
      </c>
      <c r="C174" t="s">
        <v>4</v>
      </c>
      <c r="D174">
        <v>1460</v>
      </c>
      <c r="E174">
        <f t="shared" si="7"/>
        <v>86</v>
      </c>
      <c r="F174">
        <f>IF(E174 = E173, G173, G173 + IF(soki3[[#This Row],[WEEKEND]], 5000, $V$8))</f>
        <v>67060</v>
      </c>
      <c r="G174">
        <f>IF(soki3[[#This Row],[Butelek]]-soki3[[#This Row],[wielkosc_zamowienia]]&lt;0, soki3[[#This Row],[Butelek]], soki3[[#This Row],[Butelek]]-soki3[[#This Row],[wielkosc_zamowienia]])</f>
        <v>65600</v>
      </c>
      <c r="H174" t="b">
        <f>(soki3[[#This Row],[Butelek]]=soki3[[#This Row],[Zostało]])</f>
        <v>0</v>
      </c>
      <c r="I174" t="b">
        <f>WEEKDAY(soki3[[#This Row],[data]],2)&gt;5</f>
        <v>1</v>
      </c>
      <c r="P174" s="3">
        <v>160</v>
      </c>
      <c r="Q174" s="5">
        <v>44357</v>
      </c>
      <c r="R174" s="3" t="b">
        <f t="shared" si="8"/>
        <v>1</v>
      </c>
      <c r="S174" s="3">
        <f t="shared" si="9"/>
        <v>2</v>
      </c>
    </row>
    <row r="175" spans="1:19" x14ac:dyDescent="0.25">
      <c r="A175">
        <v>174</v>
      </c>
      <c r="B175" s="2">
        <v>44283</v>
      </c>
      <c r="C175" t="s">
        <v>7</v>
      </c>
      <c r="D175">
        <v>6470</v>
      </c>
      <c r="E175">
        <f t="shared" si="7"/>
        <v>86</v>
      </c>
      <c r="F175">
        <f>IF(E175 = E174, G174, G174 + IF(soki3[[#This Row],[WEEKEND]], 5000, $V$8))</f>
        <v>65600</v>
      </c>
      <c r="G175">
        <f>IF(soki3[[#This Row],[Butelek]]-soki3[[#This Row],[wielkosc_zamowienia]]&lt;0, soki3[[#This Row],[Butelek]], soki3[[#This Row],[Butelek]]-soki3[[#This Row],[wielkosc_zamowienia]])</f>
        <v>59130</v>
      </c>
      <c r="H175" t="b">
        <f>(soki3[[#This Row],[Butelek]]=soki3[[#This Row],[Zostało]])</f>
        <v>0</v>
      </c>
      <c r="I175" t="b">
        <f>WEEKDAY(soki3[[#This Row],[data]],2)&gt;5</f>
        <v>1</v>
      </c>
      <c r="P175" s="3">
        <v>161</v>
      </c>
      <c r="Q175" s="5">
        <v>44358</v>
      </c>
      <c r="R175" s="3" t="b">
        <f t="shared" si="8"/>
        <v>0</v>
      </c>
      <c r="S175" s="3">
        <f t="shared" si="9"/>
        <v>0</v>
      </c>
    </row>
    <row r="176" spans="1:19" x14ac:dyDescent="0.25">
      <c r="A176">
        <v>175</v>
      </c>
      <c r="B176" s="2">
        <v>44283</v>
      </c>
      <c r="C176" t="s">
        <v>6</v>
      </c>
      <c r="D176">
        <v>6580</v>
      </c>
      <c r="E176">
        <f t="shared" si="7"/>
        <v>86</v>
      </c>
      <c r="F176">
        <f>IF(E176 = E175, G175, G175 + IF(soki3[[#This Row],[WEEKEND]], 5000, $V$8))</f>
        <v>59130</v>
      </c>
      <c r="G176">
        <f>IF(soki3[[#This Row],[Butelek]]-soki3[[#This Row],[wielkosc_zamowienia]]&lt;0, soki3[[#This Row],[Butelek]], soki3[[#This Row],[Butelek]]-soki3[[#This Row],[wielkosc_zamowienia]])</f>
        <v>52550</v>
      </c>
      <c r="H176" t="b">
        <f>(soki3[[#This Row],[Butelek]]=soki3[[#This Row],[Zostało]])</f>
        <v>0</v>
      </c>
      <c r="I176" t="b">
        <f>WEEKDAY(soki3[[#This Row],[data]],2)&gt;5</f>
        <v>1</v>
      </c>
      <c r="P176" s="3">
        <v>162</v>
      </c>
      <c r="Q176" s="5">
        <v>44359</v>
      </c>
      <c r="R176" s="3" t="b">
        <f t="shared" si="8"/>
        <v>1</v>
      </c>
      <c r="S176" s="3">
        <f t="shared" si="9"/>
        <v>1</v>
      </c>
    </row>
    <row r="177" spans="1:19" x14ac:dyDescent="0.25">
      <c r="A177">
        <v>176</v>
      </c>
      <c r="B177" s="2">
        <v>44284</v>
      </c>
      <c r="C177" t="s">
        <v>4</v>
      </c>
      <c r="D177">
        <v>8090</v>
      </c>
      <c r="E177">
        <f t="shared" si="7"/>
        <v>87</v>
      </c>
      <c r="F177">
        <f>IF(E177 = E176, G176, G176 + IF(soki3[[#This Row],[WEEKEND]], 5000, $V$8))</f>
        <v>65729</v>
      </c>
      <c r="G177">
        <f>IF(soki3[[#This Row],[Butelek]]-soki3[[#This Row],[wielkosc_zamowienia]]&lt;0, soki3[[#This Row],[Butelek]], soki3[[#This Row],[Butelek]]-soki3[[#This Row],[wielkosc_zamowienia]])</f>
        <v>57639</v>
      </c>
      <c r="H177" t="b">
        <f>(soki3[[#This Row],[Butelek]]=soki3[[#This Row],[Zostało]])</f>
        <v>0</v>
      </c>
      <c r="I177" t="b">
        <f>WEEKDAY(soki3[[#This Row],[data]],2)&gt;5</f>
        <v>0</v>
      </c>
      <c r="P177" s="3">
        <v>163</v>
      </c>
      <c r="Q177" s="5">
        <v>44360</v>
      </c>
      <c r="R177" s="3" t="b">
        <f t="shared" si="8"/>
        <v>1</v>
      </c>
      <c r="S177" s="3">
        <f t="shared" si="9"/>
        <v>2</v>
      </c>
    </row>
    <row r="178" spans="1:19" x14ac:dyDescent="0.25">
      <c r="A178">
        <v>177</v>
      </c>
      <c r="B178" s="2">
        <v>44285</v>
      </c>
      <c r="C178" t="s">
        <v>4</v>
      </c>
      <c r="D178">
        <v>4230</v>
      </c>
      <c r="E178">
        <f t="shared" si="7"/>
        <v>88</v>
      </c>
      <c r="F178">
        <f>IF(E178 = E177, G177, G177 + IF(soki3[[#This Row],[WEEKEND]], 5000, $V$8))</f>
        <v>70818</v>
      </c>
      <c r="G178">
        <f>IF(soki3[[#This Row],[Butelek]]-soki3[[#This Row],[wielkosc_zamowienia]]&lt;0, soki3[[#This Row],[Butelek]], soki3[[#This Row],[Butelek]]-soki3[[#This Row],[wielkosc_zamowienia]])</f>
        <v>66588</v>
      </c>
      <c r="H178" t="b">
        <f>(soki3[[#This Row],[Butelek]]=soki3[[#This Row],[Zostało]])</f>
        <v>0</v>
      </c>
      <c r="I178" t="b">
        <f>WEEKDAY(soki3[[#This Row],[data]],2)&gt;5</f>
        <v>0</v>
      </c>
      <c r="P178" s="3">
        <v>164</v>
      </c>
      <c r="Q178" s="5">
        <v>44361</v>
      </c>
      <c r="R178" s="3" t="b">
        <f t="shared" si="8"/>
        <v>1</v>
      </c>
      <c r="S178" s="3">
        <f t="shared" si="9"/>
        <v>3</v>
      </c>
    </row>
    <row r="179" spans="1:19" x14ac:dyDescent="0.25">
      <c r="A179">
        <v>178</v>
      </c>
      <c r="B179" s="2">
        <v>44286</v>
      </c>
      <c r="C179" t="s">
        <v>7</v>
      </c>
      <c r="D179">
        <v>2750</v>
      </c>
      <c r="E179">
        <f t="shared" si="7"/>
        <v>89</v>
      </c>
      <c r="F179">
        <f>IF(E179 = E178, G178, G178 + IF(soki3[[#This Row],[WEEKEND]], 5000, $V$8))</f>
        <v>79767</v>
      </c>
      <c r="G179">
        <f>IF(soki3[[#This Row],[Butelek]]-soki3[[#This Row],[wielkosc_zamowienia]]&lt;0, soki3[[#This Row],[Butelek]], soki3[[#This Row],[Butelek]]-soki3[[#This Row],[wielkosc_zamowienia]])</f>
        <v>77017</v>
      </c>
      <c r="H179" t="b">
        <f>(soki3[[#This Row],[Butelek]]=soki3[[#This Row],[Zostało]])</f>
        <v>0</v>
      </c>
      <c r="I179" t="b">
        <f>WEEKDAY(soki3[[#This Row],[data]],2)&gt;5</f>
        <v>0</v>
      </c>
      <c r="P179" s="3">
        <v>165</v>
      </c>
      <c r="Q179" s="5">
        <v>44362</v>
      </c>
      <c r="R179" s="3" t="b">
        <f t="shared" si="8"/>
        <v>0</v>
      </c>
      <c r="S179" s="3">
        <f t="shared" si="9"/>
        <v>0</v>
      </c>
    </row>
    <row r="180" spans="1:19" x14ac:dyDescent="0.25">
      <c r="A180">
        <v>179</v>
      </c>
      <c r="B180" s="2">
        <v>44286</v>
      </c>
      <c r="C180" t="s">
        <v>5</v>
      </c>
      <c r="D180">
        <v>5660</v>
      </c>
      <c r="E180">
        <f t="shared" si="7"/>
        <v>89</v>
      </c>
      <c r="F180">
        <f>IF(E180 = E179, G179, G179 + IF(soki3[[#This Row],[WEEKEND]], 5000, $V$8))</f>
        <v>77017</v>
      </c>
      <c r="G180">
        <f>IF(soki3[[#This Row],[Butelek]]-soki3[[#This Row],[wielkosc_zamowienia]]&lt;0, soki3[[#This Row],[Butelek]], soki3[[#This Row],[Butelek]]-soki3[[#This Row],[wielkosc_zamowienia]])</f>
        <v>71357</v>
      </c>
      <c r="H180" t="b">
        <f>(soki3[[#This Row],[Butelek]]=soki3[[#This Row],[Zostało]])</f>
        <v>0</v>
      </c>
      <c r="I180" t="b">
        <f>WEEKDAY(soki3[[#This Row],[data]],2)&gt;5</f>
        <v>0</v>
      </c>
      <c r="P180" s="3">
        <v>166</v>
      </c>
      <c r="Q180" s="5">
        <v>44363</v>
      </c>
      <c r="R180" s="3" t="b">
        <f t="shared" si="8"/>
        <v>1</v>
      </c>
      <c r="S180" s="3">
        <f t="shared" si="9"/>
        <v>1</v>
      </c>
    </row>
    <row r="181" spans="1:19" x14ac:dyDescent="0.25">
      <c r="A181">
        <v>180</v>
      </c>
      <c r="B181" s="2">
        <v>44287</v>
      </c>
      <c r="C181" t="s">
        <v>4</v>
      </c>
      <c r="D181">
        <v>3540</v>
      </c>
      <c r="E181">
        <f t="shared" si="7"/>
        <v>90</v>
      </c>
      <c r="F181">
        <f>IF(E181 = E180, G180, G180 + IF(soki3[[#This Row],[WEEKEND]], 5000, $V$8))</f>
        <v>84536</v>
      </c>
      <c r="G181">
        <f>IF(soki3[[#This Row],[Butelek]]-soki3[[#This Row],[wielkosc_zamowienia]]&lt;0, soki3[[#This Row],[Butelek]], soki3[[#This Row],[Butelek]]-soki3[[#This Row],[wielkosc_zamowienia]])</f>
        <v>80996</v>
      </c>
      <c r="H181" t="b">
        <f>(soki3[[#This Row],[Butelek]]=soki3[[#This Row],[Zostało]])</f>
        <v>0</v>
      </c>
      <c r="I181" t="b">
        <f>WEEKDAY(soki3[[#This Row],[data]],2)&gt;5</f>
        <v>0</v>
      </c>
      <c r="P181" s="3">
        <v>167</v>
      </c>
      <c r="Q181" s="5">
        <v>44364</v>
      </c>
      <c r="R181" s="3" t="b">
        <f t="shared" si="8"/>
        <v>1</v>
      </c>
      <c r="S181" s="3">
        <f t="shared" si="9"/>
        <v>2</v>
      </c>
    </row>
    <row r="182" spans="1:19" x14ac:dyDescent="0.25">
      <c r="A182">
        <v>181</v>
      </c>
      <c r="B182" s="2">
        <v>44287</v>
      </c>
      <c r="C182" t="s">
        <v>7</v>
      </c>
      <c r="D182">
        <v>2630</v>
      </c>
      <c r="E182">
        <f t="shared" si="7"/>
        <v>90</v>
      </c>
      <c r="F182">
        <f>IF(E182 = E181, G181, G181 + IF(soki3[[#This Row],[WEEKEND]], 5000, $V$8))</f>
        <v>80996</v>
      </c>
      <c r="G182">
        <f>IF(soki3[[#This Row],[Butelek]]-soki3[[#This Row],[wielkosc_zamowienia]]&lt;0, soki3[[#This Row],[Butelek]], soki3[[#This Row],[Butelek]]-soki3[[#This Row],[wielkosc_zamowienia]])</f>
        <v>78366</v>
      </c>
      <c r="H182" t="b">
        <f>(soki3[[#This Row],[Butelek]]=soki3[[#This Row],[Zostało]])</f>
        <v>0</v>
      </c>
      <c r="I182" t="b">
        <f>WEEKDAY(soki3[[#This Row],[data]],2)&gt;5</f>
        <v>0</v>
      </c>
      <c r="P182" s="3">
        <v>168</v>
      </c>
      <c r="Q182" s="5">
        <v>44365</v>
      </c>
      <c r="R182" s="3" t="b">
        <f t="shared" si="8"/>
        <v>1</v>
      </c>
      <c r="S182" s="3">
        <f t="shared" si="9"/>
        <v>3</v>
      </c>
    </row>
    <row r="183" spans="1:19" x14ac:dyDescent="0.25">
      <c r="A183">
        <v>182</v>
      </c>
      <c r="B183" s="2">
        <v>44288</v>
      </c>
      <c r="C183" t="s">
        <v>6</v>
      </c>
      <c r="D183">
        <v>1030</v>
      </c>
      <c r="E183">
        <f t="shared" si="7"/>
        <v>91</v>
      </c>
      <c r="F183">
        <f>IF(E183 = E182, G182, G182 + IF(soki3[[#This Row],[WEEKEND]], 5000, $V$8))</f>
        <v>91545</v>
      </c>
      <c r="G183">
        <f>IF(soki3[[#This Row],[Butelek]]-soki3[[#This Row],[wielkosc_zamowienia]]&lt;0, soki3[[#This Row],[Butelek]], soki3[[#This Row],[Butelek]]-soki3[[#This Row],[wielkosc_zamowienia]])</f>
        <v>90515</v>
      </c>
      <c r="H183" t="b">
        <f>(soki3[[#This Row],[Butelek]]=soki3[[#This Row],[Zostało]])</f>
        <v>0</v>
      </c>
      <c r="I183" t="b">
        <f>WEEKDAY(soki3[[#This Row],[data]],2)&gt;5</f>
        <v>0</v>
      </c>
      <c r="P183" s="3">
        <v>169</v>
      </c>
      <c r="Q183" s="5">
        <v>44366</v>
      </c>
      <c r="R183" s="3" t="b">
        <f t="shared" si="8"/>
        <v>0</v>
      </c>
      <c r="S183" s="3">
        <f t="shared" si="9"/>
        <v>0</v>
      </c>
    </row>
    <row r="184" spans="1:19" x14ac:dyDescent="0.25">
      <c r="A184">
        <v>183</v>
      </c>
      <c r="B184" s="2">
        <v>44288</v>
      </c>
      <c r="C184" t="s">
        <v>4</v>
      </c>
      <c r="D184">
        <v>4560</v>
      </c>
      <c r="E184">
        <f t="shared" si="7"/>
        <v>91</v>
      </c>
      <c r="F184">
        <f>IF(E184 = E183, G183, G183 + IF(soki3[[#This Row],[WEEKEND]], 5000, $V$8))</f>
        <v>90515</v>
      </c>
      <c r="G184">
        <f>IF(soki3[[#This Row],[Butelek]]-soki3[[#This Row],[wielkosc_zamowienia]]&lt;0, soki3[[#This Row],[Butelek]], soki3[[#This Row],[Butelek]]-soki3[[#This Row],[wielkosc_zamowienia]])</f>
        <v>85955</v>
      </c>
      <c r="H184" t="b">
        <f>(soki3[[#This Row],[Butelek]]=soki3[[#This Row],[Zostało]])</f>
        <v>0</v>
      </c>
      <c r="I184" t="b">
        <f>WEEKDAY(soki3[[#This Row],[data]],2)&gt;5</f>
        <v>0</v>
      </c>
      <c r="P184" s="3">
        <v>170</v>
      </c>
      <c r="Q184" s="5">
        <v>44367</v>
      </c>
      <c r="R184" s="3" t="b">
        <f t="shared" si="8"/>
        <v>1</v>
      </c>
      <c r="S184" s="3">
        <f t="shared" si="9"/>
        <v>1</v>
      </c>
    </row>
    <row r="185" spans="1:19" x14ac:dyDescent="0.25">
      <c r="A185">
        <v>184</v>
      </c>
      <c r="B185" s="2">
        <v>44289</v>
      </c>
      <c r="C185" t="s">
        <v>5</v>
      </c>
      <c r="D185">
        <v>6400</v>
      </c>
      <c r="E185">
        <f t="shared" si="7"/>
        <v>92</v>
      </c>
      <c r="F185">
        <f>IF(E185 = E184, G184, G184 + IF(soki3[[#This Row],[WEEKEND]], 5000, $V$8))</f>
        <v>90955</v>
      </c>
      <c r="G185">
        <f>IF(soki3[[#This Row],[Butelek]]-soki3[[#This Row],[wielkosc_zamowienia]]&lt;0, soki3[[#This Row],[Butelek]], soki3[[#This Row],[Butelek]]-soki3[[#This Row],[wielkosc_zamowienia]])</f>
        <v>84555</v>
      </c>
      <c r="H185" t="b">
        <f>(soki3[[#This Row],[Butelek]]=soki3[[#This Row],[Zostało]])</f>
        <v>0</v>
      </c>
      <c r="I185" t="b">
        <f>WEEKDAY(soki3[[#This Row],[data]],2)&gt;5</f>
        <v>1</v>
      </c>
      <c r="P185" s="3">
        <v>171</v>
      </c>
      <c r="Q185" s="5">
        <v>44368</v>
      </c>
      <c r="R185" s="3" t="b">
        <f t="shared" si="8"/>
        <v>0</v>
      </c>
      <c r="S185" s="3">
        <f t="shared" si="9"/>
        <v>0</v>
      </c>
    </row>
    <row r="186" spans="1:19" x14ac:dyDescent="0.25">
      <c r="A186">
        <v>185</v>
      </c>
      <c r="B186" s="2">
        <v>44290</v>
      </c>
      <c r="C186" t="s">
        <v>5</v>
      </c>
      <c r="D186">
        <v>3040</v>
      </c>
      <c r="E186">
        <f t="shared" si="7"/>
        <v>93</v>
      </c>
      <c r="F186">
        <f>IF(E186 = E185, G185, G185 + IF(soki3[[#This Row],[WEEKEND]], 5000, $V$8))</f>
        <v>89555</v>
      </c>
      <c r="G186">
        <f>IF(soki3[[#This Row],[Butelek]]-soki3[[#This Row],[wielkosc_zamowienia]]&lt;0, soki3[[#This Row],[Butelek]], soki3[[#This Row],[Butelek]]-soki3[[#This Row],[wielkosc_zamowienia]])</f>
        <v>86515</v>
      </c>
      <c r="H186" t="b">
        <f>(soki3[[#This Row],[Butelek]]=soki3[[#This Row],[Zostało]])</f>
        <v>0</v>
      </c>
      <c r="I186" t="b">
        <f>WEEKDAY(soki3[[#This Row],[data]],2)&gt;5</f>
        <v>1</v>
      </c>
      <c r="P186" s="3">
        <v>172</v>
      </c>
      <c r="Q186" s="5">
        <v>44369</v>
      </c>
      <c r="R186" s="3" t="b">
        <f t="shared" si="8"/>
        <v>0</v>
      </c>
      <c r="S186" s="3">
        <f t="shared" si="9"/>
        <v>0</v>
      </c>
    </row>
    <row r="187" spans="1:19" x14ac:dyDescent="0.25">
      <c r="A187">
        <v>186</v>
      </c>
      <c r="B187" s="2">
        <v>44290</v>
      </c>
      <c r="C187" t="s">
        <v>6</v>
      </c>
      <c r="D187">
        <v>6450</v>
      </c>
      <c r="E187">
        <f t="shared" si="7"/>
        <v>93</v>
      </c>
      <c r="F187">
        <f>IF(E187 = E186, G186, G186 + IF(soki3[[#This Row],[WEEKEND]], 5000, $V$8))</f>
        <v>86515</v>
      </c>
      <c r="G187">
        <f>IF(soki3[[#This Row],[Butelek]]-soki3[[#This Row],[wielkosc_zamowienia]]&lt;0, soki3[[#This Row],[Butelek]], soki3[[#This Row],[Butelek]]-soki3[[#This Row],[wielkosc_zamowienia]])</f>
        <v>80065</v>
      </c>
      <c r="H187" t="b">
        <f>(soki3[[#This Row],[Butelek]]=soki3[[#This Row],[Zostało]])</f>
        <v>0</v>
      </c>
      <c r="I187" t="b">
        <f>WEEKDAY(soki3[[#This Row],[data]],2)&gt;5</f>
        <v>1</v>
      </c>
      <c r="P187" s="3">
        <v>173</v>
      </c>
      <c r="Q187" s="5">
        <v>44370</v>
      </c>
      <c r="R187" s="3" t="b">
        <f t="shared" si="8"/>
        <v>0</v>
      </c>
      <c r="S187" s="3">
        <f t="shared" si="9"/>
        <v>0</v>
      </c>
    </row>
    <row r="188" spans="1:19" x14ac:dyDescent="0.25">
      <c r="A188">
        <v>187</v>
      </c>
      <c r="B188" s="2">
        <v>44291</v>
      </c>
      <c r="C188" t="s">
        <v>6</v>
      </c>
      <c r="D188">
        <v>7650</v>
      </c>
      <c r="E188">
        <f t="shared" si="7"/>
        <v>94</v>
      </c>
      <c r="F188">
        <f>IF(E188 = E187, G187, G187 + IF(soki3[[#This Row],[WEEKEND]], 5000, $V$8))</f>
        <v>93244</v>
      </c>
      <c r="G188">
        <f>IF(soki3[[#This Row],[Butelek]]-soki3[[#This Row],[wielkosc_zamowienia]]&lt;0, soki3[[#This Row],[Butelek]], soki3[[#This Row],[Butelek]]-soki3[[#This Row],[wielkosc_zamowienia]])</f>
        <v>85594</v>
      </c>
      <c r="H188" t="b">
        <f>(soki3[[#This Row],[Butelek]]=soki3[[#This Row],[Zostało]])</f>
        <v>0</v>
      </c>
      <c r="I188" t="b">
        <f>WEEKDAY(soki3[[#This Row],[data]],2)&gt;5</f>
        <v>0</v>
      </c>
      <c r="P188" s="3">
        <v>174</v>
      </c>
      <c r="Q188" s="5">
        <v>44371</v>
      </c>
      <c r="R188" s="3" t="b">
        <f t="shared" si="8"/>
        <v>0</v>
      </c>
      <c r="S188" s="3">
        <f t="shared" si="9"/>
        <v>0</v>
      </c>
    </row>
    <row r="189" spans="1:19" x14ac:dyDescent="0.25">
      <c r="A189">
        <v>188</v>
      </c>
      <c r="B189" s="2">
        <v>44292</v>
      </c>
      <c r="C189" t="s">
        <v>5</v>
      </c>
      <c r="D189">
        <v>7190</v>
      </c>
      <c r="E189">
        <f t="shared" si="7"/>
        <v>95</v>
      </c>
      <c r="F189">
        <f>IF(E189 = E188, G188, G188 + IF(soki3[[#This Row],[WEEKEND]], 5000, $V$8))</f>
        <v>98773</v>
      </c>
      <c r="G189">
        <f>IF(soki3[[#This Row],[Butelek]]-soki3[[#This Row],[wielkosc_zamowienia]]&lt;0, soki3[[#This Row],[Butelek]], soki3[[#This Row],[Butelek]]-soki3[[#This Row],[wielkosc_zamowienia]])</f>
        <v>91583</v>
      </c>
      <c r="H189" t="b">
        <f>(soki3[[#This Row],[Butelek]]=soki3[[#This Row],[Zostało]])</f>
        <v>0</v>
      </c>
      <c r="I189" t="b">
        <f>WEEKDAY(soki3[[#This Row],[data]],2)&gt;5</f>
        <v>0</v>
      </c>
      <c r="P189" s="3">
        <v>175</v>
      </c>
      <c r="Q189" s="5">
        <v>44372</v>
      </c>
      <c r="R189" s="3" t="b">
        <f t="shared" si="8"/>
        <v>0</v>
      </c>
      <c r="S189" s="3">
        <f t="shared" si="9"/>
        <v>0</v>
      </c>
    </row>
    <row r="190" spans="1:19" x14ac:dyDescent="0.25">
      <c r="A190">
        <v>189</v>
      </c>
      <c r="B190" s="2">
        <v>44292</v>
      </c>
      <c r="C190" t="s">
        <v>4</v>
      </c>
      <c r="D190">
        <v>7100</v>
      </c>
      <c r="E190">
        <f t="shared" si="7"/>
        <v>95</v>
      </c>
      <c r="F190">
        <f>IF(E190 = E189, G189, G189 + IF(soki3[[#This Row],[WEEKEND]], 5000, $V$8))</f>
        <v>91583</v>
      </c>
      <c r="G190">
        <f>IF(soki3[[#This Row],[Butelek]]-soki3[[#This Row],[wielkosc_zamowienia]]&lt;0, soki3[[#This Row],[Butelek]], soki3[[#This Row],[Butelek]]-soki3[[#This Row],[wielkosc_zamowienia]])</f>
        <v>84483</v>
      </c>
      <c r="H190" t="b">
        <f>(soki3[[#This Row],[Butelek]]=soki3[[#This Row],[Zostało]])</f>
        <v>0</v>
      </c>
      <c r="I190" t="b">
        <f>WEEKDAY(soki3[[#This Row],[data]],2)&gt;5</f>
        <v>0</v>
      </c>
      <c r="P190" s="3">
        <v>176</v>
      </c>
      <c r="Q190" s="5">
        <v>44373</v>
      </c>
      <c r="R190" s="3" t="b">
        <f t="shared" si="8"/>
        <v>0</v>
      </c>
      <c r="S190" s="3">
        <f t="shared" si="9"/>
        <v>0</v>
      </c>
    </row>
    <row r="191" spans="1:19" x14ac:dyDescent="0.25">
      <c r="A191">
        <v>190</v>
      </c>
      <c r="B191" s="2">
        <v>44292</v>
      </c>
      <c r="C191" t="s">
        <v>7</v>
      </c>
      <c r="D191">
        <v>8950</v>
      </c>
      <c r="E191">
        <f t="shared" si="7"/>
        <v>95</v>
      </c>
      <c r="F191">
        <f>IF(E191 = E190, G190, G190 + IF(soki3[[#This Row],[WEEKEND]], 5000, $V$8))</f>
        <v>84483</v>
      </c>
      <c r="G191">
        <f>IF(soki3[[#This Row],[Butelek]]-soki3[[#This Row],[wielkosc_zamowienia]]&lt;0, soki3[[#This Row],[Butelek]], soki3[[#This Row],[Butelek]]-soki3[[#This Row],[wielkosc_zamowienia]])</f>
        <v>75533</v>
      </c>
      <c r="H191" t="b">
        <f>(soki3[[#This Row],[Butelek]]=soki3[[#This Row],[Zostało]])</f>
        <v>0</v>
      </c>
      <c r="I191" t="b">
        <f>WEEKDAY(soki3[[#This Row],[data]],2)&gt;5</f>
        <v>0</v>
      </c>
      <c r="P191" s="3">
        <v>177</v>
      </c>
      <c r="Q191" s="5">
        <v>44374</v>
      </c>
      <c r="R191" s="3" t="b">
        <f t="shared" si="8"/>
        <v>1</v>
      </c>
      <c r="S191" s="3">
        <f t="shared" si="9"/>
        <v>1</v>
      </c>
    </row>
    <row r="192" spans="1:19" x14ac:dyDescent="0.25">
      <c r="A192">
        <v>191</v>
      </c>
      <c r="B192" s="2">
        <v>44293</v>
      </c>
      <c r="C192" t="s">
        <v>4</v>
      </c>
      <c r="D192">
        <v>7650</v>
      </c>
      <c r="E192">
        <f t="shared" si="7"/>
        <v>96</v>
      </c>
      <c r="F192">
        <f>IF(E192 = E191, G191, G191 + IF(soki3[[#This Row],[WEEKEND]], 5000, $V$8))</f>
        <v>88712</v>
      </c>
      <c r="G192">
        <f>IF(soki3[[#This Row],[Butelek]]-soki3[[#This Row],[wielkosc_zamowienia]]&lt;0, soki3[[#This Row],[Butelek]], soki3[[#This Row],[Butelek]]-soki3[[#This Row],[wielkosc_zamowienia]])</f>
        <v>81062</v>
      </c>
      <c r="H192" t="b">
        <f>(soki3[[#This Row],[Butelek]]=soki3[[#This Row],[Zostało]])</f>
        <v>0</v>
      </c>
      <c r="I192" t="b">
        <f>WEEKDAY(soki3[[#This Row],[data]],2)&gt;5</f>
        <v>0</v>
      </c>
      <c r="P192" s="3">
        <v>178</v>
      </c>
      <c r="Q192" s="5">
        <v>44375</v>
      </c>
      <c r="R192" s="3" t="b">
        <f t="shared" si="8"/>
        <v>0</v>
      </c>
      <c r="S192" s="3">
        <f t="shared" si="9"/>
        <v>0</v>
      </c>
    </row>
    <row r="193" spans="1:19" x14ac:dyDescent="0.25">
      <c r="A193">
        <v>192</v>
      </c>
      <c r="B193" s="2">
        <v>44293</v>
      </c>
      <c r="C193" t="s">
        <v>6</v>
      </c>
      <c r="D193">
        <v>3350</v>
      </c>
      <c r="E193">
        <f t="shared" si="7"/>
        <v>96</v>
      </c>
      <c r="F193">
        <f>IF(E193 = E192, G192, G192 + IF(soki3[[#This Row],[WEEKEND]], 5000, $V$8))</f>
        <v>81062</v>
      </c>
      <c r="G193">
        <f>IF(soki3[[#This Row],[Butelek]]-soki3[[#This Row],[wielkosc_zamowienia]]&lt;0, soki3[[#This Row],[Butelek]], soki3[[#This Row],[Butelek]]-soki3[[#This Row],[wielkosc_zamowienia]])</f>
        <v>77712</v>
      </c>
      <c r="H193" t="b">
        <f>(soki3[[#This Row],[Butelek]]=soki3[[#This Row],[Zostało]])</f>
        <v>0</v>
      </c>
      <c r="I193" t="b">
        <f>WEEKDAY(soki3[[#This Row],[data]],2)&gt;5</f>
        <v>0</v>
      </c>
      <c r="P193" s="3">
        <v>179</v>
      </c>
      <c r="Q193" s="5">
        <v>44376</v>
      </c>
      <c r="R193" s="3" t="b">
        <f t="shared" si="8"/>
        <v>1</v>
      </c>
      <c r="S193" s="3">
        <f t="shared" si="9"/>
        <v>1</v>
      </c>
    </row>
    <row r="194" spans="1:19" x14ac:dyDescent="0.25">
      <c r="A194">
        <v>193</v>
      </c>
      <c r="B194" s="2">
        <v>44294</v>
      </c>
      <c r="C194" t="s">
        <v>4</v>
      </c>
      <c r="D194">
        <v>8230</v>
      </c>
      <c r="E194">
        <f t="shared" si="7"/>
        <v>97</v>
      </c>
      <c r="F194">
        <f>IF(E194 = E193, G193, G193 + IF(soki3[[#This Row],[WEEKEND]], 5000, $V$8))</f>
        <v>90891</v>
      </c>
      <c r="G194">
        <f>IF(soki3[[#This Row],[Butelek]]-soki3[[#This Row],[wielkosc_zamowienia]]&lt;0, soki3[[#This Row],[Butelek]], soki3[[#This Row],[Butelek]]-soki3[[#This Row],[wielkosc_zamowienia]])</f>
        <v>82661</v>
      </c>
      <c r="H194" t="b">
        <f>(soki3[[#This Row],[Butelek]]=soki3[[#This Row],[Zostało]])</f>
        <v>0</v>
      </c>
      <c r="I194" t="b">
        <f>WEEKDAY(soki3[[#This Row],[data]],2)&gt;5</f>
        <v>0</v>
      </c>
      <c r="P194" s="3">
        <v>180</v>
      </c>
      <c r="Q194" s="5">
        <v>44377</v>
      </c>
      <c r="R194" s="3" t="b">
        <f t="shared" si="8"/>
        <v>0</v>
      </c>
      <c r="S194" s="3">
        <f t="shared" si="9"/>
        <v>0</v>
      </c>
    </row>
    <row r="195" spans="1:19" x14ac:dyDescent="0.25">
      <c r="A195">
        <v>194</v>
      </c>
      <c r="B195" s="2">
        <v>44294</v>
      </c>
      <c r="C195" t="s">
        <v>7</v>
      </c>
      <c r="D195">
        <v>4860</v>
      </c>
      <c r="E195">
        <f t="shared" si="7"/>
        <v>97</v>
      </c>
      <c r="F195">
        <f>IF(E195 = E194, G194, G194 + IF(soki3[[#This Row],[WEEKEND]], 5000, $V$8))</f>
        <v>82661</v>
      </c>
      <c r="G195">
        <f>IF(soki3[[#This Row],[Butelek]]-soki3[[#This Row],[wielkosc_zamowienia]]&lt;0, soki3[[#This Row],[Butelek]], soki3[[#This Row],[Butelek]]-soki3[[#This Row],[wielkosc_zamowienia]])</f>
        <v>77801</v>
      </c>
      <c r="H195" t="b">
        <f>(soki3[[#This Row],[Butelek]]=soki3[[#This Row],[Zostało]])</f>
        <v>0</v>
      </c>
      <c r="I195" t="b">
        <f>WEEKDAY(soki3[[#This Row],[data]],2)&gt;5</f>
        <v>0</v>
      </c>
      <c r="P195" s="3">
        <v>181</v>
      </c>
      <c r="Q195" s="5">
        <v>44378</v>
      </c>
      <c r="R195" s="3" t="b">
        <f t="shared" si="8"/>
        <v>1</v>
      </c>
      <c r="S195" s="3">
        <f t="shared" si="9"/>
        <v>1</v>
      </c>
    </row>
    <row r="196" spans="1:19" x14ac:dyDescent="0.25">
      <c r="A196">
        <v>195</v>
      </c>
      <c r="B196" s="2">
        <v>44294</v>
      </c>
      <c r="C196" t="s">
        <v>6</v>
      </c>
      <c r="D196">
        <v>2250</v>
      </c>
      <c r="E196">
        <f t="shared" ref="E196:E259" si="10">IF(DAY(B196)=DAY(B195),E195,E195+1)</f>
        <v>97</v>
      </c>
      <c r="F196">
        <f>IF(E196 = E195, G195, G195 + IF(soki3[[#This Row],[WEEKEND]], 5000, $V$8))</f>
        <v>77801</v>
      </c>
      <c r="G196">
        <f>IF(soki3[[#This Row],[Butelek]]-soki3[[#This Row],[wielkosc_zamowienia]]&lt;0, soki3[[#This Row],[Butelek]], soki3[[#This Row],[Butelek]]-soki3[[#This Row],[wielkosc_zamowienia]])</f>
        <v>75551</v>
      </c>
      <c r="H196" t="b">
        <f>(soki3[[#This Row],[Butelek]]=soki3[[#This Row],[Zostało]])</f>
        <v>0</v>
      </c>
      <c r="I196" t="b">
        <f>WEEKDAY(soki3[[#This Row],[data]],2)&gt;5</f>
        <v>0</v>
      </c>
      <c r="P196" s="3">
        <v>182</v>
      </c>
      <c r="Q196" s="5">
        <v>44379</v>
      </c>
      <c r="R196" s="3" t="b">
        <f t="shared" si="8"/>
        <v>0</v>
      </c>
      <c r="S196" s="3">
        <f t="shared" si="9"/>
        <v>0</v>
      </c>
    </row>
    <row r="197" spans="1:19" x14ac:dyDescent="0.25">
      <c r="A197">
        <v>196</v>
      </c>
      <c r="B197" s="2">
        <v>44295</v>
      </c>
      <c r="C197" t="s">
        <v>4</v>
      </c>
      <c r="D197">
        <v>9980</v>
      </c>
      <c r="E197">
        <f t="shared" si="10"/>
        <v>98</v>
      </c>
      <c r="F197">
        <f>IF(E197 = E196, G196, G196 + IF(soki3[[#This Row],[WEEKEND]], 5000, $V$8))</f>
        <v>88730</v>
      </c>
      <c r="G197">
        <f>IF(soki3[[#This Row],[Butelek]]-soki3[[#This Row],[wielkosc_zamowienia]]&lt;0, soki3[[#This Row],[Butelek]], soki3[[#This Row],[Butelek]]-soki3[[#This Row],[wielkosc_zamowienia]])</f>
        <v>78750</v>
      </c>
      <c r="H197" t="b">
        <f>(soki3[[#This Row],[Butelek]]=soki3[[#This Row],[Zostało]])</f>
        <v>0</v>
      </c>
      <c r="I197" t="b">
        <f>WEEKDAY(soki3[[#This Row],[data]],2)&gt;5</f>
        <v>0</v>
      </c>
      <c r="P197" s="3">
        <v>183</v>
      </c>
      <c r="Q197" s="5">
        <v>44380</v>
      </c>
      <c r="R197" s="3" t="b">
        <f t="shared" si="8"/>
        <v>1</v>
      </c>
      <c r="S197" s="3">
        <f t="shared" si="9"/>
        <v>1</v>
      </c>
    </row>
    <row r="198" spans="1:19" x14ac:dyDescent="0.25">
      <c r="A198">
        <v>197</v>
      </c>
      <c r="B198" s="2">
        <v>44295</v>
      </c>
      <c r="C198" t="s">
        <v>6</v>
      </c>
      <c r="D198">
        <v>6320</v>
      </c>
      <c r="E198">
        <f t="shared" si="10"/>
        <v>98</v>
      </c>
      <c r="F198">
        <f>IF(E198 = E197, G197, G197 + IF(soki3[[#This Row],[WEEKEND]], 5000, $V$8))</f>
        <v>78750</v>
      </c>
      <c r="G198">
        <f>IF(soki3[[#This Row],[Butelek]]-soki3[[#This Row],[wielkosc_zamowienia]]&lt;0, soki3[[#This Row],[Butelek]], soki3[[#This Row],[Butelek]]-soki3[[#This Row],[wielkosc_zamowienia]])</f>
        <v>72430</v>
      </c>
      <c r="H198" t="b">
        <f>(soki3[[#This Row],[Butelek]]=soki3[[#This Row],[Zostało]])</f>
        <v>0</v>
      </c>
      <c r="I198" t="b">
        <f>WEEKDAY(soki3[[#This Row],[data]],2)&gt;5</f>
        <v>0</v>
      </c>
      <c r="P198" s="3">
        <v>184</v>
      </c>
      <c r="Q198" s="5">
        <v>44381</v>
      </c>
      <c r="R198" s="3" t="b">
        <f t="shared" si="8"/>
        <v>0</v>
      </c>
      <c r="S198" s="3">
        <f t="shared" si="9"/>
        <v>0</v>
      </c>
    </row>
    <row r="199" spans="1:19" x14ac:dyDescent="0.25">
      <c r="A199">
        <v>198</v>
      </c>
      <c r="B199" s="2">
        <v>44295</v>
      </c>
      <c r="C199" t="s">
        <v>7</v>
      </c>
      <c r="D199">
        <v>4600</v>
      </c>
      <c r="E199">
        <f t="shared" si="10"/>
        <v>98</v>
      </c>
      <c r="F199">
        <f>IF(E199 = E198, G198, G198 + IF(soki3[[#This Row],[WEEKEND]], 5000, $V$8))</f>
        <v>72430</v>
      </c>
      <c r="G199">
        <f>IF(soki3[[#This Row],[Butelek]]-soki3[[#This Row],[wielkosc_zamowienia]]&lt;0, soki3[[#This Row],[Butelek]], soki3[[#This Row],[Butelek]]-soki3[[#This Row],[wielkosc_zamowienia]])</f>
        <v>67830</v>
      </c>
      <c r="H199" t="b">
        <f>(soki3[[#This Row],[Butelek]]=soki3[[#This Row],[Zostało]])</f>
        <v>0</v>
      </c>
      <c r="I199" t="b">
        <f>WEEKDAY(soki3[[#This Row],[data]],2)&gt;5</f>
        <v>0</v>
      </c>
      <c r="P199" s="3">
        <v>185</v>
      </c>
      <c r="Q199" s="5">
        <v>44382</v>
      </c>
      <c r="R199" s="3" t="b">
        <f t="shared" si="8"/>
        <v>1</v>
      </c>
      <c r="S199" s="3">
        <f t="shared" si="9"/>
        <v>1</v>
      </c>
    </row>
    <row r="200" spans="1:19" x14ac:dyDescent="0.25">
      <c r="A200">
        <v>199</v>
      </c>
      <c r="B200" s="2">
        <v>44296</v>
      </c>
      <c r="C200" t="s">
        <v>5</v>
      </c>
      <c r="D200">
        <v>9150</v>
      </c>
      <c r="E200">
        <f t="shared" si="10"/>
        <v>99</v>
      </c>
      <c r="F200">
        <f>IF(E200 = E199, G199, G199 + IF(soki3[[#This Row],[WEEKEND]], 5000, $V$8))</f>
        <v>72830</v>
      </c>
      <c r="G200">
        <f>IF(soki3[[#This Row],[Butelek]]-soki3[[#This Row],[wielkosc_zamowienia]]&lt;0, soki3[[#This Row],[Butelek]], soki3[[#This Row],[Butelek]]-soki3[[#This Row],[wielkosc_zamowienia]])</f>
        <v>63680</v>
      </c>
      <c r="H200" t="b">
        <f>(soki3[[#This Row],[Butelek]]=soki3[[#This Row],[Zostało]])</f>
        <v>0</v>
      </c>
      <c r="I200" t="b">
        <f>WEEKDAY(soki3[[#This Row],[data]],2)&gt;5</f>
        <v>1</v>
      </c>
      <c r="P200" s="3">
        <v>186</v>
      </c>
      <c r="Q200" s="5">
        <v>44383</v>
      </c>
      <c r="R200" s="3" t="b">
        <f t="shared" si="8"/>
        <v>1</v>
      </c>
      <c r="S200" s="3">
        <f t="shared" si="9"/>
        <v>2</v>
      </c>
    </row>
    <row r="201" spans="1:19" x14ac:dyDescent="0.25">
      <c r="A201">
        <v>200</v>
      </c>
      <c r="B201" s="2">
        <v>44297</v>
      </c>
      <c r="C201" t="s">
        <v>7</v>
      </c>
      <c r="D201">
        <v>4940</v>
      </c>
      <c r="E201">
        <f t="shared" si="10"/>
        <v>100</v>
      </c>
      <c r="F201">
        <f>IF(E201 = E200, G200, G200 + IF(soki3[[#This Row],[WEEKEND]], 5000, $V$8))</f>
        <v>68680</v>
      </c>
      <c r="G201">
        <f>IF(soki3[[#This Row],[Butelek]]-soki3[[#This Row],[wielkosc_zamowienia]]&lt;0, soki3[[#This Row],[Butelek]], soki3[[#This Row],[Butelek]]-soki3[[#This Row],[wielkosc_zamowienia]])</f>
        <v>63740</v>
      </c>
      <c r="H201" t="b">
        <f>(soki3[[#This Row],[Butelek]]=soki3[[#This Row],[Zostało]])</f>
        <v>0</v>
      </c>
      <c r="I201" t="b">
        <f>WEEKDAY(soki3[[#This Row],[data]],2)&gt;5</f>
        <v>1</v>
      </c>
      <c r="P201" s="3">
        <v>187</v>
      </c>
      <c r="Q201" s="5">
        <v>44384</v>
      </c>
      <c r="R201" s="3" t="b">
        <f t="shared" si="8"/>
        <v>1</v>
      </c>
      <c r="S201" s="3">
        <f t="shared" si="9"/>
        <v>3</v>
      </c>
    </row>
    <row r="202" spans="1:19" x14ac:dyDescent="0.25">
      <c r="A202">
        <v>201</v>
      </c>
      <c r="B202" s="2">
        <v>44298</v>
      </c>
      <c r="C202" t="s">
        <v>5</v>
      </c>
      <c r="D202">
        <v>7550</v>
      </c>
      <c r="E202">
        <f t="shared" si="10"/>
        <v>101</v>
      </c>
      <c r="F202">
        <f>IF(E202 = E201, G201, G201 + IF(soki3[[#This Row],[WEEKEND]], 5000, $V$8))</f>
        <v>76919</v>
      </c>
      <c r="G202">
        <f>IF(soki3[[#This Row],[Butelek]]-soki3[[#This Row],[wielkosc_zamowienia]]&lt;0, soki3[[#This Row],[Butelek]], soki3[[#This Row],[Butelek]]-soki3[[#This Row],[wielkosc_zamowienia]])</f>
        <v>69369</v>
      </c>
      <c r="H202" t="b">
        <f>(soki3[[#This Row],[Butelek]]=soki3[[#This Row],[Zostało]])</f>
        <v>0</v>
      </c>
      <c r="I202" t="b">
        <f>WEEKDAY(soki3[[#This Row],[data]],2)&gt;5</f>
        <v>0</v>
      </c>
      <c r="P202" s="3">
        <v>188</v>
      </c>
      <c r="Q202" s="5">
        <v>44385</v>
      </c>
      <c r="R202" s="3" t="b">
        <f t="shared" si="8"/>
        <v>1</v>
      </c>
      <c r="S202" s="3">
        <f t="shared" si="9"/>
        <v>4</v>
      </c>
    </row>
    <row r="203" spans="1:19" x14ac:dyDescent="0.25">
      <c r="A203">
        <v>202</v>
      </c>
      <c r="B203" s="2">
        <v>44298</v>
      </c>
      <c r="C203" t="s">
        <v>4</v>
      </c>
      <c r="D203">
        <v>4460</v>
      </c>
      <c r="E203">
        <f t="shared" si="10"/>
        <v>101</v>
      </c>
      <c r="F203">
        <f>IF(E203 = E202, G202, G202 + IF(soki3[[#This Row],[WEEKEND]], 5000, $V$8))</f>
        <v>69369</v>
      </c>
      <c r="G203">
        <f>IF(soki3[[#This Row],[Butelek]]-soki3[[#This Row],[wielkosc_zamowienia]]&lt;0, soki3[[#This Row],[Butelek]], soki3[[#This Row],[Butelek]]-soki3[[#This Row],[wielkosc_zamowienia]])</f>
        <v>64909</v>
      </c>
      <c r="H203" t="b">
        <f>(soki3[[#This Row],[Butelek]]=soki3[[#This Row],[Zostało]])</f>
        <v>0</v>
      </c>
      <c r="I203" t="b">
        <f>WEEKDAY(soki3[[#This Row],[data]],2)&gt;5</f>
        <v>0</v>
      </c>
      <c r="P203" s="3">
        <v>189</v>
      </c>
      <c r="Q203" s="5">
        <v>44386</v>
      </c>
      <c r="R203" s="3" t="b">
        <f t="shared" si="8"/>
        <v>1</v>
      </c>
      <c r="S203" s="3">
        <f t="shared" si="9"/>
        <v>5</v>
      </c>
    </row>
    <row r="204" spans="1:19" x14ac:dyDescent="0.25">
      <c r="A204">
        <v>203</v>
      </c>
      <c r="B204" s="2">
        <v>44299</v>
      </c>
      <c r="C204" t="s">
        <v>5</v>
      </c>
      <c r="D204">
        <v>1680</v>
      </c>
      <c r="E204">
        <f t="shared" si="10"/>
        <v>102</v>
      </c>
      <c r="F204">
        <f>IF(E204 = E203, G203, G203 + IF(soki3[[#This Row],[WEEKEND]], 5000, $V$8))</f>
        <v>78088</v>
      </c>
      <c r="G204">
        <f>IF(soki3[[#This Row],[Butelek]]-soki3[[#This Row],[wielkosc_zamowienia]]&lt;0, soki3[[#This Row],[Butelek]], soki3[[#This Row],[Butelek]]-soki3[[#This Row],[wielkosc_zamowienia]])</f>
        <v>76408</v>
      </c>
      <c r="H204" t="b">
        <f>(soki3[[#This Row],[Butelek]]=soki3[[#This Row],[Zostało]])</f>
        <v>0</v>
      </c>
      <c r="I204" t="b">
        <f>WEEKDAY(soki3[[#This Row],[data]],2)&gt;5</f>
        <v>0</v>
      </c>
      <c r="P204" s="3">
        <v>190</v>
      </c>
      <c r="Q204" s="5">
        <v>44387</v>
      </c>
      <c r="R204" s="3" t="b">
        <f t="shared" si="8"/>
        <v>0</v>
      </c>
      <c r="S204" s="3">
        <f t="shared" si="9"/>
        <v>0</v>
      </c>
    </row>
    <row r="205" spans="1:19" x14ac:dyDescent="0.25">
      <c r="A205">
        <v>204</v>
      </c>
      <c r="B205" s="2">
        <v>44299</v>
      </c>
      <c r="C205" t="s">
        <v>7</v>
      </c>
      <c r="D205">
        <v>5220</v>
      </c>
      <c r="E205">
        <f t="shared" si="10"/>
        <v>102</v>
      </c>
      <c r="F205">
        <f>IF(E205 = E204, G204, G204 + IF(soki3[[#This Row],[WEEKEND]], 5000, $V$8))</f>
        <v>76408</v>
      </c>
      <c r="G205">
        <f>IF(soki3[[#This Row],[Butelek]]-soki3[[#This Row],[wielkosc_zamowienia]]&lt;0, soki3[[#This Row],[Butelek]], soki3[[#This Row],[Butelek]]-soki3[[#This Row],[wielkosc_zamowienia]])</f>
        <v>71188</v>
      </c>
      <c r="H205" t="b">
        <f>(soki3[[#This Row],[Butelek]]=soki3[[#This Row],[Zostało]])</f>
        <v>0</v>
      </c>
      <c r="I205" t="b">
        <f>WEEKDAY(soki3[[#This Row],[data]],2)&gt;5</f>
        <v>0</v>
      </c>
      <c r="P205" s="3">
        <v>191</v>
      </c>
      <c r="Q205" s="5">
        <v>44388</v>
      </c>
      <c r="R205" s="3" t="b">
        <f t="shared" si="8"/>
        <v>1</v>
      </c>
      <c r="S205" s="3">
        <f t="shared" si="9"/>
        <v>1</v>
      </c>
    </row>
    <row r="206" spans="1:19" x14ac:dyDescent="0.25">
      <c r="A206">
        <v>205</v>
      </c>
      <c r="B206" s="2">
        <v>44299</v>
      </c>
      <c r="C206" t="s">
        <v>6</v>
      </c>
      <c r="D206">
        <v>6180</v>
      </c>
      <c r="E206">
        <f t="shared" si="10"/>
        <v>102</v>
      </c>
      <c r="F206">
        <f>IF(E206 = E205, G205, G205 + IF(soki3[[#This Row],[WEEKEND]], 5000, $V$8))</f>
        <v>71188</v>
      </c>
      <c r="G206">
        <f>IF(soki3[[#This Row],[Butelek]]-soki3[[#This Row],[wielkosc_zamowienia]]&lt;0, soki3[[#This Row],[Butelek]], soki3[[#This Row],[Butelek]]-soki3[[#This Row],[wielkosc_zamowienia]])</f>
        <v>65008</v>
      </c>
      <c r="H206" t="b">
        <f>(soki3[[#This Row],[Butelek]]=soki3[[#This Row],[Zostało]])</f>
        <v>0</v>
      </c>
      <c r="I206" t="b">
        <f>WEEKDAY(soki3[[#This Row],[data]],2)&gt;5</f>
        <v>0</v>
      </c>
      <c r="P206" s="3">
        <v>192</v>
      </c>
      <c r="Q206" s="5">
        <v>44389</v>
      </c>
      <c r="R206" s="3" t="b">
        <f t="shared" si="8"/>
        <v>1</v>
      </c>
      <c r="S206" s="3">
        <f t="shared" si="9"/>
        <v>2</v>
      </c>
    </row>
    <row r="207" spans="1:19" x14ac:dyDescent="0.25">
      <c r="A207">
        <v>206</v>
      </c>
      <c r="B207" s="2">
        <v>44300</v>
      </c>
      <c r="C207" t="s">
        <v>4</v>
      </c>
      <c r="D207">
        <v>6780</v>
      </c>
      <c r="E207">
        <f t="shared" si="10"/>
        <v>103</v>
      </c>
      <c r="F207">
        <f>IF(E207 = E206, G206, G206 + IF(soki3[[#This Row],[WEEKEND]], 5000, $V$8))</f>
        <v>78187</v>
      </c>
      <c r="G207">
        <f>IF(soki3[[#This Row],[Butelek]]-soki3[[#This Row],[wielkosc_zamowienia]]&lt;0, soki3[[#This Row],[Butelek]], soki3[[#This Row],[Butelek]]-soki3[[#This Row],[wielkosc_zamowienia]])</f>
        <v>71407</v>
      </c>
      <c r="H207" t="b">
        <f>(soki3[[#This Row],[Butelek]]=soki3[[#This Row],[Zostało]])</f>
        <v>0</v>
      </c>
      <c r="I207" t="b">
        <f>WEEKDAY(soki3[[#This Row],[data]],2)&gt;5</f>
        <v>0</v>
      </c>
      <c r="P207" s="3">
        <v>193</v>
      </c>
      <c r="Q207" s="5">
        <v>44390</v>
      </c>
      <c r="R207" s="3" t="b">
        <f t="shared" si="8"/>
        <v>1</v>
      </c>
      <c r="S207" s="3">
        <f t="shared" si="9"/>
        <v>3</v>
      </c>
    </row>
    <row r="208" spans="1:19" x14ac:dyDescent="0.25">
      <c r="A208">
        <v>207</v>
      </c>
      <c r="B208" s="2">
        <v>44300</v>
      </c>
      <c r="C208" t="s">
        <v>6</v>
      </c>
      <c r="D208">
        <v>6770</v>
      </c>
      <c r="E208">
        <f t="shared" si="10"/>
        <v>103</v>
      </c>
      <c r="F208">
        <f>IF(E208 = E207, G207, G207 + IF(soki3[[#This Row],[WEEKEND]], 5000, $V$8))</f>
        <v>71407</v>
      </c>
      <c r="G208">
        <f>IF(soki3[[#This Row],[Butelek]]-soki3[[#This Row],[wielkosc_zamowienia]]&lt;0, soki3[[#This Row],[Butelek]], soki3[[#This Row],[Butelek]]-soki3[[#This Row],[wielkosc_zamowienia]])</f>
        <v>64637</v>
      </c>
      <c r="H208" t="b">
        <f>(soki3[[#This Row],[Butelek]]=soki3[[#This Row],[Zostało]])</f>
        <v>0</v>
      </c>
      <c r="I208" t="b">
        <f>WEEKDAY(soki3[[#This Row],[data]],2)&gt;5</f>
        <v>0</v>
      </c>
      <c r="P208" s="3">
        <v>194</v>
      </c>
      <c r="Q208" s="5">
        <v>44391</v>
      </c>
      <c r="R208" s="3" t="b">
        <f t="shared" ref="R208:R271" si="11">COUNTIFS(E:E,P208,C:C,"Ogrodzieniec") &gt; 0</f>
        <v>0</v>
      </c>
      <c r="S208" s="3">
        <f t="shared" ref="S208:S271" si="12">IF(R208,S207+1,0)</f>
        <v>0</v>
      </c>
    </row>
    <row r="209" spans="1:19" x14ac:dyDescent="0.25">
      <c r="A209">
        <v>208</v>
      </c>
      <c r="B209" s="2">
        <v>44300</v>
      </c>
      <c r="C209" t="s">
        <v>7</v>
      </c>
      <c r="D209">
        <v>2070</v>
      </c>
      <c r="E209">
        <f t="shared" si="10"/>
        <v>103</v>
      </c>
      <c r="F209">
        <f>IF(E209 = E208, G208, G208 + IF(soki3[[#This Row],[WEEKEND]], 5000, $V$8))</f>
        <v>64637</v>
      </c>
      <c r="G209">
        <f>IF(soki3[[#This Row],[Butelek]]-soki3[[#This Row],[wielkosc_zamowienia]]&lt;0, soki3[[#This Row],[Butelek]], soki3[[#This Row],[Butelek]]-soki3[[#This Row],[wielkosc_zamowienia]])</f>
        <v>62567</v>
      </c>
      <c r="H209" t="b">
        <f>(soki3[[#This Row],[Butelek]]=soki3[[#This Row],[Zostało]])</f>
        <v>0</v>
      </c>
      <c r="I209" t="b">
        <f>WEEKDAY(soki3[[#This Row],[data]],2)&gt;5</f>
        <v>0</v>
      </c>
      <c r="P209" s="3">
        <v>195</v>
      </c>
      <c r="Q209" s="5">
        <v>44392</v>
      </c>
      <c r="R209" s="3" t="b">
        <f t="shared" si="11"/>
        <v>1</v>
      </c>
      <c r="S209" s="3">
        <f t="shared" si="12"/>
        <v>1</v>
      </c>
    </row>
    <row r="210" spans="1:19" x14ac:dyDescent="0.25">
      <c r="A210">
        <v>209</v>
      </c>
      <c r="B210" s="2">
        <v>44301</v>
      </c>
      <c r="C210" t="s">
        <v>4</v>
      </c>
      <c r="D210">
        <v>6720</v>
      </c>
      <c r="E210">
        <f t="shared" si="10"/>
        <v>104</v>
      </c>
      <c r="F210">
        <f>IF(E210 = E209, G209, G209 + IF(soki3[[#This Row],[WEEKEND]], 5000, $V$8))</f>
        <v>75746</v>
      </c>
      <c r="G210">
        <f>IF(soki3[[#This Row],[Butelek]]-soki3[[#This Row],[wielkosc_zamowienia]]&lt;0, soki3[[#This Row],[Butelek]], soki3[[#This Row],[Butelek]]-soki3[[#This Row],[wielkosc_zamowienia]])</f>
        <v>69026</v>
      </c>
      <c r="H210" t="b">
        <f>(soki3[[#This Row],[Butelek]]=soki3[[#This Row],[Zostało]])</f>
        <v>0</v>
      </c>
      <c r="I210" t="b">
        <f>WEEKDAY(soki3[[#This Row],[data]],2)&gt;5</f>
        <v>0</v>
      </c>
      <c r="P210" s="3">
        <v>196</v>
      </c>
      <c r="Q210" s="5">
        <v>44393</v>
      </c>
      <c r="R210" s="3" t="b">
        <f t="shared" si="11"/>
        <v>1</v>
      </c>
      <c r="S210" s="3">
        <f t="shared" si="12"/>
        <v>2</v>
      </c>
    </row>
    <row r="211" spans="1:19" x14ac:dyDescent="0.25">
      <c r="A211">
        <v>210</v>
      </c>
      <c r="B211" s="2">
        <v>44301</v>
      </c>
      <c r="C211" t="s">
        <v>6</v>
      </c>
      <c r="D211">
        <v>5160</v>
      </c>
      <c r="E211">
        <f t="shared" si="10"/>
        <v>104</v>
      </c>
      <c r="F211">
        <f>IF(E211 = E210, G210, G210 + IF(soki3[[#This Row],[WEEKEND]], 5000, $V$8))</f>
        <v>69026</v>
      </c>
      <c r="G211">
        <f>IF(soki3[[#This Row],[Butelek]]-soki3[[#This Row],[wielkosc_zamowienia]]&lt;0, soki3[[#This Row],[Butelek]], soki3[[#This Row],[Butelek]]-soki3[[#This Row],[wielkosc_zamowienia]])</f>
        <v>63866</v>
      </c>
      <c r="H211" t="b">
        <f>(soki3[[#This Row],[Butelek]]=soki3[[#This Row],[Zostało]])</f>
        <v>0</v>
      </c>
      <c r="I211" t="b">
        <f>WEEKDAY(soki3[[#This Row],[data]],2)&gt;5</f>
        <v>0</v>
      </c>
      <c r="P211" s="3">
        <v>197</v>
      </c>
      <c r="Q211" s="5">
        <v>44394</v>
      </c>
      <c r="R211" s="3" t="b">
        <f t="shared" si="11"/>
        <v>1</v>
      </c>
      <c r="S211" s="3">
        <f t="shared" si="12"/>
        <v>3</v>
      </c>
    </row>
    <row r="212" spans="1:19" x14ac:dyDescent="0.25">
      <c r="A212">
        <v>211</v>
      </c>
      <c r="B212" s="2">
        <v>44301</v>
      </c>
      <c r="C212" t="s">
        <v>7</v>
      </c>
      <c r="D212">
        <v>3130</v>
      </c>
      <c r="E212">
        <f t="shared" si="10"/>
        <v>104</v>
      </c>
      <c r="F212">
        <f>IF(E212 = E211, G211, G211 + IF(soki3[[#This Row],[WEEKEND]], 5000, $V$8))</f>
        <v>63866</v>
      </c>
      <c r="G212">
        <f>IF(soki3[[#This Row],[Butelek]]-soki3[[#This Row],[wielkosc_zamowienia]]&lt;0, soki3[[#This Row],[Butelek]], soki3[[#This Row],[Butelek]]-soki3[[#This Row],[wielkosc_zamowienia]])</f>
        <v>60736</v>
      </c>
      <c r="H212" t="b">
        <f>(soki3[[#This Row],[Butelek]]=soki3[[#This Row],[Zostało]])</f>
        <v>0</v>
      </c>
      <c r="I212" t="b">
        <f>WEEKDAY(soki3[[#This Row],[data]],2)&gt;5</f>
        <v>0</v>
      </c>
      <c r="P212" s="3">
        <v>198</v>
      </c>
      <c r="Q212" s="5">
        <v>44395</v>
      </c>
      <c r="R212" s="3" t="b">
        <f t="shared" si="11"/>
        <v>0</v>
      </c>
      <c r="S212" s="3">
        <f t="shared" si="12"/>
        <v>0</v>
      </c>
    </row>
    <row r="213" spans="1:19" x14ac:dyDescent="0.25">
      <c r="A213">
        <v>212</v>
      </c>
      <c r="B213" s="2">
        <v>44302</v>
      </c>
      <c r="C213" t="s">
        <v>5</v>
      </c>
      <c r="D213">
        <v>6560</v>
      </c>
      <c r="E213">
        <f t="shared" si="10"/>
        <v>105</v>
      </c>
      <c r="F213">
        <f>IF(E213 = E212, G212, G212 + IF(soki3[[#This Row],[WEEKEND]], 5000, $V$8))</f>
        <v>73915</v>
      </c>
      <c r="G213">
        <f>IF(soki3[[#This Row],[Butelek]]-soki3[[#This Row],[wielkosc_zamowienia]]&lt;0, soki3[[#This Row],[Butelek]], soki3[[#This Row],[Butelek]]-soki3[[#This Row],[wielkosc_zamowienia]])</f>
        <v>67355</v>
      </c>
      <c r="H213" t="b">
        <f>(soki3[[#This Row],[Butelek]]=soki3[[#This Row],[Zostało]])</f>
        <v>0</v>
      </c>
      <c r="I213" t="b">
        <f>WEEKDAY(soki3[[#This Row],[data]],2)&gt;5</f>
        <v>0</v>
      </c>
      <c r="P213" s="3">
        <v>199</v>
      </c>
      <c r="Q213" s="5">
        <v>44396</v>
      </c>
      <c r="R213" s="3" t="b">
        <f t="shared" si="11"/>
        <v>1</v>
      </c>
      <c r="S213" s="3">
        <f t="shared" si="12"/>
        <v>1</v>
      </c>
    </row>
    <row r="214" spans="1:19" x14ac:dyDescent="0.25">
      <c r="A214">
        <v>213</v>
      </c>
      <c r="B214" s="2">
        <v>44302</v>
      </c>
      <c r="C214" t="s">
        <v>4</v>
      </c>
      <c r="D214">
        <v>1000</v>
      </c>
      <c r="E214">
        <f t="shared" si="10"/>
        <v>105</v>
      </c>
      <c r="F214">
        <f>IF(E214 = E213, G213, G213 + IF(soki3[[#This Row],[WEEKEND]], 5000, $V$8))</f>
        <v>67355</v>
      </c>
      <c r="G214">
        <f>IF(soki3[[#This Row],[Butelek]]-soki3[[#This Row],[wielkosc_zamowienia]]&lt;0, soki3[[#This Row],[Butelek]], soki3[[#This Row],[Butelek]]-soki3[[#This Row],[wielkosc_zamowienia]])</f>
        <v>66355</v>
      </c>
      <c r="H214" t="b">
        <f>(soki3[[#This Row],[Butelek]]=soki3[[#This Row],[Zostało]])</f>
        <v>0</v>
      </c>
      <c r="I214" t="b">
        <f>WEEKDAY(soki3[[#This Row],[data]],2)&gt;5</f>
        <v>0</v>
      </c>
      <c r="P214" s="3">
        <v>200</v>
      </c>
      <c r="Q214" s="5">
        <v>44397</v>
      </c>
      <c r="R214" s="3" t="b">
        <f t="shared" si="11"/>
        <v>1</v>
      </c>
      <c r="S214" s="3">
        <f t="shared" si="12"/>
        <v>2</v>
      </c>
    </row>
    <row r="215" spans="1:19" x14ac:dyDescent="0.25">
      <c r="A215">
        <v>214</v>
      </c>
      <c r="B215" s="2">
        <v>44303</v>
      </c>
      <c r="C215" t="s">
        <v>7</v>
      </c>
      <c r="D215">
        <v>2660</v>
      </c>
      <c r="E215">
        <f t="shared" si="10"/>
        <v>106</v>
      </c>
      <c r="F215">
        <f>IF(E215 = E214, G214, G214 + IF(soki3[[#This Row],[WEEKEND]], 5000, $V$8))</f>
        <v>71355</v>
      </c>
      <c r="G215">
        <f>IF(soki3[[#This Row],[Butelek]]-soki3[[#This Row],[wielkosc_zamowienia]]&lt;0, soki3[[#This Row],[Butelek]], soki3[[#This Row],[Butelek]]-soki3[[#This Row],[wielkosc_zamowienia]])</f>
        <v>68695</v>
      </c>
      <c r="H215" t="b">
        <f>(soki3[[#This Row],[Butelek]]=soki3[[#This Row],[Zostało]])</f>
        <v>0</v>
      </c>
      <c r="I215" t="b">
        <f>WEEKDAY(soki3[[#This Row],[data]],2)&gt;5</f>
        <v>1</v>
      </c>
      <c r="P215" s="3">
        <v>201</v>
      </c>
      <c r="Q215" s="5">
        <v>44398</v>
      </c>
      <c r="R215" s="3" t="b">
        <f t="shared" si="11"/>
        <v>1</v>
      </c>
      <c r="S215" s="3">
        <f t="shared" si="12"/>
        <v>3</v>
      </c>
    </row>
    <row r="216" spans="1:19" x14ac:dyDescent="0.25">
      <c r="A216">
        <v>215</v>
      </c>
      <c r="B216" s="2">
        <v>44303</v>
      </c>
      <c r="C216" t="s">
        <v>6</v>
      </c>
      <c r="D216">
        <v>8880</v>
      </c>
      <c r="E216">
        <f t="shared" si="10"/>
        <v>106</v>
      </c>
      <c r="F216">
        <f>IF(E216 = E215, G215, G215 + IF(soki3[[#This Row],[WEEKEND]], 5000, $V$8))</f>
        <v>68695</v>
      </c>
      <c r="G216">
        <f>IF(soki3[[#This Row],[Butelek]]-soki3[[#This Row],[wielkosc_zamowienia]]&lt;0, soki3[[#This Row],[Butelek]], soki3[[#This Row],[Butelek]]-soki3[[#This Row],[wielkosc_zamowienia]])</f>
        <v>59815</v>
      </c>
      <c r="H216" t="b">
        <f>(soki3[[#This Row],[Butelek]]=soki3[[#This Row],[Zostało]])</f>
        <v>0</v>
      </c>
      <c r="I216" t="b">
        <f>WEEKDAY(soki3[[#This Row],[data]],2)&gt;5</f>
        <v>1</v>
      </c>
      <c r="P216" s="3">
        <v>202</v>
      </c>
      <c r="Q216" s="5">
        <v>44399</v>
      </c>
      <c r="R216" s="3" t="b">
        <f t="shared" si="11"/>
        <v>1</v>
      </c>
      <c r="S216" s="3">
        <f t="shared" si="12"/>
        <v>4</v>
      </c>
    </row>
    <row r="217" spans="1:19" x14ac:dyDescent="0.25">
      <c r="A217">
        <v>216</v>
      </c>
      <c r="B217" s="2">
        <v>44303</v>
      </c>
      <c r="C217" t="s">
        <v>4</v>
      </c>
      <c r="D217">
        <v>1800</v>
      </c>
      <c r="E217">
        <f t="shared" si="10"/>
        <v>106</v>
      </c>
      <c r="F217">
        <f>IF(E217 = E216, G216, G216 + IF(soki3[[#This Row],[WEEKEND]], 5000, $V$8))</f>
        <v>59815</v>
      </c>
      <c r="G217">
        <f>IF(soki3[[#This Row],[Butelek]]-soki3[[#This Row],[wielkosc_zamowienia]]&lt;0, soki3[[#This Row],[Butelek]], soki3[[#This Row],[Butelek]]-soki3[[#This Row],[wielkosc_zamowienia]])</f>
        <v>58015</v>
      </c>
      <c r="H217" t="b">
        <f>(soki3[[#This Row],[Butelek]]=soki3[[#This Row],[Zostało]])</f>
        <v>0</v>
      </c>
      <c r="I217" t="b">
        <f>WEEKDAY(soki3[[#This Row],[data]],2)&gt;5</f>
        <v>1</v>
      </c>
      <c r="P217" s="3">
        <v>203</v>
      </c>
      <c r="Q217" s="5">
        <v>44400</v>
      </c>
      <c r="R217" s="3" t="b">
        <f t="shared" si="11"/>
        <v>1</v>
      </c>
      <c r="S217" s="3">
        <f t="shared" si="12"/>
        <v>5</v>
      </c>
    </row>
    <row r="218" spans="1:19" x14ac:dyDescent="0.25">
      <c r="A218">
        <v>217</v>
      </c>
      <c r="B218" s="2">
        <v>44304</v>
      </c>
      <c r="C218" t="s">
        <v>6</v>
      </c>
      <c r="D218">
        <v>6820</v>
      </c>
      <c r="E218">
        <f t="shared" si="10"/>
        <v>107</v>
      </c>
      <c r="F218">
        <f>IF(E218 = E217, G217, G217 + IF(soki3[[#This Row],[WEEKEND]], 5000, $V$8))</f>
        <v>63015</v>
      </c>
      <c r="G218">
        <f>IF(soki3[[#This Row],[Butelek]]-soki3[[#This Row],[wielkosc_zamowienia]]&lt;0, soki3[[#This Row],[Butelek]], soki3[[#This Row],[Butelek]]-soki3[[#This Row],[wielkosc_zamowienia]])</f>
        <v>56195</v>
      </c>
      <c r="H218" t="b">
        <f>(soki3[[#This Row],[Butelek]]=soki3[[#This Row],[Zostało]])</f>
        <v>0</v>
      </c>
      <c r="I218" t="b">
        <f>WEEKDAY(soki3[[#This Row],[data]],2)&gt;5</f>
        <v>1</v>
      </c>
      <c r="P218" s="3">
        <v>204</v>
      </c>
      <c r="Q218" s="5">
        <v>44401</v>
      </c>
      <c r="R218" s="3" t="b">
        <f t="shared" si="11"/>
        <v>1</v>
      </c>
      <c r="S218" s="3">
        <f t="shared" si="12"/>
        <v>6</v>
      </c>
    </row>
    <row r="219" spans="1:19" x14ac:dyDescent="0.25">
      <c r="A219">
        <v>218</v>
      </c>
      <c r="B219" s="2">
        <v>44304</v>
      </c>
      <c r="C219" t="s">
        <v>7</v>
      </c>
      <c r="D219">
        <v>3860</v>
      </c>
      <c r="E219">
        <f t="shared" si="10"/>
        <v>107</v>
      </c>
      <c r="F219">
        <f>IF(E219 = E218, G218, G218 + IF(soki3[[#This Row],[WEEKEND]], 5000, $V$8))</f>
        <v>56195</v>
      </c>
      <c r="G219">
        <f>IF(soki3[[#This Row],[Butelek]]-soki3[[#This Row],[wielkosc_zamowienia]]&lt;0, soki3[[#This Row],[Butelek]], soki3[[#This Row],[Butelek]]-soki3[[#This Row],[wielkosc_zamowienia]])</f>
        <v>52335</v>
      </c>
      <c r="H219" t="b">
        <f>(soki3[[#This Row],[Butelek]]=soki3[[#This Row],[Zostało]])</f>
        <v>0</v>
      </c>
      <c r="I219" t="b">
        <f>WEEKDAY(soki3[[#This Row],[data]],2)&gt;5</f>
        <v>1</v>
      </c>
      <c r="P219" s="3">
        <v>205</v>
      </c>
      <c r="Q219" s="5">
        <v>44402</v>
      </c>
      <c r="R219" s="3" t="b">
        <f t="shared" si="11"/>
        <v>1</v>
      </c>
      <c r="S219" s="3">
        <f t="shared" si="12"/>
        <v>7</v>
      </c>
    </row>
    <row r="220" spans="1:19" x14ac:dyDescent="0.25">
      <c r="A220">
        <v>219</v>
      </c>
      <c r="B220" s="2">
        <v>44304</v>
      </c>
      <c r="C220" t="s">
        <v>4</v>
      </c>
      <c r="D220">
        <v>6470</v>
      </c>
      <c r="E220">
        <f t="shared" si="10"/>
        <v>107</v>
      </c>
      <c r="F220">
        <f>IF(E220 = E219, G219, G219 + IF(soki3[[#This Row],[WEEKEND]], 5000, $V$8))</f>
        <v>52335</v>
      </c>
      <c r="G220">
        <f>IF(soki3[[#This Row],[Butelek]]-soki3[[#This Row],[wielkosc_zamowienia]]&lt;0, soki3[[#This Row],[Butelek]], soki3[[#This Row],[Butelek]]-soki3[[#This Row],[wielkosc_zamowienia]])</f>
        <v>45865</v>
      </c>
      <c r="H220" t="b">
        <f>(soki3[[#This Row],[Butelek]]=soki3[[#This Row],[Zostało]])</f>
        <v>0</v>
      </c>
      <c r="I220" t="b">
        <f>WEEKDAY(soki3[[#This Row],[data]],2)&gt;5</f>
        <v>1</v>
      </c>
      <c r="P220" s="3">
        <v>206</v>
      </c>
      <c r="Q220" s="5">
        <v>44403</v>
      </c>
      <c r="R220" s="3" t="b">
        <f t="shared" si="11"/>
        <v>0</v>
      </c>
      <c r="S220" s="3">
        <f t="shared" si="12"/>
        <v>0</v>
      </c>
    </row>
    <row r="221" spans="1:19" x14ac:dyDescent="0.25">
      <c r="A221">
        <v>220</v>
      </c>
      <c r="B221" s="2">
        <v>44305</v>
      </c>
      <c r="C221" t="s">
        <v>6</v>
      </c>
      <c r="D221">
        <v>1560</v>
      </c>
      <c r="E221">
        <f t="shared" si="10"/>
        <v>108</v>
      </c>
      <c r="F221">
        <f>IF(E221 = E220, G220, G220 + IF(soki3[[#This Row],[WEEKEND]], 5000, $V$8))</f>
        <v>59044</v>
      </c>
      <c r="G221">
        <f>IF(soki3[[#This Row],[Butelek]]-soki3[[#This Row],[wielkosc_zamowienia]]&lt;0, soki3[[#This Row],[Butelek]], soki3[[#This Row],[Butelek]]-soki3[[#This Row],[wielkosc_zamowienia]])</f>
        <v>57484</v>
      </c>
      <c r="H221" t="b">
        <f>(soki3[[#This Row],[Butelek]]=soki3[[#This Row],[Zostało]])</f>
        <v>0</v>
      </c>
      <c r="I221" t="b">
        <f>WEEKDAY(soki3[[#This Row],[data]],2)&gt;5</f>
        <v>0</v>
      </c>
      <c r="P221" s="3">
        <v>207</v>
      </c>
      <c r="Q221" s="5">
        <v>44404</v>
      </c>
      <c r="R221" s="3" t="b">
        <f t="shared" si="11"/>
        <v>0</v>
      </c>
      <c r="S221" s="3">
        <f t="shared" si="12"/>
        <v>0</v>
      </c>
    </row>
    <row r="222" spans="1:19" x14ac:dyDescent="0.25">
      <c r="A222">
        <v>221</v>
      </c>
      <c r="B222" s="2">
        <v>44305</v>
      </c>
      <c r="C222" t="s">
        <v>7</v>
      </c>
      <c r="D222">
        <v>3420</v>
      </c>
      <c r="E222">
        <f t="shared" si="10"/>
        <v>108</v>
      </c>
      <c r="F222">
        <f>IF(E222 = E221, G221, G221 + IF(soki3[[#This Row],[WEEKEND]], 5000, $V$8))</f>
        <v>57484</v>
      </c>
      <c r="G222">
        <f>IF(soki3[[#This Row],[Butelek]]-soki3[[#This Row],[wielkosc_zamowienia]]&lt;0, soki3[[#This Row],[Butelek]], soki3[[#This Row],[Butelek]]-soki3[[#This Row],[wielkosc_zamowienia]])</f>
        <v>54064</v>
      </c>
      <c r="H222" t="b">
        <f>(soki3[[#This Row],[Butelek]]=soki3[[#This Row],[Zostało]])</f>
        <v>0</v>
      </c>
      <c r="I222" t="b">
        <f>WEEKDAY(soki3[[#This Row],[data]],2)&gt;5</f>
        <v>0</v>
      </c>
      <c r="P222" s="3">
        <v>208</v>
      </c>
      <c r="Q222" s="5">
        <v>44405</v>
      </c>
      <c r="R222" s="3" t="b">
        <f t="shared" si="11"/>
        <v>1</v>
      </c>
      <c r="S222" s="3">
        <f t="shared" si="12"/>
        <v>1</v>
      </c>
    </row>
    <row r="223" spans="1:19" x14ac:dyDescent="0.25">
      <c r="A223">
        <v>222</v>
      </c>
      <c r="B223" s="2">
        <v>44305</v>
      </c>
      <c r="C223" t="s">
        <v>4</v>
      </c>
      <c r="D223">
        <v>5220</v>
      </c>
      <c r="E223">
        <f t="shared" si="10"/>
        <v>108</v>
      </c>
      <c r="F223">
        <f>IF(E223 = E222, G222, G222 + IF(soki3[[#This Row],[WEEKEND]], 5000, $V$8))</f>
        <v>54064</v>
      </c>
      <c r="G223">
        <f>IF(soki3[[#This Row],[Butelek]]-soki3[[#This Row],[wielkosc_zamowienia]]&lt;0, soki3[[#This Row],[Butelek]], soki3[[#This Row],[Butelek]]-soki3[[#This Row],[wielkosc_zamowienia]])</f>
        <v>48844</v>
      </c>
      <c r="H223" t="b">
        <f>(soki3[[#This Row],[Butelek]]=soki3[[#This Row],[Zostało]])</f>
        <v>0</v>
      </c>
      <c r="I223" t="b">
        <f>WEEKDAY(soki3[[#This Row],[data]],2)&gt;5</f>
        <v>0</v>
      </c>
      <c r="P223" s="3">
        <v>209</v>
      </c>
      <c r="Q223" s="5">
        <v>44406</v>
      </c>
      <c r="R223" s="3" t="b">
        <f t="shared" si="11"/>
        <v>1</v>
      </c>
      <c r="S223" s="3">
        <f t="shared" si="12"/>
        <v>2</v>
      </c>
    </row>
    <row r="224" spans="1:19" x14ac:dyDescent="0.25">
      <c r="A224">
        <v>223</v>
      </c>
      <c r="B224" s="2">
        <v>44306</v>
      </c>
      <c r="C224" t="s">
        <v>7</v>
      </c>
      <c r="D224">
        <v>6100</v>
      </c>
      <c r="E224">
        <f t="shared" si="10"/>
        <v>109</v>
      </c>
      <c r="F224">
        <f>IF(E224 = E223, G223, G223 + IF(soki3[[#This Row],[WEEKEND]], 5000, $V$8))</f>
        <v>62023</v>
      </c>
      <c r="G224">
        <f>IF(soki3[[#This Row],[Butelek]]-soki3[[#This Row],[wielkosc_zamowienia]]&lt;0, soki3[[#This Row],[Butelek]], soki3[[#This Row],[Butelek]]-soki3[[#This Row],[wielkosc_zamowienia]])</f>
        <v>55923</v>
      </c>
      <c r="H224" t="b">
        <f>(soki3[[#This Row],[Butelek]]=soki3[[#This Row],[Zostało]])</f>
        <v>0</v>
      </c>
      <c r="I224" t="b">
        <f>WEEKDAY(soki3[[#This Row],[data]],2)&gt;5</f>
        <v>0</v>
      </c>
      <c r="P224" s="3">
        <v>210</v>
      </c>
      <c r="Q224" s="5">
        <v>44407</v>
      </c>
      <c r="R224" s="3" t="b">
        <f t="shared" si="11"/>
        <v>1</v>
      </c>
      <c r="S224" s="3">
        <f t="shared" si="12"/>
        <v>3</v>
      </c>
    </row>
    <row r="225" spans="1:19" x14ac:dyDescent="0.25">
      <c r="A225">
        <v>224</v>
      </c>
      <c r="B225" s="2">
        <v>44306</v>
      </c>
      <c r="C225" t="s">
        <v>5</v>
      </c>
      <c r="D225">
        <v>3800</v>
      </c>
      <c r="E225">
        <f t="shared" si="10"/>
        <v>109</v>
      </c>
      <c r="F225">
        <f>IF(E225 = E224, G224, G224 + IF(soki3[[#This Row],[WEEKEND]], 5000, $V$8))</f>
        <v>55923</v>
      </c>
      <c r="G225">
        <f>IF(soki3[[#This Row],[Butelek]]-soki3[[#This Row],[wielkosc_zamowienia]]&lt;0, soki3[[#This Row],[Butelek]], soki3[[#This Row],[Butelek]]-soki3[[#This Row],[wielkosc_zamowienia]])</f>
        <v>52123</v>
      </c>
      <c r="H225" t="b">
        <f>(soki3[[#This Row],[Butelek]]=soki3[[#This Row],[Zostało]])</f>
        <v>0</v>
      </c>
      <c r="I225" t="b">
        <f>WEEKDAY(soki3[[#This Row],[data]],2)&gt;5</f>
        <v>0</v>
      </c>
      <c r="P225" s="3">
        <v>211</v>
      </c>
      <c r="Q225" s="5">
        <v>44408</v>
      </c>
      <c r="R225" s="3" t="b">
        <f t="shared" si="11"/>
        <v>1</v>
      </c>
      <c r="S225" s="3">
        <f t="shared" si="12"/>
        <v>4</v>
      </c>
    </row>
    <row r="226" spans="1:19" x14ac:dyDescent="0.25">
      <c r="A226">
        <v>225</v>
      </c>
      <c r="B226" s="2">
        <v>44307</v>
      </c>
      <c r="C226" t="s">
        <v>7</v>
      </c>
      <c r="D226">
        <v>3170</v>
      </c>
      <c r="E226">
        <f t="shared" si="10"/>
        <v>110</v>
      </c>
      <c r="F226">
        <f>IF(E226 = E225, G225, G225 + IF(soki3[[#This Row],[WEEKEND]], 5000, $V$8))</f>
        <v>65302</v>
      </c>
      <c r="G226">
        <f>IF(soki3[[#This Row],[Butelek]]-soki3[[#This Row],[wielkosc_zamowienia]]&lt;0, soki3[[#This Row],[Butelek]], soki3[[#This Row],[Butelek]]-soki3[[#This Row],[wielkosc_zamowienia]])</f>
        <v>62132</v>
      </c>
      <c r="H226" t="b">
        <f>(soki3[[#This Row],[Butelek]]=soki3[[#This Row],[Zostało]])</f>
        <v>0</v>
      </c>
      <c r="I226" t="b">
        <f>WEEKDAY(soki3[[#This Row],[data]],2)&gt;5</f>
        <v>0</v>
      </c>
      <c r="P226" s="3">
        <v>212</v>
      </c>
      <c r="Q226" s="5">
        <v>44409</v>
      </c>
      <c r="R226" s="3" t="b">
        <f t="shared" si="11"/>
        <v>1</v>
      </c>
      <c r="S226" s="3">
        <f t="shared" si="12"/>
        <v>5</v>
      </c>
    </row>
    <row r="227" spans="1:19" x14ac:dyDescent="0.25">
      <c r="A227">
        <v>226</v>
      </c>
      <c r="B227" s="2">
        <v>44307</v>
      </c>
      <c r="C227" t="s">
        <v>4</v>
      </c>
      <c r="D227">
        <v>4140</v>
      </c>
      <c r="E227">
        <f t="shared" si="10"/>
        <v>110</v>
      </c>
      <c r="F227">
        <f>IF(E227 = E226, G226, G226 + IF(soki3[[#This Row],[WEEKEND]], 5000, $V$8))</f>
        <v>62132</v>
      </c>
      <c r="G227">
        <f>IF(soki3[[#This Row],[Butelek]]-soki3[[#This Row],[wielkosc_zamowienia]]&lt;0, soki3[[#This Row],[Butelek]], soki3[[#This Row],[Butelek]]-soki3[[#This Row],[wielkosc_zamowienia]])</f>
        <v>57992</v>
      </c>
      <c r="H227" t="b">
        <f>(soki3[[#This Row],[Butelek]]=soki3[[#This Row],[Zostało]])</f>
        <v>0</v>
      </c>
      <c r="I227" t="b">
        <f>WEEKDAY(soki3[[#This Row],[data]],2)&gt;5</f>
        <v>0</v>
      </c>
      <c r="P227" s="3">
        <v>213</v>
      </c>
      <c r="Q227" s="5">
        <v>44410</v>
      </c>
      <c r="R227" s="3" t="b">
        <f t="shared" si="11"/>
        <v>1</v>
      </c>
      <c r="S227" s="3">
        <f t="shared" si="12"/>
        <v>6</v>
      </c>
    </row>
    <row r="228" spans="1:19" x14ac:dyDescent="0.25">
      <c r="A228">
        <v>227</v>
      </c>
      <c r="B228" s="2">
        <v>44307</v>
      </c>
      <c r="C228" t="s">
        <v>5</v>
      </c>
      <c r="D228">
        <v>2060</v>
      </c>
      <c r="E228">
        <f t="shared" si="10"/>
        <v>110</v>
      </c>
      <c r="F228">
        <f>IF(E228 = E227, G227, G227 + IF(soki3[[#This Row],[WEEKEND]], 5000, $V$8))</f>
        <v>57992</v>
      </c>
      <c r="G228">
        <f>IF(soki3[[#This Row],[Butelek]]-soki3[[#This Row],[wielkosc_zamowienia]]&lt;0, soki3[[#This Row],[Butelek]], soki3[[#This Row],[Butelek]]-soki3[[#This Row],[wielkosc_zamowienia]])</f>
        <v>55932</v>
      </c>
      <c r="H228" t="b">
        <f>(soki3[[#This Row],[Butelek]]=soki3[[#This Row],[Zostało]])</f>
        <v>0</v>
      </c>
      <c r="I228" t="b">
        <f>WEEKDAY(soki3[[#This Row],[data]],2)&gt;5</f>
        <v>0</v>
      </c>
      <c r="P228" s="3">
        <v>214</v>
      </c>
      <c r="Q228" s="5">
        <v>44411</v>
      </c>
      <c r="R228" s="3" t="b">
        <f t="shared" si="11"/>
        <v>0</v>
      </c>
      <c r="S228" s="3">
        <f t="shared" si="12"/>
        <v>0</v>
      </c>
    </row>
    <row r="229" spans="1:19" x14ac:dyDescent="0.25">
      <c r="A229">
        <v>228</v>
      </c>
      <c r="B229" s="2">
        <v>44308</v>
      </c>
      <c r="C229" t="s">
        <v>5</v>
      </c>
      <c r="D229">
        <v>8220</v>
      </c>
      <c r="E229">
        <f t="shared" si="10"/>
        <v>111</v>
      </c>
      <c r="F229">
        <f>IF(E229 = E228, G228, G228 + IF(soki3[[#This Row],[WEEKEND]], 5000, $V$8))</f>
        <v>69111</v>
      </c>
      <c r="G229">
        <f>IF(soki3[[#This Row],[Butelek]]-soki3[[#This Row],[wielkosc_zamowienia]]&lt;0, soki3[[#This Row],[Butelek]], soki3[[#This Row],[Butelek]]-soki3[[#This Row],[wielkosc_zamowienia]])</f>
        <v>60891</v>
      </c>
      <c r="H229" t="b">
        <f>(soki3[[#This Row],[Butelek]]=soki3[[#This Row],[Zostało]])</f>
        <v>0</v>
      </c>
      <c r="I229" t="b">
        <f>WEEKDAY(soki3[[#This Row],[data]],2)&gt;5</f>
        <v>0</v>
      </c>
      <c r="P229" s="3">
        <v>215</v>
      </c>
      <c r="Q229" s="5">
        <v>44412</v>
      </c>
      <c r="R229" s="3" t="b">
        <f t="shared" si="11"/>
        <v>0</v>
      </c>
      <c r="S229" s="3">
        <f t="shared" si="12"/>
        <v>0</v>
      </c>
    </row>
    <row r="230" spans="1:19" x14ac:dyDescent="0.25">
      <c r="A230">
        <v>229</v>
      </c>
      <c r="B230" s="2">
        <v>44309</v>
      </c>
      <c r="C230" t="s">
        <v>7</v>
      </c>
      <c r="D230">
        <v>9490</v>
      </c>
      <c r="E230">
        <f t="shared" si="10"/>
        <v>112</v>
      </c>
      <c r="F230">
        <f>IF(E230 = E229, G229, G229 + IF(soki3[[#This Row],[WEEKEND]], 5000, $V$8))</f>
        <v>74070</v>
      </c>
      <c r="G230">
        <f>IF(soki3[[#This Row],[Butelek]]-soki3[[#This Row],[wielkosc_zamowienia]]&lt;0, soki3[[#This Row],[Butelek]], soki3[[#This Row],[Butelek]]-soki3[[#This Row],[wielkosc_zamowienia]])</f>
        <v>64580</v>
      </c>
      <c r="H230" t="b">
        <f>(soki3[[#This Row],[Butelek]]=soki3[[#This Row],[Zostało]])</f>
        <v>0</v>
      </c>
      <c r="I230" t="b">
        <f>WEEKDAY(soki3[[#This Row],[data]],2)&gt;5</f>
        <v>0</v>
      </c>
      <c r="P230" s="3">
        <v>216</v>
      </c>
      <c r="Q230" s="5">
        <v>44413</v>
      </c>
      <c r="R230" s="3" t="b">
        <f t="shared" si="11"/>
        <v>0</v>
      </c>
      <c r="S230" s="3">
        <f t="shared" si="12"/>
        <v>0</v>
      </c>
    </row>
    <row r="231" spans="1:19" x14ac:dyDescent="0.25">
      <c r="A231">
        <v>230</v>
      </c>
      <c r="B231" s="2">
        <v>44309</v>
      </c>
      <c r="C231" t="s">
        <v>4</v>
      </c>
      <c r="D231">
        <v>950</v>
      </c>
      <c r="E231">
        <f t="shared" si="10"/>
        <v>112</v>
      </c>
      <c r="F231">
        <f>IF(E231 = E230, G230, G230 + IF(soki3[[#This Row],[WEEKEND]], 5000, $V$8))</f>
        <v>64580</v>
      </c>
      <c r="G231">
        <f>IF(soki3[[#This Row],[Butelek]]-soki3[[#This Row],[wielkosc_zamowienia]]&lt;0, soki3[[#This Row],[Butelek]], soki3[[#This Row],[Butelek]]-soki3[[#This Row],[wielkosc_zamowienia]])</f>
        <v>63630</v>
      </c>
      <c r="H231" t="b">
        <f>(soki3[[#This Row],[Butelek]]=soki3[[#This Row],[Zostało]])</f>
        <v>0</v>
      </c>
      <c r="I231" t="b">
        <f>WEEKDAY(soki3[[#This Row],[data]],2)&gt;5</f>
        <v>0</v>
      </c>
      <c r="P231" s="3">
        <v>217</v>
      </c>
      <c r="Q231" s="5">
        <v>44414</v>
      </c>
      <c r="R231" s="3" t="b">
        <f t="shared" si="11"/>
        <v>0</v>
      </c>
      <c r="S231" s="3">
        <f t="shared" si="12"/>
        <v>0</v>
      </c>
    </row>
    <row r="232" spans="1:19" x14ac:dyDescent="0.25">
      <c r="A232">
        <v>231</v>
      </c>
      <c r="B232" s="2">
        <v>44310</v>
      </c>
      <c r="C232" t="s">
        <v>5</v>
      </c>
      <c r="D232">
        <v>3110</v>
      </c>
      <c r="E232">
        <f t="shared" si="10"/>
        <v>113</v>
      </c>
      <c r="F232">
        <f>IF(E232 = E231, G231, G231 + IF(soki3[[#This Row],[WEEKEND]], 5000, $V$8))</f>
        <v>68630</v>
      </c>
      <c r="G232">
        <f>IF(soki3[[#This Row],[Butelek]]-soki3[[#This Row],[wielkosc_zamowienia]]&lt;0, soki3[[#This Row],[Butelek]], soki3[[#This Row],[Butelek]]-soki3[[#This Row],[wielkosc_zamowienia]])</f>
        <v>65520</v>
      </c>
      <c r="H232" t="b">
        <f>(soki3[[#This Row],[Butelek]]=soki3[[#This Row],[Zostało]])</f>
        <v>0</v>
      </c>
      <c r="I232" t="b">
        <f>WEEKDAY(soki3[[#This Row],[data]],2)&gt;5</f>
        <v>1</v>
      </c>
      <c r="P232" s="3">
        <v>218</v>
      </c>
      <c r="Q232" s="5">
        <v>44415</v>
      </c>
      <c r="R232" s="3" t="b">
        <f t="shared" si="11"/>
        <v>0</v>
      </c>
      <c r="S232" s="3">
        <f t="shared" si="12"/>
        <v>0</v>
      </c>
    </row>
    <row r="233" spans="1:19" x14ac:dyDescent="0.25">
      <c r="A233">
        <v>232</v>
      </c>
      <c r="B233" s="2">
        <v>44311</v>
      </c>
      <c r="C233" t="s">
        <v>6</v>
      </c>
      <c r="D233">
        <v>6010</v>
      </c>
      <c r="E233">
        <f t="shared" si="10"/>
        <v>114</v>
      </c>
      <c r="F233">
        <f>IF(E233 = E232, G232, G232 + IF(soki3[[#This Row],[WEEKEND]], 5000, $V$8))</f>
        <v>70520</v>
      </c>
      <c r="G233">
        <f>IF(soki3[[#This Row],[Butelek]]-soki3[[#This Row],[wielkosc_zamowienia]]&lt;0, soki3[[#This Row],[Butelek]], soki3[[#This Row],[Butelek]]-soki3[[#This Row],[wielkosc_zamowienia]])</f>
        <v>64510</v>
      </c>
      <c r="H233" t="b">
        <f>(soki3[[#This Row],[Butelek]]=soki3[[#This Row],[Zostało]])</f>
        <v>0</v>
      </c>
      <c r="I233" t="b">
        <f>WEEKDAY(soki3[[#This Row],[data]],2)&gt;5</f>
        <v>1</v>
      </c>
      <c r="P233" s="3">
        <v>219</v>
      </c>
      <c r="Q233" s="5">
        <v>44416</v>
      </c>
      <c r="R233" s="3" t="b">
        <f t="shared" si="11"/>
        <v>1</v>
      </c>
      <c r="S233" s="3">
        <f t="shared" si="12"/>
        <v>1</v>
      </c>
    </row>
    <row r="234" spans="1:19" x14ac:dyDescent="0.25">
      <c r="A234">
        <v>233</v>
      </c>
      <c r="B234" s="2">
        <v>44311</v>
      </c>
      <c r="C234" t="s">
        <v>7</v>
      </c>
      <c r="D234">
        <v>1220</v>
      </c>
      <c r="E234">
        <f t="shared" si="10"/>
        <v>114</v>
      </c>
      <c r="F234">
        <f>IF(E234 = E233, G233, G233 + IF(soki3[[#This Row],[WEEKEND]], 5000, $V$8))</f>
        <v>64510</v>
      </c>
      <c r="G234">
        <f>IF(soki3[[#This Row],[Butelek]]-soki3[[#This Row],[wielkosc_zamowienia]]&lt;0, soki3[[#This Row],[Butelek]], soki3[[#This Row],[Butelek]]-soki3[[#This Row],[wielkosc_zamowienia]])</f>
        <v>63290</v>
      </c>
      <c r="H234" t="b">
        <f>(soki3[[#This Row],[Butelek]]=soki3[[#This Row],[Zostało]])</f>
        <v>0</v>
      </c>
      <c r="I234" t="b">
        <f>WEEKDAY(soki3[[#This Row],[data]],2)&gt;5</f>
        <v>1</v>
      </c>
      <c r="P234" s="3">
        <v>220</v>
      </c>
      <c r="Q234" s="5">
        <v>44417</v>
      </c>
      <c r="R234" s="3" t="b">
        <f t="shared" si="11"/>
        <v>0</v>
      </c>
      <c r="S234" s="3">
        <f t="shared" si="12"/>
        <v>0</v>
      </c>
    </row>
    <row r="235" spans="1:19" x14ac:dyDescent="0.25">
      <c r="A235">
        <v>234</v>
      </c>
      <c r="B235" s="2">
        <v>44311</v>
      </c>
      <c r="C235" t="s">
        <v>4</v>
      </c>
      <c r="D235">
        <v>8060</v>
      </c>
      <c r="E235">
        <f t="shared" si="10"/>
        <v>114</v>
      </c>
      <c r="F235">
        <f>IF(E235 = E234, G234, G234 + IF(soki3[[#This Row],[WEEKEND]], 5000, $V$8))</f>
        <v>63290</v>
      </c>
      <c r="G235">
        <f>IF(soki3[[#This Row],[Butelek]]-soki3[[#This Row],[wielkosc_zamowienia]]&lt;0, soki3[[#This Row],[Butelek]], soki3[[#This Row],[Butelek]]-soki3[[#This Row],[wielkosc_zamowienia]])</f>
        <v>55230</v>
      </c>
      <c r="H235" t="b">
        <f>(soki3[[#This Row],[Butelek]]=soki3[[#This Row],[Zostało]])</f>
        <v>0</v>
      </c>
      <c r="I235" t="b">
        <f>WEEKDAY(soki3[[#This Row],[data]],2)&gt;5</f>
        <v>1</v>
      </c>
      <c r="P235" s="3">
        <v>221</v>
      </c>
      <c r="Q235" s="5">
        <v>44418</v>
      </c>
      <c r="R235" s="3" t="b">
        <f t="shared" si="11"/>
        <v>0</v>
      </c>
      <c r="S235" s="3">
        <f t="shared" si="12"/>
        <v>0</v>
      </c>
    </row>
    <row r="236" spans="1:19" x14ac:dyDescent="0.25">
      <c r="A236">
        <v>235</v>
      </c>
      <c r="B236" s="2">
        <v>44312</v>
      </c>
      <c r="C236" t="s">
        <v>7</v>
      </c>
      <c r="D236">
        <v>4040</v>
      </c>
      <c r="E236">
        <f t="shared" si="10"/>
        <v>115</v>
      </c>
      <c r="F236">
        <f>IF(E236 = E235, G235, G235 + IF(soki3[[#This Row],[WEEKEND]], 5000, $V$8))</f>
        <v>68409</v>
      </c>
      <c r="G236">
        <f>IF(soki3[[#This Row],[Butelek]]-soki3[[#This Row],[wielkosc_zamowienia]]&lt;0, soki3[[#This Row],[Butelek]], soki3[[#This Row],[Butelek]]-soki3[[#This Row],[wielkosc_zamowienia]])</f>
        <v>64369</v>
      </c>
      <c r="H236" t="b">
        <f>(soki3[[#This Row],[Butelek]]=soki3[[#This Row],[Zostało]])</f>
        <v>0</v>
      </c>
      <c r="I236" t="b">
        <f>WEEKDAY(soki3[[#This Row],[data]],2)&gt;5</f>
        <v>0</v>
      </c>
      <c r="P236" s="3">
        <v>222</v>
      </c>
      <c r="Q236" s="5">
        <v>44419</v>
      </c>
      <c r="R236" s="3" t="b">
        <f t="shared" si="11"/>
        <v>1</v>
      </c>
      <c r="S236" s="3">
        <f t="shared" si="12"/>
        <v>1</v>
      </c>
    </row>
    <row r="237" spans="1:19" x14ac:dyDescent="0.25">
      <c r="A237">
        <v>236</v>
      </c>
      <c r="B237" s="2">
        <v>44313</v>
      </c>
      <c r="C237" t="s">
        <v>6</v>
      </c>
      <c r="D237">
        <v>950</v>
      </c>
      <c r="E237">
        <f t="shared" si="10"/>
        <v>116</v>
      </c>
      <c r="F237">
        <f>IF(E237 = E236, G236, G236 + IF(soki3[[#This Row],[WEEKEND]], 5000, $V$8))</f>
        <v>77548</v>
      </c>
      <c r="G237">
        <f>IF(soki3[[#This Row],[Butelek]]-soki3[[#This Row],[wielkosc_zamowienia]]&lt;0, soki3[[#This Row],[Butelek]], soki3[[#This Row],[Butelek]]-soki3[[#This Row],[wielkosc_zamowienia]])</f>
        <v>76598</v>
      </c>
      <c r="H237" t="b">
        <f>(soki3[[#This Row],[Butelek]]=soki3[[#This Row],[Zostało]])</f>
        <v>0</v>
      </c>
      <c r="I237" t="b">
        <f>WEEKDAY(soki3[[#This Row],[data]],2)&gt;5</f>
        <v>0</v>
      </c>
      <c r="P237" s="3">
        <v>223</v>
      </c>
      <c r="Q237" s="5">
        <v>44420</v>
      </c>
      <c r="R237" s="3" t="b">
        <f t="shared" si="11"/>
        <v>0</v>
      </c>
      <c r="S237" s="3">
        <f t="shared" si="12"/>
        <v>0</v>
      </c>
    </row>
    <row r="238" spans="1:19" x14ac:dyDescent="0.25">
      <c r="A238">
        <v>237</v>
      </c>
      <c r="B238" s="2">
        <v>44313</v>
      </c>
      <c r="C238" t="s">
        <v>5</v>
      </c>
      <c r="D238">
        <v>9470</v>
      </c>
      <c r="E238">
        <f t="shared" si="10"/>
        <v>116</v>
      </c>
      <c r="F238">
        <f>IF(E238 = E237, G237, G237 + IF(soki3[[#This Row],[WEEKEND]], 5000, $V$8))</f>
        <v>76598</v>
      </c>
      <c r="G238">
        <f>IF(soki3[[#This Row],[Butelek]]-soki3[[#This Row],[wielkosc_zamowienia]]&lt;0, soki3[[#This Row],[Butelek]], soki3[[#This Row],[Butelek]]-soki3[[#This Row],[wielkosc_zamowienia]])</f>
        <v>67128</v>
      </c>
      <c r="H238" t="b">
        <f>(soki3[[#This Row],[Butelek]]=soki3[[#This Row],[Zostało]])</f>
        <v>0</v>
      </c>
      <c r="I238" t="b">
        <f>WEEKDAY(soki3[[#This Row],[data]],2)&gt;5</f>
        <v>0</v>
      </c>
      <c r="P238" s="3">
        <v>224</v>
      </c>
      <c r="Q238" s="5">
        <v>44421</v>
      </c>
      <c r="R238" s="3" t="b">
        <f t="shared" si="11"/>
        <v>0</v>
      </c>
      <c r="S238" s="3">
        <f t="shared" si="12"/>
        <v>0</v>
      </c>
    </row>
    <row r="239" spans="1:19" x14ac:dyDescent="0.25">
      <c r="A239">
        <v>238</v>
      </c>
      <c r="B239" s="2">
        <v>44313</v>
      </c>
      <c r="C239" t="s">
        <v>7</v>
      </c>
      <c r="D239">
        <v>4760</v>
      </c>
      <c r="E239">
        <f t="shared" si="10"/>
        <v>116</v>
      </c>
      <c r="F239">
        <f>IF(E239 = E238, G238, G238 + IF(soki3[[#This Row],[WEEKEND]], 5000, $V$8))</f>
        <v>67128</v>
      </c>
      <c r="G239">
        <f>IF(soki3[[#This Row],[Butelek]]-soki3[[#This Row],[wielkosc_zamowienia]]&lt;0, soki3[[#This Row],[Butelek]], soki3[[#This Row],[Butelek]]-soki3[[#This Row],[wielkosc_zamowienia]])</f>
        <v>62368</v>
      </c>
      <c r="H239" t="b">
        <f>(soki3[[#This Row],[Butelek]]=soki3[[#This Row],[Zostało]])</f>
        <v>0</v>
      </c>
      <c r="I239" t="b">
        <f>WEEKDAY(soki3[[#This Row],[data]],2)&gt;5</f>
        <v>0</v>
      </c>
      <c r="P239" s="3">
        <v>225</v>
      </c>
      <c r="Q239" s="5">
        <v>44422</v>
      </c>
      <c r="R239" s="3" t="b">
        <f t="shared" si="11"/>
        <v>1</v>
      </c>
      <c r="S239" s="3">
        <f t="shared" si="12"/>
        <v>1</v>
      </c>
    </row>
    <row r="240" spans="1:19" x14ac:dyDescent="0.25">
      <c r="A240">
        <v>239</v>
      </c>
      <c r="B240" s="2">
        <v>44314</v>
      </c>
      <c r="C240" t="s">
        <v>4</v>
      </c>
      <c r="D240">
        <v>9390</v>
      </c>
      <c r="E240">
        <f t="shared" si="10"/>
        <v>117</v>
      </c>
      <c r="F240">
        <f>IF(E240 = E239, G239, G239 + IF(soki3[[#This Row],[WEEKEND]], 5000, $V$8))</f>
        <v>75547</v>
      </c>
      <c r="G240">
        <f>IF(soki3[[#This Row],[Butelek]]-soki3[[#This Row],[wielkosc_zamowienia]]&lt;0, soki3[[#This Row],[Butelek]], soki3[[#This Row],[Butelek]]-soki3[[#This Row],[wielkosc_zamowienia]])</f>
        <v>66157</v>
      </c>
      <c r="H240" t="b">
        <f>(soki3[[#This Row],[Butelek]]=soki3[[#This Row],[Zostało]])</f>
        <v>0</v>
      </c>
      <c r="I240" t="b">
        <f>WEEKDAY(soki3[[#This Row],[data]],2)&gt;5</f>
        <v>0</v>
      </c>
      <c r="P240" s="3">
        <v>226</v>
      </c>
      <c r="Q240" s="5">
        <v>44423</v>
      </c>
      <c r="R240" s="3" t="b">
        <f t="shared" si="11"/>
        <v>1</v>
      </c>
      <c r="S240" s="3">
        <f t="shared" si="12"/>
        <v>2</v>
      </c>
    </row>
    <row r="241" spans="1:19" x14ac:dyDescent="0.25">
      <c r="A241">
        <v>240</v>
      </c>
      <c r="B241" s="2">
        <v>44314</v>
      </c>
      <c r="C241" t="s">
        <v>5</v>
      </c>
      <c r="D241">
        <v>4520</v>
      </c>
      <c r="E241">
        <f t="shared" si="10"/>
        <v>117</v>
      </c>
      <c r="F241">
        <f>IF(E241 = E240, G240, G240 + IF(soki3[[#This Row],[WEEKEND]], 5000, $V$8))</f>
        <v>66157</v>
      </c>
      <c r="G241">
        <f>IF(soki3[[#This Row],[Butelek]]-soki3[[#This Row],[wielkosc_zamowienia]]&lt;0, soki3[[#This Row],[Butelek]], soki3[[#This Row],[Butelek]]-soki3[[#This Row],[wielkosc_zamowienia]])</f>
        <v>61637</v>
      </c>
      <c r="H241" t="b">
        <f>(soki3[[#This Row],[Butelek]]=soki3[[#This Row],[Zostało]])</f>
        <v>0</v>
      </c>
      <c r="I241" t="b">
        <f>WEEKDAY(soki3[[#This Row],[data]],2)&gt;5</f>
        <v>0</v>
      </c>
      <c r="P241" s="3">
        <v>227</v>
      </c>
      <c r="Q241" s="5">
        <v>44424</v>
      </c>
      <c r="R241" s="3" t="b">
        <f t="shared" si="11"/>
        <v>1</v>
      </c>
      <c r="S241" s="3">
        <f t="shared" si="12"/>
        <v>3</v>
      </c>
    </row>
    <row r="242" spans="1:19" x14ac:dyDescent="0.25">
      <c r="A242">
        <v>241</v>
      </c>
      <c r="B242" s="2">
        <v>44315</v>
      </c>
      <c r="C242" t="s">
        <v>5</v>
      </c>
      <c r="D242">
        <v>8460</v>
      </c>
      <c r="E242">
        <f t="shared" si="10"/>
        <v>118</v>
      </c>
      <c r="F242">
        <f>IF(E242 = E241, G241, G241 + IF(soki3[[#This Row],[WEEKEND]], 5000, $V$8))</f>
        <v>74816</v>
      </c>
      <c r="G242">
        <f>IF(soki3[[#This Row],[Butelek]]-soki3[[#This Row],[wielkosc_zamowienia]]&lt;0, soki3[[#This Row],[Butelek]], soki3[[#This Row],[Butelek]]-soki3[[#This Row],[wielkosc_zamowienia]])</f>
        <v>66356</v>
      </c>
      <c r="H242" t="b">
        <f>(soki3[[#This Row],[Butelek]]=soki3[[#This Row],[Zostało]])</f>
        <v>0</v>
      </c>
      <c r="I242" t="b">
        <f>WEEKDAY(soki3[[#This Row],[data]],2)&gt;5</f>
        <v>0</v>
      </c>
      <c r="P242" s="3">
        <v>228</v>
      </c>
      <c r="Q242" s="5">
        <v>44425</v>
      </c>
      <c r="R242" s="3" t="b">
        <f t="shared" si="11"/>
        <v>1</v>
      </c>
      <c r="S242" s="3">
        <f t="shared" si="12"/>
        <v>4</v>
      </c>
    </row>
    <row r="243" spans="1:19" x14ac:dyDescent="0.25">
      <c r="A243">
        <v>242</v>
      </c>
      <c r="B243" s="2">
        <v>44316</v>
      </c>
      <c r="C243" t="s">
        <v>4</v>
      </c>
      <c r="D243">
        <v>4880</v>
      </c>
      <c r="E243">
        <f t="shared" si="10"/>
        <v>119</v>
      </c>
      <c r="F243">
        <f>IF(E243 = E242, G242, G242 + IF(soki3[[#This Row],[WEEKEND]], 5000, $V$8))</f>
        <v>79535</v>
      </c>
      <c r="G243">
        <f>IF(soki3[[#This Row],[Butelek]]-soki3[[#This Row],[wielkosc_zamowienia]]&lt;0, soki3[[#This Row],[Butelek]], soki3[[#This Row],[Butelek]]-soki3[[#This Row],[wielkosc_zamowienia]])</f>
        <v>74655</v>
      </c>
      <c r="H243" t="b">
        <f>(soki3[[#This Row],[Butelek]]=soki3[[#This Row],[Zostało]])</f>
        <v>0</v>
      </c>
      <c r="I243" t="b">
        <f>WEEKDAY(soki3[[#This Row],[data]],2)&gt;5</f>
        <v>0</v>
      </c>
      <c r="P243" s="3">
        <v>229</v>
      </c>
      <c r="Q243" s="5">
        <v>44426</v>
      </c>
      <c r="R243" s="3" t="b">
        <f t="shared" si="11"/>
        <v>0</v>
      </c>
      <c r="S243" s="3">
        <f t="shared" si="12"/>
        <v>0</v>
      </c>
    </row>
    <row r="244" spans="1:19" x14ac:dyDescent="0.25">
      <c r="A244">
        <v>243</v>
      </c>
      <c r="B244" s="2">
        <v>44317</v>
      </c>
      <c r="C244" t="s">
        <v>4</v>
      </c>
      <c r="D244">
        <v>3980</v>
      </c>
      <c r="E244">
        <f t="shared" si="10"/>
        <v>120</v>
      </c>
      <c r="F244">
        <f>IF(E244 = E243, G243, G243 + IF(soki3[[#This Row],[WEEKEND]], 5000, $V$8))</f>
        <v>79655</v>
      </c>
      <c r="G244">
        <f>IF(soki3[[#This Row],[Butelek]]-soki3[[#This Row],[wielkosc_zamowienia]]&lt;0, soki3[[#This Row],[Butelek]], soki3[[#This Row],[Butelek]]-soki3[[#This Row],[wielkosc_zamowienia]])</f>
        <v>75675</v>
      </c>
      <c r="H244" t="b">
        <f>(soki3[[#This Row],[Butelek]]=soki3[[#This Row],[Zostało]])</f>
        <v>0</v>
      </c>
      <c r="I244" t="b">
        <f>WEEKDAY(soki3[[#This Row],[data]],2)&gt;5</f>
        <v>1</v>
      </c>
      <c r="P244" s="3">
        <v>230</v>
      </c>
      <c r="Q244" s="5">
        <v>44427</v>
      </c>
      <c r="R244" s="3" t="b">
        <f t="shared" si="11"/>
        <v>0</v>
      </c>
      <c r="S244" s="3">
        <f t="shared" si="12"/>
        <v>0</v>
      </c>
    </row>
    <row r="245" spans="1:19" x14ac:dyDescent="0.25">
      <c r="A245">
        <v>244</v>
      </c>
      <c r="B245" s="2">
        <v>44318</v>
      </c>
      <c r="C245" t="s">
        <v>4</v>
      </c>
      <c r="D245">
        <v>3980</v>
      </c>
      <c r="E245">
        <f t="shared" si="10"/>
        <v>121</v>
      </c>
      <c r="F245">
        <f>IF(E245 = E244, G244, G244 + IF(soki3[[#This Row],[WEEKEND]], 5000, $V$8))</f>
        <v>80675</v>
      </c>
      <c r="G245">
        <f>IF(soki3[[#This Row],[Butelek]]-soki3[[#This Row],[wielkosc_zamowienia]]&lt;0, soki3[[#This Row],[Butelek]], soki3[[#This Row],[Butelek]]-soki3[[#This Row],[wielkosc_zamowienia]])</f>
        <v>76695</v>
      </c>
      <c r="H245" t="b">
        <f>(soki3[[#This Row],[Butelek]]=soki3[[#This Row],[Zostało]])</f>
        <v>0</v>
      </c>
      <c r="I245" t="b">
        <f>WEEKDAY(soki3[[#This Row],[data]],2)&gt;5</f>
        <v>1</v>
      </c>
      <c r="P245" s="3">
        <v>231</v>
      </c>
      <c r="Q245" s="5">
        <v>44428</v>
      </c>
      <c r="R245" s="3" t="b">
        <f t="shared" si="11"/>
        <v>1</v>
      </c>
      <c r="S245" s="3">
        <f t="shared" si="12"/>
        <v>1</v>
      </c>
    </row>
    <row r="246" spans="1:19" x14ac:dyDescent="0.25">
      <c r="A246">
        <v>245</v>
      </c>
      <c r="B246" s="2">
        <v>44319</v>
      </c>
      <c r="C246" t="s">
        <v>6</v>
      </c>
      <c r="D246">
        <v>2130</v>
      </c>
      <c r="E246">
        <f t="shared" si="10"/>
        <v>122</v>
      </c>
      <c r="F246">
        <f>IF(E246 = E245, G245, G245 + IF(soki3[[#This Row],[WEEKEND]], 5000, $V$8))</f>
        <v>89874</v>
      </c>
      <c r="G246">
        <f>IF(soki3[[#This Row],[Butelek]]-soki3[[#This Row],[wielkosc_zamowienia]]&lt;0, soki3[[#This Row],[Butelek]], soki3[[#This Row],[Butelek]]-soki3[[#This Row],[wielkosc_zamowienia]])</f>
        <v>87744</v>
      </c>
      <c r="H246" t="b">
        <f>(soki3[[#This Row],[Butelek]]=soki3[[#This Row],[Zostało]])</f>
        <v>0</v>
      </c>
      <c r="I246" t="b">
        <f>WEEKDAY(soki3[[#This Row],[data]],2)&gt;5</f>
        <v>0</v>
      </c>
      <c r="P246" s="3">
        <v>232</v>
      </c>
      <c r="Q246" s="5">
        <v>44429</v>
      </c>
      <c r="R246" s="3" t="b">
        <f t="shared" si="11"/>
        <v>0</v>
      </c>
      <c r="S246" s="3">
        <f t="shared" si="12"/>
        <v>0</v>
      </c>
    </row>
    <row r="247" spans="1:19" x14ac:dyDescent="0.25">
      <c r="A247">
        <v>246</v>
      </c>
      <c r="B247" s="2">
        <v>44319</v>
      </c>
      <c r="C247" t="s">
        <v>5</v>
      </c>
      <c r="D247">
        <v>7520</v>
      </c>
      <c r="E247">
        <f t="shared" si="10"/>
        <v>122</v>
      </c>
      <c r="F247">
        <f>IF(E247 = E246, G246, G246 + IF(soki3[[#This Row],[WEEKEND]], 5000, $V$8))</f>
        <v>87744</v>
      </c>
      <c r="G247">
        <f>IF(soki3[[#This Row],[Butelek]]-soki3[[#This Row],[wielkosc_zamowienia]]&lt;0, soki3[[#This Row],[Butelek]], soki3[[#This Row],[Butelek]]-soki3[[#This Row],[wielkosc_zamowienia]])</f>
        <v>80224</v>
      </c>
      <c r="H247" t="b">
        <f>(soki3[[#This Row],[Butelek]]=soki3[[#This Row],[Zostało]])</f>
        <v>0</v>
      </c>
      <c r="I247" t="b">
        <f>WEEKDAY(soki3[[#This Row],[data]],2)&gt;5</f>
        <v>0</v>
      </c>
      <c r="P247" s="3">
        <v>233</v>
      </c>
      <c r="Q247" s="5">
        <v>44430</v>
      </c>
      <c r="R247" s="3" t="b">
        <f t="shared" si="11"/>
        <v>1</v>
      </c>
      <c r="S247" s="3">
        <f t="shared" si="12"/>
        <v>1</v>
      </c>
    </row>
    <row r="248" spans="1:19" x14ac:dyDescent="0.25">
      <c r="A248">
        <v>247</v>
      </c>
      <c r="B248" s="2">
        <v>44320</v>
      </c>
      <c r="C248" t="s">
        <v>5</v>
      </c>
      <c r="D248">
        <v>3900</v>
      </c>
      <c r="E248">
        <f t="shared" si="10"/>
        <v>123</v>
      </c>
      <c r="F248">
        <f>IF(E248 = E247, G247, G247 + IF(soki3[[#This Row],[WEEKEND]], 5000, $V$8))</f>
        <v>93403</v>
      </c>
      <c r="G248">
        <f>IF(soki3[[#This Row],[Butelek]]-soki3[[#This Row],[wielkosc_zamowienia]]&lt;0, soki3[[#This Row],[Butelek]], soki3[[#This Row],[Butelek]]-soki3[[#This Row],[wielkosc_zamowienia]])</f>
        <v>89503</v>
      </c>
      <c r="H248" t="b">
        <f>(soki3[[#This Row],[Butelek]]=soki3[[#This Row],[Zostało]])</f>
        <v>0</v>
      </c>
      <c r="I248" t="b">
        <f>WEEKDAY(soki3[[#This Row],[data]],2)&gt;5</f>
        <v>0</v>
      </c>
      <c r="P248" s="3">
        <v>234</v>
      </c>
      <c r="Q248" s="5">
        <v>44431</v>
      </c>
      <c r="R248" s="3" t="b">
        <f t="shared" si="11"/>
        <v>1</v>
      </c>
      <c r="S248" s="3">
        <f t="shared" si="12"/>
        <v>2</v>
      </c>
    </row>
    <row r="249" spans="1:19" x14ac:dyDescent="0.25">
      <c r="A249">
        <v>248</v>
      </c>
      <c r="B249" s="2">
        <v>44321</v>
      </c>
      <c r="C249" t="s">
        <v>5</v>
      </c>
      <c r="D249">
        <v>8960</v>
      </c>
      <c r="E249">
        <f t="shared" si="10"/>
        <v>124</v>
      </c>
      <c r="F249">
        <f>IF(E249 = E248, G248, G248 + IF(soki3[[#This Row],[WEEKEND]], 5000, $V$8))</f>
        <v>102682</v>
      </c>
      <c r="G249">
        <f>IF(soki3[[#This Row],[Butelek]]-soki3[[#This Row],[wielkosc_zamowienia]]&lt;0, soki3[[#This Row],[Butelek]], soki3[[#This Row],[Butelek]]-soki3[[#This Row],[wielkosc_zamowienia]])</f>
        <v>93722</v>
      </c>
      <c r="H249" t="b">
        <f>(soki3[[#This Row],[Butelek]]=soki3[[#This Row],[Zostało]])</f>
        <v>0</v>
      </c>
      <c r="I249" t="b">
        <f>WEEKDAY(soki3[[#This Row],[data]],2)&gt;5</f>
        <v>0</v>
      </c>
      <c r="P249" s="3">
        <v>235</v>
      </c>
      <c r="Q249" s="5">
        <v>44432</v>
      </c>
      <c r="R249" s="3" t="b">
        <f t="shared" si="11"/>
        <v>1</v>
      </c>
      <c r="S249" s="3">
        <f t="shared" si="12"/>
        <v>3</v>
      </c>
    </row>
    <row r="250" spans="1:19" x14ac:dyDescent="0.25">
      <c r="A250">
        <v>249</v>
      </c>
      <c r="B250" s="2">
        <v>44321</v>
      </c>
      <c r="C250" t="s">
        <v>4</v>
      </c>
      <c r="D250">
        <v>3070</v>
      </c>
      <c r="E250">
        <f t="shared" si="10"/>
        <v>124</v>
      </c>
      <c r="F250">
        <f>IF(E250 = E249, G249, G249 + IF(soki3[[#This Row],[WEEKEND]], 5000, $V$8))</f>
        <v>93722</v>
      </c>
      <c r="G250">
        <f>IF(soki3[[#This Row],[Butelek]]-soki3[[#This Row],[wielkosc_zamowienia]]&lt;0, soki3[[#This Row],[Butelek]], soki3[[#This Row],[Butelek]]-soki3[[#This Row],[wielkosc_zamowienia]])</f>
        <v>90652</v>
      </c>
      <c r="H250" t="b">
        <f>(soki3[[#This Row],[Butelek]]=soki3[[#This Row],[Zostało]])</f>
        <v>0</v>
      </c>
      <c r="I250" t="b">
        <f>WEEKDAY(soki3[[#This Row],[data]],2)&gt;5</f>
        <v>0</v>
      </c>
      <c r="P250" s="3">
        <v>236</v>
      </c>
      <c r="Q250" s="5">
        <v>44433</v>
      </c>
      <c r="R250" s="3" t="b">
        <f t="shared" si="11"/>
        <v>0</v>
      </c>
      <c r="S250" s="3">
        <f t="shared" si="12"/>
        <v>0</v>
      </c>
    </row>
    <row r="251" spans="1:19" x14ac:dyDescent="0.25">
      <c r="A251">
        <v>250</v>
      </c>
      <c r="B251" s="2">
        <v>44322</v>
      </c>
      <c r="C251" t="s">
        <v>4</v>
      </c>
      <c r="D251">
        <v>1950</v>
      </c>
      <c r="E251">
        <f t="shared" si="10"/>
        <v>125</v>
      </c>
      <c r="F251">
        <f>IF(E251 = E250, G250, G250 + IF(soki3[[#This Row],[WEEKEND]], 5000, $V$8))</f>
        <v>103831</v>
      </c>
      <c r="G251">
        <f>IF(soki3[[#This Row],[Butelek]]-soki3[[#This Row],[wielkosc_zamowienia]]&lt;0, soki3[[#This Row],[Butelek]], soki3[[#This Row],[Butelek]]-soki3[[#This Row],[wielkosc_zamowienia]])</f>
        <v>101881</v>
      </c>
      <c r="H251" t="b">
        <f>(soki3[[#This Row],[Butelek]]=soki3[[#This Row],[Zostało]])</f>
        <v>0</v>
      </c>
      <c r="I251" t="b">
        <f>WEEKDAY(soki3[[#This Row],[data]],2)&gt;5</f>
        <v>0</v>
      </c>
      <c r="P251" s="3">
        <v>237</v>
      </c>
      <c r="Q251" s="5">
        <v>44434</v>
      </c>
      <c r="R251" s="3" t="b">
        <f t="shared" si="11"/>
        <v>1</v>
      </c>
      <c r="S251" s="3">
        <f t="shared" si="12"/>
        <v>1</v>
      </c>
    </row>
    <row r="252" spans="1:19" x14ac:dyDescent="0.25">
      <c r="A252">
        <v>251</v>
      </c>
      <c r="B252" s="2">
        <v>44322</v>
      </c>
      <c r="C252" t="s">
        <v>7</v>
      </c>
      <c r="D252">
        <v>4340</v>
      </c>
      <c r="E252">
        <f t="shared" si="10"/>
        <v>125</v>
      </c>
      <c r="F252">
        <f>IF(E252 = E251, G251, G251 + IF(soki3[[#This Row],[WEEKEND]], 5000, $V$8))</f>
        <v>101881</v>
      </c>
      <c r="G252">
        <f>IF(soki3[[#This Row],[Butelek]]-soki3[[#This Row],[wielkosc_zamowienia]]&lt;0, soki3[[#This Row],[Butelek]], soki3[[#This Row],[Butelek]]-soki3[[#This Row],[wielkosc_zamowienia]])</f>
        <v>97541</v>
      </c>
      <c r="H252" t="b">
        <f>(soki3[[#This Row],[Butelek]]=soki3[[#This Row],[Zostało]])</f>
        <v>0</v>
      </c>
      <c r="I252" t="b">
        <f>WEEKDAY(soki3[[#This Row],[data]],2)&gt;5</f>
        <v>0</v>
      </c>
      <c r="P252" s="3">
        <v>238</v>
      </c>
      <c r="Q252" s="5">
        <v>44435</v>
      </c>
      <c r="R252" s="3" t="b">
        <f t="shared" si="11"/>
        <v>0</v>
      </c>
      <c r="S252" s="3">
        <f t="shared" si="12"/>
        <v>0</v>
      </c>
    </row>
    <row r="253" spans="1:19" x14ac:dyDescent="0.25">
      <c r="A253">
        <v>252</v>
      </c>
      <c r="B253" s="2">
        <v>44323</v>
      </c>
      <c r="C253" t="s">
        <v>7</v>
      </c>
      <c r="D253">
        <v>8510</v>
      </c>
      <c r="E253">
        <f t="shared" si="10"/>
        <v>126</v>
      </c>
      <c r="F253">
        <f>IF(E253 = E252, G252, G252 + IF(soki3[[#This Row],[WEEKEND]], 5000, $V$8))</f>
        <v>110720</v>
      </c>
      <c r="G253">
        <f>IF(soki3[[#This Row],[Butelek]]-soki3[[#This Row],[wielkosc_zamowienia]]&lt;0, soki3[[#This Row],[Butelek]], soki3[[#This Row],[Butelek]]-soki3[[#This Row],[wielkosc_zamowienia]])</f>
        <v>102210</v>
      </c>
      <c r="H253" t="b">
        <f>(soki3[[#This Row],[Butelek]]=soki3[[#This Row],[Zostało]])</f>
        <v>0</v>
      </c>
      <c r="I253" t="b">
        <f>WEEKDAY(soki3[[#This Row],[data]],2)&gt;5</f>
        <v>0</v>
      </c>
      <c r="P253" s="3">
        <v>239</v>
      </c>
      <c r="Q253" s="5">
        <v>44436</v>
      </c>
      <c r="R253" s="3" t="b">
        <f t="shared" si="11"/>
        <v>1</v>
      </c>
      <c r="S253" s="3">
        <f t="shared" si="12"/>
        <v>1</v>
      </c>
    </row>
    <row r="254" spans="1:19" x14ac:dyDescent="0.25">
      <c r="A254">
        <v>253</v>
      </c>
      <c r="B254" s="2">
        <v>44323</v>
      </c>
      <c r="C254" t="s">
        <v>4</v>
      </c>
      <c r="D254">
        <v>9810</v>
      </c>
      <c r="E254">
        <f t="shared" si="10"/>
        <v>126</v>
      </c>
      <c r="F254">
        <f>IF(E254 = E253, G253, G253 + IF(soki3[[#This Row],[WEEKEND]], 5000, $V$8))</f>
        <v>102210</v>
      </c>
      <c r="G254">
        <f>IF(soki3[[#This Row],[Butelek]]-soki3[[#This Row],[wielkosc_zamowienia]]&lt;0, soki3[[#This Row],[Butelek]], soki3[[#This Row],[Butelek]]-soki3[[#This Row],[wielkosc_zamowienia]])</f>
        <v>92400</v>
      </c>
      <c r="H254" t="b">
        <f>(soki3[[#This Row],[Butelek]]=soki3[[#This Row],[Zostało]])</f>
        <v>0</v>
      </c>
      <c r="I254" t="b">
        <f>WEEKDAY(soki3[[#This Row],[data]],2)&gt;5</f>
        <v>0</v>
      </c>
      <c r="P254" s="3">
        <v>240</v>
      </c>
      <c r="Q254" s="5">
        <v>44437</v>
      </c>
      <c r="R254" s="3" t="b">
        <f t="shared" si="11"/>
        <v>0</v>
      </c>
      <c r="S254" s="3">
        <f t="shared" si="12"/>
        <v>0</v>
      </c>
    </row>
    <row r="255" spans="1:19" x14ac:dyDescent="0.25">
      <c r="A255">
        <v>254</v>
      </c>
      <c r="B255" s="2">
        <v>44323</v>
      </c>
      <c r="C255" t="s">
        <v>6</v>
      </c>
      <c r="D255">
        <v>5560</v>
      </c>
      <c r="E255">
        <f t="shared" si="10"/>
        <v>126</v>
      </c>
      <c r="F255">
        <f>IF(E255 = E254, G254, G254 + IF(soki3[[#This Row],[WEEKEND]], 5000, $V$8))</f>
        <v>92400</v>
      </c>
      <c r="G255">
        <f>IF(soki3[[#This Row],[Butelek]]-soki3[[#This Row],[wielkosc_zamowienia]]&lt;0, soki3[[#This Row],[Butelek]], soki3[[#This Row],[Butelek]]-soki3[[#This Row],[wielkosc_zamowienia]])</f>
        <v>86840</v>
      </c>
      <c r="H255" t="b">
        <f>(soki3[[#This Row],[Butelek]]=soki3[[#This Row],[Zostało]])</f>
        <v>0</v>
      </c>
      <c r="I255" t="b">
        <f>WEEKDAY(soki3[[#This Row],[data]],2)&gt;5</f>
        <v>0</v>
      </c>
      <c r="P255" s="3">
        <v>241</v>
      </c>
      <c r="Q255" s="5">
        <v>44438</v>
      </c>
      <c r="R255" s="3" t="b">
        <f t="shared" si="11"/>
        <v>1</v>
      </c>
      <c r="S255" s="3">
        <f t="shared" si="12"/>
        <v>1</v>
      </c>
    </row>
    <row r="256" spans="1:19" x14ac:dyDescent="0.25">
      <c r="A256">
        <v>255</v>
      </c>
      <c r="B256" s="2">
        <v>44323</v>
      </c>
      <c r="C256" t="s">
        <v>5</v>
      </c>
      <c r="D256">
        <v>8340</v>
      </c>
      <c r="E256">
        <f t="shared" si="10"/>
        <v>126</v>
      </c>
      <c r="F256">
        <f>IF(E256 = E255, G255, G255 + IF(soki3[[#This Row],[WEEKEND]], 5000, $V$8))</f>
        <v>86840</v>
      </c>
      <c r="G256">
        <f>IF(soki3[[#This Row],[Butelek]]-soki3[[#This Row],[wielkosc_zamowienia]]&lt;0, soki3[[#This Row],[Butelek]], soki3[[#This Row],[Butelek]]-soki3[[#This Row],[wielkosc_zamowienia]])</f>
        <v>78500</v>
      </c>
      <c r="H256" t="b">
        <f>(soki3[[#This Row],[Butelek]]=soki3[[#This Row],[Zostało]])</f>
        <v>0</v>
      </c>
      <c r="I256" t="b">
        <f>WEEKDAY(soki3[[#This Row],[data]],2)&gt;5</f>
        <v>0</v>
      </c>
      <c r="P256" s="3">
        <v>242</v>
      </c>
      <c r="Q256" s="5">
        <v>44439</v>
      </c>
      <c r="R256" s="3" t="b">
        <f t="shared" si="11"/>
        <v>1</v>
      </c>
      <c r="S256" s="3">
        <f t="shared" si="12"/>
        <v>2</v>
      </c>
    </row>
    <row r="257" spans="1:19" x14ac:dyDescent="0.25">
      <c r="A257">
        <v>256</v>
      </c>
      <c r="B257" s="2">
        <v>44324</v>
      </c>
      <c r="C257" t="s">
        <v>5</v>
      </c>
      <c r="D257">
        <v>4510</v>
      </c>
      <c r="E257">
        <f t="shared" si="10"/>
        <v>127</v>
      </c>
      <c r="F257">
        <f>IF(E257 = E256, G256, G256 + IF(soki3[[#This Row],[WEEKEND]], 5000, $V$8))</f>
        <v>83500</v>
      </c>
      <c r="G257">
        <f>IF(soki3[[#This Row],[Butelek]]-soki3[[#This Row],[wielkosc_zamowienia]]&lt;0, soki3[[#This Row],[Butelek]], soki3[[#This Row],[Butelek]]-soki3[[#This Row],[wielkosc_zamowienia]])</f>
        <v>78990</v>
      </c>
      <c r="H257" t="b">
        <f>(soki3[[#This Row],[Butelek]]=soki3[[#This Row],[Zostało]])</f>
        <v>0</v>
      </c>
      <c r="I257" t="b">
        <f>WEEKDAY(soki3[[#This Row],[data]],2)&gt;5</f>
        <v>1</v>
      </c>
      <c r="P257" s="3">
        <v>243</v>
      </c>
      <c r="Q257" s="5">
        <v>44440</v>
      </c>
      <c r="R257" s="3" t="b">
        <f t="shared" si="11"/>
        <v>1</v>
      </c>
      <c r="S257" s="3">
        <f t="shared" si="12"/>
        <v>3</v>
      </c>
    </row>
    <row r="258" spans="1:19" x14ac:dyDescent="0.25">
      <c r="A258">
        <v>257</v>
      </c>
      <c r="B258" s="2">
        <v>44324</v>
      </c>
      <c r="C258" t="s">
        <v>4</v>
      </c>
      <c r="D258">
        <v>7270</v>
      </c>
      <c r="E258">
        <f t="shared" si="10"/>
        <v>127</v>
      </c>
      <c r="F258">
        <f>IF(E258 = E257, G257, G257 + IF(soki3[[#This Row],[WEEKEND]], 5000, $V$8))</f>
        <v>78990</v>
      </c>
      <c r="G258">
        <f>IF(soki3[[#This Row],[Butelek]]-soki3[[#This Row],[wielkosc_zamowienia]]&lt;0, soki3[[#This Row],[Butelek]], soki3[[#This Row],[Butelek]]-soki3[[#This Row],[wielkosc_zamowienia]])</f>
        <v>71720</v>
      </c>
      <c r="H258" t="b">
        <f>(soki3[[#This Row],[Butelek]]=soki3[[#This Row],[Zostało]])</f>
        <v>0</v>
      </c>
      <c r="I258" t="b">
        <f>WEEKDAY(soki3[[#This Row],[data]],2)&gt;5</f>
        <v>1</v>
      </c>
      <c r="P258" s="3">
        <v>244</v>
      </c>
      <c r="Q258" s="5">
        <v>44441</v>
      </c>
      <c r="R258" s="3" t="b">
        <f t="shared" si="11"/>
        <v>1</v>
      </c>
      <c r="S258" s="3">
        <f t="shared" si="12"/>
        <v>4</v>
      </c>
    </row>
    <row r="259" spans="1:19" x14ac:dyDescent="0.25">
      <c r="A259">
        <v>258</v>
      </c>
      <c r="B259" s="2">
        <v>44325</v>
      </c>
      <c r="C259" t="s">
        <v>5</v>
      </c>
      <c r="D259">
        <v>7710</v>
      </c>
      <c r="E259">
        <f t="shared" si="10"/>
        <v>128</v>
      </c>
      <c r="F259">
        <f>IF(E259 = E258, G258, G258 + IF(soki3[[#This Row],[WEEKEND]], 5000, $V$8))</f>
        <v>76720</v>
      </c>
      <c r="G259">
        <f>IF(soki3[[#This Row],[Butelek]]-soki3[[#This Row],[wielkosc_zamowienia]]&lt;0, soki3[[#This Row],[Butelek]], soki3[[#This Row],[Butelek]]-soki3[[#This Row],[wielkosc_zamowienia]])</f>
        <v>69010</v>
      </c>
      <c r="H259" t="b">
        <f>(soki3[[#This Row],[Butelek]]=soki3[[#This Row],[Zostało]])</f>
        <v>0</v>
      </c>
      <c r="I259" t="b">
        <f>WEEKDAY(soki3[[#This Row],[data]],2)&gt;5</f>
        <v>1</v>
      </c>
      <c r="P259" s="3">
        <v>245</v>
      </c>
      <c r="Q259" s="5">
        <v>44442</v>
      </c>
      <c r="R259" s="3" t="b">
        <f t="shared" si="11"/>
        <v>1</v>
      </c>
      <c r="S259" s="3">
        <f t="shared" si="12"/>
        <v>5</v>
      </c>
    </row>
    <row r="260" spans="1:19" x14ac:dyDescent="0.25">
      <c r="A260">
        <v>259</v>
      </c>
      <c r="B260" s="2">
        <v>44325</v>
      </c>
      <c r="C260" t="s">
        <v>6</v>
      </c>
      <c r="D260">
        <v>8090</v>
      </c>
      <c r="E260">
        <f t="shared" ref="E260:E323" si="13">IF(DAY(B260)=DAY(B259),E259,E259+1)</f>
        <v>128</v>
      </c>
      <c r="F260">
        <f>IF(E260 = E259, G259, G259 + IF(soki3[[#This Row],[WEEKEND]], 5000, $V$8))</f>
        <v>69010</v>
      </c>
      <c r="G260">
        <f>IF(soki3[[#This Row],[Butelek]]-soki3[[#This Row],[wielkosc_zamowienia]]&lt;0, soki3[[#This Row],[Butelek]], soki3[[#This Row],[Butelek]]-soki3[[#This Row],[wielkosc_zamowienia]])</f>
        <v>60920</v>
      </c>
      <c r="H260" t="b">
        <f>(soki3[[#This Row],[Butelek]]=soki3[[#This Row],[Zostało]])</f>
        <v>0</v>
      </c>
      <c r="I260" t="b">
        <f>WEEKDAY(soki3[[#This Row],[data]],2)&gt;5</f>
        <v>1</v>
      </c>
      <c r="P260" s="3">
        <v>246</v>
      </c>
      <c r="Q260" s="5">
        <v>44443</v>
      </c>
      <c r="R260" s="3" t="b">
        <f t="shared" si="11"/>
        <v>0</v>
      </c>
      <c r="S260" s="3">
        <f t="shared" si="12"/>
        <v>0</v>
      </c>
    </row>
    <row r="261" spans="1:19" x14ac:dyDescent="0.25">
      <c r="A261">
        <v>260</v>
      </c>
      <c r="B261" s="2">
        <v>44325</v>
      </c>
      <c r="C261" t="s">
        <v>4</v>
      </c>
      <c r="D261">
        <v>5440</v>
      </c>
      <c r="E261">
        <f t="shared" si="13"/>
        <v>128</v>
      </c>
      <c r="F261">
        <f>IF(E261 = E260, G260, G260 + IF(soki3[[#This Row],[WEEKEND]], 5000, $V$8))</f>
        <v>60920</v>
      </c>
      <c r="G261">
        <f>IF(soki3[[#This Row],[Butelek]]-soki3[[#This Row],[wielkosc_zamowienia]]&lt;0, soki3[[#This Row],[Butelek]], soki3[[#This Row],[Butelek]]-soki3[[#This Row],[wielkosc_zamowienia]])</f>
        <v>55480</v>
      </c>
      <c r="H261" t="b">
        <f>(soki3[[#This Row],[Butelek]]=soki3[[#This Row],[Zostało]])</f>
        <v>0</v>
      </c>
      <c r="I261" t="b">
        <f>WEEKDAY(soki3[[#This Row],[data]],2)&gt;5</f>
        <v>1</v>
      </c>
      <c r="P261" s="3">
        <v>247</v>
      </c>
      <c r="Q261" s="5">
        <v>44444</v>
      </c>
      <c r="R261" s="3" t="b">
        <f t="shared" si="11"/>
        <v>0</v>
      </c>
      <c r="S261" s="3">
        <f t="shared" si="12"/>
        <v>0</v>
      </c>
    </row>
    <row r="262" spans="1:19" x14ac:dyDescent="0.25">
      <c r="A262">
        <v>261</v>
      </c>
      <c r="B262" s="2">
        <v>44325</v>
      </c>
      <c r="C262" t="s">
        <v>7</v>
      </c>
      <c r="D262">
        <v>4060</v>
      </c>
      <c r="E262">
        <f t="shared" si="13"/>
        <v>128</v>
      </c>
      <c r="F262">
        <f>IF(E262 = E261, G261, G261 + IF(soki3[[#This Row],[WEEKEND]], 5000, $V$8))</f>
        <v>55480</v>
      </c>
      <c r="G262">
        <f>IF(soki3[[#This Row],[Butelek]]-soki3[[#This Row],[wielkosc_zamowienia]]&lt;0, soki3[[#This Row],[Butelek]], soki3[[#This Row],[Butelek]]-soki3[[#This Row],[wielkosc_zamowienia]])</f>
        <v>51420</v>
      </c>
      <c r="H262" t="b">
        <f>(soki3[[#This Row],[Butelek]]=soki3[[#This Row],[Zostało]])</f>
        <v>0</v>
      </c>
      <c r="I262" t="b">
        <f>WEEKDAY(soki3[[#This Row],[data]],2)&gt;5</f>
        <v>1</v>
      </c>
      <c r="P262" s="3">
        <v>248</v>
      </c>
      <c r="Q262" s="5">
        <v>44445</v>
      </c>
      <c r="R262" s="3" t="b">
        <f t="shared" si="11"/>
        <v>0</v>
      </c>
      <c r="S262" s="3">
        <f t="shared" si="12"/>
        <v>0</v>
      </c>
    </row>
    <row r="263" spans="1:19" x14ac:dyDescent="0.25">
      <c r="A263">
        <v>262</v>
      </c>
      <c r="B263" s="2">
        <v>44326</v>
      </c>
      <c r="C263" t="s">
        <v>5</v>
      </c>
      <c r="D263">
        <v>9620</v>
      </c>
      <c r="E263">
        <f t="shared" si="13"/>
        <v>129</v>
      </c>
      <c r="F263">
        <f>IF(E263 = E262, G262, G262 + IF(soki3[[#This Row],[WEEKEND]], 5000, $V$8))</f>
        <v>64599</v>
      </c>
      <c r="G263">
        <f>IF(soki3[[#This Row],[Butelek]]-soki3[[#This Row],[wielkosc_zamowienia]]&lt;0, soki3[[#This Row],[Butelek]], soki3[[#This Row],[Butelek]]-soki3[[#This Row],[wielkosc_zamowienia]])</f>
        <v>54979</v>
      </c>
      <c r="H263" t="b">
        <f>(soki3[[#This Row],[Butelek]]=soki3[[#This Row],[Zostało]])</f>
        <v>0</v>
      </c>
      <c r="I263" t="b">
        <f>WEEKDAY(soki3[[#This Row],[data]],2)&gt;5</f>
        <v>0</v>
      </c>
      <c r="P263" s="3">
        <v>249</v>
      </c>
      <c r="Q263" s="5">
        <v>44446</v>
      </c>
      <c r="R263" s="3" t="b">
        <f t="shared" si="11"/>
        <v>0</v>
      </c>
      <c r="S263" s="3">
        <f t="shared" si="12"/>
        <v>0</v>
      </c>
    </row>
    <row r="264" spans="1:19" x14ac:dyDescent="0.25">
      <c r="A264">
        <v>263</v>
      </c>
      <c r="B264" s="2">
        <v>44327</v>
      </c>
      <c r="C264" t="s">
        <v>6</v>
      </c>
      <c r="D264">
        <v>9630</v>
      </c>
      <c r="E264">
        <f t="shared" si="13"/>
        <v>130</v>
      </c>
      <c r="F264">
        <f>IF(E264 = E263, G263, G263 + IF(soki3[[#This Row],[WEEKEND]], 5000, $V$8))</f>
        <v>68158</v>
      </c>
      <c r="G264">
        <f>IF(soki3[[#This Row],[Butelek]]-soki3[[#This Row],[wielkosc_zamowienia]]&lt;0, soki3[[#This Row],[Butelek]], soki3[[#This Row],[Butelek]]-soki3[[#This Row],[wielkosc_zamowienia]])</f>
        <v>58528</v>
      </c>
      <c r="H264" t="b">
        <f>(soki3[[#This Row],[Butelek]]=soki3[[#This Row],[Zostało]])</f>
        <v>0</v>
      </c>
      <c r="I264" t="b">
        <f>WEEKDAY(soki3[[#This Row],[data]],2)&gt;5</f>
        <v>0</v>
      </c>
      <c r="P264" s="3">
        <v>250</v>
      </c>
      <c r="Q264" s="5">
        <v>44447</v>
      </c>
      <c r="R264" s="3" t="b">
        <f t="shared" si="11"/>
        <v>0</v>
      </c>
      <c r="S264" s="3">
        <f t="shared" si="12"/>
        <v>0</v>
      </c>
    </row>
    <row r="265" spans="1:19" x14ac:dyDescent="0.25">
      <c r="A265">
        <v>264</v>
      </c>
      <c r="B265" s="2">
        <v>44328</v>
      </c>
      <c r="C265" t="s">
        <v>6</v>
      </c>
      <c r="D265">
        <v>390</v>
      </c>
      <c r="E265">
        <f t="shared" si="13"/>
        <v>131</v>
      </c>
      <c r="F265">
        <f>IF(E265 = E264, G264, G264 + IF(soki3[[#This Row],[WEEKEND]], 5000, $V$8))</f>
        <v>71707</v>
      </c>
      <c r="G265">
        <f>IF(soki3[[#This Row],[Butelek]]-soki3[[#This Row],[wielkosc_zamowienia]]&lt;0, soki3[[#This Row],[Butelek]], soki3[[#This Row],[Butelek]]-soki3[[#This Row],[wielkosc_zamowienia]])</f>
        <v>71317</v>
      </c>
      <c r="H265" t="b">
        <f>(soki3[[#This Row],[Butelek]]=soki3[[#This Row],[Zostało]])</f>
        <v>0</v>
      </c>
      <c r="I265" t="b">
        <f>WEEKDAY(soki3[[#This Row],[data]],2)&gt;5</f>
        <v>0</v>
      </c>
      <c r="P265" s="3">
        <v>251</v>
      </c>
      <c r="Q265" s="5">
        <v>44448</v>
      </c>
      <c r="R265" s="3" t="b">
        <f t="shared" si="11"/>
        <v>1</v>
      </c>
      <c r="S265" s="3">
        <f t="shared" si="12"/>
        <v>1</v>
      </c>
    </row>
    <row r="266" spans="1:19" x14ac:dyDescent="0.25">
      <c r="A266">
        <v>265</v>
      </c>
      <c r="B266" s="2">
        <v>44329</v>
      </c>
      <c r="C266" t="s">
        <v>7</v>
      </c>
      <c r="D266">
        <v>7870</v>
      </c>
      <c r="E266">
        <f t="shared" si="13"/>
        <v>132</v>
      </c>
      <c r="F266">
        <f>IF(E266 = E265, G265, G265 + IF(soki3[[#This Row],[WEEKEND]], 5000, $V$8))</f>
        <v>84496</v>
      </c>
      <c r="G266">
        <f>IF(soki3[[#This Row],[Butelek]]-soki3[[#This Row],[wielkosc_zamowienia]]&lt;0, soki3[[#This Row],[Butelek]], soki3[[#This Row],[Butelek]]-soki3[[#This Row],[wielkosc_zamowienia]])</f>
        <v>76626</v>
      </c>
      <c r="H266" t="b">
        <f>(soki3[[#This Row],[Butelek]]=soki3[[#This Row],[Zostało]])</f>
        <v>0</v>
      </c>
      <c r="I266" t="b">
        <f>WEEKDAY(soki3[[#This Row],[data]],2)&gt;5</f>
        <v>0</v>
      </c>
      <c r="P266" s="3">
        <v>252</v>
      </c>
      <c r="Q266" s="5">
        <v>44449</v>
      </c>
      <c r="R266" s="3" t="b">
        <f t="shared" si="11"/>
        <v>0</v>
      </c>
      <c r="S266" s="3">
        <f t="shared" si="12"/>
        <v>0</v>
      </c>
    </row>
    <row r="267" spans="1:19" x14ac:dyDescent="0.25">
      <c r="A267">
        <v>266</v>
      </c>
      <c r="B267" s="2">
        <v>44329</v>
      </c>
      <c r="C267" t="s">
        <v>5</v>
      </c>
      <c r="D267">
        <v>4100</v>
      </c>
      <c r="E267">
        <f t="shared" si="13"/>
        <v>132</v>
      </c>
      <c r="F267">
        <f>IF(E267 = E266, G266, G266 + IF(soki3[[#This Row],[WEEKEND]], 5000, $V$8))</f>
        <v>76626</v>
      </c>
      <c r="G267">
        <f>IF(soki3[[#This Row],[Butelek]]-soki3[[#This Row],[wielkosc_zamowienia]]&lt;0, soki3[[#This Row],[Butelek]], soki3[[#This Row],[Butelek]]-soki3[[#This Row],[wielkosc_zamowienia]])</f>
        <v>72526</v>
      </c>
      <c r="H267" t="b">
        <f>(soki3[[#This Row],[Butelek]]=soki3[[#This Row],[Zostało]])</f>
        <v>0</v>
      </c>
      <c r="I267" t="b">
        <f>WEEKDAY(soki3[[#This Row],[data]],2)&gt;5</f>
        <v>0</v>
      </c>
      <c r="P267" s="3">
        <v>253</v>
      </c>
      <c r="Q267" s="5">
        <v>44450</v>
      </c>
      <c r="R267" s="3" t="b">
        <f t="shared" si="11"/>
        <v>1</v>
      </c>
      <c r="S267" s="3">
        <f t="shared" si="12"/>
        <v>1</v>
      </c>
    </row>
    <row r="268" spans="1:19" x14ac:dyDescent="0.25">
      <c r="A268">
        <v>267</v>
      </c>
      <c r="B268" s="2">
        <v>44329</v>
      </c>
      <c r="C268" t="s">
        <v>4</v>
      </c>
      <c r="D268">
        <v>600</v>
      </c>
      <c r="E268">
        <f t="shared" si="13"/>
        <v>132</v>
      </c>
      <c r="F268">
        <f>IF(E268 = E267, G267, G267 + IF(soki3[[#This Row],[WEEKEND]], 5000, $V$8))</f>
        <v>72526</v>
      </c>
      <c r="G268">
        <f>IF(soki3[[#This Row],[Butelek]]-soki3[[#This Row],[wielkosc_zamowienia]]&lt;0, soki3[[#This Row],[Butelek]], soki3[[#This Row],[Butelek]]-soki3[[#This Row],[wielkosc_zamowienia]])</f>
        <v>71926</v>
      </c>
      <c r="H268" t="b">
        <f>(soki3[[#This Row],[Butelek]]=soki3[[#This Row],[Zostało]])</f>
        <v>0</v>
      </c>
      <c r="I268" t="b">
        <f>WEEKDAY(soki3[[#This Row],[data]],2)&gt;5</f>
        <v>0</v>
      </c>
      <c r="P268" s="3">
        <v>254</v>
      </c>
      <c r="Q268" s="5">
        <v>44451</v>
      </c>
      <c r="R268" s="3" t="b">
        <f t="shared" si="11"/>
        <v>1</v>
      </c>
      <c r="S268" s="3">
        <f t="shared" si="12"/>
        <v>2</v>
      </c>
    </row>
    <row r="269" spans="1:19" x14ac:dyDescent="0.25">
      <c r="A269">
        <v>268</v>
      </c>
      <c r="B269" s="2">
        <v>44330</v>
      </c>
      <c r="C269" t="s">
        <v>4</v>
      </c>
      <c r="D269">
        <v>1170</v>
      </c>
      <c r="E269">
        <f t="shared" si="13"/>
        <v>133</v>
      </c>
      <c r="F269">
        <f>IF(E269 = E268, G268, G268 + IF(soki3[[#This Row],[WEEKEND]], 5000, $V$8))</f>
        <v>85105</v>
      </c>
      <c r="G269">
        <f>IF(soki3[[#This Row],[Butelek]]-soki3[[#This Row],[wielkosc_zamowienia]]&lt;0, soki3[[#This Row],[Butelek]], soki3[[#This Row],[Butelek]]-soki3[[#This Row],[wielkosc_zamowienia]])</f>
        <v>83935</v>
      </c>
      <c r="H269" t="b">
        <f>(soki3[[#This Row],[Butelek]]=soki3[[#This Row],[Zostało]])</f>
        <v>0</v>
      </c>
      <c r="I269" t="b">
        <f>WEEKDAY(soki3[[#This Row],[data]],2)&gt;5</f>
        <v>0</v>
      </c>
      <c r="P269" s="3">
        <v>255</v>
      </c>
      <c r="Q269" s="5">
        <v>44452</v>
      </c>
      <c r="R269" s="3" t="b">
        <f t="shared" si="11"/>
        <v>0</v>
      </c>
      <c r="S269" s="3">
        <f t="shared" si="12"/>
        <v>0</v>
      </c>
    </row>
    <row r="270" spans="1:19" x14ac:dyDescent="0.25">
      <c r="A270">
        <v>269</v>
      </c>
      <c r="B270" s="2">
        <v>44330</v>
      </c>
      <c r="C270" t="s">
        <v>7</v>
      </c>
      <c r="D270">
        <v>860</v>
      </c>
      <c r="E270">
        <f t="shared" si="13"/>
        <v>133</v>
      </c>
      <c r="F270">
        <f>IF(E270 = E269, G269, G269 + IF(soki3[[#This Row],[WEEKEND]], 5000, $V$8))</f>
        <v>83935</v>
      </c>
      <c r="G270">
        <f>IF(soki3[[#This Row],[Butelek]]-soki3[[#This Row],[wielkosc_zamowienia]]&lt;0, soki3[[#This Row],[Butelek]], soki3[[#This Row],[Butelek]]-soki3[[#This Row],[wielkosc_zamowienia]])</f>
        <v>83075</v>
      </c>
      <c r="H270" t="b">
        <f>(soki3[[#This Row],[Butelek]]=soki3[[#This Row],[Zostało]])</f>
        <v>0</v>
      </c>
      <c r="I270" t="b">
        <f>WEEKDAY(soki3[[#This Row],[data]],2)&gt;5</f>
        <v>0</v>
      </c>
      <c r="P270" s="3">
        <v>256</v>
      </c>
      <c r="Q270" s="5">
        <v>44453</v>
      </c>
      <c r="R270" s="3" t="b">
        <f t="shared" si="11"/>
        <v>1</v>
      </c>
      <c r="S270" s="3">
        <f t="shared" si="12"/>
        <v>1</v>
      </c>
    </row>
    <row r="271" spans="1:19" x14ac:dyDescent="0.25">
      <c r="A271">
        <v>270</v>
      </c>
      <c r="B271" s="2">
        <v>44331</v>
      </c>
      <c r="C271" t="s">
        <v>6</v>
      </c>
      <c r="D271">
        <v>2350</v>
      </c>
      <c r="E271">
        <f t="shared" si="13"/>
        <v>134</v>
      </c>
      <c r="F271">
        <f>IF(E271 = E270, G270, G270 + IF(soki3[[#This Row],[WEEKEND]], 5000, $V$8))</f>
        <v>88075</v>
      </c>
      <c r="G271">
        <f>IF(soki3[[#This Row],[Butelek]]-soki3[[#This Row],[wielkosc_zamowienia]]&lt;0, soki3[[#This Row],[Butelek]], soki3[[#This Row],[Butelek]]-soki3[[#This Row],[wielkosc_zamowienia]])</f>
        <v>85725</v>
      </c>
      <c r="H271" t="b">
        <f>(soki3[[#This Row],[Butelek]]=soki3[[#This Row],[Zostało]])</f>
        <v>0</v>
      </c>
      <c r="I271" t="b">
        <f>WEEKDAY(soki3[[#This Row],[data]],2)&gt;5</f>
        <v>1</v>
      </c>
      <c r="P271" s="3">
        <v>257</v>
      </c>
      <c r="Q271" s="5">
        <v>44454</v>
      </c>
      <c r="R271" s="3" t="b">
        <f t="shared" si="11"/>
        <v>0</v>
      </c>
      <c r="S271" s="3">
        <f t="shared" si="12"/>
        <v>0</v>
      </c>
    </row>
    <row r="272" spans="1:19" x14ac:dyDescent="0.25">
      <c r="A272">
        <v>271</v>
      </c>
      <c r="B272" s="2">
        <v>44331</v>
      </c>
      <c r="C272" t="s">
        <v>7</v>
      </c>
      <c r="D272">
        <v>9230</v>
      </c>
      <c r="E272">
        <f t="shared" si="13"/>
        <v>134</v>
      </c>
      <c r="F272">
        <f>IF(E272 = E271, G271, G271 + IF(soki3[[#This Row],[WEEKEND]], 5000, $V$8))</f>
        <v>85725</v>
      </c>
      <c r="G272">
        <f>IF(soki3[[#This Row],[Butelek]]-soki3[[#This Row],[wielkosc_zamowienia]]&lt;0, soki3[[#This Row],[Butelek]], soki3[[#This Row],[Butelek]]-soki3[[#This Row],[wielkosc_zamowienia]])</f>
        <v>76495</v>
      </c>
      <c r="H272" t="b">
        <f>(soki3[[#This Row],[Butelek]]=soki3[[#This Row],[Zostało]])</f>
        <v>0</v>
      </c>
      <c r="I272" t="b">
        <f>WEEKDAY(soki3[[#This Row],[data]],2)&gt;5</f>
        <v>1</v>
      </c>
      <c r="P272" s="3">
        <v>258</v>
      </c>
      <c r="Q272" s="5">
        <v>44455</v>
      </c>
      <c r="R272" s="3" t="b">
        <f t="shared" ref="R272:R335" si="14">COUNTIFS(E:E,P272,C:C,"Ogrodzieniec") &gt; 0</f>
        <v>1</v>
      </c>
      <c r="S272" s="3">
        <f t="shared" ref="S272:S335" si="15">IF(R272,S271+1,0)</f>
        <v>1</v>
      </c>
    </row>
    <row r="273" spans="1:19" x14ac:dyDescent="0.25">
      <c r="A273">
        <v>272</v>
      </c>
      <c r="B273" s="2">
        <v>44332</v>
      </c>
      <c r="C273" t="s">
        <v>4</v>
      </c>
      <c r="D273">
        <v>1200</v>
      </c>
      <c r="E273">
        <f t="shared" si="13"/>
        <v>135</v>
      </c>
      <c r="F273">
        <f>IF(E273 = E272, G272, G272 + IF(soki3[[#This Row],[WEEKEND]], 5000, $V$8))</f>
        <v>81495</v>
      </c>
      <c r="G273">
        <f>IF(soki3[[#This Row],[Butelek]]-soki3[[#This Row],[wielkosc_zamowienia]]&lt;0, soki3[[#This Row],[Butelek]], soki3[[#This Row],[Butelek]]-soki3[[#This Row],[wielkosc_zamowienia]])</f>
        <v>80295</v>
      </c>
      <c r="H273" t="b">
        <f>(soki3[[#This Row],[Butelek]]=soki3[[#This Row],[Zostało]])</f>
        <v>0</v>
      </c>
      <c r="I273" t="b">
        <f>WEEKDAY(soki3[[#This Row],[data]],2)&gt;5</f>
        <v>1</v>
      </c>
      <c r="P273" s="3">
        <v>259</v>
      </c>
      <c r="Q273" s="5">
        <v>44456</v>
      </c>
      <c r="R273" s="3" t="b">
        <f t="shared" si="14"/>
        <v>1</v>
      </c>
      <c r="S273" s="3">
        <f t="shared" si="15"/>
        <v>2</v>
      </c>
    </row>
    <row r="274" spans="1:19" x14ac:dyDescent="0.25">
      <c r="A274">
        <v>273</v>
      </c>
      <c r="B274" s="2">
        <v>44332</v>
      </c>
      <c r="C274" t="s">
        <v>5</v>
      </c>
      <c r="D274">
        <v>7370</v>
      </c>
      <c r="E274">
        <f t="shared" si="13"/>
        <v>135</v>
      </c>
      <c r="F274">
        <f>IF(E274 = E273, G273, G273 + IF(soki3[[#This Row],[WEEKEND]], 5000, $V$8))</f>
        <v>80295</v>
      </c>
      <c r="G274">
        <f>IF(soki3[[#This Row],[Butelek]]-soki3[[#This Row],[wielkosc_zamowienia]]&lt;0, soki3[[#This Row],[Butelek]], soki3[[#This Row],[Butelek]]-soki3[[#This Row],[wielkosc_zamowienia]])</f>
        <v>72925</v>
      </c>
      <c r="H274" t="b">
        <f>(soki3[[#This Row],[Butelek]]=soki3[[#This Row],[Zostało]])</f>
        <v>0</v>
      </c>
      <c r="I274" t="b">
        <f>WEEKDAY(soki3[[#This Row],[data]],2)&gt;5</f>
        <v>1</v>
      </c>
      <c r="P274" s="3">
        <v>260</v>
      </c>
      <c r="Q274" s="5">
        <v>44457</v>
      </c>
      <c r="R274" s="3" t="b">
        <f t="shared" si="14"/>
        <v>0</v>
      </c>
      <c r="S274" s="3">
        <f t="shared" si="15"/>
        <v>0</v>
      </c>
    </row>
    <row r="275" spans="1:19" x14ac:dyDescent="0.25">
      <c r="A275">
        <v>274</v>
      </c>
      <c r="B275" s="2">
        <v>44333</v>
      </c>
      <c r="C275" t="s">
        <v>4</v>
      </c>
      <c r="D275">
        <v>2210</v>
      </c>
      <c r="E275">
        <f t="shared" si="13"/>
        <v>136</v>
      </c>
      <c r="F275">
        <f>IF(E275 = E274, G274, G274 + IF(soki3[[#This Row],[WEEKEND]], 5000, $V$8))</f>
        <v>86104</v>
      </c>
      <c r="G275">
        <f>IF(soki3[[#This Row],[Butelek]]-soki3[[#This Row],[wielkosc_zamowienia]]&lt;0, soki3[[#This Row],[Butelek]], soki3[[#This Row],[Butelek]]-soki3[[#This Row],[wielkosc_zamowienia]])</f>
        <v>83894</v>
      </c>
      <c r="H275" t="b">
        <f>(soki3[[#This Row],[Butelek]]=soki3[[#This Row],[Zostało]])</f>
        <v>0</v>
      </c>
      <c r="I275" t="b">
        <f>WEEKDAY(soki3[[#This Row],[data]],2)&gt;5</f>
        <v>0</v>
      </c>
      <c r="P275" s="3">
        <v>261</v>
      </c>
      <c r="Q275" s="5">
        <v>44458</v>
      </c>
      <c r="R275" s="3" t="b">
        <f t="shared" si="14"/>
        <v>0</v>
      </c>
      <c r="S275" s="3">
        <f t="shared" si="15"/>
        <v>0</v>
      </c>
    </row>
    <row r="276" spans="1:19" x14ac:dyDescent="0.25">
      <c r="A276">
        <v>275</v>
      </c>
      <c r="B276" s="2">
        <v>44334</v>
      </c>
      <c r="C276" t="s">
        <v>4</v>
      </c>
      <c r="D276">
        <v>1170</v>
      </c>
      <c r="E276">
        <f t="shared" si="13"/>
        <v>137</v>
      </c>
      <c r="F276">
        <f>IF(E276 = E275, G275, G275 + IF(soki3[[#This Row],[WEEKEND]], 5000, $V$8))</f>
        <v>97073</v>
      </c>
      <c r="G276">
        <f>IF(soki3[[#This Row],[Butelek]]-soki3[[#This Row],[wielkosc_zamowienia]]&lt;0, soki3[[#This Row],[Butelek]], soki3[[#This Row],[Butelek]]-soki3[[#This Row],[wielkosc_zamowienia]])</f>
        <v>95903</v>
      </c>
      <c r="H276" t="b">
        <f>(soki3[[#This Row],[Butelek]]=soki3[[#This Row],[Zostało]])</f>
        <v>0</v>
      </c>
      <c r="I276" t="b">
        <f>WEEKDAY(soki3[[#This Row],[data]],2)&gt;5</f>
        <v>0</v>
      </c>
      <c r="P276" s="3">
        <v>262</v>
      </c>
      <c r="Q276" s="5">
        <v>44459</v>
      </c>
      <c r="R276" s="3" t="b">
        <f t="shared" si="14"/>
        <v>1</v>
      </c>
      <c r="S276" s="3">
        <f t="shared" si="15"/>
        <v>1</v>
      </c>
    </row>
    <row r="277" spans="1:19" x14ac:dyDescent="0.25">
      <c r="A277">
        <v>276</v>
      </c>
      <c r="B277" s="2">
        <v>44334</v>
      </c>
      <c r="C277" t="s">
        <v>6</v>
      </c>
      <c r="D277">
        <v>4170</v>
      </c>
      <c r="E277">
        <f t="shared" si="13"/>
        <v>137</v>
      </c>
      <c r="F277">
        <f>IF(E277 = E276, G276, G276 + IF(soki3[[#This Row],[WEEKEND]], 5000, $V$8))</f>
        <v>95903</v>
      </c>
      <c r="G277">
        <f>IF(soki3[[#This Row],[Butelek]]-soki3[[#This Row],[wielkosc_zamowienia]]&lt;0, soki3[[#This Row],[Butelek]], soki3[[#This Row],[Butelek]]-soki3[[#This Row],[wielkosc_zamowienia]])</f>
        <v>91733</v>
      </c>
      <c r="H277" t="b">
        <f>(soki3[[#This Row],[Butelek]]=soki3[[#This Row],[Zostało]])</f>
        <v>0</v>
      </c>
      <c r="I277" t="b">
        <f>WEEKDAY(soki3[[#This Row],[data]],2)&gt;5</f>
        <v>0</v>
      </c>
      <c r="P277" s="3">
        <v>263</v>
      </c>
      <c r="Q277" s="5">
        <v>44460</v>
      </c>
      <c r="R277" s="3" t="b">
        <f t="shared" si="14"/>
        <v>1</v>
      </c>
      <c r="S277" s="3">
        <f t="shared" si="15"/>
        <v>2</v>
      </c>
    </row>
    <row r="278" spans="1:19" x14ac:dyDescent="0.25">
      <c r="A278">
        <v>277</v>
      </c>
      <c r="B278" s="2">
        <v>44334</v>
      </c>
      <c r="C278" t="s">
        <v>5</v>
      </c>
      <c r="D278">
        <v>7330</v>
      </c>
      <c r="E278">
        <f t="shared" si="13"/>
        <v>137</v>
      </c>
      <c r="F278">
        <f>IF(E278 = E277, G277, G277 + IF(soki3[[#This Row],[WEEKEND]], 5000, $V$8))</f>
        <v>91733</v>
      </c>
      <c r="G278">
        <f>IF(soki3[[#This Row],[Butelek]]-soki3[[#This Row],[wielkosc_zamowienia]]&lt;0, soki3[[#This Row],[Butelek]], soki3[[#This Row],[Butelek]]-soki3[[#This Row],[wielkosc_zamowienia]])</f>
        <v>84403</v>
      </c>
      <c r="H278" t="b">
        <f>(soki3[[#This Row],[Butelek]]=soki3[[#This Row],[Zostało]])</f>
        <v>0</v>
      </c>
      <c r="I278" t="b">
        <f>WEEKDAY(soki3[[#This Row],[data]],2)&gt;5</f>
        <v>0</v>
      </c>
      <c r="P278" s="3">
        <v>264</v>
      </c>
      <c r="Q278" s="5">
        <v>44461</v>
      </c>
      <c r="R278" s="3" t="b">
        <f t="shared" si="14"/>
        <v>0</v>
      </c>
      <c r="S278" s="3">
        <f t="shared" si="15"/>
        <v>0</v>
      </c>
    </row>
    <row r="279" spans="1:19" x14ac:dyDescent="0.25">
      <c r="A279">
        <v>278</v>
      </c>
      <c r="B279" s="2">
        <v>44335</v>
      </c>
      <c r="C279" t="s">
        <v>6</v>
      </c>
      <c r="D279">
        <v>6170</v>
      </c>
      <c r="E279">
        <f t="shared" si="13"/>
        <v>138</v>
      </c>
      <c r="F279">
        <f>IF(E279 = E278, G278, G278 + IF(soki3[[#This Row],[WEEKEND]], 5000, $V$8))</f>
        <v>97582</v>
      </c>
      <c r="G279">
        <f>IF(soki3[[#This Row],[Butelek]]-soki3[[#This Row],[wielkosc_zamowienia]]&lt;0, soki3[[#This Row],[Butelek]], soki3[[#This Row],[Butelek]]-soki3[[#This Row],[wielkosc_zamowienia]])</f>
        <v>91412</v>
      </c>
      <c r="H279" t="b">
        <f>(soki3[[#This Row],[Butelek]]=soki3[[#This Row],[Zostało]])</f>
        <v>0</v>
      </c>
      <c r="I279" t="b">
        <f>WEEKDAY(soki3[[#This Row],[data]],2)&gt;5</f>
        <v>0</v>
      </c>
      <c r="P279" s="3">
        <v>265</v>
      </c>
      <c r="Q279" s="5">
        <v>44462</v>
      </c>
      <c r="R279" s="3" t="b">
        <f t="shared" si="14"/>
        <v>0</v>
      </c>
      <c r="S279" s="3">
        <f t="shared" si="15"/>
        <v>0</v>
      </c>
    </row>
    <row r="280" spans="1:19" x14ac:dyDescent="0.25">
      <c r="A280">
        <v>279</v>
      </c>
      <c r="B280" s="2">
        <v>44335</v>
      </c>
      <c r="C280" t="s">
        <v>7</v>
      </c>
      <c r="D280">
        <v>5020</v>
      </c>
      <c r="E280">
        <f t="shared" si="13"/>
        <v>138</v>
      </c>
      <c r="F280">
        <f>IF(E280 = E279, G279, G279 + IF(soki3[[#This Row],[WEEKEND]], 5000, $V$8))</f>
        <v>91412</v>
      </c>
      <c r="G280">
        <f>IF(soki3[[#This Row],[Butelek]]-soki3[[#This Row],[wielkosc_zamowienia]]&lt;0, soki3[[#This Row],[Butelek]], soki3[[#This Row],[Butelek]]-soki3[[#This Row],[wielkosc_zamowienia]])</f>
        <v>86392</v>
      </c>
      <c r="H280" t="b">
        <f>(soki3[[#This Row],[Butelek]]=soki3[[#This Row],[Zostało]])</f>
        <v>0</v>
      </c>
      <c r="I280" t="b">
        <f>WEEKDAY(soki3[[#This Row],[data]],2)&gt;5</f>
        <v>0</v>
      </c>
      <c r="P280" s="3">
        <v>266</v>
      </c>
      <c r="Q280" s="5">
        <v>44463</v>
      </c>
      <c r="R280" s="3" t="b">
        <f t="shared" si="14"/>
        <v>0</v>
      </c>
      <c r="S280" s="3">
        <f t="shared" si="15"/>
        <v>0</v>
      </c>
    </row>
    <row r="281" spans="1:19" x14ac:dyDescent="0.25">
      <c r="A281">
        <v>280</v>
      </c>
      <c r="B281" s="2">
        <v>44335</v>
      </c>
      <c r="C281" t="s">
        <v>4</v>
      </c>
      <c r="D281">
        <v>4470</v>
      </c>
      <c r="E281">
        <f t="shared" si="13"/>
        <v>138</v>
      </c>
      <c r="F281">
        <f>IF(E281 = E280, G280, G280 + IF(soki3[[#This Row],[WEEKEND]], 5000, $V$8))</f>
        <v>86392</v>
      </c>
      <c r="G281">
        <f>IF(soki3[[#This Row],[Butelek]]-soki3[[#This Row],[wielkosc_zamowienia]]&lt;0, soki3[[#This Row],[Butelek]], soki3[[#This Row],[Butelek]]-soki3[[#This Row],[wielkosc_zamowienia]])</f>
        <v>81922</v>
      </c>
      <c r="H281" t="b">
        <f>(soki3[[#This Row],[Butelek]]=soki3[[#This Row],[Zostało]])</f>
        <v>0</v>
      </c>
      <c r="I281" t="b">
        <f>WEEKDAY(soki3[[#This Row],[data]],2)&gt;5</f>
        <v>0</v>
      </c>
      <c r="P281" s="3">
        <v>267</v>
      </c>
      <c r="Q281" s="5">
        <v>44464</v>
      </c>
      <c r="R281" s="3" t="b">
        <f t="shared" si="14"/>
        <v>0</v>
      </c>
      <c r="S281" s="3">
        <f t="shared" si="15"/>
        <v>0</v>
      </c>
    </row>
    <row r="282" spans="1:19" x14ac:dyDescent="0.25">
      <c r="A282">
        <v>281</v>
      </c>
      <c r="B282" s="2">
        <v>44335</v>
      </c>
      <c r="C282" t="s">
        <v>5</v>
      </c>
      <c r="D282">
        <v>8450</v>
      </c>
      <c r="E282">
        <f t="shared" si="13"/>
        <v>138</v>
      </c>
      <c r="F282">
        <f>IF(E282 = E281, G281, G281 + IF(soki3[[#This Row],[WEEKEND]], 5000, $V$8))</f>
        <v>81922</v>
      </c>
      <c r="G282">
        <f>IF(soki3[[#This Row],[Butelek]]-soki3[[#This Row],[wielkosc_zamowienia]]&lt;0, soki3[[#This Row],[Butelek]], soki3[[#This Row],[Butelek]]-soki3[[#This Row],[wielkosc_zamowienia]])</f>
        <v>73472</v>
      </c>
      <c r="H282" t="b">
        <f>(soki3[[#This Row],[Butelek]]=soki3[[#This Row],[Zostało]])</f>
        <v>0</v>
      </c>
      <c r="I282" t="b">
        <f>WEEKDAY(soki3[[#This Row],[data]],2)&gt;5</f>
        <v>0</v>
      </c>
      <c r="P282" s="3">
        <v>268</v>
      </c>
      <c r="Q282" s="5">
        <v>44465</v>
      </c>
      <c r="R282" s="3" t="b">
        <f t="shared" si="14"/>
        <v>1</v>
      </c>
      <c r="S282" s="3">
        <f t="shared" si="15"/>
        <v>1</v>
      </c>
    </row>
    <row r="283" spans="1:19" x14ac:dyDescent="0.25">
      <c r="A283">
        <v>282</v>
      </c>
      <c r="B283" s="2">
        <v>44336</v>
      </c>
      <c r="C283" t="s">
        <v>4</v>
      </c>
      <c r="D283">
        <v>2250</v>
      </c>
      <c r="E283">
        <f t="shared" si="13"/>
        <v>139</v>
      </c>
      <c r="F283">
        <f>IF(E283 = E282, G282, G282 + IF(soki3[[#This Row],[WEEKEND]], 5000, $V$8))</f>
        <v>86651</v>
      </c>
      <c r="G283">
        <f>IF(soki3[[#This Row],[Butelek]]-soki3[[#This Row],[wielkosc_zamowienia]]&lt;0, soki3[[#This Row],[Butelek]], soki3[[#This Row],[Butelek]]-soki3[[#This Row],[wielkosc_zamowienia]])</f>
        <v>84401</v>
      </c>
      <c r="H283" t="b">
        <f>(soki3[[#This Row],[Butelek]]=soki3[[#This Row],[Zostało]])</f>
        <v>0</v>
      </c>
      <c r="I283" t="b">
        <f>WEEKDAY(soki3[[#This Row],[data]],2)&gt;5</f>
        <v>0</v>
      </c>
      <c r="P283" s="3">
        <v>269</v>
      </c>
      <c r="Q283" s="5">
        <v>44466</v>
      </c>
      <c r="R283" s="3" t="b">
        <f t="shared" si="14"/>
        <v>0</v>
      </c>
      <c r="S283" s="3">
        <f t="shared" si="15"/>
        <v>0</v>
      </c>
    </row>
    <row r="284" spans="1:19" x14ac:dyDescent="0.25">
      <c r="A284">
        <v>283</v>
      </c>
      <c r="B284" s="2">
        <v>44336</v>
      </c>
      <c r="C284" t="s">
        <v>5</v>
      </c>
      <c r="D284">
        <v>6050</v>
      </c>
      <c r="E284">
        <f t="shared" si="13"/>
        <v>139</v>
      </c>
      <c r="F284">
        <f>IF(E284 = E283, G283, G283 + IF(soki3[[#This Row],[WEEKEND]], 5000, $V$8))</f>
        <v>84401</v>
      </c>
      <c r="G284">
        <f>IF(soki3[[#This Row],[Butelek]]-soki3[[#This Row],[wielkosc_zamowienia]]&lt;0, soki3[[#This Row],[Butelek]], soki3[[#This Row],[Butelek]]-soki3[[#This Row],[wielkosc_zamowienia]])</f>
        <v>78351</v>
      </c>
      <c r="H284" t="b">
        <f>(soki3[[#This Row],[Butelek]]=soki3[[#This Row],[Zostało]])</f>
        <v>0</v>
      </c>
      <c r="I284" t="b">
        <f>WEEKDAY(soki3[[#This Row],[data]],2)&gt;5</f>
        <v>0</v>
      </c>
      <c r="P284" s="3">
        <v>270</v>
      </c>
      <c r="Q284" s="5">
        <v>44467</v>
      </c>
      <c r="R284" s="3" t="b">
        <f t="shared" si="14"/>
        <v>0</v>
      </c>
      <c r="S284" s="3">
        <f t="shared" si="15"/>
        <v>0</v>
      </c>
    </row>
    <row r="285" spans="1:19" x14ac:dyDescent="0.25">
      <c r="A285">
        <v>284</v>
      </c>
      <c r="B285" s="2">
        <v>44337</v>
      </c>
      <c r="C285" t="s">
        <v>5</v>
      </c>
      <c r="D285">
        <v>5490</v>
      </c>
      <c r="E285">
        <f t="shared" si="13"/>
        <v>140</v>
      </c>
      <c r="F285">
        <f>IF(E285 = E284, G284, G284 + IF(soki3[[#This Row],[WEEKEND]], 5000, $V$8))</f>
        <v>91530</v>
      </c>
      <c r="G285">
        <f>IF(soki3[[#This Row],[Butelek]]-soki3[[#This Row],[wielkosc_zamowienia]]&lt;0, soki3[[#This Row],[Butelek]], soki3[[#This Row],[Butelek]]-soki3[[#This Row],[wielkosc_zamowienia]])</f>
        <v>86040</v>
      </c>
      <c r="H285" t="b">
        <f>(soki3[[#This Row],[Butelek]]=soki3[[#This Row],[Zostało]])</f>
        <v>0</v>
      </c>
      <c r="I285" t="b">
        <f>WEEKDAY(soki3[[#This Row],[data]],2)&gt;5</f>
        <v>0</v>
      </c>
      <c r="P285" s="3">
        <v>271</v>
      </c>
      <c r="Q285" s="5">
        <v>44468</v>
      </c>
      <c r="R285" s="3" t="b">
        <f t="shared" si="14"/>
        <v>0</v>
      </c>
      <c r="S285" s="3">
        <f t="shared" si="15"/>
        <v>0</v>
      </c>
    </row>
    <row r="286" spans="1:19" x14ac:dyDescent="0.25">
      <c r="A286">
        <v>285</v>
      </c>
      <c r="B286" s="2">
        <v>44338</v>
      </c>
      <c r="C286" t="s">
        <v>7</v>
      </c>
      <c r="D286">
        <v>3000</v>
      </c>
      <c r="E286">
        <f t="shared" si="13"/>
        <v>141</v>
      </c>
      <c r="F286">
        <f>IF(E286 = E285, G285, G285 + IF(soki3[[#This Row],[WEEKEND]], 5000, $V$8))</f>
        <v>91040</v>
      </c>
      <c r="G286">
        <f>IF(soki3[[#This Row],[Butelek]]-soki3[[#This Row],[wielkosc_zamowienia]]&lt;0, soki3[[#This Row],[Butelek]], soki3[[#This Row],[Butelek]]-soki3[[#This Row],[wielkosc_zamowienia]])</f>
        <v>88040</v>
      </c>
      <c r="H286" t="b">
        <f>(soki3[[#This Row],[Butelek]]=soki3[[#This Row],[Zostało]])</f>
        <v>0</v>
      </c>
      <c r="I286" t="b">
        <f>WEEKDAY(soki3[[#This Row],[data]],2)&gt;5</f>
        <v>1</v>
      </c>
      <c r="P286" s="3">
        <v>272</v>
      </c>
      <c r="Q286" s="5">
        <v>44469</v>
      </c>
      <c r="R286" s="3" t="b">
        <f t="shared" si="14"/>
        <v>1</v>
      </c>
      <c r="S286" s="3">
        <f t="shared" si="15"/>
        <v>1</v>
      </c>
    </row>
    <row r="287" spans="1:19" x14ac:dyDescent="0.25">
      <c r="A287">
        <v>286</v>
      </c>
      <c r="B287" s="2">
        <v>44338</v>
      </c>
      <c r="C287" t="s">
        <v>6</v>
      </c>
      <c r="D287">
        <v>9670</v>
      </c>
      <c r="E287">
        <f t="shared" si="13"/>
        <v>141</v>
      </c>
      <c r="F287">
        <f>IF(E287 = E286, G286, G286 + IF(soki3[[#This Row],[WEEKEND]], 5000, $V$8))</f>
        <v>88040</v>
      </c>
      <c r="G287">
        <f>IF(soki3[[#This Row],[Butelek]]-soki3[[#This Row],[wielkosc_zamowienia]]&lt;0, soki3[[#This Row],[Butelek]], soki3[[#This Row],[Butelek]]-soki3[[#This Row],[wielkosc_zamowienia]])</f>
        <v>78370</v>
      </c>
      <c r="H287" t="b">
        <f>(soki3[[#This Row],[Butelek]]=soki3[[#This Row],[Zostało]])</f>
        <v>0</v>
      </c>
      <c r="I287" t="b">
        <f>WEEKDAY(soki3[[#This Row],[data]],2)&gt;5</f>
        <v>1</v>
      </c>
      <c r="P287" s="3">
        <v>273</v>
      </c>
      <c r="Q287" s="5">
        <v>44470</v>
      </c>
      <c r="R287" s="3" t="b">
        <f t="shared" si="14"/>
        <v>0</v>
      </c>
      <c r="S287" s="3">
        <f t="shared" si="15"/>
        <v>0</v>
      </c>
    </row>
    <row r="288" spans="1:19" x14ac:dyDescent="0.25">
      <c r="A288">
        <v>287</v>
      </c>
      <c r="B288" s="2">
        <v>44339</v>
      </c>
      <c r="C288" t="s">
        <v>7</v>
      </c>
      <c r="D288">
        <v>3710</v>
      </c>
      <c r="E288">
        <f t="shared" si="13"/>
        <v>142</v>
      </c>
      <c r="F288">
        <f>IF(E288 = E287, G287, G287 + IF(soki3[[#This Row],[WEEKEND]], 5000, $V$8))</f>
        <v>83370</v>
      </c>
      <c r="G288">
        <f>IF(soki3[[#This Row],[Butelek]]-soki3[[#This Row],[wielkosc_zamowienia]]&lt;0, soki3[[#This Row],[Butelek]], soki3[[#This Row],[Butelek]]-soki3[[#This Row],[wielkosc_zamowienia]])</f>
        <v>79660</v>
      </c>
      <c r="H288" t="b">
        <f>(soki3[[#This Row],[Butelek]]=soki3[[#This Row],[Zostało]])</f>
        <v>0</v>
      </c>
      <c r="I288" t="b">
        <f>WEEKDAY(soki3[[#This Row],[data]],2)&gt;5</f>
        <v>1</v>
      </c>
      <c r="P288" s="3">
        <v>274</v>
      </c>
      <c r="Q288" s="5">
        <v>44471</v>
      </c>
      <c r="R288" s="3" t="b">
        <f t="shared" si="14"/>
        <v>0</v>
      </c>
      <c r="S288" s="3">
        <f t="shared" si="15"/>
        <v>0</v>
      </c>
    </row>
    <row r="289" spans="1:19" x14ac:dyDescent="0.25">
      <c r="A289">
        <v>288</v>
      </c>
      <c r="B289" s="2">
        <v>44339</v>
      </c>
      <c r="C289" t="s">
        <v>5</v>
      </c>
      <c r="D289">
        <v>2680</v>
      </c>
      <c r="E289">
        <f t="shared" si="13"/>
        <v>142</v>
      </c>
      <c r="F289">
        <f>IF(E289 = E288, G288, G288 + IF(soki3[[#This Row],[WEEKEND]], 5000, $V$8))</f>
        <v>79660</v>
      </c>
      <c r="G289">
        <f>IF(soki3[[#This Row],[Butelek]]-soki3[[#This Row],[wielkosc_zamowienia]]&lt;0, soki3[[#This Row],[Butelek]], soki3[[#This Row],[Butelek]]-soki3[[#This Row],[wielkosc_zamowienia]])</f>
        <v>76980</v>
      </c>
      <c r="H289" t="b">
        <f>(soki3[[#This Row],[Butelek]]=soki3[[#This Row],[Zostało]])</f>
        <v>0</v>
      </c>
      <c r="I289" t="b">
        <f>WEEKDAY(soki3[[#This Row],[data]],2)&gt;5</f>
        <v>1</v>
      </c>
      <c r="P289" s="3">
        <v>275</v>
      </c>
      <c r="Q289" s="5">
        <v>44472</v>
      </c>
      <c r="R289" s="3" t="b">
        <f t="shared" si="14"/>
        <v>1</v>
      </c>
      <c r="S289" s="3">
        <f t="shared" si="15"/>
        <v>1</v>
      </c>
    </row>
    <row r="290" spans="1:19" x14ac:dyDescent="0.25">
      <c r="A290">
        <v>289</v>
      </c>
      <c r="B290" s="2">
        <v>44339</v>
      </c>
      <c r="C290" t="s">
        <v>4</v>
      </c>
      <c r="D290">
        <v>4700</v>
      </c>
      <c r="E290">
        <f t="shared" si="13"/>
        <v>142</v>
      </c>
      <c r="F290">
        <f>IF(E290 = E289, G289, G289 + IF(soki3[[#This Row],[WEEKEND]], 5000, $V$8))</f>
        <v>76980</v>
      </c>
      <c r="G290">
        <f>IF(soki3[[#This Row],[Butelek]]-soki3[[#This Row],[wielkosc_zamowienia]]&lt;0, soki3[[#This Row],[Butelek]], soki3[[#This Row],[Butelek]]-soki3[[#This Row],[wielkosc_zamowienia]])</f>
        <v>72280</v>
      </c>
      <c r="H290" t="b">
        <f>(soki3[[#This Row],[Butelek]]=soki3[[#This Row],[Zostało]])</f>
        <v>0</v>
      </c>
      <c r="I290" t="b">
        <f>WEEKDAY(soki3[[#This Row],[data]],2)&gt;5</f>
        <v>1</v>
      </c>
      <c r="P290" s="3">
        <v>276</v>
      </c>
      <c r="Q290" s="5">
        <v>44473</v>
      </c>
      <c r="R290" s="3" t="b">
        <f t="shared" si="14"/>
        <v>0</v>
      </c>
      <c r="S290" s="3">
        <f t="shared" si="15"/>
        <v>0</v>
      </c>
    </row>
    <row r="291" spans="1:19" x14ac:dyDescent="0.25">
      <c r="A291">
        <v>290</v>
      </c>
      <c r="B291" s="2">
        <v>44340</v>
      </c>
      <c r="C291" t="s">
        <v>4</v>
      </c>
      <c r="D291">
        <v>1830</v>
      </c>
      <c r="E291">
        <f t="shared" si="13"/>
        <v>143</v>
      </c>
      <c r="F291">
        <f>IF(E291 = E290, G290, G290 + IF(soki3[[#This Row],[WEEKEND]], 5000, $V$8))</f>
        <v>85459</v>
      </c>
      <c r="G291">
        <f>IF(soki3[[#This Row],[Butelek]]-soki3[[#This Row],[wielkosc_zamowienia]]&lt;0, soki3[[#This Row],[Butelek]], soki3[[#This Row],[Butelek]]-soki3[[#This Row],[wielkosc_zamowienia]])</f>
        <v>83629</v>
      </c>
      <c r="H291" t="b">
        <f>(soki3[[#This Row],[Butelek]]=soki3[[#This Row],[Zostało]])</f>
        <v>0</v>
      </c>
      <c r="I291" t="b">
        <f>WEEKDAY(soki3[[#This Row],[data]],2)&gt;5</f>
        <v>0</v>
      </c>
      <c r="P291" s="3">
        <v>277</v>
      </c>
      <c r="Q291" s="5">
        <v>44474</v>
      </c>
      <c r="R291" s="3" t="b">
        <f t="shared" si="14"/>
        <v>1</v>
      </c>
      <c r="S291" s="3">
        <f t="shared" si="15"/>
        <v>1</v>
      </c>
    </row>
    <row r="292" spans="1:19" x14ac:dyDescent="0.25">
      <c r="A292">
        <v>291</v>
      </c>
      <c r="B292" s="2">
        <v>44340</v>
      </c>
      <c r="C292" t="s">
        <v>5</v>
      </c>
      <c r="D292">
        <v>4100</v>
      </c>
      <c r="E292">
        <f t="shared" si="13"/>
        <v>143</v>
      </c>
      <c r="F292">
        <f>IF(E292 = E291, G291, G291 + IF(soki3[[#This Row],[WEEKEND]], 5000, $V$8))</f>
        <v>83629</v>
      </c>
      <c r="G292">
        <f>IF(soki3[[#This Row],[Butelek]]-soki3[[#This Row],[wielkosc_zamowienia]]&lt;0, soki3[[#This Row],[Butelek]], soki3[[#This Row],[Butelek]]-soki3[[#This Row],[wielkosc_zamowienia]])</f>
        <v>79529</v>
      </c>
      <c r="H292" t="b">
        <f>(soki3[[#This Row],[Butelek]]=soki3[[#This Row],[Zostało]])</f>
        <v>0</v>
      </c>
      <c r="I292" t="b">
        <f>WEEKDAY(soki3[[#This Row],[data]],2)&gt;5</f>
        <v>0</v>
      </c>
      <c r="P292" s="3">
        <v>278</v>
      </c>
      <c r="Q292" s="5">
        <v>44475</v>
      </c>
      <c r="R292" s="3" t="b">
        <f t="shared" si="14"/>
        <v>0</v>
      </c>
      <c r="S292" s="3">
        <f t="shared" si="15"/>
        <v>0</v>
      </c>
    </row>
    <row r="293" spans="1:19" x14ac:dyDescent="0.25">
      <c r="A293">
        <v>292</v>
      </c>
      <c r="B293" s="2">
        <v>44341</v>
      </c>
      <c r="C293" t="s">
        <v>7</v>
      </c>
      <c r="D293">
        <v>7870</v>
      </c>
      <c r="E293">
        <f t="shared" si="13"/>
        <v>144</v>
      </c>
      <c r="F293">
        <f>IF(E293 = E292, G292, G292 + IF(soki3[[#This Row],[WEEKEND]], 5000, $V$8))</f>
        <v>92708</v>
      </c>
      <c r="G293">
        <f>IF(soki3[[#This Row],[Butelek]]-soki3[[#This Row],[wielkosc_zamowienia]]&lt;0, soki3[[#This Row],[Butelek]], soki3[[#This Row],[Butelek]]-soki3[[#This Row],[wielkosc_zamowienia]])</f>
        <v>84838</v>
      </c>
      <c r="H293" t="b">
        <f>(soki3[[#This Row],[Butelek]]=soki3[[#This Row],[Zostało]])</f>
        <v>0</v>
      </c>
      <c r="I293" t="b">
        <f>WEEKDAY(soki3[[#This Row],[data]],2)&gt;5</f>
        <v>0</v>
      </c>
      <c r="P293" s="3">
        <v>279</v>
      </c>
      <c r="Q293" s="5">
        <v>44476</v>
      </c>
      <c r="R293" s="3" t="b">
        <f t="shared" si="14"/>
        <v>1</v>
      </c>
      <c r="S293" s="3">
        <f t="shared" si="15"/>
        <v>1</v>
      </c>
    </row>
    <row r="294" spans="1:19" x14ac:dyDescent="0.25">
      <c r="A294">
        <v>293</v>
      </c>
      <c r="B294" s="2">
        <v>44341</v>
      </c>
      <c r="C294" t="s">
        <v>5</v>
      </c>
      <c r="D294">
        <v>7160</v>
      </c>
      <c r="E294">
        <f t="shared" si="13"/>
        <v>144</v>
      </c>
      <c r="F294">
        <f>IF(E294 = E293, G293, G293 + IF(soki3[[#This Row],[WEEKEND]], 5000, $V$8))</f>
        <v>84838</v>
      </c>
      <c r="G294">
        <f>IF(soki3[[#This Row],[Butelek]]-soki3[[#This Row],[wielkosc_zamowienia]]&lt;0, soki3[[#This Row],[Butelek]], soki3[[#This Row],[Butelek]]-soki3[[#This Row],[wielkosc_zamowienia]])</f>
        <v>77678</v>
      </c>
      <c r="H294" t="b">
        <f>(soki3[[#This Row],[Butelek]]=soki3[[#This Row],[Zostało]])</f>
        <v>0</v>
      </c>
      <c r="I294" t="b">
        <f>WEEKDAY(soki3[[#This Row],[data]],2)&gt;5</f>
        <v>0</v>
      </c>
      <c r="P294" s="3">
        <v>280</v>
      </c>
      <c r="Q294" s="5">
        <v>44477</v>
      </c>
      <c r="R294" s="3" t="b">
        <f t="shared" si="14"/>
        <v>1</v>
      </c>
      <c r="S294" s="3">
        <f t="shared" si="15"/>
        <v>2</v>
      </c>
    </row>
    <row r="295" spans="1:19" x14ac:dyDescent="0.25">
      <c r="A295">
        <v>294</v>
      </c>
      <c r="B295" s="2">
        <v>44341</v>
      </c>
      <c r="C295" t="s">
        <v>6</v>
      </c>
      <c r="D295">
        <v>9200</v>
      </c>
      <c r="E295">
        <f t="shared" si="13"/>
        <v>144</v>
      </c>
      <c r="F295">
        <f>IF(E295 = E294, G294, G294 + IF(soki3[[#This Row],[WEEKEND]], 5000, $V$8))</f>
        <v>77678</v>
      </c>
      <c r="G295">
        <f>IF(soki3[[#This Row],[Butelek]]-soki3[[#This Row],[wielkosc_zamowienia]]&lt;0, soki3[[#This Row],[Butelek]], soki3[[#This Row],[Butelek]]-soki3[[#This Row],[wielkosc_zamowienia]])</f>
        <v>68478</v>
      </c>
      <c r="H295" t="b">
        <f>(soki3[[#This Row],[Butelek]]=soki3[[#This Row],[Zostało]])</f>
        <v>0</v>
      </c>
      <c r="I295" t="b">
        <f>WEEKDAY(soki3[[#This Row],[data]],2)&gt;5</f>
        <v>0</v>
      </c>
      <c r="P295" s="3">
        <v>281</v>
      </c>
      <c r="Q295" s="5">
        <v>44478</v>
      </c>
      <c r="R295" s="3" t="b">
        <f t="shared" si="14"/>
        <v>1</v>
      </c>
      <c r="S295" s="3">
        <f t="shared" si="15"/>
        <v>3</v>
      </c>
    </row>
    <row r="296" spans="1:19" x14ac:dyDescent="0.25">
      <c r="A296">
        <v>295</v>
      </c>
      <c r="B296" s="2">
        <v>44342</v>
      </c>
      <c r="C296" t="s">
        <v>5</v>
      </c>
      <c r="D296">
        <v>7390</v>
      </c>
      <c r="E296">
        <f t="shared" si="13"/>
        <v>145</v>
      </c>
      <c r="F296">
        <f>IF(E296 = E295, G295, G295 + IF(soki3[[#This Row],[WEEKEND]], 5000, $V$8))</f>
        <v>81657</v>
      </c>
      <c r="G296">
        <f>IF(soki3[[#This Row],[Butelek]]-soki3[[#This Row],[wielkosc_zamowienia]]&lt;0, soki3[[#This Row],[Butelek]], soki3[[#This Row],[Butelek]]-soki3[[#This Row],[wielkosc_zamowienia]])</f>
        <v>74267</v>
      </c>
      <c r="H296" t="b">
        <f>(soki3[[#This Row],[Butelek]]=soki3[[#This Row],[Zostało]])</f>
        <v>0</v>
      </c>
      <c r="I296" t="b">
        <f>WEEKDAY(soki3[[#This Row],[data]],2)&gt;5</f>
        <v>0</v>
      </c>
      <c r="P296" s="3">
        <v>282</v>
      </c>
      <c r="Q296" s="5">
        <v>44479</v>
      </c>
      <c r="R296" s="3" t="b">
        <f t="shared" si="14"/>
        <v>1</v>
      </c>
      <c r="S296" s="3">
        <f t="shared" si="15"/>
        <v>4</v>
      </c>
    </row>
    <row r="297" spans="1:19" x14ac:dyDescent="0.25">
      <c r="A297">
        <v>296</v>
      </c>
      <c r="B297" s="2">
        <v>44342</v>
      </c>
      <c r="C297" t="s">
        <v>4</v>
      </c>
      <c r="D297">
        <v>4560</v>
      </c>
      <c r="E297">
        <f t="shared" si="13"/>
        <v>145</v>
      </c>
      <c r="F297">
        <f>IF(E297 = E296, G296, G296 + IF(soki3[[#This Row],[WEEKEND]], 5000, $V$8))</f>
        <v>74267</v>
      </c>
      <c r="G297">
        <f>IF(soki3[[#This Row],[Butelek]]-soki3[[#This Row],[wielkosc_zamowienia]]&lt;0, soki3[[#This Row],[Butelek]], soki3[[#This Row],[Butelek]]-soki3[[#This Row],[wielkosc_zamowienia]])</f>
        <v>69707</v>
      </c>
      <c r="H297" t="b">
        <f>(soki3[[#This Row],[Butelek]]=soki3[[#This Row],[Zostało]])</f>
        <v>0</v>
      </c>
      <c r="I297" t="b">
        <f>WEEKDAY(soki3[[#This Row],[data]],2)&gt;5</f>
        <v>0</v>
      </c>
      <c r="P297" s="3">
        <v>283</v>
      </c>
      <c r="Q297" s="5">
        <v>44480</v>
      </c>
      <c r="R297" s="3" t="b">
        <f t="shared" si="14"/>
        <v>1</v>
      </c>
      <c r="S297" s="3">
        <f t="shared" si="15"/>
        <v>5</v>
      </c>
    </row>
    <row r="298" spans="1:19" x14ac:dyDescent="0.25">
      <c r="A298">
        <v>297</v>
      </c>
      <c r="B298" s="2">
        <v>44343</v>
      </c>
      <c r="C298" t="s">
        <v>5</v>
      </c>
      <c r="D298">
        <v>8680</v>
      </c>
      <c r="E298">
        <f t="shared" si="13"/>
        <v>146</v>
      </c>
      <c r="F298">
        <f>IF(E298 = E297, G297, G297 + IF(soki3[[#This Row],[WEEKEND]], 5000, $V$8))</f>
        <v>82886</v>
      </c>
      <c r="G298">
        <f>IF(soki3[[#This Row],[Butelek]]-soki3[[#This Row],[wielkosc_zamowienia]]&lt;0, soki3[[#This Row],[Butelek]], soki3[[#This Row],[Butelek]]-soki3[[#This Row],[wielkosc_zamowienia]])</f>
        <v>74206</v>
      </c>
      <c r="H298" t="b">
        <f>(soki3[[#This Row],[Butelek]]=soki3[[#This Row],[Zostało]])</f>
        <v>0</v>
      </c>
      <c r="I298" t="b">
        <f>WEEKDAY(soki3[[#This Row],[data]],2)&gt;5</f>
        <v>0</v>
      </c>
      <c r="P298" s="3">
        <v>284</v>
      </c>
      <c r="Q298" s="5">
        <v>44481</v>
      </c>
      <c r="R298" s="3" t="b">
        <f t="shared" si="14"/>
        <v>1</v>
      </c>
      <c r="S298" s="3">
        <f t="shared" si="15"/>
        <v>6</v>
      </c>
    </row>
    <row r="299" spans="1:19" x14ac:dyDescent="0.25">
      <c r="A299">
        <v>298</v>
      </c>
      <c r="B299" s="2">
        <v>44343</v>
      </c>
      <c r="C299" t="s">
        <v>4</v>
      </c>
      <c r="D299">
        <v>3110</v>
      </c>
      <c r="E299">
        <f t="shared" si="13"/>
        <v>146</v>
      </c>
      <c r="F299">
        <f>IF(E299 = E298, G298, G298 + IF(soki3[[#This Row],[WEEKEND]], 5000, $V$8))</f>
        <v>74206</v>
      </c>
      <c r="G299">
        <f>IF(soki3[[#This Row],[Butelek]]-soki3[[#This Row],[wielkosc_zamowienia]]&lt;0, soki3[[#This Row],[Butelek]], soki3[[#This Row],[Butelek]]-soki3[[#This Row],[wielkosc_zamowienia]])</f>
        <v>71096</v>
      </c>
      <c r="H299" t="b">
        <f>(soki3[[#This Row],[Butelek]]=soki3[[#This Row],[Zostało]])</f>
        <v>0</v>
      </c>
      <c r="I299" t="b">
        <f>WEEKDAY(soki3[[#This Row],[data]],2)&gt;5</f>
        <v>0</v>
      </c>
      <c r="P299" s="3">
        <v>285</v>
      </c>
      <c r="Q299" s="5">
        <v>44482</v>
      </c>
      <c r="R299" s="3" t="b">
        <f t="shared" si="14"/>
        <v>1</v>
      </c>
      <c r="S299" s="3">
        <f t="shared" si="15"/>
        <v>7</v>
      </c>
    </row>
    <row r="300" spans="1:19" x14ac:dyDescent="0.25">
      <c r="A300">
        <v>299</v>
      </c>
      <c r="B300" s="2">
        <v>44343</v>
      </c>
      <c r="C300" t="s">
        <v>7</v>
      </c>
      <c r="D300">
        <v>8770</v>
      </c>
      <c r="E300">
        <f t="shared" si="13"/>
        <v>146</v>
      </c>
      <c r="F300">
        <f>IF(E300 = E299, G299, G299 + IF(soki3[[#This Row],[WEEKEND]], 5000, $V$8))</f>
        <v>71096</v>
      </c>
      <c r="G300">
        <f>IF(soki3[[#This Row],[Butelek]]-soki3[[#This Row],[wielkosc_zamowienia]]&lt;0, soki3[[#This Row],[Butelek]], soki3[[#This Row],[Butelek]]-soki3[[#This Row],[wielkosc_zamowienia]])</f>
        <v>62326</v>
      </c>
      <c r="H300" t="b">
        <f>(soki3[[#This Row],[Butelek]]=soki3[[#This Row],[Zostało]])</f>
        <v>0</v>
      </c>
      <c r="I300" t="b">
        <f>WEEKDAY(soki3[[#This Row],[data]],2)&gt;5</f>
        <v>0</v>
      </c>
      <c r="P300" s="3">
        <v>286</v>
      </c>
      <c r="Q300" s="5">
        <v>44483</v>
      </c>
      <c r="R300" s="3" t="b">
        <f t="shared" si="14"/>
        <v>1</v>
      </c>
      <c r="S300" s="3">
        <f t="shared" si="15"/>
        <v>8</v>
      </c>
    </row>
    <row r="301" spans="1:19" x14ac:dyDescent="0.25">
      <c r="A301">
        <v>300</v>
      </c>
      <c r="B301" s="2">
        <v>44344</v>
      </c>
      <c r="C301" t="s">
        <v>7</v>
      </c>
      <c r="D301">
        <v>6900</v>
      </c>
      <c r="E301">
        <f t="shared" si="13"/>
        <v>147</v>
      </c>
      <c r="F301">
        <f>IF(E301 = E300, G300, G300 + IF(soki3[[#This Row],[WEEKEND]], 5000, $V$8))</f>
        <v>75505</v>
      </c>
      <c r="G301">
        <f>IF(soki3[[#This Row],[Butelek]]-soki3[[#This Row],[wielkosc_zamowienia]]&lt;0, soki3[[#This Row],[Butelek]], soki3[[#This Row],[Butelek]]-soki3[[#This Row],[wielkosc_zamowienia]])</f>
        <v>68605</v>
      </c>
      <c r="H301" t="b">
        <f>(soki3[[#This Row],[Butelek]]=soki3[[#This Row],[Zostało]])</f>
        <v>0</v>
      </c>
      <c r="I301" t="b">
        <f>WEEKDAY(soki3[[#This Row],[data]],2)&gt;5</f>
        <v>0</v>
      </c>
      <c r="P301" s="3">
        <v>287</v>
      </c>
      <c r="Q301" s="5">
        <v>44484</v>
      </c>
      <c r="R301" s="3" t="b">
        <f t="shared" si="14"/>
        <v>0</v>
      </c>
      <c r="S301" s="3">
        <f t="shared" si="15"/>
        <v>0</v>
      </c>
    </row>
    <row r="302" spans="1:19" x14ac:dyDescent="0.25">
      <c r="A302">
        <v>301</v>
      </c>
      <c r="B302" s="2">
        <v>44344</v>
      </c>
      <c r="C302" t="s">
        <v>4</v>
      </c>
      <c r="D302">
        <v>9220</v>
      </c>
      <c r="E302">
        <f t="shared" si="13"/>
        <v>147</v>
      </c>
      <c r="F302">
        <f>IF(E302 = E301, G301, G301 + IF(soki3[[#This Row],[WEEKEND]], 5000, $V$8))</f>
        <v>68605</v>
      </c>
      <c r="G302">
        <f>IF(soki3[[#This Row],[Butelek]]-soki3[[#This Row],[wielkosc_zamowienia]]&lt;0, soki3[[#This Row],[Butelek]], soki3[[#This Row],[Butelek]]-soki3[[#This Row],[wielkosc_zamowienia]])</f>
        <v>59385</v>
      </c>
      <c r="H302" t="b">
        <f>(soki3[[#This Row],[Butelek]]=soki3[[#This Row],[Zostało]])</f>
        <v>0</v>
      </c>
      <c r="I302" t="b">
        <f>WEEKDAY(soki3[[#This Row],[data]],2)&gt;5</f>
        <v>0</v>
      </c>
      <c r="P302" s="3">
        <v>288</v>
      </c>
      <c r="Q302" s="5">
        <v>44485</v>
      </c>
      <c r="R302" s="3" t="b">
        <f t="shared" si="14"/>
        <v>0</v>
      </c>
      <c r="S302" s="3">
        <f t="shared" si="15"/>
        <v>0</v>
      </c>
    </row>
    <row r="303" spans="1:19" x14ac:dyDescent="0.25">
      <c r="A303">
        <v>302</v>
      </c>
      <c r="B303" s="2">
        <v>44345</v>
      </c>
      <c r="C303" t="s">
        <v>4</v>
      </c>
      <c r="D303">
        <v>9740</v>
      </c>
      <c r="E303">
        <f t="shared" si="13"/>
        <v>148</v>
      </c>
      <c r="F303">
        <f>IF(E303 = E302, G302, G302 + IF(soki3[[#This Row],[WEEKEND]], 5000, $V$8))</f>
        <v>64385</v>
      </c>
      <c r="G303">
        <f>IF(soki3[[#This Row],[Butelek]]-soki3[[#This Row],[wielkosc_zamowienia]]&lt;0, soki3[[#This Row],[Butelek]], soki3[[#This Row],[Butelek]]-soki3[[#This Row],[wielkosc_zamowienia]])</f>
        <v>54645</v>
      </c>
      <c r="H303" t="b">
        <f>(soki3[[#This Row],[Butelek]]=soki3[[#This Row],[Zostało]])</f>
        <v>0</v>
      </c>
      <c r="I303" t="b">
        <f>WEEKDAY(soki3[[#This Row],[data]],2)&gt;5</f>
        <v>1</v>
      </c>
      <c r="P303" s="3">
        <v>289</v>
      </c>
      <c r="Q303" s="5">
        <v>44486</v>
      </c>
      <c r="R303" s="3" t="b">
        <f t="shared" si="14"/>
        <v>1</v>
      </c>
      <c r="S303" s="3">
        <f t="shared" si="15"/>
        <v>1</v>
      </c>
    </row>
    <row r="304" spans="1:19" x14ac:dyDescent="0.25">
      <c r="A304">
        <v>303</v>
      </c>
      <c r="B304" s="2">
        <v>44346</v>
      </c>
      <c r="C304" t="s">
        <v>4</v>
      </c>
      <c r="D304">
        <v>4500</v>
      </c>
      <c r="E304">
        <f t="shared" si="13"/>
        <v>149</v>
      </c>
      <c r="F304">
        <f>IF(E304 = E303, G303, G303 + IF(soki3[[#This Row],[WEEKEND]], 5000, $V$8))</f>
        <v>59645</v>
      </c>
      <c r="G304">
        <f>IF(soki3[[#This Row],[Butelek]]-soki3[[#This Row],[wielkosc_zamowienia]]&lt;0, soki3[[#This Row],[Butelek]], soki3[[#This Row],[Butelek]]-soki3[[#This Row],[wielkosc_zamowienia]])</f>
        <v>55145</v>
      </c>
      <c r="H304" t="b">
        <f>(soki3[[#This Row],[Butelek]]=soki3[[#This Row],[Zostało]])</f>
        <v>0</v>
      </c>
      <c r="I304" t="b">
        <f>WEEKDAY(soki3[[#This Row],[data]],2)&gt;5</f>
        <v>1</v>
      </c>
      <c r="P304" s="3">
        <v>290</v>
      </c>
      <c r="Q304" s="5">
        <v>44487</v>
      </c>
      <c r="R304" s="3" t="b">
        <f t="shared" si="14"/>
        <v>1</v>
      </c>
      <c r="S304" s="3">
        <f t="shared" si="15"/>
        <v>2</v>
      </c>
    </row>
    <row r="305" spans="1:19" x14ac:dyDescent="0.25">
      <c r="A305">
        <v>304</v>
      </c>
      <c r="B305" s="2">
        <v>44346</v>
      </c>
      <c r="C305" t="s">
        <v>6</v>
      </c>
      <c r="D305">
        <v>9950</v>
      </c>
      <c r="E305">
        <f t="shared" si="13"/>
        <v>149</v>
      </c>
      <c r="F305">
        <f>IF(E305 = E304, G304, G304 + IF(soki3[[#This Row],[WEEKEND]], 5000, $V$8))</f>
        <v>55145</v>
      </c>
      <c r="G305">
        <f>IF(soki3[[#This Row],[Butelek]]-soki3[[#This Row],[wielkosc_zamowienia]]&lt;0, soki3[[#This Row],[Butelek]], soki3[[#This Row],[Butelek]]-soki3[[#This Row],[wielkosc_zamowienia]])</f>
        <v>45195</v>
      </c>
      <c r="H305" t="b">
        <f>(soki3[[#This Row],[Butelek]]=soki3[[#This Row],[Zostało]])</f>
        <v>0</v>
      </c>
      <c r="I305" t="b">
        <f>WEEKDAY(soki3[[#This Row],[data]],2)&gt;5</f>
        <v>1</v>
      </c>
      <c r="P305" s="3">
        <v>291</v>
      </c>
      <c r="Q305" s="5">
        <v>44488</v>
      </c>
      <c r="R305" s="3" t="b">
        <f t="shared" si="14"/>
        <v>0</v>
      </c>
      <c r="S305" s="3">
        <f t="shared" si="15"/>
        <v>0</v>
      </c>
    </row>
    <row r="306" spans="1:19" x14ac:dyDescent="0.25">
      <c r="A306">
        <v>305</v>
      </c>
      <c r="B306" s="2">
        <v>44347</v>
      </c>
      <c r="C306" t="s">
        <v>4</v>
      </c>
      <c r="D306">
        <v>9960</v>
      </c>
      <c r="E306">
        <f t="shared" si="13"/>
        <v>150</v>
      </c>
      <c r="F306">
        <f>IF(E306 = E305, G305, G305 + IF(soki3[[#This Row],[WEEKEND]], 5000, $V$8))</f>
        <v>58374</v>
      </c>
      <c r="G306">
        <f>IF(soki3[[#This Row],[Butelek]]-soki3[[#This Row],[wielkosc_zamowienia]]&lt;0, soki3[[#This Row],[Butelek]], soki3[[#This Row],[Butelek]]-soki3[[#This Row],[wielkosc_zamowienia]])</f>
        <v>48414</v>
      </c>
      <c r="H306" t="b">
        <f>(soki3[[#This Row],[Butelek]]=soki3[[#This Row],[Zostało]])</f>
        <v>0</v>
      </c>
      <c r="I306" t="b">
        <f>WEEKDAY(soki3[[#This Row],[data]],2)&gt;5</f>
        <v>0</v>
      </c>
      <c r="P306" s="3">
        <v>292</v>
      </c>
      <c r="Q306" s="5">
        <v>44489</v>
      </c>
      <c r="R306" s="3" t="b">
        <f t="shared" si="14"/>
        <v>1</v>
      </c>
      <c r="S306" s="3">
        <f t="shared" si="15"/>
        <v>1</v>
      </c>
    </row>
    <row r="307" spans="1:19" x14ac:dyDescent="0.25">
      <c r="A307">
        <v>306</v>
      </c>
      <c r="B307" s="2">
        <v>44347</v>
      </c>
      <c r="C307" t="s">
        <v>6</v>
      </c>
      <c r="D307">
        <v>8880</v>
      </c>
      <c r="E307">
        <f t="shared" si="13"/>
        <v>150</v>
      </c>
      <c r="F307">
        <f>IF(E307 = E306, G306, G306 + IF(soki3[[#This Row],[WEEKEND]], 5000, $V$8))</f>
        <v>48414</v>
      </c>
      <c r="G307">
        <f>IF(soki3[[#This Row],[Butelek]]-soki3[[#This Row],[wielkosc_zamowienia]]&lt;0, soki3[[#This Row],[Butelek]], soki3[[#This Row],[Butelek]]-soki3[[#This Row],[wielkosc_zamowienia]])</f>
        <v>39534</v>
      </c>
      <c r="H307" t="b">
        <f>(soki3[[#This Row],[Butelek]]=soki3[[#This Row],[Zostało]])</f>
        <v>0</v>
      </c>
      <c r="I307" t="b">
        <f>WEEKDAY(soki3[[#This Row],[data]],2)&gt;5</f>
        <v>0</v>
      </c>
      <c r="P307" s="3">
        <v>293</v>
      </c>
      <c r="Q307" s="5">
        <v>44490</v>
      </c>
      <c r="R307" s="3" t="b">
        <f t="shared" si="14"/>
        <v>1</v>
      </c>
      <c r="S307" s="3">
        <f t="shared" si="15"/>
        <v>2</v>
      </c>
    </row>
    <row r="308" spans="1:19" x14ac:dyDescent="0.25">
      <c r="A308">
        <v>307</v>
      </c>
      <c r="B308" s="2">
        <v>44347</v>
      </c>
      <c r="C308" t="s">
        <v>5</v>
      </c>
      <c r="D308">
        <v>4160</v>
      </c>
      <c r="E308">
        <f t="shared" si="13"/>
        <v>150</v>
      </c>
      <c r="F308">
        <f>IF(E308 = E307, G307, G307 + IF(soki3[[#This Row],[WEEKEND]], 5000, $V$8))</f>
        <v>39534</v>
      </c>
      <c r="G308">
        <f>IF(soki3[[#This Row],[Butelek]]-soki3[[#This Row],[wielkosc_zamowienia]]&lt;0, soki3[[#This Row],[Butelek]], soki3[[#This Row],[Butelek]]-soki3[[#This Row],[wielkosc_zamowienia]])</f>
        <v>35374</v>
      </c>
      <c r="H308" t="b">
        <f>(soki3[[#This Row],[Butelek]]=soki3[[#This Row],[Zostało]])</f>
        <v>0</v>
      </c>
      <c r="I308" t="b">
        <f>WEEKDAY(soki3[[#This Row],[data]],2)&gt;5</f>
        <v>0</v>
      </c>
      <c r="P308" s="3">
        <v>294</v>
      </c>
      <c r="Q308" s="5">
        <v>44491</v>
      </c>
      <c r="R308" s="3" t="b">
        <f t="shared" si="14"/>
        <v>1</v>
      </c>
      <c r="S308" s="3">
        <f t="shared" si="15"/>
        <v>3</v>
      </c>
    </row>
    <row r="309" spans="1:19" x14ac:dyDescent="0.25">
      <c r="A309">
        <v>308</v>
      </c>
      <c r="B309" s="2">
        <v>44348</v>
      </c>
      <c r="C309" t="s">
        <v>5</v>
      </c>
      <c r="D309">
        <v>6300</v>
      </c>
      <c r="E309">
        <f t="shared" si="13"/>
        <v>151</v>
      </c>
      <c r="F309">
        <f>IF(E309 = E308, G308, G308 + IF(soki3[[#This Row],[WEEKEND]], 5000, $V$8))</f>
        <v>48553</v>
      </c>
      <c r="G309">
        <f>IF(soki3[[#This Row],[Butelek]]-soki3[[#This Row],[wielkosc_zamowienia]]&lt;0, soki3[[#This Row],[Butelek]], soki3[[#This Row],[Butelek]]-soki3[[#This Row],[wielkosc_zamowienia]])</f>
        <v>42253</v>
      </c>
      <c r="H309" t="b">
        <f>(soki3[[#This Row],[Butelek]]=soki3[[#This Row],[Zostało]])</f>
        <v>0</v>
      </c>
      <c r="I309" t="b">
        <f>WEEKDAY(soki3[[#This Row],[data]],2)&gt;5</f>
        <v>0</v>
      </c>
      <c r="P309" s="3">
        <v>295</v>
      </c>
      <c r="Q309" s="5">
        <v>44492</v>
      </c>
      <c r="R309" s="3" t="b">
        <f t="shared" si="14"/>
        <v>1</v>
      </c>
      <c r="S309" s="3">
        <f t="shared" si="15"/>
        <v>4</v>
      </c>
    </row>
    <row r="310" spans="1:19" x14ac:dyDescent="0.25">
      <c r="A310">
        <v>309</v>
      </c>
      <c r="B310" s="2">
        <v>44348</v>
      </c>
      <c r="C310" t="s">
        <v>7</v>
      </c>
      <c r="D310">
        <v>9040</v>
      </c>
      <c r="E310">
        <f t="shared" si="13"/>
        <v>151</v>
      </c>
      <c r="F310">
        <f>IF(E310 = E309, G309, G309 + IF(soki3[[#This Row],[WEEKEND]], 5000, $V$8))</f>
        <v>42253</v>
      </c>
      <c r="G310">
        <f>IF(soki3[[#This Row],[Butelek]]-soki3[[#This Row],[wielkosc_zamowienia]]&lt;0, soki3[[#This Row],[Butelek]], soki3[[#This Row],[Butelek]]-soki3[[#This Row],[wielkosc_zamowienia]])</f>
        <v>33213</v>
      </c>
      <c r="H310" t="b">
        <f>(soki3[[#This Row],[Butelek]]=soki3[[#This Row],[Zostało]])</f>
        <v>0</v>
      </c>
      <c r="I310" t="b">
        <f>WEEKDAY(soki3[[#This Row],[data]],2)&gt;5</f>
        <v>0</v>
      </c>
      <c r="P310" s="3">
        <v>296</v>
      </c>
      <c r="Q310" s="5">
        <v>44493</v>
      </c>
      <c r="R310" s="3" t="b">
        <f t="shared" si="14"/>
        <v>0</v>
      </c>
      <c r="S310" s="3">
        <f t="shared" si="15"/>
        <v>0</v>
      </c>
    </row>
    <row r="311" spans="1:19" x14ac:dyDescent="0.25">
      <c r="A311">
        <v>310</v>
      </c>
      <c r="B311" s="2">
        <v>44349</v>
      </c>
      <c r="C311" t="s">
        <v>7</v>
      </c>
      <c r="D311">
        <v>8880</v>
      </c>
      <c r="E311">
        <f t="shared" si="13"/>
        <v>152</v>
      </c>
      <c r="F311">
        <f>IF(E311 = E310, G310, G310 + IF(soki3[[#This Row],[WEEKEND]], 5000, $V$8))</f>
        <v>46392</v>
      </c>
      <c r="G311">
        <f>IF(soki3[[#This Row],[Butelek]]-soki3[[#This Row],[wielkosc_zamowienia]]&lt;0, soki3[[#This Row],[Butelek]], soki3[[#This Row],[Butelek]]-soki3[[#This Row],[wielkosc_zamowienia]])</f>
        <v>37512</v>
      </c>
      <c r="H311" t="b">
        <f>(soki3[[#This Row],[Butelek]]=soki3[[#This Row],[Zostało]])</f>
        <v>0</v>
      </c>
      <c r="I311" t="b">
        <f>WEEKDAY(soki3[[#This Row],[data]],2)&gt;5</f>
        <v>0</v>
      </c>
      <c r="P311" s="3">
        <v>297</v>
      </c>
      <c r="Q311" s="5">
        <v>44494</v>
      </c>
      <c r="R311" s="3" t="b">
        <f t="shared" si="14"/>
        <v>1</v>
      </c>
      <c r="S311" s="3">
        <f t="shared" si="15"/>
        <v>1</v>
      </c>
    </row>
    <row r="312" spans="1:19" x14ac:dyDescent="0.25">
      <c r="A312">
        <v>311</v>
      </c>
      <c r="B312" s="2">
        <v>44350</v>
      </c>
      <c r="C312" t="s">
        <v>4</v>
      </c>
      <c r="D312">
        <v>5030</v>
      </c>
      <c r="E312">
        <f t="shared" si="13"/>
        <v>153</v>
      </c>
      <c r="F312">
        <f>IF(E312 = E311, G311, G311 + IF(soki3[[#This Row],[WEEKEND]], 5000, $V$8))</f>
        <v>50691</v>
      </c>
      <c r="G312">
        <f>IF(soki3[[#This Row],[Butelek]]-soki3[[#This Row],[wielkosc_zamowienia]]&lt;0, soki3[[#This Row],[Butelek]], soki3[[#This Row],[Butelek]]-soki3[[#This Row],[wielkosc_zamowienia]])</f>
        <v>45661</v>
      </c>
      <c r="H312" t="b">
        <f>(soki3[[#This Row],[Butelek]]=soki3[[#This Row],[Zostało]])</f>
        <v>0</v>
      </c>
      <c r="I312" t="b">
        <f>WEEKDAY(soki3[[#This Row],[data]],2)&gt;5</f>
        <v>0</v>
      </c>
      <c r="P312" s="3">
        <v>298</v>
      </c>
      <c r="Q312" s="5">
        <v>44495</v>
      </c>
      <c r="R312" s="3" t="b">
        <f t="shared" si="14"/>
        <v>1</v>
      </c>
      <c r="S312" s="3">
        <f t="shared" si="15"/>
        <v>2</v>
      </c>
    </row>
    <row r="313" spans="1:19" x14ac:dyDescent="0.25">
      <c r="A313">
        <v>312</v>
      </c>
      <c r="B313" s="2">
        <v>44350</v>
      </c>
      <c r="C313" t="s">
        <v>6</v>
      </c>
      <c r="D313">
        <v>6010</v>
      </c>
      <c r="E313">
        <f t="shared" si="13"/>
        <v>153</v>
      </c>
      <c r="F313">
        <f>IF(E313 = E312, G312, G312 + IF(soki3[[#This Row],[WEEKEND]], 5000, $V$8))</f>
        <v>45661</v>
      </c>
      <c r="G313">
        <f>IF(soki3[[#This Row],[Butelek]]-soki3[[#This Row],[wielkosc_zamowienia]]&lt;0, soki3[[#This Row],[Butelek]], soki3[[#This Row],[Butelek]]-soki3[[#This Row],[wielkosc_zamowienia]])</f>
        <v>39651</v>
      </c>
      <c r="H313" t="b">
        <f>(soki3[[#This Row],[Butelek]]=soki3[[#This Row],[Zostało]])</f>
        <v>0</v>
      </c>
      <c r="I313" t="b">
        <f>WEEKDAY(soki3[[#This Row],[data]],2)&gt;5</f>
        <v>0</v>
      </c>
      <c r="P313" s="3">
        <v>299</v>
      </c>
      <c r="Q313" s="5">
        <v>44496</v>
      </c>
      <c r="R313" s="3" t="b">
        <f t="shared" si="14"/>
        <v>1</v>
      </c>
      <c r="S313" s="3">
        <f t="shared" si="15"/>
        <v>3</v>
      </c>
    </row>
    <row r="314" spans="1:19" x14ac:dyDescent="0.25">
      <c r="A314">
        <v>313</v>
      </c>
      <c r="B314" s="2">
        <v>44351</v>
      </c>
      <c r="C314" t="s">
        <v>5</v>
      </c>
      <c r="D314">
        <v>8880</v>
      </c>
      <c r="E314">
        <f t="shared" si="13"/>
        <v>154</v>
      </c>
      <c r="F314">
        <f>IF(E314 = E313, G313, G313 + IF(soki3[[#This Row],[WEEKEND]], 5000, $V$8))</f>
        <v>52830</v>
      </c>
      <c r="G314">
        <f>IF(soki3[[#This Row],[Butelek]]-soki3[[#This Row],[wielkosc_zamowienia]]&lt;0, soki3[[#This Row],[Butelek]], soki3[[#This Row],[Butelek]]-soki3[[#This Row],[wielkosc_zamowienia]])</f>
        <v>43950</v>
      </c>
      <c r="H314" t="b">
        <f>(soki3[[#This Row],[Butelek]]=soki3[[#This Row],[Zostało]])</f>
        <v>0</v>
      </c>
      <c r="I314" t="b">
        <f>WEEKDAY(soki3[[#This Row],[data]],2)&gt;5</f>
        <v>0</v>
      </c>
      <c r="P314" s="3">
        <v>300</v>
      </c>
      <c r="Q314" s="5">
        <v>44497</v>
      </c>
      <c r="R314" s="3" t="b">
        <f t="shared" si="14"/>
        <v>1</v>
      </c>
      <c r="S314" s="3">
        <f t="shared" si="15"/>
        <v>4</v>
      </c>
    </row>
    <row r="315" spans="1:19" x14ac:dyDescent="0.25">
      <c r="A315">
        <v>314</v>
      </c>
      <c r="B315" s="2">
        <v>44352</v>
      </c>
      <c r="C315" t="s">
        <v>4</v>
      </c>
      <c r="D315">
        <v>5490</v>
      </c>
      <c r="E315">
        <f t="shared" si="13"/>
        <v>155</v>
      </c>
      <c r="F315">
        <f>IF(E315 = E314, G314, G314 + IF(soki3[[#This Row],[WEEKEND]], 5000, $V$8))</f>
        <v>48950</v>
      </c>
      <c r="G315">
        <f>IF(soki3[[#This Row],[Butelek]]-soki3[[#This Row],[wielkosc_zamowienia]]&lt;0, soki3[[#This Row],[Butelek]], soki3[[#This Row],[Butelek]]-soki3[[#This Row],[wielkosc_zamowienia]])</f>
        <v>43460</v>
      </c>
      <c r="H315" t="b">
        <f>(soki3[[#This Row],[Butelek]]=soki3[[#This Row],[Zostało]])</f>
        <v>0</v>
      </c>
      <c r="I315" t="b">
        <f>WEEKDAY(soki3[[#This Row],[data]],2)&gt;5</f>
        <v>1</v>
      </c>
      <c r="P315" s="3">
        <v>301</v>
      </c>
      <c r="Q315" s="5">
        <v>44498</v>
      </c>
      <c r="R315" s="3" t="b">
        <f t="shared" si="14"/>
        <v>0</v>
      </c>
      <c r="S315" s="3">
        <f t="shared" si="15"/>
        <v>0</v>
      </c>
    </row>
    <row r="316" spans="1:19" x14ac:dyDescent="0.25">
      <c r="A316">
        <v>315</v>
      </c>
      <c r="B316" s="2">
        <v>44353</v>
      </c>
      <c r="C316" t="s">
        <v>7</v>
      </c>
      <c r="D316">
        <v>9370</v>
      </c>
      <c r="E316">
        <f t="shared" si="13"/>
        <v>156</v>
      </c>
      <c r="F316">
        <f>IF(E316 = E315, G315, G315 + IF(soki3[[#This Row],[WEEKEND]], 5000, $V$8))</f>
        <v>48460</v>
      </c>
      <c r="G316">
        <f>IF(soki3[[#This Row],[Butelek]]-soki3[[#This Row],[wielkosc_zamowienia]]&lt;0, soki3[[#This Row],[Butelek]], soki3[[#This Row],[Butelek]]-soki3[[#This Row],[wielkosc_zamowienia]])</f>
        <v>39090</v>
      </c>
      <c r="H316" t="b">
        <f>(soki3[[#This Row],[Butelek]]=soki3[[#This Row],[Zostało]])</f>
        <v>0</v>
      </c>
      <c r="I316" t="b">
        <f>WEEKDAY(soki3[[#This Row],[data]],2)&gt;5</f>
        <v>1</v>
      </c>
      <c r="P316" s="3">
        <v>302</v>
      </c>
      <c r="Q316" s="5">
        <v>44499</v>
      </c>
      <c r="R316" s="3" t="b">
        <f t="shared" si="14"/>
        <v>1</v>
      </c>
      <c r="S316" s="3">
        <f t="shared" si="15"/>
        <v>1</v>
      </c>
    </row>
    <row r="317" spans="1:19" x14ac:dyDescent="0.25">
      <c r="A317">
        <v>316</v>
      </c>
      <c r="B317" s="2">
        <v>44353</v>
      </c>
      <c r="C317" t="s">
        <v>4</v>
      </c>
      <c r="D317">
        <v>6790</v>
      </c>
      <c r="E317">
        <f t="shared" si="13"/>
        <v>156</v>
      </c>
      <c r="F317">
        <f>IF(E317 = E316, G316, G316 + IF(soki3[[#This Row],[WEEKEND]], 5000, $V$8))</f>
        <v>39090</v>
      </c>
      <c r="G317">
        <f>IF(soki3[[#This Row],[Butelek]]-soki3[[#This Row],[wielkosc_zamowienia]]&lt;0, soki3[[#This Row],[Butelek]], soki3[[#This Row],[Butelek]]-soki3[[#This Row],[wielkosc_zamowienia]])</f>
        <v>32300</v>
      </c>
      <c r="H317" t="b">
        <f>(soki3[[#This Row],[Butelek]]=soki3[[#This Row],[Zostało]])</f>
        <v>0</v>
      </c>
      <c r="I317" t="b">
        <f>WEEKDAY(soki3[[#This Row],[data]],2)&gt;5</f>
        <v>1</v>
      </c>
      <c r="P317" s="3">
        <v>303</v>
      </c>
      <c r="Q317" s="5">
        <v>44500</v>
      </c>
      <c r="R317" s="3" t="b">
        <f t="shared" si="14"/>
        <v>0</v>
      </c>
      <c r="S317" s="3">
        <f t="shared" si="15"/>
        <v>0</v>
      </c>
    </row>
    <row r="318" spans="1:19" x14ac:dyDescent="0.25">
      <c r="A318">
        <v>317</v>
      </c>
      <c r="B318" s="2">
        <v>44354</v>
      </c>
      <c r="C318" t="s">
        <v>5</v>
      </c>
      <c r="D318">
        <v>2540</v>
      </c>
      <c r="E318">
        <f t="shared" si="13"/>
        <v>157</v>
      </c>
      <c r="F318">
        <f>IF(E318 = E317, G317, G317 + IF(soki3[[#This Row],[WEEKEND]], 5000, $V$8))</f>
        <v>45479</v>
      </c>
      <c r="G318">
        <f>IF(soki3[[#This Row],[Butelek]]-soki3[[#This Row],[wielkosc_zamowienia]]&lt;0, soki3[[#This Row],[Butelek]], soki3[[#This Row],[Butelek]]-soki3[[#This Row],[wielkosc_zamowienia]])</f>
        <v>42939</v>
      </c>
      <c r="H318" t="b">
        <f>(soki3[[#This Row],[Butelek]]=soki3[[#This Row],[Zostało]])</f>
        <v>0</v>
      </c>
      <c r="I318" t="b">
        <f>WEEKDAY(soki3[[#This Row],[data]],2)&gt;5</f>
        <v>0</v>
      </c>
      <c r="P318" s="3">
        <v>304</v>
      </c>
      <c r="Q318" s="5">
        <v>44501</v>
      </c>
      <c r="R318" s="3" t="b">
        <f t="shared" si="14"/>
        <v>1</v>
      </c>
      <c r="S318" s="3">
        <f t="shared" si="15"/>
        <v>1</v>
      </c>
    </row>
    <row r="319" spans="1:19" x14ac:dyDescent="0.25">
      <c r="A319">
        <v>318</v>
      </c>
      <c r="B319" s="2">
        <v>44354</v>
      </c>
      <c r="C319" t="s">
        <v>4</v>
      </c>
      <c r="D319">
        <v>5530</v>
      </c>
      <c r="E319">
        <f t="shared" si="13"/>
        <v>157</v>
      </c>
      <c r="F319">
        <f>IF(E319 = E318, G318, G318 + IF(soki3[[#This Row],[WEEKEND]], 5000, $V$8))</f>
        <v>42939</v>
      </c>
      <c r="G319">
        <f>IF(soki3[[#This Row],[Butelek]]-soki3[[#This Row],[wielkosc_zamowienia]]&lt;0, soki3[[#This Row],[Butelek]], soki3[[#This Row],[Butelek]]-soki3[[#This Row],[wielkosc_zamowienia]])</f>
        <v>37409</v>
      </c>
      <c r="H319" t="b">
        <f>(soki3[[#This Row],[Butelek]]=soki3[[#This Row],[Zostało]])</f>
        <v>0</v>
      </c>
      <c r="I319" t="b">
        <f>WEEKDAY(soki3[[#This Row],[data]],2)&gt;5</f>
        <v>0</v>
      </c>
      <c r="P319" s="3">
        <v>305</v>
      </c>
      <c r="Q319" s="5">
        <v>44502</v>
      </c>
      <c r="R319" s="3" t="b">
        <f t="shared" si="14"/>
        <v>1</v>
      </c>
      <c r="S319" s="3">
        <f t="shared" si="15"/>
        <v>2</v>
      </c>
    </row>
    <row r="320" spans="1:19" x14ac:dyDescent="0.25">
      <c r="A320">
        <v>319</v>
      </c>
      <c r="B320" s="2">
        <v>44354</v>
      </c>
      <c r="C320" t="s">
        <v>7</v>
      </c>
      <c r="D320">
        <v>7020</v>
      </c>
      <c r="E320">
        <f t="shared" si="13"/>
        <v>157</v>
      </c>
      <c r="F320">
        <f>IF(E320 = E319, G319, G319 + IF(soki3[[#This Row],[WEEKEND]], 5000, $V$8))</f>
        <v>37409</v>
      </c>
      <c r="G320">
        <f>IF(soki3[[#This Row],[Butelek]]-soki3[[#This Row],[wielkosc_zamowienia]]&lt;0, soki3[[#This Row],[Butelek]], soki3[[#This Row],[Butelek]]-soki3[[#This Row],[wielkosc_zamowienia]])</f>
        <v>30389</v>
      </c>
      <c r="H320" t="b">
        <f>(soki3[[#This Row],[Butelek]]=soki3[[#This Row],[Zostało]])</f>
        <v>0</v>
      </c>
      <c r="I320" t="b">
        <f>WEEKDAY(soki3[[#This Row],[data]],2)&gt;5</f>
        <v>0</v>
      </c>
      <c r="P320" s="3">
        <v>306</v>
      </c>
      <c r="Q320" s="5">
        <v>44503</v>
      </c>
      <c r="R320" s="3" t="b">
        <f t="shared" si="14"/>
        <v>1</v>
      </c>
      <c r="S320" s="3">
        <f t="shared" si="15"/>
        <v>3</v>
      </c>
    </row>
    <row r="321" spans="1:19" x14ac:dyDescent="0.25">
      <c r="A321">
        <v>320</v>
      </c>
      <c r="B321" s="2">
        <v>44355</v>
      </c>
      <c r="C321" t="s">
        <v>5</v>
      </c>
      <c r="D321">
        <v>2330</v>
      </c>
      <c r="E321">
        <f t="shared" si="13"/>
        <v>158</v>
      </c>
      <c r="F321">
        <f>IF(E321 = E320, G320, G320 + IF(soki3[[#This Row],[WEEKEND]], 5000, $V$8))</f>
        <v>43568</v>
      </c>
      <c r="G321">
        <f>IF(soki3[[#This Row],[Butelek]]-soki3[[#This Row],[wielkosc_zamowienia]]&lt;0, soki3[[#This Row],[Butelek]], soki3[[#This Row],[Butelek]]-soki3[[#This Row],[wielkosc_zamowienia]])</f>
        <v>41238</v>
      </c>
      <c r="H321" t="b">
        <f>(soki3[[#This Row],[Butelek]]=soki3[[#This Row],[Zostało]])</f>
        <v>0</v>
      </c>
      <c r="I321" t="b">
        <f>WEEKDAY(soki3[[#This Row],[data]],2)&gt;5</f>
        <v>0</v>
      </c>
      <c r="P321" s="3">
        <v>307</v>
      </c>
      <c r="Q321" s="5">
        <v>44504</v>
      </c>
      <c r="R321" s="3" t="b">
        <f t="shared" si="14"/>
        <v>0</v>
      </c>
      <c r="S321" s="3">
        <f t="shared" si="15"/>
        <v>0</v>
      </c>
    </row>
    <row r="322" spans="1:19" x14ac:dyDescent="0.25">
      <c r="A322">
        <v>321</v>
      </c>
      <c r="B322" s="2">
        <v>44356</v>
      </c>
      <c r="C322" t="s">
        <v>4</v>
      </c>
      <c r="D322">
        <v>5550</v>
      </c>
      <c r="E322">
        <f t="shared" si="13"/>
        <v>159</v>
      </c>
      <c r="F322">
        <f>IF(E322 = E321, G321, G321 + IF(soki3[[#This Row],[WEEKEND]], 5000, $V$8))</f>
        <v>54417</v>
      </c>
      <c r="G322">
        <f>IF(soki3[[#This Row],[Butelek]]-soki3[[#This Row],[wielkosc_zamowienia]]&lt;0, soki3[[#This Row],[Butelek]], soki3[[#This Row],[Butelek]]-soki3[[#This Row],[wielkosc_zamowienia]])</f>
        <v>48867</v>
      </c>
      <c r="H322" t="b">
        <f>(soki3[[#This Row],[Butelek]]=soki3[[#This Row],[Zostało]])</f>
        <v>0</v>
      </c>
      <c r="I322" t="b">
        <f>WEEKDAY(soki3[[#This Row],[data]],2)&gt;5</f>
        <v>0</v>
      </c>
      <c r="P322" s="3">
        <v>308</v>
      </c>
      <c r="Q322" s="5">
        <v>44505</v>
      </c>
      <c r="R322" s="3" t="b">
        <f t="shared" si="14"/>
        <v>1</v>
      </c>
      <c r="S322" s="3">
        <f t="shared" si="15"/>
        <v>1</v>
      </c>
    </row>
    <row r="323" spans="1:19" x14ac:dyDescent="0.25">
      <c r="A323">
        <v>322</v>
      </c>
      <c r="B323" s="2">
        <v>44356</v>
      </c>
      <c r="C323" t="s">
        <v>6</v>
      </c>
      <c r="D323">
        <v>6150</v>
      </c>
      <c r="E323">
        <f t="shared" si="13"/>
        <v>159</v>
      </c>
      <c r="F323">
        <f>IF(E323 = E322, G322, G322 + IF(soki3[[#This Row],[WEEKEND]], 5000, $V$8))</f>
        <v>48867</v>
      </c>
      <c r="G323">
        <f>IF(soki3[[#This Row],[Butelek]]-soki3[[#This Row],[wielkosc_zamowienia]]&lt;0, soki3[[#This Row],[Butelek]], soki3[[#This Row],[Butelek]]-soki3[[#This Row],[wielkosc_zamowienia]])</f>
        <v>42717</v>
      </c>
      <c r="H323" t="b">
        <f>(soki3[[#This Row],[Butelek]]=soki3[[#This Row],[Zostało]])</f>
        <v>0</v>
      </c>
      <c r="I323" t="b">
        <f>WEEKDAY(soki3[[#This Row],[data]],2)&gt;5</f>
        <v>0</v>
      </c>
      <c r="P323" s="3">
        <v>309</v>
      </c>
      <c r="Q323" s="5">
        <v>44506</v>
      </c>
      <c r="R323" s="3" t="b">
        <f t="shared" si="14"/>
        <v>0</v>
      </c>
      <c r="S323" s="3">
        <f t="shared" si="15"/>
        <v>0</v>
      </c>
    </row>
    <row r="324" spans="1:19" x14ac:dyDescent="0.25">
      <c r="A324">
        <v>323</v>
      </c>
      <c r="B324" s="2">
        <v>44357</v>
      </c>
      <c r="C324" t="s">
        <v>7</v>
      </c>
      <c r="D324">
        <v>3220</v>
      </c>
      <c r="E324">
        <f t="shared" ref="E324:E387" si="16">IF(DAY(B324)=DAY(B323),E323,E323+1)</f>
        <v>160</v>
      </c>
      <c r="F324">
        <f>IF(E324 = E323, G323, G323 + IF(soki3[[#This Row],[WEEKEND]], 5000, $V$8))</f>
        <v>55896</v>
      </c>
      <c r="G324">
        <f>IF(soki3[[#This Row],[Butelek]]-soki3[[#This Row],[wielkosc_zamowienia]]&lt;0, soki3[[#This Row],[Butelek]], soki3[[#This Row],[Butelek]]-soki3[[#This Row],[wielkosc_zamowienia]])</f>
        <v>52676</v>
      </c>
      <c r="H324" t="b">
        <f>(soki3[[#This Row],[Butelek]]=soki3[[#This Row],[Zostało]])</f>
        <v>0</v>
      </c>
      <c r="I324" t="b">
        <f>WEEKDAY(soki3[[#This Row],[data]],2)&gt;5</f>
        <v>0</v>
      </c>
      <c r="P324" s="3">
        <v>310</v>
      </c>
      <c r="Q324" s="5">
        <v>44507</v>
      </c>
      <c r="R324" s="3" t="b">
        <f t="shared" si="14"/>
        <v>1</v>
      </c>
      <c r="S324" s="3">
        <f t="shared" si="15"/>
        <v>1</v>
      </c>
    </row>
    <row r="325" spans="1:19" x14ac:dyDescent="0.25">
      <c r="A325">
        <v>324</v>
      </c>
      <c r="B325" s="2">
        <v>44357</v>
      </c>
      <c r="C325" t="s">
        <v>4</v>
      </c>
      <c r="D325">
        <v>4330</v>
      </c>
      <c r="E325">
        <f t="shared" si="16"/>
        <v>160</v>
      </c>
      <c r="F325">
        <f>IF(E325 = E324, G324, G324 + IF(soki3[[#This Row],[WEEKEND]], 5000, $V$8))</f>
        <v>52676</v>
      </c>
      <c r="G325">
        <f>IF(soki3[[#This Row],[Butelek]]-soki3[[#This Row],[wielkosc_zamowienia]]&lt;0, soki3[[#This Row],[Butelek]], soki3[[#This Row],[Butelek]]-soki3[[#This Row],[wielkosc_zamowienia]])</f>
        <v>48346</v>
      </c>
      <c r="H325" t="b">
        <f>(soki3[[#This Row],[Butelek]]=soki3[[#This Row],[Zostało]])</f>
        <v>0</v>
      </c>
      <c r="I325" t="b">
        <f>WEEKDAY(soki3[[#This Row],[data]],2)&gt;5</f>
        <v>0</v>
      </c>
      <c r="P325" s="3">
        <v>311</v>
      </c>
      <c r="Q325" s="5">
        <v>44508</v>
      </c>
      <c r="R325" s="3" t="b">
        <f t="shared" si="14"/>
        <v>1</v>
      </c>
      <c r="S325" s="3">
        <f t="shared" si="15"/>
        <v>2</v>
      </c>
    </row>
    <row r="326" spans="1:19" x14ac:dyDescent="0.25">
      <c r="A326">
        <v>325</v>
      </c>
      <c r="B326" s="2">
        <v>44357</v>
      </c>
      <c r="C326" t="s">
        <v>5</v>
      </c>
      <c r="D326">
        <v>4000</v>
      </c>
      <c r="E326">
        <f t="shared" si="16"/>
        <v>160</v>
      </c>
      <c r="F326">
        <f>IF(E326 = E325, G325, G325 + IF(soki3[[#This Row],[WEEKEND]], 5000, $V$8))</f>
        <v>48346</v>
      </c>
      <c r="G326">
        <f>IF(soki3[[#This Row],[Butelek]]-soki3[[#This Row],[wielkosc_zamowienia]]&lt;0, soki3[[#This Row],[Butelek]], soki3[[#This Row],[Butelek]]-soki3[[#This Row],[wielkosc_zamowienia]])</f>
        <v>44346</v>
      </c>
      <c r="H326" t="b">
        <f>(soki3[[#This Row],[Butelek]]=soki3[[#This Row],[Zostało]])</f>
        <v>0</v>
      </c>
      <c r="I326" t="b">
        <f>WEEKDAY(soki3[[#This Row],[data]],2)&gt;5</f>
        <v>0</v>
      </c>
      <c r="P326" s="3">
        <v>312</v>
      </c>
      <c r="Q326" s="5">
        <v>44509</v>
      </c>
      <c r="R326" s="3" t="b">
        <f t="shared" si="14"/>
        <v>0</v>
      </c>
      <c r="S326" s="3">
        <f t="shared" si="15"/>
        <v>0</v>
      </c>
    </row>
    <row r="327" spans="1:19" x14ac:dyDescent="0.25">
      <c r="A327">
        <v>326</v>
      </c>
      <c r="B327" s="2">
        <v>44358</v>
      </c>
      <c r="C327" t="s">
        <v>7</v>
      </c>
      <c r="D327">
        <v>4970</v>
      </c>
      <c r="E327">
        <f t="shared" si="16"/>
        <v>161</v>
      </c>
      <c r="F327">
        <f>IF(E327 = E326, G326, G326 + IF(soki3[[#This Row],[WEEKEND]], 5000, $V$8))</f>
        <v>57525</v>
      </c>
      <c r="G327">
        <f>IF(soki3[[#This Row],[Butelek]]-soki3[[#This Row],[wielkosc_zamowienia]]&lt;0, soki3[[#This Row],[Butelek]], soki3[[#This Row],[Butelek]]-soki3[[#This Row],[wielkosc_zamowienia]])</f>
        <v>52555</v>
      </c>
      <c r="H327" t="b">
        <f>(soki3[[#This Row],[Butelek]]=soki3[[#This Row],[Zostało]])</f>
        <v>0</v>
      </c>
      <c r="I327" t="b">
        <f>WEEKDAY(soki3[[#This Row],[data]],2)&gt;5</f>
        <v>0</v>
      </c>
      <c r="P327" s="3">
        <v>313</v>
      </c>
      <c r="Q327" s="5">
        <v>44510</v>
      </c>
      <c r="R327" s="3" t="b">
        <f t="shared" si="14"/>
        <v>1</v>
      </c>
      <c r="S327" s="3">
        <f t="shared" si="15"/>
        <v>1</v>
      </c>
    </row>
    <row r="328" spans="1:19" x14ac:dyDescent="0.25">
      <c r="A328">
        <v>327</v>
      </c>
      <c r="B328" s="2">
        <v>44358</v>
      </c>
      <c r="C328" t="s">
        <v>6</v>
      </c>
      <c r="D328">
        <v>8900</v>
      </c>
      <c r="E328">
        <f t="shared" si="16"/>
        <v>161</v>
      </c>
      <c r="F328">
        <f>IF(E328 = E327, G327, G327 + IF(soki3[[#This Row],[WEEKEND]], 5000, $V$8))</f>
        <v>52555</v>
      </c>
      <c r="G328">
        <f>IF(soki3[[#This Row],[Butelek]]-soki3[[#This Row],[wielkosc_zamowienia]]&lt;0, soki3[[#This Row],[Butelek]], soki3[[#This Row],[Butelek]]-soki3[[#This Row],[wielkosc_zamowienia]])</f>
        <v>43655</v>
      </c>
      <c r="H328" t="b">
        <f>(soki3[[#This Row],[Butelek]]=soki3[[#This Row],[Zostało]])</f>
        <v>0</v>
      </c>
      <c r="I328" t="b">
        <f>WEEKDAY(soki3[[#This Row],[data]],2)&gt;5</f>
        <v>0</v>
      </c>
      <c r="P328" s="3">
        <v>314</v>
      </c>
      <c r="Q328" s="5">
        <v>44511</v>
      </c>
      <c r="R328" s="3" t="b">
        <f t="shared" si="14"/>
        <v>1</v>
      </c>
      <c r="S328" s="3">
        <f t="shared" si="15"/>
        <v>2</v>
      </c>
    </row>
    <row r="329" spans="1:19" x14ac:dyDescent="0.25">
      <c r="A329">
        <v>328</v>
      </c>
      <c r="B329" s="2">
        <v>44359</v>
      </c>
      <c r="C329" t="s">
        <v>5</v>
      </c>
      <c r="D329">
        <v>5340</v>
      </c>
      <c r="E329">
        <f t="shared" si="16"/>
        <v>162</v>
      </c>
      <c r="F329">
        <f>IF(E329 = E328, G328, G328 + IF(soki3[[#This Row],[WEEKEND]], 5000, $V$8))</f>
        <v>48655</v>
      </c>
      <c r="G329">
        <f>IF(soki3[[#This Row],[Butelek]]-soki3[[#This Row],[wielkosc_zamowienia]]&lt;0, soki3[[#This Row],[Butelek]], soki3[[#This Row],[Butelek]]-soki3[[#This Row],[wielkosc_zamowienia]])</f>
        <v>43315</v>
      </c>
      <c r="H329" t="b">
        <f>(soki3[[#This Row],[Butelek]]=soki3[[#This Row],[Zostało]])</f>
        <v>0</v>
      </c>
      <c r="I329" t="b">
        <f>WEEKDAY(soki3[[#This Row],[data]],2)&gt;5</f>
        <v>1</v>
      </c>
      <c r="P329" s="3">
        <v>315</v>
      </c>
      <c r="Q329" s="5">
        <v>44512</v>
      </c>
      <c r="R329" s="3" t="b">
        <f t="shared" si="14"/>
        <v>0</v>
      </c>
      <c r="S329" s="3">
        <f t="shared" si="15"/>
        <v>0</v>
      </c>
    </row>
    <row r="330" spans="1:19" x14ac:dyDescent="0.25">
      <c r="A330">
        <v>329</v>
      </c>
      <c r="B330" s="2">
        <v>44359</v>
      </c>
      <c r="C330" t="s">
        <v>4</v>
      </c>
      <c r="D330">
        <v>2240</v>
      </c>
      <c r="E330">
        <f t="shared" si="16"/>
        <v>162</v>
      </c>
      <c r="F330">
        <f>IF(E330 = E329, G329, G329 + IF(soki3[[#This Row],[WEEKEND]], 5000, $V$8))</f>
        <v>43315</v>
      </c>
      <c r="G330">
        <f>IF(soki3[[#This Row],[Butelek]]-soki3[[#This Row],[wielkosc_zamowienia]]&lt;0, soki3[[#This Row],[Butelek]], soki3[[#This Row],[Butelek]]-soki3[[#This Row],[wielkosc_zamowienia]])</f>
        <v>41075</v>
      </c>
      <c r="H330" t="b">
        <f>(soki3[[#This Row],[Butelek]]=soki3[[#This Row],[Zostało]])</f>
        <v>0</v>
      </c>
      <c r="I330" t="b">
        <f>WEEKDAY(soki3[[#This Row],[data]],2)&gt;5</f>
        <v>1</v>
      </c>
      <c r="P330" s="3">
        <v>316</v>
      </c>
      <c r="Q330" s="5">
        <v>44513</v>
      </c>
      <c r="R330" s="3" t="b">
        <f t="shared" si="14"/>
        <v>1</v>
      </c>
      <c r="S330" s="3">
        <f t="shared" si="15"/>
        <v>1</v>
      </c>
    </row>
    <row r="331" spans="1:19" x14ac:dyDescent="0.25">
      <c r="A331">
        <v>330</v>
      </c>
      <c r="B331" s="2">
        <v>44360</v>
      </c>
      <c r="C331" t="s">
        <v>4</v>
      </c>
      <c r="D331">
        <v>1810</v>
      </c>
      <c r="E331">
        <f t="shared" si="16"/>
        <v>163</v>
      </c>
      <c r="F331">
        <f>IF(E331 = E330, G330, G330 + IF(soki3[[#This Row],[WEEKEND]], 5000, $V$8))</f>
        <v>46075</v>
      </c>
      <c r="G331">
        <f>IF(soki3[[#This Row],[Butelek]]-soki3[[#This Row],[wielkosc_zamowienia]]&lt;0, soki3[[#This Row],[Butelek]], soki3[[#This Row],[Butelek]]-soki3[[#This Row],[wielkosc_zamowienia]])</f>
        <v>44265</v>
      </c>
      <c r="H331" t="b">
        <f>(soki3[[#This Row],[Butelek]]=soki3[[#This Row],[Zostało]])</f>
        <v>0</v>
      </c>
      <c r="I331" t="b">
        <f>WEEKDAY(soki3[[#This Row],[data]],2)&gt;5</f>
        <v>1</v>
      </c>
      <c r="P331" s="3">
        <v>317</v>
      </c>
      <c r="Q331" s="5">
        <v>44514</v>
      </c>
      <c r="R331" s="3" t="b">
        <f t="shared" si="14"/>
        <v>1</v>
      </c>
      <c r="S331" s="3">
        <f t="shared" si="15"/>
        <v>2</v>
      </c>
    </row>
    <row r="332" spans="1:19" x14ac:dyDescent="0.25">
      <c r="A332">
        <v>331</v>
      </c>
      <c r="B332" s="2">
        <v>44360</v>
      </c>
      <c r="C332" t="s">
        <v>6</v>
      </c>
      <c r="D332">
        <v>7960</v>
      </c>
      <c r="E332">
        <f t="shared" si="16"/>
        <v>163</v>
      </c>
      <c r="F332">
        <f>IF(E332 = E331, G331, G331 + IF(soki3[[#This Row],[WEEKEND]], 5000, $V$8))</f>
        <v>44265</v>
      </c>
      <c r="G332">
        <f>IF(soki3[[#This Row],[Butelek]]-soki3[[#This Row],[wielkosc_zamowienia]]&lt;0, soki3[[#This Row],[Butelek]], soki3[[#This Row],[Butelek]]-soki3[[#This Row],[wielkosc_zamowienia]])</f>
        <v>36305</v>
      </c>
      <c r="H332" t="b">
        <f>(soki3[[#This Row],[Butelek]]=soki3[[#This Row],[Zostało]])</f>
        <v>0</v>
      </c>
      <c r="I332" t="b">
        <f>WEEKDAY(soki3[[#This Row],[data]],2)&gt;5</f>
        <v>1</v>
      </c>
      <c r="P332" s="3">
        <v>318</v>
      </c>
      <c r="Q332" s="5">
        <v>44515</v>
      </c>
      <c r="R332" s="3" t="b">
        <f t="shared" si="14"/>
        <v>1</v>
      </c>
      <c r="S332" s="3">
        <f t="shared" si="15"/>
        <v>3</v>
      </c>
    </row>
    <row r="333" spans="1:19" x14ac:dyDescent="0.25">
      <c r="A333">
        <v>332</v>
      </c>
      <c r="B333" s="2">
        <v>44360</v>
      </c>
      <c r="C333" t="s">
        <v>5</v>
      </c>
      <c r="D333">
        <v>9400</v>
      </c>
      <c r="E333">
        <f t="shared" si="16"/>
        <v>163</v>
      </c>
      <c r="F333">
        <f>IF(E333 = E332, G332, G332 + IF(soki3[[#This Row],[WEEKEND]], 5000, $V$8))</f>
        <v>36305</v>
      </c>
      <c r="G333">
        <f>IF(soki3[[#This Row],[Butelek]]-soki3[[#This Row],[wielkosc_zamowienia]]&lt;0, soki3[[#This Row],[Butelek]], soki3[[#This Row],[Butelek]]-soki3[[#This Row],[wielkosc_zamowienia]])</f>
        <v>26905</v>
      </c>
      <c r="H333" t="b">
        <f>(soki3[[#This Row],[Butelek]]=soki3[[#This Row],[Zostało]])</f>
        <v>0</v>
      </c>
      <c r="I333" t="b">
        <f>WEEKDAY(soki3[[#This Row],[data]],2)&gt;5</f>
        <v>1</v>
      </c>
      <c r="P333" s="3">
        <v>319</v>
      </c>
      <c r="Q333" s="5">
        <v>44516</v>
      </c>
      <c r="R333" s="3" t="b">
        <f t="shared" si="14"/>
        <v>0</v>
      </c>
      <c r="S333" s="3">
        <f t="shared" si="15"/>
        <v>0</v>
      </c>
    </row>
    <row r="334" spans="1:19" x14ac:dyDescent="0.25">
      <c r="A334">
        <v>333</v>
      </c>
      <c r="B334" s="2">
        <v>44361</v>
      </c>
      <c r="C334" t="s">
        <v>7</v>
      </c>
      <c r="D334">
        <v>5380</v>
      </c>
      <c r="E334">
        <f t="shared" si="16"/>
        <v>164</v>
      </c>
      <c r="F334">
        <f>IF(E334 = E333, G333, G333 + IF(soki3[[#This Row],[WEEKEND]], 5000, $V$8))</f>
        <v>40084</v>
      </c>
      <c r="G334">
        <f>IF(soki3[[#This Row],[Butelek]]-soki3[[#This Row],[wielkosc_zamowienia]]&lt;0, soki3[[#This Row],[Butelek]], soki3[[#This Row],[Butelek]]-soki3[[#This Row],[wielkosc_zamowienia]])</f>
        <v>34704</v>
      </c>
      <c r="H334" t="b">
        <f>(soki3[[#This Row],[Butelek]]=soki3[[#This Row],[Zostało]])</f>
        <v>0</v>
      </c>
      <c r="I334" t="b">
        <f>WEEKDAY(soki3[[#This Row],[data]],2)&gt;5</f>
        <v>0</v>
      </c>
      <c r="P334" s="3">
        <v>320</v>
      </c>
      <c r="Q334" s="5">
        <v>44517</v>
      </c>
      <c r="R334" s="3" t="b">
        <f t="shared" si="14"/>
        <v>1</v>
      </c>
      <c r="S334" s="3">
        <f t="shared" si="15"/>
        <v>1</v>
      </c>
    </row>
    <row r="335" spans="1:19" x14ac:dyDescent="0.25">
      <c r="A335">
        <v>334</v>
      </c>
      <c r="B335" s="2">
        <v>44361</v>
      </c>
      <c r="C335" t="s">
        <v>5</v>
      </c>
      <c r="D335">
        <v>4220</v>
      </c>
      <c r="E335">
        <f t="shared" si="16"/>
        <v>164</v>
      </c>
      <c r="F335">
        <f>IF(E335 = E334, G334, G334 + IF(soki3[[#This Row],[WEEKEND]], 5000, $V$8))</f>
        <v>34704</v>
      </c>
      <c r="G335">
        <f>IF(soki3[[#This Row],[Butelek]]-soki3[[#This Row],[wielkosc_zamowienia]]&lt;0, soki3[[#This Row],[Butelek]], soki3[[#This Row],[Butelek]]-soki3[[#This Row],[wielkosc_zamowienia]])</f>
        <v>30484</v>
      </c>
      <c r="H335" t="b">
        <f>(soki3[[#This Row],[Butelek]]=soki3[[#This Row],[Zostało]])</f>
        <v>0</v>
      </c>
      <c r="I335" t="b">
        <f>WEEKDAY(soki3[[#This Row],[data]],2)&gt;5</f>
        <v>0</v>
      </c>
      <c r="P335" s="3">
        <v>321</v>
      </c>
      <c r="Q335" s="5">
        <v>44518</v>
      </c>
      <c r="R335" s="3" t="b">
        <f t="shared" si="14"/>
        <v>0</v>
      </c>
      <c r="S335" s="3">
        <f t="shared" si="15"/>
        <v>0</v>
      </c>
    </row>
    <row r="336" spans="1:19" x14ac:dyDescent="0.25">
      <c r="A336">
        <v>335</v>
      </c>
      <c r="B336" s="2">
        <v>44361</v>
      </c>
      <c r="C336" t="s">
        <v>4</v>
      </c>
      <c r="D336">
        <v>1230</v>
      </c>
      <c r="E336">
        <f t="shared" si="16"/>
        <v>164</v>
      </c>
      <c r="F336">
        <f>IF(E336 = E335, G335, G335 + IF(soki3[[#This Row],[WEEKEND]], 5000, $V$8))</f>
        <v>30484</v>
      </c>
      <c r="G336">
        <f>IF(soki3[[#This Row],[Butelek]]-soki3[[#This Row],[wielkosc_zamowienia]]&lt;0, soki3[[#This Row],[Butelek]], soki3[[#This Row],[Butelek]]-soki3[[#This Row],[wielkosc_zamowienia]])</f>
        <v>29254</v>
      </c>
      <c r="H336" t="b">
        <f>(soki3[[#This Row],[Butelek]]=soki3[[#This Row],[Zostało]])</f>
        <v>0</v>
      </c>
      <c r="I336" t="b">
        <f>WEEKDAY(soki3[[#This Row],[data]],2)&gt;5</f>
        <v>0</v>
      </c>
      <c r="P336" s="3">
        <v>322</v>
      </c>
      <c r="Q336" s="5">
        <v>44519</v>
      </c>
      <c r="R336" s="3" t="b">
        <f t="shared" ref="R336:R399" si="17">COUNTIFS(E:E,P336,C:C,"Ogrodzieniec") &gt; 0</f>
        <v>1</v>
      </c>
      <c r="S336" s="3">
        <f t="shared" ref="S336:S378" si="18">IF(R336,S335+1,0)</f>
        <v>1</v>
      </c>
    </row>
    <row r="337" spans="1:19" x14ac:dyDescent="0.25">
      <c r="A337">
        <v>336</v>
      </c>
      <c r="B337" s="2">
        <v>44362</v>
      </c>
      <c r="C337" t="s">
        <v>7</v>
      </c>
      <c r="D337">
        <v>1920</v>
      </c>
      <c r="E337">
        <f t="shared" si="16"/>
        <v>165</v>
      </c>
      <c r="F337">
        <f>IF(E337 = E336, G336, G336 + IF(soki3[[#This Row],[WEEKEND]], 5000, $V$8))</f>
        <v>42433</v>
      </c>
      <c r="G337">
        <f>IF(soki3[[#This Row],[Butelek]]-soki3[[#This Row],[wielkosc_zamowienia]]&lt;0, soki3[[#This Row],[Butelek]], soki3[[#This Row],[Butelek]]-soki3[[#This Row],[wielkosc_zamowienia]])</f>
        <v>40513</v>
      </c>
      <c r="H337" t="b">
        <f>(soki3[[#This Row],[Butelek]]=soki3[[#This Row],[Zostało]])</f>
        <v>0</v>
      </c>
      <c r="I337" t="b">
        <f>WEEKDAY(soki3[[#This Row],[data]],2)&gt;5</f>
        <v>0</v>
      </c>
      <c r="P337" s="3">
        <v>323</v>
      </c>
      <c r="Q337" s="5">
        <v>44520</v>
      </c>
      <c r="R337" s="3" t="b">
        <f t="shared" si="17"/>
        <v>1</v>
      </c>
      <c r="S337" s="3">
        <f t="shared" si="18"/>
        <v>2</v>
      </c>
    </row>
    <row r="338" spans="1:19" x14ac:dyDescent="0.25">
      <c r="A338">
        <v>337</v>
      </c>
      <c r="B338" s="2">
        <v>44362</v>
      </c>
      <c r="C338" t="s">
        <v>5</v>
      </c>
      <c r="D338">
        <v>6790</v>
      </c>
      <c r="E338">
        <f t="shared" si="16"/>
        <v>165</v>
      </c>
      <c r="F338">
        <f>IF(E338 = E337, G337, G337 + IF(soki3[[#This Row],[WEEKEND]], 5000, $V$8))</f>
        <v>40513</v>
      </c>
      <c r="G338">
        <f>IF(soki3[[#This Row],[Butelek]]-soki3[[#This Row],[wielkosc_zamowienia]]&lt;0, soki3[[#This Row],[Butelek]], soki3[[#This Row],[Butelek]]-soki3[[#This Row],[wielkosc_zamowienia]])</f>
        <v>33723</v>
      </c>
      <c r="H338" t="b">
        <f>(soki3[[#This Row],[Butelek]]=soki3[[#This Row],[Zostało]])</f>
        <v>0</v>
      </c>
      <c r="I338" t="b">
        <f>WEEKDAY(soki3[[#This Row],[data]],2)&gt;5</f>
        <v>0</v>
      </c>
      <c r="P338" s="3">
        <v>324</v>
      </c>
      <c r="Q338" s="5">
        <v>44521</v>
      </c>
      <c r="R338" s="3" t="b">
        <f t="shared" si="17"/>
        <v>1</v>
      </c>
      <c r="S338" s="3">
        <f t="shared" si="18"/>
        <v>3</v>
      </c>
    </row>
    <row r="339" spans="1:19" x14ac:dyDescent="0.25">
      <c r="A339">
        <v>338</v>
      </c>
      <c r="B339" s="2">
        <v>44362</v>
      </c>
      <c r="C339" t="s">
        <v>6</v>
      </c>
      <c r="D339">
        <v>7950</v>
      </c>
      <c r="E339">
        <f t="shared" si="16"/>
        <v>165</v>
      </c>
      <c r="F339">
        <f>IF(E339 = E338, G338, G338 + IF(soki3[[#This Row],[WEEKEND]], 5000, $V$8))</f>
        <v>33723</v>
      </c>
      <c r="G339">
        <f>IF(soki3[[#This Row],[Butelek]]-soki3[[#This Row],[wielkosc_zamowienia]]&lt;0, soki3[[#This Row],[Butelek]], soki3[[#This Row],[Butelek]]-soki3[[#This Row],[wielkosc_zamowienia]])</f>
        <v>25773</v>
      </c>
      <c r="H339" t="b">
        <f>(soki3[[#This Row],[Butelek]]=soki3[[#This Row],[Zostało]])</f>
        <v>0</v>
      </c>
      <c r="I339" t="b">
        <f>WEEKDAY(soki3[[#This Row],[data]],2)&gt;5</f>
        <v>0</v>
      </c>
      <c r="P339" s="3">
        <v>325</v>
      </c>
      <c r="Q339" s="5">
        <v>44522</v>
      </c>
      <c r="R339" s="3" t="b">
        <f t="shared" si="17"/>
        <v>1</v>
      </c>
      <c r="S339" s="3">
        <f t="shared" si="18"/>
        <v>4</v>
      </c>
    </row>
    <row r="340" spans="1:19" x14ac:dyDescent="0.25">
      <c r="A340">
        <v>339</v>
      </c>
      <c r="B340" s="2">
        <v>44363</v>
      </c>
      <c r="C340" t="s">
        <v>4</v>
      </c>
      <c r="D340">
        <v>3020</v>
      </c>
      <c r="E340">
        <f t="shared" si="16"/>
        <v>166</v>
      </c>
      <c r="F340">
        <f>IF(E340 = E339, G339, G339 + IF(soki3[[#This Row],[WEEKEND]], 5000, $V$8))</f>
        <v>38952</v>
      </c>
      <c r="G340">
        <f>IF(soki3[[#This Row],[Butelek]]-soki3[[#This Row],[wielkosc_zamowienia]]&lt;0, soki3[[#This Row],[Butelek]], soki3[[#This Row],[Butelek]]-soki3[[#This Row],[wielkosc_zamowienia]])</f>
        <v>35932</v>
      </c>
      <c r="H340" t="b">
        <f>(soki3[[#This Row],[Butelek]]=soki3[[#This Row],[Zostało]])</f>
        <v>0</v>
      </c>
      <c r="I340" t="b">
        <f>WEEKDAY(soki3[[#This Row],[data]],2)&gt;5</f>
        <v>0</v>
      </c>
      <c r="P340" s="3">
        <v>326</v>
      </c>
      <c r="Q340" s="5">
        <v>44523</v>
      </c>
      <c r="R340" s="3" t="b">
        <f t="shared" si="17"/>
        <v>1</v>
      </c>
      <c r="S340" s="3">
        <f t="shared" si="18"/>
        <v>5</v>
      </c>
    </row>
    <row r="341" spans="1:19" x14ac:dyDescent="0.25">
      <c r="A341">
        <v>340</v>
      </c>
      <c r="B341" s="2">
        <v>44364</v>
      </c>
      <c r="C341" t="s">
        <v>5</v>
      </c>
      <c r="D341">
        <v>7990</v>
      </c>
      <c r="E341">
        <f t="shared" si="16"/>
        <v>167</v>
      </c>
      <c r="F341">
        <f>IF(E341 = E340, G340, G340 + IF(soki3[[#This Row],[WEEKEND]], 5000, $V$8))</f>
        <v>49111</v>
      </c>
      <c r="G341">
        <f>IF(soki3[[#This Row],[Butelek]]-soki3[[#This Row],[wielkosc_zamowienia]]&lt;0, soki3[[#This Row],[Butelek]], soki3[[#This Row],[Butelek]]-soki3[[#This Row],[wielkosc_zamowienia]])</f>
        <v>41121</v>
      </c>
      <c r="H341" t="b">
        <f>(soki3[[#This Row],[Butelek]]=soki3[[#This Row],[Zostało]])</f>
        <v>0</v>
      </c>
      <c r="I341" t="b">
        <f>WEEKDAY(soki3[[#This Row],[data]],2)&gt;5</f>
        <v>0</v>
      </c>
      <c r="P341" s="3">
        <v>327</v>
      </c>
      <c r="Q341" s="5">
        <v>44524</v>
      </c>
      <c r="R341" s="3" t="b">
        <f t="shared" si="17"/>
        <v>1</v>
      </c>
      <c r="S341" s="3">
        <f t="shared" si="18"/>
        <v>6</v>
      </c>
    </row>
    <row r="342" spans="1:19" x14ac:dyDescent="0.25">
      <c r="A342">
        <v>341</v>
      </c>
      <c r="B342" s="2">
        <v>44364</v>
      </c>
      <c r="C342" t="s">
        <v>6</v>
      </c>
      <c r="D342">
        <v>6390</v>
      </c>
      <c r="E342">
        <f t="shared" si="16"/>
        <v>167</v>
      </c>
      <c r="F342">
        <f>IF(E342 = E341, G341, G341 + IF(soki3[[#This Row],[WEEKEND]], 5000, $V$8))</f>
        <v>41121</v>
      </c>
      <c r="G342">
        <f>IF(soki3[[#This Row],[Butelek]]-soki3[[#This Row],[wielkosc_zamowienia]]&lt;0, soki3[[#This Row],[Butelek]], soki3[[#This Row],[Butelek]]-soki3[[#This Row],[wielkosc_zamowienia]])</f>
        <v>34731</v>
      </c>
      <c r="H342" t="b">
        <f>(soki3[[#This Row],[Butelek]]=soki3[[#This Row],[Zostało]])</f>
        <v>0</v>
      </c>
      <c r="I342" t="b">
        <f>WEEKDAY(soki3[[#This Row],[data]],2)&gt;5</f>
        <v>0</v>
      </c>
      <c r="P342" s="3">
        <v>328</v>
      </c>
      <c r="Q342" s="5">
        <v>44525</v>
      </c>
      <c r="R342" s="3" t="b">
        <f t="shared" si="17"/>
        <v>0</v>
      </c>
      <c r="S342" s="3">
        <f t="shared" si="18"/>
        <v>0</v>
      </c>
    </row>
    <row r="343" spans="1:19" x14ac:dyDescent="0.25">
      <c r="A343">
        <v>342</v>
      </c>
      <c r="B343" s="2">
        <v>44364</v>
      </c>
      <c r="C343" t="s">
        <v>4</v>
      </c>
      <c r="D343">
        <v>4180</v>
      </c>
      <c r="E343">
        <f t="shared" si="16"/>
        <v>167</v>
      </c>
      <c r="F343">
        <f>IF(E343 = E342, G342, G342 + IF(soki3[[#This Row],[WEEKEND]], 5000, $V$8))</f>
        <v>34731</v>
      </c>
      <c r="G343">
        <f>IF(soki3[[#This Row],[Butelek]]-soki3[[#This Row],[wielkosc_zamowienia]]&lt;0, soki3[[#This Row],[Butelek]], soki3[[#This Row],[Butelek]]-soki3[[#This Row],[wielkosc_zamowienia]])</f>
        <v>30551</v>
      </c>
      <c r="H343" t="b">
        <f>(soki3[[#This Row],[Butelek]]=soki3[[#This Row],[Zostało]])</f>
        <v>0</v>
      </c>
      <c r="I343" t="b">
        <f>WEEKDAY(soki3[[#This Row],[data]],2)&gt;5</f>
        <v>0</v>
      </c>
      <c r="P343" s="3">
        <v>329</v>
      </c>
      <c r="Q343" s="5">
        <v>44526</v>
      </c>
      <c r="R343" s="3" t="b">
        <f t="shared" si="17"/>
        <v>1</v>
      </c>
      <c r="S343" s="3">
        <f t="shared" si="18"/>
        <v>1</v>
      </c>
    </row>
    <row r="344" spans="1:19" x14ac:dyDescent="0.25">
      <c r="A344">
        <v>343</v>
      </c>
      <c r="B344" s="2">
        <v>44365</v>
      </c>
      <c r="C344" t="s">
        <v>7</v>
      </c>
      <c r="D344">
        <v>7940</v>
      </c>
      <c r="E344">
        <f t="shared" si="16"/>
        <v>168</v>
      </c>
      <c r="F344">
        <f>IF(E344 = E343, G343, G343 + IF(soki3[[#This Row],[WEEKEND]], 5000, $V$8))</f>
        <v>43730</v>
      </c>
      <c r="G344">
        <f>IF(soki3[[#This Row],[Butelek]]-soki3[[#This Row],[wielkosc_zamowienia]]&lt;0, soki3[[#This Row],[Butelek]], soki3[[#This Row],[Butelek]]-soki3[[#This Row],[wielkosc_zamowienia]])</f>
        <v>35790</v>
      </c>
      <c r="H344" t="b">
        <f>(soki3[[#This Row],[Butelek]]=soki3[[#This Row],[Zostało]])</f>
        <v>0</v>
      </c>
      <c r="I344" t="b">
        <f>WEEKDAY(soki3[[#This Row],[data]],2)&gt;5</f>
        <v>0</v>
      </c>
      <c r="P344" s="3">
        <v>330</v>
      </c>
      <c r="Q344" s="5">
        <v>44527</v>
      </c>
      <c r="R344" s="3" t="b">
        <f t="shared" si="17"/>
        <v>1</v>
      </c>
      <c r="S344" s="3">
        <f t="shared" si="18"/>
        <v>2</v>
      </c>
    </row>
    <row r="345" spans="1:19" x14ac:dyDescent="0.25">
      <c r="A345">
        <v>344</v>
      </c>
      <c r="B345" s="2">
        <v>44365</v>
      </c>
      <c r="C345" t="s">
        <v>6</v>
      </c>
      <c r="D345">
        <v>8070</v>
      </c>
      <c r="E345">
        <f t="shared" si="16"/>
        <v>168</v>
      </c>
      <c r="F345">
        <f>IF(E345 = E344, G344, G344 + IF(soki3[[#This Row],[WEEKEND]], 5000, $V$8))</f>
        <v>35790</v>
      </c>
      <c r="G345">
        <f>IF(soki3[[#This Row],[Butelek]]-soki3[[#This Row],[wielkosc_zamowienia]]&lt;0, soki3[[#This Row],[Butelek]], soki3[[#This Row],[Butelek]]-soki3[[#This Row],[wielkosc_zamowienia]])</f>
        <v>27720</v>
      </c>
      <c r="H345" t="b">
        <f>(soki3[[#This Row],[Butelek]]=soki3[[#This Row],[Zostało]])</f>
        <v>0</v>
      </c>
      <c r="I345" t="b">
        <f>WEEKDAY(soki3[[#This Row],[data]],2)&gt;5</f>
        <v>0</v>
      </c>
      <c r="P345" s="3">
        <v>331</v>
      </c>
      <c r="Q345" s="5">
        <v>44528</v>
      </c>
      <c r="R345" s="3" t="b">
        <f t="shared" si="17"/>
        <v>1</v>
      </c>
      <c r="S345" s="3">
        <f t="shared" si="18"/>
        <v>3</v>
      </c>
    </row>
    <row r="346" spans="1:19" x14ac:dyDescent="0.25">
      <c r="A346">
        <v>345</v>
      </c>
      <c r="B346" s="2">
        <v>44365</v>
      </c>
      <c r="C346" t="s">
        <v>5</v>
      </c>
      <c r="D346">
        <v>6060</v>
      </c>
      <c r="E346">
        <f t="shared" si="16"/>
        <v>168</v>
      </c>
      <c r="F346">
        <f>IF(E346 = E345, G345, G345 + IF(soki3[[#This Row],[WEEKEND]], 5000, $V$8))</f>
        <v>27720</v>
      </c>
      <c r="G346">
        <f>IF(soki3[[#This Row],[Butelek]]-soki3[[#This Row],[wielkosc_zamowienia]]&lt;0, soki3[[#This Row],[Butelek]], soki3[[#This Row],[Butelek]]-soki3[[#This Row],[wielkosc_zamowienia]])</f>
        <v>21660</v>
      </c>
      <c r="H346" t="b">
        <f>(soki3[[#This Row],[Butelek]]=soki3[[#This Row],[Zostało]])</f>
        <v>0</v>
      </c>
      <c r="I346" t="b">
        <f>WEEKDAY(soki3[[#This Row],[data]],2)&gt;5</f>
        <v>0</v>
      </c>
      <c r="P346" s="3">
        <v>332</v>
      </c>
      <c r="Q346" s="5">
        <v>44529</v>
      </c>
      <c r="R346" s="3" t="b">
        <f t="shared" si="17"/>
        <v>1</v>
      </c>
      <c r="S346" s="3">
        <f t="shared" si="18"/>
        <v>4</v>
      </c>
    </row>
    <row r="347" spans="1:19" x14ac:dyDescent="0.25">
      <c r="A347">
        <v>346</v>
      </c>
      <c r="B347" s="2">
        <v>44365</v>
      </c>
      <c r="C347" t="s">
        <v>4</v>
      </c>
      <c r="D347">
        <v>9420</v>
      </c>
      <c r="E347">
        <f t="shared" si="16"/>
        <v>168</v>
      </c>
      <c r="F347">
        <f>IF(E347 = E346, G346, G346 + IF(soki3[[#This Row],[WEEKEND]], 5000, $V$8))</f>
        <v>21660</v>
      </c>
      <c r="G347">
        <f>IF(soki3[[#This Row],[Butelek]]-soki3[[#This Row],[wielkosc_zamowienia]]&lt;0, soki3[[#This Row],[Butelek]], soki3[[#This Row],[Butelek]]-soki3[[#This Row],[wielkosc_zamowienia]])</f>
        <v>12240</v>
      </c>
      <c r="H347" t="b">
        <f>(soki3[[#This Row],[Butelek]]=soki3[[#This Row],[Zostało]])</f>
        <v>0</v>
      </c>
      <c r="I347" t="b">
        <f>WEEKDAY(soki3[[#This Row],[data]],2)&gt;5</f>
        <v>0</v>
      </c>
      <c r="P347" s="3">
        <v>333</v>
      </c>
      <c r="Q347" s="5">
        <v>44530</v>
      </c>
      <c r="R347" s="3" t="b">
        <f t="shared" si="17"/>
        <v>1</v>
      </c>
      <c r="S347" s="3">
        <f t="shared" si="18"/>
        <v>5</v>
      </c>
    </row>
    <row r="348" spans="1:19" x14ac:dyDescent="0.25">
      <c r="A348">
        <v>347</v>
      </c>
      <c r="B348" s="2">
        <v>44366</v>
      </c>
      <c r="C348" t="s">
        <v>7</v>
      </c>
      <c r="D348">
        <v>4440</v>
      </c>
      <c r="E348">
        <f t="shared" si="16"/>
        <v>169</v>
      </c>
      <c r="F348">
        <f>IF(E348 = E347, G347, G347 + IF(soki3[[#This Row],[WEEKEND]], 5000, $V$8))</f>
        <v>17240</v>
      </c>
      <c r="G348">
        <f>IF(soki3[[#This Row],[Butelek]]-soki3[[#This Row],[wielkosc_zamowienia]]&lt;0, soki3[[#This Row],[Butelek]], soki3[[#This Row],[Butelek]]-soki3[[#This Row],[wielkosc_zamowienia]])</f>
        <v>12800</v>
      </c>
      <c r="H348" t="b">
        <f>(soki3[[#This Row],[Butelek]]=soki3[[#This Row],[Zostało]])</f>
        <v>0</v>
      </c>
      <c r="I348" t="b">
        <f>WEEKDAY(soki3[[#This Row],[data]],2)&gt;5</f>
        <v>1</v>
      </c>
      <c r="P348" s="3">
        <v>334</v>
      </c>
      <c r="Q348" s="5">
        <v>44531</v>
      </c>
      <c r="R348" s="3" t="b">
        <f t="shared" si="17"/>
        <v>0</v>
      </c>
      <c r="S348" s="3">
        <f t="shared" si="18"/>
        <v>0</v>
      </c>
    </row>
    <row r="349" spans="1:19" x14ac:dyDescent="0.25">
      <c r="A349">
        <v>348</v>
      </c>
      <c r="B349" s="2">
        <v>44367</v>
      </c>
      <c r="C349" t="s">
        <v>7</v>
      </c>
      <c r="D349">
        <v>3010</v>
      </c>
      <c r="E349">
        <f t="shared" si="16"/>
        <v>170</v>
      </c>
      <c r="F349">
        <f>IF(E349 = E348, G348, G348 + IF(soki3[[#This Row],[WEEKEND]], 5000, $V$8))</f>
        <v>17800</v>
      </c>
      <c r="G349">
        <f>IF(soki3[[#This Row],[Butelek]]-soki3[[#This Row],[wielkosc_zamowienia]]&lt;0, soki3[[#This Row],[Butelek]], soki3[[#This Row],[Butelek]]-soki3[[#This Row],[wielkosc_zamowienia]])</f>
        <v>14790</v>
      </c>
      <c r="H349" t="b">
        <f>(soki3[[#This Row],[Butelek]]=soki3[[#This Row],[Zostało]])</f>
        <v>0</v>
      </c>
      <c r="I349" t="b">
        <f>WEEKDAY(soki3[[#This Row],[data]],2)&gt;5</f>
        <v>1</v>
      </c>
      <c r="P349" s="3">
        <v>335</v>
      </c>
      <c r="Q349" s="5">
        <v>44532</v>
      </c>
      <c r="R349" s="3" t="b">
        <f t="shared" si="17"/>
        <v>1</v>
      </c>
      <c r="S349" s="3">
        <f t="shared" si="18"/>
        <v>1</v>
      </c>
    </row>
    <row r="350" spans="1:19" x14ac:dyDescent="0.25">
      <c r="A350">
        <v>349</v>
      </c>
      <c r="B350" s="2">
        <v>44367</v>
      </c>
      <c r="C350" t="s">
        <v>4</v>
      </c>
      <c r="D350">
        <v>1060</v>
      </c>
      <c r="E350">
        <f t="shared" si="16"/>
        <v>170</v>
      </c>
      <c r="F350">
        <f>IF(E350 = E349, G349, G349 + IF(soki3[[#This Row],[WEEKEND]], 5000, $V$8))</f>
        <v>14790</v>
      </c>
      <c r="G350">
        <f>IF(soki3[[#This Row],[Butelek]]-soki3[[#This Row],[wielkosc_zamowienia]]&lt;0, soki3[[#This Row],[Butelek]], soki3[[#This Row],[Butelek]]-soki3[[#This Row],[wielkosc_zamowienia]])</f>
        <v>13730</v>
      </c>
      <c r="H350" t="b">
        <f>(soki3[[#This Row],[Butelek]]=soki3[[#This Row],[Zostało]])</f>
        <v>0</v>
      </c>
      <c r="I350" t="b">
        <f>WEEKDAY(soki3[[#This Row],[data]],2)&gt;5</f>
        <v>1</v>
      </c>
      <c r="P350" s="3">
        <v>336</v>
      </c>
      <c r="Q350" s="5">
        <v>44533</v>
      </c>
      <c r="R350" s="3" t="b">
        <f t="shared" si="17"/>
        <v>0</v>
      </c>
      <c r="S350" s="3">
        <f t="shared" si="18"/>
        <v>0</v>
      </c>
    </row>
    <row r="351" spans="1:19" x14ac:dyDescent="0.25">
      <c r="A351">
        <v>350</v>
      </c>
      <c r="B351" s="2">
        <v>44368</v>
      </c>
      <c r="C351" t="s">
        <v>7</v>
      </c>
      <c r="D351">
        <v>5970</v>
      </c>
      <c r="E351">
        <f t="shared" si="16"/>
        <v>171</v>
      </c>
      <c r="F351">
        <f>IF(E351 = E350, G350, G350 + IF(soki3[[#This Row],[WEEKEND]], 5000, $V$8))</f>
        <v>26909</v>
      </c>
      <c r="G351">
        <f>IF(soki3[[#This Row],[Butelek]]-soki3[[#This Row],[wielkosc_zamowienia]]&lt;0, soki3[[#This Row],[Butelek]], soki3[[#This Row],[Butelek]]-soki3[[#This Row],[wielkosc_zamowienia]])</f>
        <v>20939</v>
      </c>
      <c r="H351" t="b">
        <f>(soki3[[#This Row],[Butelek]]=soki3[[#This Row],[Zostało]])</f>
        <v>0</v>
      </c>
      <c r="I351" t="b">
        <f>WEEKDAY(soki3[[#This Row],[data]],2)&gt;5</f>
        <v>0</v>
      </c>
      <c r="P351" s="3">
        <v>337</v>
      </c>
      <c r="Q351" s="5">
        <v>44534</v>
      </c>
      <c r="R351" s="3" t="b">
        <f t="shared" si="17"/>
        <v>0</v>
      </c>
      <c r="S351" s="3">
        <f t="shared" si="18"/>
        <v>0</v>
      </c>
    </row>
    <row r="352" spans="1:19" x14ac:dyDescent="0.25">
      <c r="A352">
        <v>351</v>
      </c>
      <c r="B352" s="2">
        <v>44368</v>
      </c>
      <c r="C352" t="s">
        <v>5</v>
      </c>
      <c r="D352">
        <v>1180</v>
      </c>
      <c r="E352">
        <f t="shared" si="16"/>
        <v>171</v>
      </c>
      <c r="F352">
        <f>IF(E352 = E351, G351, G351 + IF(soki3[[#This Row],[WEEKEND]], 5000, $V$8))</f>
        <v>20939</v>
      </c>
      <c r="G352">
        <f>IF(soki3[[#This Row],[Butelek]]-soki3[[#This Row],[wielkosc_zamowienia]]&lt;0, soki3[[#This Row],[Butelek]], soki3[[#This Row],[Butelek]]-soki3[[#This Row],[wielkosc_zamowienia]])</f>
        <v>19759</v>
      </c>
      <c r="H352" t="b">
        <f>(soki3[[#This Row],[Butelek]]=soki3[[#This Row],[Zostało]])</f>
        <v>0</v>
      </c>
      <c r="I352" t="b">
        <f>WEEKDAY(soki3[[#This Row],[data]],2)&gt;5</f>
        <v>0</v>
      </c>
      <c r="P352" s="3">
        <v>338</v>
      </c>
      <c r="Q352" s="5">
        <v>44535</v>
      </c>
      <c r="R352" s="3" t="b">
        <f t="shared" si="17"/>
        <v>1</v>
      </c>
      <c r="S352" s="3">
        <f t="shared" si="18"/>
        <v>1</v>
      </c>
    </row>
    <row r="353" spans="1:19" x14ac:dyDescent="0.25">
      <c r="A353">
        <v>352</v>
      </c>
      <c r="B353" s="2">
        <v>44369</v>
      </c>
      <c r="C353" t="s">
        <v>5</v>
      </c>
      <c r="D353">
        <v>1510</v>
      </c>
      <c r="E353">
        <f t="shared" si="16"/>
        <v>172</v>
      </c>
      <c r="F353">
        <f>IF(E353 = E352, G352, G352 + IF(soki3[[#This Row],[WEEKEND]], 5000, $V$8))</f>
        <v>32938</v>
      </c>
      <c r="G353">
        <f>IF(soki3[[#This Row],[Butelek]]-soki3[[#This Row],[wielkosc_zamowienia]]&lt;0, soki3[[#This Row],[Butelek]], soki3[[#This Row],[Butelek]]-soki3[[#This Row],[wielkosc_zamowienia]])</f>
        <v>31428</v>
      </c>
      <c r="H353" t="b">
        <f>(soki3[[#This Row],[Butelek]]=soki3[[#This Row],[Zostało]])</f>
        <v>0</v>
      </c>
      <c r="I353" t="b">
        <f>WEEKDAY(soki3[[#This Row],[data]],2)&gt;5</f>
        <v>0</v>
      </c>
      <c r="P353" s="3">
        <v>339</v>
      </c>
      <c r="Q353" s="5">
        <v>44536</v>
      </c>
      <c r="R353" s="3" t="b">
        <f t="shared" si="17"/>
        <v>1</v>
      </c>
      <c r="S353" s="3">
        <f t="shared" si="18"/>
        <v>2</v>
      </c>
    </row>
    <row r="354" spans="1:19" x14ac:dyDescent="0.25">
      <c r="A354">
        <v>353</v>
      </c>
      <c r="B354" s="2">
        <v>44370</v>
      </c>
      <c r="C354" t="s">
        <v>6</v>
      </c>
      <c r="D354">
        <v>5610</v>
      </c>
      <c r="E354">
        <f t="shared" si="16"/>
        <v>173</v>
      </c>
      <c r="F354">
        <f>IF(E354 = E353, G353, G353 + IF(soki3[[#This Row],[WEEKEND]], 5000, $V$8))</f>
        <v>44607</v>
      </c>
      <c r="G354">
        <f>IF(soki3[[#This Row],[Butelek]]-soki3[[#This Row],[wielkosc_zamowienia]]&lt;0, soki3[[#This Row],[Butelek]], soki3[[#This Row],[Butelek]]-soki3[[#This Row],[wielkosc_zamowienia]])</f>
        <v>38997</v>
      </c>
      <c r="H354" t="b">
        <f>(soki3[[#This Row],[Butelek]]=soki3[[#This Row],[Zostało]])</f>
        <v>0</v>
      </c>
      <c r="I354" t="b">
        <f>WEEKDAY(soki3[[#This Row],[data]],2)&gt;5</f>
        <v>0</v>
      </c>
      <c r="P354" s="3">
        <v>340</v>
      </c>
      <c r="Q354" s="5">
        <v>44537</v>
      </c>
      <c r="R354" s="3" t="b">
        <f t="shared" si="17"/>
        <v>0</v>
      </c>
      <c r="S354" s="3">
        <f t="shared" si="18"/>
        <v>0</v>
      </c>
    </row>
    <row r="355" spans="1:19" x14ac:dyDescent="0.25">
      <c r="A355">
        <v>354</v>
      </c>
      <c r="B355" s="2">
        <v>44370</v>
      </c>
      <c r="C355" t="s">
        <v>7</v>
      </c>
      <c r="D355">
        <v>4850</v>
      </c>
      <c r="E355">
        <f t="shared" si="16"/>
        <v>173</v>
      </c>
      <c r="F355">
        <f>IF(E355 = E354, G354, G354 + IF(soki3[[#This Row],[WEEKEND]], 5000, $V$8))</f>
        <v>38997</v>
      </c>
      <c r="G355">
        <f>IF(soki3[[#This Row],[Butelek]]-soki3[[#This Row],[wielkosc_zamowienia]]&lt;0, soki3[[#This Row],[Butelek]], soki3[[#This Row],[Butelek]]-soki3[[#This Row],[wielkosc_zamowienia]])</f>
        <v>34147</v>
      </c>
      <c r="H355" t="b">
        <f>(soki3[[#This Row],[Butelek]]=soki3[[#This Row],[Zostało]])</f>
        <v>0</v>
      </c>
      <c r="I355" t="b">
        <f>WEEKDAY(soki3[[#This Row],[data]],2)&gt;5</f>
        <v>0</v>
      </c>
      <c r="P355" s="3">
        <v>341</v>
      </c>
      <c r="Q355" s="5">
        <v>44538</v>
      </c>
      <c r="R355" s="3" t="b">
        <f t="shared" si="17"/>
        <v>0</v>
      </c>
      <c r="S355" s="3">
        <f t="shared" si="18"/>
        <v>0</v>
      </c>
    </row>
    <row r="356" spans="1:19" x14ac:dyDescent="0.25">
      <c r="A356">
        <v>355</v>
      </c>
      <c r="B356" s="2">
        <v>44371</v>
      </c>
      <c r="C356" t="s">
        <v>6</v>
      </c>
      <c r="D356">
        <v>3640</v>
      </c>
      <c r="E356">
        <f t="shared" si="16"/>
        <v>174</v>
      </c>
      <c r="F356">
        <f>IF(E356 = E355, G355, G355 + IF(soki3[[#This Row],[WEEKEND]], 5000, $V$8))</f>
        <v>47326</v>
      </c>
      <c r="G356">
        <f>IF(soki3[[#This Row],[Butelek]]-soki3[[#This Row],[wielkosc_zamowienia]]&lt;0, soki3[[#This Row],[Butelek]], soki3[[#This Row],[Butelek]]-soki3[[#This Row],[wielkosc_zamowienia]])</f>
        <v>43686</v>
      </c>
      <c r="H356" t="b">
        <f>(soki3[[#This Row],[Butelek]]=soki3[[#This Row],[Zostało]])</f>
        <v>0</v>
      </c>
      <c r="I356" t="b">
        <f>WEEKDAY(soki3[[#This Row],[data]],2)&gt;5</f>
        <v>0</v>
      </c>
      <c r="P356" s="3">
        <v>342</v>
      </c>
      <c r="Q356" s="5">
        <v>44539</v>
      </c>
      <c r="R356" s="3" t="b">
        <f t="shared" si="17"/>
        <v>0</v>
      </c>
      <c r="S356" s="3">
        <f t="shared" si="18"/>
        <v>0</v>
      </c>
    </row>
    <row r="357" spans="1:19" x14ac:dyDescent="0.25">
      <c r="A357">
        <v>356</v>
      </c>
      <c r="B357" s="2">
        <v>44372</v>
      </c>
      <c r="C357" t="s">
        <v>6</v>
      </c>
      <c r="D357">
        <v>6950</v>
      </c>
      <c r="E357">
        <f t="shared" si="16"/>
        <v>175</v>
      </c>
      <c r="F357">
        <f>IF(E357 = E356, G356, G356 + IF(soki3[[#This Row],[WEEKEND]], 5000, $V$8))</f>
        <v>56865</v>
      </c>
      <c r="G357">
        <f>IF(soki3[[#This Row],[Butelek]]-soki3[[#This Row],[wielkosc_zamowienia]]&lt;0, soki3[[#This Row],[Butelek]], soki3[[#This Row],[Butelek]]-soki3[[#This Row],[wielkosc_zamowienia]])</f>
        <v>49915</v>
      </c>
      <c r="H357" t="b">
        <f>(soki3[[#This Row],[Butelek]]=soki3[[#This Row],[Zostało]])</f>
        <v>0</v>
      </c>
      <c r="I357" t="b">
        <f>WEEKDAY(soki3[[#This Row],[data]],2)&gt;5</f>
        <v>0</v>
      </c>
      <c r="P357" s="3">
        <v>343</v>
      </c>
      <c r="Q357" s="5">
        <v>44540</v>
      </c>
      <c r="R357" s="3" t="b">
        <f t="shared" si="17"/>
        <v>1</v>
      </c>
      <c r="S357" s="3">
        <f t="shared" si="18"/>
        <v>1</v>
      </c>
    </row>
    <row r="358" spans="1:19" x14ac:dyDescent="0.25">
      <c r="A358">
        <v>357</v>
      </c>
      <c r="B358" s="2">
        <v>44372</v>
      </c>
      <c r="C358" t="s">
        <v>7</v>
      </c>
      <c r="D358">
        <v>3790</v>
      </c>
      <c r="E358">
        <f t="shared" si="16"/>
        <v>175</v>
      </c>
      <c r="F358">
        <f>IF(E358 = E357, G357, G357 + IF(soki3[[#This Row],[WEEKEND]], 5000, $V$8))</f>
        <v>49915</v>
      </c>
      <c r="G358">
        <f>IF(soki3[[#This Row],[Butelek]]-soki3[[#This Row],[wielkosc_zamowienia]]&lt;0, soki3[[#This Row],[Butelek]], soki3[[#This Row],[Butelek]]-soki3[[#This Row],[wielkosc_zamowienia]])</f>
        <v>46125</v>
      </c>
      <c r="H358" t="b">
        <f>(soki3[[#This Row],[Butelek]]=soki3[[#This Row],[Zostało]])</f>
        <v>0</v>
      </c>
      <c r="I358" t="b">
        <f>WEEKDAY(soki3[[#This Row],[data]],2)&gt;5</f>
        <v>0</v>
      </c>
      <c r="P358" s="3">
        <v>344</v>
      </c>
      <c r="Q358" s="5">
        <v>44541</v>
      </c>
      <c r="R358" s="3" t="b">
        <f t="shared" si="17"/>
        <v>1</v>
      </c>
      <c r="S358" s="3">
        <f t="shared" si="18"/>
        <v>2</v>
      </c>
    </row>
    <row r="359" spans="1:19" x14ac:dyDescent="0.25">
      <c r="A359">
        <v>358</v>
      </c>
      <c r="B359" s="2">
        <v>44373</v>
      </c>
      <c r="C359" t="s">
        <v>5</v>
      </c>
      <c r="D359">
        <v>6570</v>
      </c>
      <c r="E359">
        <f t="shared" si="16"/>
        <v>176</v>
      </c>
      <c r="F359">
        <f>IF(E359 = E358, G358, G358 + IF(soki3[[#This Row],[WEEKEND]], 5000, $V$8))</f>
        <v>51125</v>
      </c>
      <c r="G359">
        <f>IF(soki3[[#This Row],[Butelek]]-soki3[[#This Row],[wielkosc_zamowienia]]&lt;0, soki3[[#This Row],[Butelek]], soki3[[#This Row],[Butelek]]-soki3[[#This Row],[wielkosc_zamowienia]])</f>
        <v>44555</v>
      </c>
      <c r="H359" t="b">
        <f>(soki3[[#This Row],[Butelek]]=soki3[[#This Row],[Zostało]])</f>
        <v>0</v>
      </c>
      <c r="I359" t="b">
        <f>WEEKDAY(soki3[[#This Row],[data]],2)&gt;5</f>
        <v>1</v>
      </c>
      <c r="P359" s="3">
        <v>345</v>
      </c>
      <c r="Q359" s="5">
        <v>44542</v>
      </c>
      <c r="R359" s="3" t="b">
        <f t="shared" si="17"/>
        <v>1</v>
      </c>
      <c r="S359" s="3">
        <f t="shared" si="18"/>
        <v>3</v>
      </c>
    </row>
    <row r="360" spans="1:19" x14ac:dyDescent="0.25">
      <c r="A360">
        <v>359</v>
      </c>
      <c r="B360" s="2">
        <v>44374</v>
      </c>
      <c r="C360" t="s">
        <v>6</v>
      </c>
      <c r="D360">
        <v>6200</v>
      </c>
      <c r="E360">
        <f t="shared" si="16"/>
        <v>177</v>
      </c>
      <c r="F360">
        <f>IF(E360 = E359, G359, G359 + IF(soki3[[#This Row],[WEEKEND]], 5000, $V$8))</f>
        <v>49555</v>
      </c>
      <c r="G360">
        <f>IF(soki3[[#This Row],[Butelek]]-soki3[[#This Row],[wielkosc_zamowienia]]&lt;0, soki3[[#This Row],[Butelek]], soki3[[#This Row],[Butelek]]-soki3[[#This Row],[wielkosc_zamowienia]])</f>
        <v>43355</v>
      </c>
      <c r="H360" t="b">
        <f>(soki3[[#This Row],[Butelek]]=soki3[[#This Row],[Zostało]])</f>
        <v>0</v>
      </c>
      <c r="I360" t="b">
        <f>WEEKDAY(soki3[[#This Row],[data]],2)&gt;5</f>
        <v>1</v>
      </c>
      <c r="P360" s="3">
        <v>346</v>
      </c>
      <c r="Q360" s="5">
        <v>44543</v>
      </c>
      <c r="R360" s="3" t="b">
        <f t="shared" si="17"/>
        <v>0</v>
      </c>
      <c r="S360" s="3">
        <f t="shared" si="18"/>
        <v>0</v>
      </c>
    </row>
    <row r="361" spans="1:19" x14ac:dyDescent="0.25">
      <c r="A361">
        <v>360</v>
      </c>
      <c r="B361" s="2">
        <v>44374</v>
      </c>
      <c r="C361" t="s">
        <v>4</v>
      </c>
      <c r="D361">
        <v>9010</v>
      </c>
      <c r="E361">
        <f t="shared" si="16"/>
        <v>177</v>
      </c>
      <c r="F361">
        <f>IF(E361 = E360, G360, G360 + IF(soki3[[#This Row],[WEEKEND]], 5000, $V$8))</f>
        <v>43355</v>
      </c>
      <c r="G361">
        <f>IF(soki3[[#This Row],[Butelek]]-soki3[[#This Row],[wielkosc_zamowienia]]&lt;0, soki3[[#This Row],[Butelek]], soki3[[#This Row],[Butelek]]-soki3[[#This Row],[wielkosc_zamowienia]])</f>
        <v>34345</v>
      </c>
      <c r="H361" t="b">
        <f>(soki3[[#This Row],[Butelek]]=soki3[[#This Row],[Zostało]])</f>
        <v>0</v>
      </c>
      <c r="I361" t="b">
        <f>WEEKDAY(soki3[[#This Row],[data]],2)&gt;5</f>
        <v>1</v>
      </c>
      <c r="P361" s="3">
        <v>347</v>
      </c>
      <c r="Q361" s="5">
        <v>44544</v>
      </c>
      <c r="R361" s="3" t="b">
        <f t="shared" si="17"/>
        <v>1</v>
      </c>
      <c r="S361" s="3">
        <f t="shared" si="18"/>
        <v>1</v>
      </c>
    </row>
    <row r="362" spans="1:19" x14ac:dyDescent="0.25">
      <c r="A362">
        <v>361</v>
      </c>
      <c r="B362" s="2">
        <v>44375</v>
      </c>
      <c r="C362" t="s">
        <v>7</v>
      </c>
      <c r="D362">
        <v>1510</v>
      </c>
      <c r="E362">
        <f t="shared" si="16"/>
        <v>178</v>
      </c>
      <c r="F362">
        <f>IF(E362 = E361, G361, G361 + IF(soki3[[#This Row],[WEEKEND]], 5000, $V$8))</f>
        <v>47524</v>
      </c>
      <c r="G362">
        <f>IF(soki3[[#This Row],[Butelek]]-soki3[[#This Row],[wielkosc_zamowienia]]&lt;0, soki3[[#This Row],[Butelek]], soki3[[#This Row],[Butelek]]-soki3[[#This Row],[wielkosc_zamowienia]])</f>
        <v>46014</v>
      </c>
      <c r="H362" t="b">
        <f>(soki3[[#This Row],[Butelek]]=soki3[[#This Row],[Zostało]])</f>
        <v>0</v>
      </c>
      <c r="I362" t="b">
        <f>WEEKDAY(soki3[[#This Row],[data]],2)&gt;5</f>
        <v>0</v>
      </c>
      <c r="P362" s="3">
        <v>348</v>
      </c>
      <c r="Q362" s="5">
        <v>44545</v>
      </c>
      <c r="R362" s="3" t="b">
        <f t="shared" si="17"/>
        <v>1</v>
      </c>
      <c r="S362" s="3">
        <f t="shared" si="18"/>
        <v>2</v>
      </c>
    </row>
    <row r="363" spans="1:19" x14ac:dyDescent="0.25">
      <c r="A363">
        <v>362</v>
      </c>
      <c r="B363" s="2">
        <v>44376</v>
      </c>
      <c r="C363" t="s">
        <v>4</v>
      </c>
      <c r="D363">
        <v>2910</v>
      </c>
      <c r="E363">
        <f t="shared" si="16"/>
        <v>179</v>
      </c>
      <c r="F363">
        <f>IF(E363 = E362, G362, G362 + IF(soki3[[#This Row],[WEEKEND]], 5000, $V$8))</f>
        <v>59193</v>
      </c>
      <c r="G363">
        <f>IF(soki3[[#This Row],[Butelek]]-soki3[[#This Row],[wielkosc_zamowienia]]&lt;0, soki3[[#This Row],[Butelek]], soki3[[#This Row],[Butelek]]-soki3[[#This Row],[wielkosc_zamowienia]])</f>
        <v>56283</v>
      </c>
      <c r="H363" t="b">
        <f>(soki3[[#This Row],[Butelek]]=soki3[[#This Row],[Zostało]])</f>
        <v>0</v>
      </c>
      <c r="I363" t="b">
        <f>WEEKDAY(soki3[[#This Row],[data]],2)&gt;5</f>
        <v>0</v>
      </c>
      <c r="P363" s="3">
        <v>349</v>
      </c>
      <c r="Q363" s="5">
        <v>44546</v>
      </c>
      <c r="R363" s="3" t="b">
        <f t="shared" si="17"/>
        <v>0</v>
      </c>
      <c r="S363" s="3">
        <f t="shared" si="18"/>
        <v>0</v>
      </c>
    </row>
    <row r="364" spans="1:19" x14ac:dyDescent="0.25">
      <c r="A364">
        <v>363</v>
      </c>
      <c r="B364" s="2">
        <v>44376</v>
      </c>
      <c r="C364" t="s">
        <v>6</v>
      </c>
      <c r="D364">
        <v>6310</v>
      </c>
      <c r="E364">
        <f t="shared" si="16"/>
        <v>179</v>
      </c>
      <c r="F364">
        <f>IF(E364 = E363, G363, G363 + IF(soki3[[#This Row],[WEEKEND]], 5000, $V$8))</f>
        <v>56283</v>
      </c>
      <c r="G364">
        <f>IF(soki3[[#This Row],[Butelek]]-soki3[[#This Row],[wielkosc_zamowienia]]&lt;0, soki3[[#This Row],[Butelek]], soki3[[#This Row],[Butelek]]-soki3[[#This Row],[wielkosc_zamowienia]])</f>
        <v>49973</v>
      </c>
      <c r="H364" t="b">
        <f>(soki3[[#This Row],[Butelek]]=soki3[[#This Row],[Zostało]])</f>
        <v>0</v>
      </c>
      <c r="I364" t="b">
        <f>WEEKDAY(soki3[[#This Row],[data]],2)&gt;5</f>
        <v>0</v>
      </c>
      <c r="P364" s="3">
        <v>350</v>
      </c>
      <c r="Q364" s="5">
        <v>44547</v>
      </c>
      <c r="R364" s="3" t="b">
        <f t="shared" si="17"/>
        <v>0</v>
      </c>
      <c r="S364" s="3">
        <f t="shared" si="18"/>
        <v>0</v>
      </c>
    </row>
    <row r="365" spans="1:19" x14ac:dyDescent="0.25">
      <c r="A365">
        <v>364</v>
      </c>
      <c r="B365" s="2">
        <v>44377</v>
      </c>
      <c r="C365" t="s">
        <v>6</v>
      </c>
      <c r="D365">
        <v>7110</v>
      </c>
      <c r="E365">
        <f t="shared" si="16"/>
        <v>180</v>
      </c>
      <c r="F365">
        <f>IF(E365 = E364, G364, G364 + IF(soki3[[#This Row],[WEEKEND]], 5000, $V$8))</f>
        <v>63152</v>
      </c>
      <c r="G365">
        <f>IF(soki3[[#This Row],[Butelek]]-soki3[[#This Row],[wielkosc_zamowienia]]&lt;0, soki3[[#This Row],[Butelek]], soki3[[#This Row],[Butelek]]-soki3[[#This Row],[wielkosc_zamowienia]])</f>
        <v>56042</v>
      </c>
      <c r="H365" t="b">
        <f>(soki3[[#This Row],[Butelek]]=soki3[[#This Row],[Zostało]])</f>
        <v>0</v>
      </c>
      <c r="I365" t="b">
        <f>WEEKDAY(soki3[[#This Row],[data]],2)&gt;5</f>
        <v>0</v>
      </c>
      <c r="P365" s="3">
        <v>351</v>
      </c>
      <c r="Q365" s="5">
        <v>44548</v>
      </c>
      <c r="R365" s="3" t="b">
        <f t="shared" si="17"/>
        <v>1</v>
      </c>
      <c r="S365" s="3">
        <f t="shared" si="18"/>
        <v>1</v>
      </c>
    </row>
    <row r="366" spans="1:19" x14ac:dyDescent="0.25">
      <c r="A366">
        <v>365</v>
      </c>
      <c r="B366" s="2">
        <v>44377</v>
      </c>
      <c r="C366" t="s">
        <v>5</v>
      </c>
      <c r="D366">
        <v>2540</v>
      </c>
      <c r="E366">
        <f t="shared" si="16"/>
        <v>180</v>
      </c>
      <c r="F366">
        <f>IF(E366 = E365, G365, G365 + IF(soki3[[#This Row],[WEEKEND]], 5000, $V$8))</f>
        <v>56042</v>
      </c>
      <c r="G366">
        <f>IF(soki3[[#This Row],[Butelek]]-soki3[[#This Row],[wielkosc_zamowienia]]&lt;0, soki3[[#This Row],[Butelek]], soki3[[#This Row],[Butelek]]-soki3[[#This Row],[wielkosc_zamowienia]])</f>
        <v>53502</v>
      </c>
      <c r="H366" t="b">
        <f>(soki3[[#This Row],[Butelek]]=soki3[[#This Row],[Zostało]])</f>
        <v>0</v>
      </c>
      <c r="I366" t="b">
        <f>WEEKDAY(soki3[[#This Row],[data]],2)&gt;5</f>
        <v>0</v>
      </c>
      <c r="P366" s="3">
        <v>352</v>
      </c>
      <c r="Q366" s="5">
        <v>44549</v>
      </c>
      <c r="R366" s="3" t="b">
        <f t="shared" si="17"/>
        <v>1</v>
      </c>
      <c r="S366" s="3">
        <f t="shared" si="18"/>
        <v>2</v>
      </c>
    </row>
    <row r="367" spans="1:19" x14ac:dyDescent="0.25">
      <c r="A367">
        <v>366</v>
      </c>
      <c r="B367" s="2">
        <v>44377</v>
      </c>
      <c r="C367" t="s">
        <v>7</v>
      </c>
      <c r="D367">
        <v>8140</v>
      </c>
      <c r="E367">
        <f t="shared" si="16"/>
        <v>180</v>
      </c>
      <c r="F367">
        <f>IF(E367 = E366, G366, G366 + IF(soki3[[#This Row],[WEEKEND]], 5000, $V$8))</f>
        <v>53502</v>
      </c>
      <c r="G367">
        <f>IF(soki3[[#This Row],[Butelek]]-soki3[[#This Row],[wielkosc_zamowienia]]&lt;0, soki3[[#This Row],[Butelek]], soki3[[#This Row],[Butelek]]-soki3[[#This Row],[wielkosc_zamowienia]])</f>
        <v>45362</v>
      </c>
      <c r="H367" t="b">
        <f>(soki3[[#This Row],[Butelek]]=soki3[[#This Row],[Zostało]])</f>
        <v>0</v>
      </c>
      <c r="I367" t="b">
        <f>WEEKDAY(soki3[[#This Row],[data]],2)&gt;5</f>
        <v>0</v>
      </c>
      <c r="P367" s="3">
        <v>353</v>
      </c>
      <c r="Q367" s="5">
        <v>44550</v>
      </c>
      <c r="R367" s="3" t="b">
        <f t="shared" si="17"/>
        <v>1</v>
      </c>
      <c r="S367" s="3">
        <f t="shared" si="18"/>
        <v>3</v>
      </c>
    </row>
    <row r="368" spans="1:19" x14ac:dyDescent="0.25">
      <c r="A368">
        <v>367</v>
      </c>
      <c r="B368" s="2">
        <v>44378</v>
      </c>
      <c r="C368" t="s">
        <v>4</v>
      </c>
      <c r="D368">
        <v>1740</v>
      </c>
      <c r="E368">
        <f t="shared" si="16"/>
        <v>181</v>
      </c>
      <c r="F368">
        <f>IF(E368 = E367, G367, G367 + IF(soki3[[#This Row],[WEEKEND]], 5000, $V$8))</f>
        <v>58541</v>
      </c>
      <c r="G368">
        <f>IF(soki3[[#This Row],[Butelek]]-soki3[[#This Row],[wielkosc_zamowienia]]&lt;0, soki3[[#This Row],[Butelek]], soki3[[#This Row],[Butelek]]-soki3[[#This Row],[wielkosc_zamowienia]])</f>
        <v>56801</v>
      </c>
      <c r="H368" t="b">
        <f>(soki3[[#This Row],[Butelek]]=soki3[[#This Row],[Zostało]])</f>
        <v>0</v>
      </c>
      <c r="I368" t="b">
        <f>WEEKDAY(soki3[[#This Row],[data]],2)&gt;5</f>
        <v>0</v>
      </c>
      <c r="P368" s="3">
        <v>354</v>
      </c>
      <c r="Q368" s="5">
        <v>44551</v>
      </c>
      <c r="R368" s="3" t="b">
        <f t="shared" si="17"/>
        <v>0</v>
      </c>
      <c r="S368" s="3">
        <f t="shared" si="18"/>
        <v>0</v>
      </c>
    </row>
    <row r="369" spans="1:19" x14ac:dyDescent="0.25">
      <c r="A369">
        <v>368</v>
      </c>
      <c r="B369" s="2">
        <v>44378</v>
      </c>
      <c r="C369" t="s">
        <v>7</v>
      </c>
      <c r="D369">
        <v>5840</v>
      </c>
      <c r="E369">
        <f t="shared" si="16"/>
        <v>181</v>
      </c>
      <c r="F369">
        <f>IF(E369 = E368, G368, G368 + IF(soki3[[#This Row],[WEEKEND]], 5000, $V$8))</f>
        <v>56801</v>
      </c>
      <c r="G369">
        <f>IF(soki3[[#This Row],[Butelek]]-soki3[[#This Row],[wielkosc_zamowienia]]&lt;0, soki3[[#This Row],[Butelek]], soki3[[#This Row],[Butelek]]-soki3[[#This Row],[wielkosc_zamowienia]])</f>
        <v>50961</v>
      </c>
      <c r="H369" t="b">
        <f>(soki3[[#This Row],[Butelek]]=soki3[[#This Row],[Zostało]])</f>
        <v>0</v>
      </c>
      <c r="I369" t="b">
        <f>WEEKDAY(soki3[[#This Row],[data]],2)&gt;5</f>
        <v>0</v>
      </c>
      <c r="P369" s="3">
        <v>355</v>
      </c>
      <c r="Q369" s="5">
        <v>44552</v>
      </c>
      <c r="R369" s="3" t="b">
        <f t="shared" si="17"/>
        <v>1</v>
      </c>
      <c r="S369" s="3">
        <f t="shared" si="18"/>
        <v>1</v>
      </c>
    </row>
    <row r="370" spans="1:19" x14ac:dyDescent="0.25">
      <c r="A370">
        <v>369</v>
      </c>
      <c r="B370" s="2">
        <v>44379</v>
      </c>
      <c r="C370" t="s">
        <v>5</v>
      </c>
      <c r="D370">
        <v>3170</v>
      </c>
      <c r="E370">
        <f t="shared" si="16"/>
        <v>182</v>
      </c>
      <c r="F370">
        <f>IF(E370 = E369, G369, G369 + IF(soki3[[#This Row],[WEEKEND]], 5000, $V$8))</f>
        <v>64140</v>
      </c>
      <c r="G370">
        <f>IF(soki3[[#This Row],[Butelek]]-soki3[[#This Row],[wielkosc_zamowienia]]&lt;0, soki3[[#This Row],[Butelek]], soki3[[#This Row],[Butelek]]-soki3[[#This Row],[wielkosc_zamowienia]])</f>
        <v>60970</v>
      </c>
      <c r="H370" t="b">
        <f>(soki3[[#This Row],[Butelek]]=soki3[[#This Row],[Zostało]])</f>
        <v>0</v>
      </c>
      <c r="I370" t="b">
        <f>WEEKDAY(soki3[[#This Row],[data]],2)&gt;5</f>
        <v>0</v>
      </c>
      <c r="P370" s="3">
        <v>356</v>
      </c>
      <c r="Q370" s="5">
        <v>44553</v>
      </c>
      <c r="R370" s="3" t="b">
        <f t="shared" si="17"/>
        <v>1</v>
      </c>
      <c r="S370" s="3">
        <f t="shared" si="18"/>
        <v>2</v>
      </c>
    </row>
    <row r="371" spans="1:19" x14ac:dyDescent="0.25">
      <c r="A371">
        <v>370</v>
      </c>
      <c r="B371" s="2">
        <v>44379</v>
      </c>
      <c r="C371" t="s">
        <v>7</v>
      </c>
      <c r="D371">
        <v>4000</v>
      </c>
      <c r="E371">
        <f t="shared" si="16"/>
        <v>182</v>
      </c>
      <c r="F371">
        <f>IF(E371 = E370, G370, G370 + IF(soki3[[#This Row],[WEEKEND]], 5000, $V$8))</f>
        <v>60970</v>
      </c>
      <c r="G371">
        <f>IF(soki3[[#This Row],[Butelek]]-soki3[[#This Row],[wielkosc_zamowienia]]&lt;0, soki3[[#This Row],[Butelek]], soki3[[#This Row],[Butelek]]-soki3[[#This Row],[wielkosc_zamowienia]])</f>
        <v>56970</v>
      </c>
      <c r="H371" t="b">
        <f>(soki3[[#This Row],[Butelek]]=soki3[[#This Row],[Zostało]])</f>
        <v>0</v>
      </c>
      <c r="I371" t="b">
        <f>WEEKDAY(soki3[[#This Row],[data]],2)&gt;5</f>
        <v>0</v>
      </c>
      <c r="P371" s="3">
        <v>357</v>
      </c>
      <c r="Q371" s="5">
        <v>44554</v>
      </c>
      <c r="R371" s="3" t="b">
        <f t="shared" si="17"/>
        <v>1</v>
      </c>
      <c r="S371" s="3">
        <f t="shared" si="18"/>
        <v>3</v>
      </c>
    </row>
    <row r="372" spans="1:19" x14ac:dyDescent="0.25">
      <c r="A372">
        <v>371</v>
      </c>
      <c r="B372" s="2">
        <v>44380</v>
      </c>
      <c r="C372" t="s">
        <v>4</v>
      </c>
      <c r="D372">
        <v>4600</v>
      </c>
      <c r="E372">
        <f t="shared" si="16"/>
        <v>183</v>
      </c>
      <c r="F372">
        <f>IF(E372 = E371, G371, G371 + IF(soki3[[#This Row],[WEEKEND]], 5000, $V$8))</f>
        <v>61970</v>
      </c>
      <c r="G372">
        <f>IF(soki3[[#This Row],[Butelek]]-soki3[[#This Row],[wielkosc_zamowienia]]&lt;0, soki3[[#This Row],[Butelek]], soki3[[#This Row],[Butelek]]-soki3[[#This Row],[wielkosc_zamowienia]])</f>
        <v>57370</v>
      </c>
      <c r="H372" t="b">
        <f>(soki3[[#This Row],[Butelek]]=soki3[[#This Row],[Zostało]])</f>
        <v>0</v>
      </c>
      <c r="I372" t="b">
        <f>WEEKDAY(soki3[[#This Row],[data]],2)&gt;5</f>
        <v>1</v>
      </c>
      <c r="P372" s="3">
        <v>358</v>
      </c>
      <c r="Q372" s="5">
        <v>44555</v>
      </c>
      <c r="R372" s="3" t="b">
        <f t="shared" si="17"/>
        <v>1</v>
      </c>
      <c r="S372" s="3">
        <f t="shared" si="18"/>
        <v>4</v>
      </c>
    </row>
    <row r="373" spans="1:19" x14ac:dyDescent="0.25">
      <c r="A373">
        <v>372</v>
      </c>
      <c r="B373" s="2">
        <v>44380</v>
      </c>
      <c r="C373" t="s">
        <v>5</v>
      </c>
      <c r="D373">
        <v>9870</v>
      </c>
      <c r="E373">
        <f t="shared" si="16"/>
        <v>183</v>
      </c>
      <c r="F373">
        <f>IF(E373 = E372, G372, G372 + IF(soki3[[#This Row],[WEEKEND]], 5000, $V$8))</f>
        <v>57370</v>
      </c>
      <c r="G373">
        <f>IF(soki3[[#This Row],[Butelek]]-soki3[[#This Row],[wielkosc_zamowienia]]&lt;0, soki3[[#This Row],[Butelek]], soki3[[#This Row],[Butelek]]-soki3[[#This Row],[wielkosc_zamowienia]])</f>
        <v>47500</v>
      </c>
      <c r="H373" t="b">
        <f>(soki3[[#This Row],[Butelek]]=soki3[[#This Row],[Zostało]])</f>
        <v>0</v>
      </c>
      <c r="I373" t="b">
        <f>WEEKDAY(soki3[[#This Row],[data]],2)&gt;5</f>
        <v>1</v>
      </c>
      <c r="P373" s="3">
        <v>359</v>
      </c>
      <c r="Q373" s="5">
        <v>44556</v>
      </c>
      <c r="R373" s="3" t="b">
        <f t="shared" si="17"/>
        <v>0</v>
      </c>
      <c r="S373" s="3">
        <f t="shared" si="18"/>
        <v>0</v>
      </c>
    </row>
    <row r="374" spans="1:19" x14ac:dyDescent="0.25">
      <c r="A374">
        <v>373</v>
      </c>
      <c r="B374" s="2">
        <v>44381</v>
      </c>
      <c r="C374" t="s">
        <v>5</v>
      </c>
      <c r="D374">
        <v>9390</v>
      </c>
      <c r="E374">
        <f t="shared" si="16"/>
        <v>184</v>
      </c>
      <c r="F374">
        <f>IF(E374 = E373, G373, G373 + IF(soki3[[#This Row],[WEEKEND]], 5000, $V$8))</f>
        <v>52500</v>
      </c>
      <c r="G374">
        <f>IF(soki3[[#This Row],[Butelek]]-soki3[[#This Row],[wielkosc_zamowienia]]&lt;0, soki3[[#This Row],[Butelek]], soki3[[#This Row],[Butelek]]-soki3[[#This Row],[wielkosc_zamowienia]])</f>
        <v>43110</v>
      </c>
      <c r="H374" t="b">
        <f>(soki3[[#This Row],[Butelek]]=soki3[[#This Row],[Zostało]])</f>
        <v>0</v>
      </c>
      <c r="I374" t="b">
        <f>WEEKDAY(soki3[[#This Row],[data]],2)&gt;5</f>
        <v>1</v>
      </c>
      <c r="P374" s="3">
        <v>360</v>
      </c>
      <c r="Q374" s="5">
        <v>44557</v>
      </c>
      <c r="R374" s="3" t="b">
        <f t="shared" si="17"/>
        <v>1</v>
      </c>
      <c r="S374" s="3">
        <f t="shared" si="18"/>
        <v>1</v>
      </c>
    </row>
    <row r="375" spans="1:19" x14ac:dyDescent="0.25">
      <c r="A375">
        <v>374</v>
      </c>
      <c r="B375" s="2">
        <v>44382</v>
      </c>
      <c r="C375" t="s">
        <v>7</v>
      </c>
      <c r="D375">
        <v>1300</v>
      </c>
      <c r="E375">
        <f t="shared" si="16"/>
        <v>185</v>
      </c>
      <c r="F375">
        <f>IF(E375 = E374, G374, G374 + IF(soki3[[#This Row],[WEEKEND]], 5000, $V$8))</f>
        <v>56289</v>
      </c>
      <c r="G375">
        <f>IF(soki3[[#This Row],[Butelek]]-soki3[[#This Row],[wielkosc_zamowienia]]&lt;0, soki3[[#This Row],[Butelek]], soki3[[#This Row],[Butelek]]-soki3[[#This Row],[wielkosc_zamowienia]])</f>
        <v>54989</v>
      </c>
      <c r="H375" t="b">
        <f>(soki3[[#This Row],[Butelek]]=soki3[[#This Row],[Zostało]])</f>
        <v>0</v>
      </c>
      <c r="I375" t="b">
        <f>WEEKDAY(soki3[[#This Row],[data]],2)&gt;5</f>
        <v>0</v>
      </c>
      <c r="P375" s="3">
        <v>361</v>
      </c>
      <c r="Q375" s="5">
        <v>44558</v>
      </c>
      <c r="R375" s="3" t="b">
        <f t="shared" si="17"/>
        <v>1</v>
      </c>
      <c r="S375" s="3">
        <f t="shared" si="18"/>
        <v>2</v>
      </c>
    </row>
    <row r="376" spans="1:19" x14ac:dyDescent="0.25">
      <c r="A376">
        <v>375</v>
      </c>
      <c r="B376" s="2">
        <v>44382</v>
      </c>
      <c r="C376" t="s">
        <v>4</v>
      </c>
      <c r="D376">
        <v>2650</v>
      </c>
      <c r="E376">
        <f t="shared" si="16"/>
        <v>185</v>
      </c>
      <c r="F376">
        <f>IF(E376 = E375, G375, G375 + IF(soki3[[#This Row],[WEEKEND]], 5000, $V$8))</f>
        <v>54989</v>
      </c>
      <c r="G376">
        <f>IF(soki3[[#This Row],[Butelek]]-soki3[[#This Row],[wielkosc_zamowienia]]&lt;0, soki3[[#This Row],[Butelek]], soki3[[#This Row],[Butelek]]-soki3[[#This Row],[wielkosc_zamowienia]])</f>
        <v>52339</v>
      </c>
      <c r="H376" t="b">
        <f>(soki3[[#This Row],[Butelek]]=soki3[[#This Row],[Zostało]])</f>
        <v>0</v>
      </c>
      <c r="I376" t="b">
        <f>WEEKDAY(soki3[[#This Row],[data]],2)&gt;5</f>
        <v>0</v>
      </c>
      <c r="P376" s="3">
        <v>362</v>
      </c>
      <c r="Q376" s="5">
        <v>44559</v>
      </c>
      <c r="R376" s="3" t="b">
        <f t="shared" si="17"/>
        <v>1</v>
      </c>
      <c r="S376" s="3">
        <f t="shared" si="18"/>
        <v>3</v>
      </c>
    </row>
    <row r="377" spans="1:19" x14ac:dyDescent="0.25">
      <c r="A377">
        <v>376</v>
      </c>
      <c r="B377" s="2">
        <v>44383</v>
      </c>
      <c r="C377" t="s">
        <v>5</v>
      </c>
      <c r="D377">
        <v>4060</v>
      </c>
      <c r="E377">
        <f t="shared" si="16"/>
        <v>186</v>
      </c>
      <c r="F377">
        <f>IF(E377 = E376, G376, G376 + IF(soki3[[#This Row],[WEEKEND]], 5000, $V$8))</f>
        <v>65518</v>
      </c>
      <c r="G377">
        <f>IF(soki3[[#This Row],[Butelek]]-soki3[[#This Row],[wielkosc_zamowienia]]&lt;0, soki3[[#This Row],[Butelek]], soki3[[#This Row],[Butelek]]-soki3[[#This Row],[wielkosc_zamowienia]])</f>
        <v>61458</v>
      </c>
      <c r="H377" t="b">
        <f>(soki3[[#This Row],[Butelek]]=soki3[[#This Row],[Zostało]])</f>
        <v>0</v>
      </c>
      <c r="I377" t="b">
        <f>WEEKDAY(soki3[[#This Row],[data]],2)&gt;5</f>
        <v>0</v>
      </c>
      <c r="P377" s="3">
        <v>363</v>
      </c>
      <c r="Q377" s="5">
        <v>44560</v>
      </c>
      <c r="R377" s="3" t="b">
        <f t="shared" si="17"/>
        <v>0</v>
      </c>
      <c r="S377" s="3">
        <f t="shared" si="18"/>
        <v>0</v>
      </c>
    </row>
    <row r="378" spans="1:19" x14ac:dyDescent="0.25">
      <c r="A378">
        <v>377</v>
      </c>
      <c r="B378" s="2">
        <v>44383</v>
      </c>
      <c r="C378" t="s">
        <v>4</v>
      </c>
      <c r="D378">
        <v>4460</v>
      </c>
      <c r="E378">
        <f t="shared" si="16"/>
        <v>186</v>
      </c>
      <c r="F378">
        <f>IF(E378 = E377, G377, G377 + IF(soki3[[#This Row],[WEEKEND]], 5000, $V$8))</f>
        <v>61458</v>
      </c>
      <c r="G378">
        <f>IF(soki3[[#This Row],[Butelek]]-soki3[[#This Row],[wielkosc_zamowienia]]&lt;0, soki3[[#This Row],[Butelek]], soki3[[#This Row],[Butelek]]-soki3[[#This Row],[wielkosc_zamowienia]])</f>
        <v>56998</v>
      </c>
      <c r="H378" t="b">
        <f>(soki3[[#This Row],[Butelek]]=soki3[[#This Row],[Zostało]])</f>
        <v>0</v>
      </c>
      <c r="I378" t="b">
        <f>WEEKDAY(soki3[[#This Row],[data]],2)&gt;5</f>
        <v>0</v>
      </c>
      <c r="P378" s="3">
        <v>364</v>
      </c>
      <c r="Q378" s="5">
        <v>44561</v>
      </c>
      <c r="R378" s="3" t="b">
        <f t="shared" si="17"/>
        <v>0</v>
      </c>
      <c r="S378" s="3">
        <f t="shared" si="18"/>
        <v>0</v>
      </c>
    </row>
    <row r="379" spans="1:19" x14ac:dyDescent="0.25">
      <c r="A379">
        <v>378</v>
      </c>
      <c r="B379" s="2">
        <v>44384</v>
      </c>
      <c r="C379" t="s">
        <v>6</v>
      </c>
      <c r="D379">
        <v>9390</v>
      </c>
      <c r="E379">
        <f t="shared" si="16"/>
        <v>187</v>
      </c>
      <c r="F379">
        <f>IF(E379 = E378, G378, G378 + IF(soki3[[#This Row],[WEEKEND]], 5000, $V$8))</f>
        <v>70177</v>
      </c>
      <c r="G379">
        <f>IF(soki3[[#This Row],[Butelek]]-soki3[[#This Row],[wielkosc_zamowienia]]&lt;0, soki3[[#This Row],[Butelek]], soki3[[#This Row],[Butelek]]-soki3[[#This Row],[wielkosc_zamowienia]])</f>
        <v>60787</v>
      </c>
      <c r="H379" t="b">
        <f>(soki3[[#This Row],[Butelek]]=soki3[[#This Row],[Zostało]])</f>
        <v>0</v>
      </c>
      <c r="I379" t="b">
        <f>WEEKDAY(soki3[[#This Row],[data]],2)&gt;5</f>
        <v>0</v>
      </c>
      <c r="Q379" s="2"/>
    </row>
    <row r="380" spans="1:19" x14ac:dyDescent="0.25">
      <c r="A380">
        <v>379</v>
      </c>
      <c r="B380" s="2">
        <v>44384</v>
      </c>
      <c r="C380" t="s">
        <v>4</v>
      </c>
      <c r="D380">
        <v>9670</v>
      </c>
      <c r="E380">
        <f t="shared" si="16"/>
        <v>187</v>
      </c>
      <c r="F380">
        <f>IF(E380 = E379, G379, G379 + IF(soki3[[#This Row],[WEEKEND]], 5000, $V$8))</f>
        <v>60787</v>
      </c>
      <c r="G380">
        <f>IF(soki3[[#This Row],[Butelek]]-soki3[[#This Row],[wielkosc_zamowienia]]&lt;0, soki3[[#This Row],[Butelek]], soki3[[#This Row],[Butelek]]-soki3[[#This Row],[wielkosc_zamowienia]])</f>
        <v>51117</v>
      </c>
      <c r="H380" t="b">
        <f>(soki3[[#This Row],[Butelek]]=soki3[[#This Row],[Zostało]])</f>
        <v>0</v>
      </c>
      <c r="I380" t="b">
        <f>WEEKDAY(soki3[[#This Row],[data]],2)&gt;5</f>
        <v>0</v>
      </c>
    </row>
    <row r="381" spans="1:19" x14ac:dyDescent="0.25">
      <c r="A381">
        <v>380</v>
      </c>
      <c r="B381" s="2">
        <v>44384</v>
      </c>
      <c r="C381" t="s">
        <v>5</v>
      </c>
      <c r="D381">
        <v>3460</v>
      </c>
      <c r="E381">
        <f t="shared" si="16"/>
        <v>187</v>
      </c>
      <c r="F381">
        <f>IF(E381 = E380, G380, G380 + IF(soki3[[#This Row],[WEEKEND]], 5000, $V$8))</f>
        <v>51117</v>
      </c>
      <c r="G381">
        <f>IF(soki3[[#This Row],[Butelek]]-soki3[[#This Row],[wielkosc_zamowienia]]&lt;0, soki3[[#This Row],[Butelek]], soki3[[#This Row],[Butelek]]-soki3[[#This Row],[wielkosc_zamowienia]])</f>
        <v>47657</v>
      </c>
      <c r="H381" t="b">
        <f>(soki3[[#This Row],[Butelek]]=soki3[[#This Row],[Zostało]])</f>
        <v>0</v>
      </c>
      <c r="I381" t="b">
        <f>WEEKDAY(soki3[[#This Row],[data]],2)&gt;5</f>
        <v>0</v>
      </c>
    </row>
    <row r="382" spans="1:19" x14ac:dyDescent="0.25">
      <c r="A382">
        <v>381</v>
      </c>
      <c r="B382" s="2">
        <v>44385</v>
      </c>
      <c r="C382" t="s">
        <v>4</v>
      </c>
      <c r="D382">
        <v>2030</v>
      </c>
      <c r="E382">
        <f t="shared" si="16"/>
        <v>188</v>
      </c>
      <c r="F382">
        <f>IF(E382 = E381, G381, G381 + IF(soki3[[#This Row],[WEEKEND]], 5000, $V$8))</f>
        <v>60836</v>
      </c>
      <c r="G382">
        <f>IF(soki3[[#This Row],[Butelek]]-soki3[[#This Row],[wielkosc_zamowienia]]&lt;0, soki3[[#This Row],[Butelek]], soki3[[#This Row],[Butelek]]-soki3[[#This Row],[wielkosc_zamowienia]])</f>
        <v>58806</v>
      </c>
      <c r="H382" t="b">
        <f>(soki3[[#This Row],[Butelek]]=soki3[[#This Row],[Zostało]])</f>
        <v>0</v>
      </c>
      <c r="I382" t="b">
        <f>WEEKDAY(soki3[[#This Row],[data]],2)&gt;5</f>
        <v>0</v>
      </c>
    </row>
    <row r="383" spans="1:19" x14ac:dyDescent="0.25">
      <c r="A383">
        <v>382</v>
      </c>
      <c r="B383" s="2">
        <v>44385</v>
      </c>
      <c r="C383" t="s">
        <v>6</v>
      </c>
      <c r="D383">
        <v>3860</v>
      </c>
      <c r="E383">
        <f t="shared" si="16"/>
        <v>188</v>
      </c>
      <c r="F383">
        <f>IF(E383 = E382, G382, G382 + IF(soki3[[#This Row],[WEEKEND]], 5000, $V$8))</f>
        <v>58806</v>
      </c>
      <c r="G383">
        <f>IF(soki3[[#This Row],[Butelek]]-soki3[[#This Row],[wielkosc_zamowienia]]&lt;0, soki3[[#This Row],[Butelek]], soki3[[#This Row],[Butelek]]-soki3[[#This Row],[wielkosc_zamowienia]])</f>
        <v>54946</v>
      </c>
      <c r="H383" t="b">
        <f>(soki3[[#This Row],[Butelek]]=soki3[[#This Row],[Zostało]])</f>
        <v>0</v>
      </c>
      <c r="I383" t="b">
        <f>WEEKDAY(soki3[[#This Row],[data]],2)&gt;5</f>
        <v>0</v>
      </c>
    </row>
    <row r="384" spans="1:19" x14ac:dyDescent="0.25">
      <c r="A384">
        <v>383</v>
      </c>
      <c r="B384" s="2">
        <v>44385</v>
      </c>
      <c r="C384" t="s">
        <v>5</v>
      </c>
      <c r="D384">
        <v>3770</v>
      </c>
      <c r="E384">
        <f t="shared" si="16"/>
        <v>188</v>
      </c>
      <c r="F384">
        <f>IF(E384 = E383, G383, G383 + IF(soki3[[#This Row],[WEEKEND]], 5000, $V$8))</f>
        <v>54946</v>
      </c>
      <c r="G384">
        <f>IF(soki3[[#This Row],[Butelek]]-soki3[[#This Row],[wielkosc_zamowienia]]&lt;0, soki3[[#This Row],[Butelek]], soki3[[#This Row],[Butelek]]-soki3[[#This Row],[wielkosc_zamowienia]])</f>
        <v>51176</v>
      </c>
      <c r="H384" t="b">
        <f>(soki3[[#This Row],[Butelek]]=soki3[[#This Row],[Zostało]])</f>
        <v>0</v>
      </c>
      <c r="I384" t="b">
        <f>WEEKDAY(soki3[[#This Row],[data]],2)&gt;5</f>
        <v>0</v>
      </c>
    </row>
    <row r="385" spans="1:9" x14ac:dyDescent="0.25">
      <c r="A385">
        <v>384</v>
      </c>
      <c r="B385" s="2">
        <v>44386</v>
      </c>
      <c r="C385" t="s">
        <v>6</v>
      </c>
      <c r="D385">
        <v>3970</v>
      </c>
      <c r="E385">
        <f t="shared" si="16"/>
        <v>189</v>
      </c>
      <c r="F385">
        <f>IF(E385 = E384, G384, G384 + IF(soki3[[#This Row],[WEEKEND]], 5000, $V$8))</f>
        <v>64355</v>
      </c>
      <c r="G385">
        <f>IF(soki3[[#This Row],[Butelek]]-soki3[[#This Row],[wielkosc_zamowienia]]&lt;0, soki3[[#This Row],[Butelek]], soki3[[#This Row],[Butelek]]-soki3[[#This Row],[wielkosc_zamowienia]])</f>
        <v>60385</v>
      </c>
      <c r="H385" t="b">
        <f>(soki3[[#This Row],[Butelek]]=soki3[[#This Row],[Zostało]])</f>
        <v>0</v>
      </c>
      <c r="I385" t="b">
        <f>WEEKDAY(soki3[[#This Row],[data]],2)&gt;5</f>
        <v>0</v>
      </c>
    </row>
    <row r="386" spans="1:9" x14ac:dyDescent="0.25">
      <c r="A386">
        <v>385</v>
      </c>
      <c r="B386" s="2">
        <v>44386</v>
      </c>
      <c r="C386" t="s">
        <v>4</v>
      </c>
      <c r="D386">
        <v>9280</v>
      </c>
      <c r="E386">
        <f t="shared" si="16"/>
        <v>189</v>
      </c>
      <c r="F386">
        <f>IF(E386 = E385, G385, G385 + IF(soki3[[#This Row],[WEEKEND]], 5000, $V$8))</f>
        <v>60385</v>
      </c>
      <c r="G386">
        <f>IF(soki3[[#This Row],[Butelek]]-soki3[[#This Row],[wielkosc_zamowienia]]&lt;0, soki3[[#This Row],[Butelek]], soki3[[#This Row],[Butelek]]-soki3[[#This Row],[wielkosc_zamowienia]])</f>
        <v>51105</v>
      </c>
      <c r="H386" t="b">
        <f>(soki3[[#This Row],[Butelek]]=soki3[[#This Row],[Zostało]])</f>
        <v>0</v>
      </c>
      <c r="I386" t="b">
        <f>WEEKDAY(soki3[[#This Row],[data]],2)&gt;5</f>
        <v>0</v>
      </c>
    </row>
    <row r="387" spans="1:9" x14ac:dyDescent="0.25">
      <c r="A387">
        <v>386</v>
      </c>
      <c r="B387" s="2">
        <v>44387</v>
      </c>
      <c r="C387" t="s">
        <v>7</v>
      </c>
      <c r="D387">
        <v>6930</v>
      </c>
      <c r="E387">
        <f t="shared" si="16"/>
        <v>190</v>
      </c>
      <c r="F387">
        <f>IF(E387 = E386, G386, G386 + IF(soki3[[#This Row],[WEEKEND]], 5000, $V$8))</f>
        <v>56105</v>
      </c>
      <c r="G387">
        <f>IF(soki3[[#This Row],[Butelek]]-soki3[[#This Row],[wielkosc_zamowienia]]&lt;0, soki3[[#This Row],[Butelek]], soki3[[#This Row],[Butelek]]-soki3[[#This Row],[wielkosc_zamowienia]])</f>
        <v>49175</v>
      </c>
      <c r="H387" t="b">
        <f>(soki3[[#This Row],[Butelek]]=soki3[[#This Row],[Zostało]])</f>
        <v>0</v>
      </c>
      <c r="I387" t="b">
        <f>WEEKDAY(soki3[[#This Row],[data]],2)&gt;5</f>
        <v>1</v>
      </c>
    </row>
    <row r="388" spans="1:9" x14ac:dyDescent="0.25">
      <c r="A388">
        <v>387</v>
      </c>
      <c r="B388" s="2">
        <v>44388</v>
      </c>
      <c r="C388" t="s">
        <v>7</v>
      </c>
      <c r="D388">
        <v>2850</v>
      </c>
      <c r="E388">
        <f t="shared" ref="E388:E451" si="19">IF(DAY(B388)=DAY(B387),E387,E387+1)</f>
        <v>191</v>
      </c>
      <c r="F388">
        <f>IF(E388 = E387, G387, G387 + IF(soki3[[#This Row],[WEEKEND]], 5000, $V$8))</f>
        <v>54175</v>
      </c>
      <c r="G388">
        <f>IF(soki3[[#This Row],[Butelek]]-soki3[[#This Row],[wielkosc_zamowienia]]&lt;0, soki3[[#This Row],[Butelek]], soki3[[#This Row],[Butelek]]-soki3[[#This Row],[wielkosc_zamowienia]])</f>
        <v>51325</v>
      </c>
      <c r="H388" t="b">
        <f>(soki3[[#This Row],[Butelek]]=soki3[[#This Row],[Zostało]])</f>
        <v>0</v>
      </c>
      <c r="I388" t="b">
        <f>WEEKDAY(soki3[[#This Row],[data]],2)&gt;5</f>
        <v>1</v>
      </c>
    </row>
    <row r="389" spans="1:9" x14ac:dyDescent="0.25">
      <c r="A389">
        <v>388</v>
      </c>
      <c r="B389" s="2">
        <v>44388</v>
      </c>
      <c r="C389" t="s">
        <v>5</v>
      </c>
      <c r="D389">
        <v>7480</v>
      </c>
      <c r="E389">
        <f t="shared" si="19"/>
        <v>191</v>
      </c>
      <c r="F389">
        <f>IF(E389 = E388, G388, G388 + IF(soki3[[#This Row],[WEEKEND]], 5000, $V$8))</f>
        <v>51325</v>
      </c>
      <c r="G389">
        <f>IF(soki3[[#This Row],[Butelek]]-soki3[[#This Row],[wielkosc_zamowienia]]&lt;0, soki3[[#This Row],[Butelek]], soki3[[#This Row],[Butelek]]-soki3[[#This Row],[wielkosc_zamowienia]])</f>
        <v>43845</v>
      </c>
      <c r="H389" t="b">
        <f>(soki3[[#This Row],[Butelek]]=soki3[[#This Row],[Zostało]])</f>
        <v>0</v>
      </c>
      <c r="I389" t="b">
        <f>WEEKDAY(soki3[[#This Row],[data]],2)&gt;5</f>
        <v>1</v>
      </c>
    </row>
    <row r="390" spans="1:9" x14ac:dyDescent="0.25">
      <c r="A390">
        <v>389</v>
      </c>
      <c r="B390" s="2">
        <v>44388</v>
      </c>
      <c r="C390" t="s">
        <v>4</v>
      </c>
      <c r="D390">
        <v>4170</v>
      </c>
      <c r="E390">
        <f t="shared" si="19"/>
        <v>191</v>
      </c>
      <c r="F390">
        <f>IF(E390 = E389, G389, G389 + IF(soki3[[#This Row],[WEEKEND]], 5000, $V$8))</f>
        <v>43845</v>
      </c>
      <c r="G390">
        <f>IF(soki3[[#This Row],[Butelek]]-soki3[[#This Row],[wielkosc_zamowienia]]&lt;0, soki3[[#This Row],[Butelek]], soki3[[#This Row],[Butelek]]-soki3[[#This Row],[wielkosc_zamowienia]])</f>
        <v>39675</v>
      </c>
      <c r="H390" t="b">
        <f>(soki3[[#This Row],[Butelek]]=soki3[[#This Row],[Zostało]])</f>
        <v>0</v>
      </c>
      <c r="I390" t="b">
        <f>WEEKDAY(soki3[[#This Row],[data]],2)&gt;5</f>
        <v>1</v>
      </c>
    </row>
    <row r="391" spans="1:9" x14ac:dyDescent="0.25">
      <c r="A391">
        <v>390</v>
      </c>
      <c r="B391" s="2">
        <v>44389</v>
      </c>
      <c r="C391" t="s">
        <v>4</v>
      </c>
      <c r="D391">
        <v>6110</v>
      </c>
      <c r="E391">
        <f t="shared" si="19"/>
        <v>192</v>
      </c>
      <c r="F391">
        <f>IF(E391 = E390, G390, G390 + IF(soki3[[#This Row],[WEEKEND]], 5000, $V$8))</f>
        <v>52854</v>
      </c>
      <c r="G391">
        <f>IF(soki3[[#This Row],[Butelek]]-soki3[[#This Row],[wielkosc_zamowienia]]&lt;0, soki3[[#This Row],[Butelek]], soki3[[#This Row],[Butelek]]-soki3[[#This Row],[wielkosc_zamowienia]])</f>
        <v>46744</v>
      </c>
      <c r="H391" t="b">
        <f>(soki3[[#This Row],[Butelek]]=soki3[[#This Row],[Zostało]])</f>
        <v>0</v>
      </c>
      <c r="I391" t="b">
        <f>WEEKDAY(soki3[[#This Row],[data]],2)&gt;5</f>
        <v>0</v>
      </c>
    </row>
    <row r="392" spans="1:9" x14ac:dyDescent="0.25">
      <c r="A392">
        <v>391</v>
      </c>
      <c r="B392" s="2">
        <v>44389</v>
      </c>
      <c r="C392" t="s">
        <v>7</v>
      </c>
      <c r="D392">
        <v>3250</v>
      </c>
      <c r="E392">
        <f t="shared" si="19"/>
        <v>192</v>
      </c>
      <c r="F392">
        <f>IF(E392 = E391, G391, G391 + IF(soki3[[#This Row],[WEEKEND]], 5000, $V$8))</f>
        <v>46744</v>
      </c>
      <c r="G392">
        <f>IF(soki3[[#This Row],[Butelek]]-soki3[[#This Row],[wielkosc_zamowienia]]&lt;0, soki3[[#This Row],[Butelek]], soki3[[#This Row],[Butelek]]-soki3[[#This Row],[wielkosc_zamowienia]])</f>
        <v>43494</v>
      </c>
      <c r="H392" t="b">
        <f>(soki3[[#This Row],[Butelek]]=soki3[[#This Row],[Zostało]])</f>
        <v>0</v>
      </c>
      <c r="I392" t="b">
        <f>WEEKDAY(soki3[[#This Row],[data]],2)&gt;5</f>
        <v>0</v>
      </c>
    </row>
    <row r="393" spans="1:9" x14ac:dyDescent="0.25">
      <c r="A393">
        <v>392</v>
      </c>
      <c r="B393" s="2">
        <v>44390</v>
      </c>
      <c r="C393" t="s">
        <v>4</v>
      </c>
      <c r="D393">
        <v>6930</v>
      </c>
      <c r="E393">
        <f t="shared" si="19"/>
        <v>193</v>
      </c>
      <c r="F393">
        <f>IF(E393 = E392, G392, G392 + IF(soki3[[#This Row],[WEEKEND]], 5000, $V$8))</f>
        <v>56673</v>
      </c>
      <c r="G393">
        <f>IF(soki3[[#This Row],[Butelek]]-soki3[[#This Row],[wielkosc_zamowienia]]&lt;0, soki3[[#This Row],[Butelek]], soki3[[#This Row],[Butelek]]-soki3[[#This Row],[wielkosc_zamowienia]])</f>
        <v>49743</v>
      </c>
      <c r="H393" t="b">
        <f>(soki3[[#This Row],[Butelek]]=soki3[[#This Row],[Zostało]])</f>
        <v>0</v>
      </c>
      <c r="I393" t="b">
        <f>WEEKDAY(soki3[[#This Row],[data]],2)&gt;5</f>
        <v>0</v>
      </c>
    </row>
    <row r="394" spans="1:9" x14ac:dyDescent="0.25">
      <c r="A394">
        <v>393</v>
      </c>
      <c r="B394" s="2">
        <v>44390</v>
      </c>
      <c r="C394" t="s">
        <v>5</v>
      </c>
      <c r="D394">
        <v>4790</v>
      </c>
      <c r="E394">
        <f t="shared" si="19"/>
        <v>193</v>
      </c>
      <c r="F394">
        <f>IF(E394 = E393, G393, G393 + IF(soki3[[#This Row],[WEEKEND]], 5000, $V$8))</f>
        <v>49743</v>
      </c>
      <c r="G394">
        <f>IF(soki3[[#This Row],[Butelek]]-soki3[[#This Row],[wielkosc_zamowienia]]&lt;0, soki3[[#This Row],[Butelek]], soki3[[#This Row],[Butelek]]-soki3[[#This Row],[wielkosc_zamowienia]])</f>
        <v>44953</v>
      </c>
      <c r="H394" t="b">
        <f>(soki3[[#This Row],[Butelek]]=soki3[[#This Row],[Zostało]])</f>
        <v>0</v>
      </c>
      <c r="I394" t="b">
        <f>WEEKDAY(soki3[[#This Row],[data]],2)&gt;5</f>
        <v>0</v>
      </c>
    </row>
    <row r="395" spans="1:9" x14ac:dyDescent="0.25">
      <c r="A395">
        <v>394</v>
      </c>
      <c r="B395" s="2">
        <v>44390</v>
      </c>
      <c r="C395" t="s">
        <v>7</v>
      </c>
      <c r="D395">
        <v>3110</v>
      </c>
      <c r="E395">
        <f t="shared" si="19"/>
        <v>193</v>
      </c>
      <c r="F395">
        <f>IF(E395 = E394, G394, G394 + IF(soki3[[#This Row],[WEEKEND]], 5000, $V$8))</f>
        <v>44953</v>
      </c>
      <c r="G395">
        <f>IF(soki3[[#This Row],[Butelek]]-soki3[[#This Row],[wielkosc_zamowienia]]&lt;0, soki3[[#This Row],[Butelek]], soki3[[#This Row],[Butelek]]-soki3[[#This Row],[wielkosc_zamowienia]])</f>
        <v>41843</v>
      </c>
      <c r="H395" t="b">
        <f>(soki3[[#This Row],[Butelek]]=soki3[[#This Row],[Zostało]])</f>
        <v>0</v>
      </c>
      <c r="I395" t="b">
        <f>WEEKDAY(soki3[[#This Row],[data]],2)&gt;5</f>
        <v>0</v>
      </c>
    </row>
    <row r="396" spans="1:9" x14ac:dyDescent="0.25">
      <c r="A396">
        <v>395</v>
      </c>
      <c r="B396" s="2">
        <v>44391</v>
      </c>
      <c r="C396" t="s">
        <v>7</v>
      </c>
      <c r="D396">
        <v>6930</v>
      </c>
      <c r="E396">
        <f t="shared" si="19"/>
        <v>194</v>
      </c>
      <c r="F396">
        <f>IF(E396 = E395, G395, G395 + IF(soki3[[#This Row],[WEEKEND]], 5000, $V$8))</f>
        <v>55022</v>
      </c>
      <c r="G396">
        <f>IF(soki3[[#This Row],[Butelek]]-soki3[[#This Row],[wielkosc_zamowienia]]&lt;0, soki3[[#This Row],[Butelek]], soki3[[#This Row],[Butelek]]-soki3[[#This Row],[wielkosc_zamowienia]])</f>
        <v>48092</v>
      </c>
      <c r="H396" t="b">
        <f>(soki3[[#This Row],[Butelek]]=soki3[[#This Row],[Zostało]])</f>
        <v>0</v>
      </c>
      <c r="I396" t="b">
        <f>WEEKDAY(soki3[[#This Row],[data]],2)&gt;5</f>
        <v>0</v>
      </c>
    </row>
    <row r="397" spans="1:9" x14ac:dyDescent="0.25">
      <c r="A397">
        <v>396</v>
      </c>
      <c r="B397" s="2">
        <v>44392</v>
      </c>
      <c r="C397" t="s">
        <v>5</v>
      </c>
      <c r="D397">
        <v>8100</v>
      </c>
      <c r="E397">
        <f t="shared" si="19"/>
        <v>195</v>
      </c>
      <c r="F397">
        <f>IF(E397 = E396, G396, G396 + IF(soki3[[#This Row],[WEEKEND]], 5000, $V$8))</f>
        <v>61271</v>
      </c>
      <c r="G397">
        <f>IF(soki3[[#This Row],[Butelek]]-soki3[[#This Row],[wielkosc_zamowienia]]&lt;0, soki3[[#This Row],[Butelek]], soki3[[#This Row],[Butelek]]-soki3[[#This Row],[wielkosc_zamowienia]])</f>
        <v>53171</v>
      </c>
      <c r="H397" t="b">
        <f>(soki3[[#This Row],[Butelek]]=soki3[[#This Row],[Zostało]])</f>
        <v>0</v>
      </c>
      <c r="I397" t="b">
        <f>WEEKDAY(soki3[[#This Row],[data]],2)&gt;5</f>
        <v>0</v>
      </c>
    </row>
    <row r="398" spans="1:9" x14ac:dyDescent="0.25">
      <c r="A398">
        <v>397</v>
      </c>
      <c r="B398" s="2">
        <v>44392</v>
      </c>
      <c r="C398" t="s">
        <v>7</v>
      </c>
      <c r="D398">
        <v>6600</v>
      </c>
      <c r="E398">
        <f t="shared" si="19"/>
        <v>195</v>
      </c>
      <c r="F398">
        <f>IF(E398 = E397, G397, G397 + IF(soki3[[#This Row],[WEEKEND]], 5000, $V$8))</f>
        <v>53171</v>
      </c>
      <c r="G398">
        <f>IF(soki3[[#This Row],[Butelek]]-soki3[[#This Row],[wielkosc_zamowienia]]&lt;0, soki3[[#This Row],[Butelek]], soki3[[#This Row],[Butelek]]-soki3[[#This Row],[wielkosc_zamowienia]])</f>
        <v>46571</v>
      </c>
      <c r="H398" t="b">
        <f>(soki3[[#This Row],[Butelek]]=soki3[[#This Row],[Zostało]])</f>
        <v>0</v>
      </c>
      <c r="I398" t="b">
        <f>WEEKDAY(soki3[[#This Row],[data]],2)&gt;5</f>
        <v>0</v>
      </c>
    </row>
    <row r="399" spans="1:9" x14ac:dyDescent="0.25">
      <c r="A399">
        <v>398</v>
      </c>
      <c r="B399" s="2">
        <v>44392</v>
      </c>
      <c r="C399" t="s">
        <v>4</v>
      </c>
      <c r="D399">
        <v>9850</v>
      </c>
      <c r="E399">
        <f t="shared" si="19"/>
        <v>195</v>
      </c>
      <c r="F399">
        <f>IF(E399 = E398, G398, G398 + IF(soki3[[#This Row],[WEEKEND]], 5000, $V$8))</f>
        <v>46571</v>
      </c>
      <c r="G399">
        <f>IF(soki3[[#This Row],[Butelek]]-soki3[[#This Row],[wielkosc_zamowienia]]&lt;0, soki3[[#This Row],[Butelek]], soki3[[#This Row],[Butelek]]-soki3[[#This Row],[wielkosc_zamowienia]])</f>
        <v>36721</v>
      </c>
      <c r="H399" t="b">
        <f>(soki3[[#This Row],[Butelek]]=soki3[[#This Row],[Zostało]])</f>
        <v>0</v>
      </c>
      <c r="I399" t="b">
        <f>WEEKDAY(soki3[[#This Row],[data]],2)&gt;5</f>
        <v>0</v>
      </c>
    </row>
    <row r="400" spans="1:9" x14ac:dyDescent="0.25">
      <c r="A400">
        <v>399</v>
      </c>
      <c r="B400" s="2">
        <v>44393</v>
      </c>
      <c r="C400" t="s">
        <v>4</v>
      </c>
      <c r="D400">
        <v>8950</v>
      </c>
      <c r="E400">
        <f t="shared" si="19"/>
        <v>196</v>
      </c>
      <c r="F400">
        <f>IF(E400 = E399, G399, G399 + IF(soki3[[#This Row],[WEEKEND]], 5000, $V$8))</f>
        <v>49900</v>
      </c>
      <c r="G400">
        <f>IF(soki3[[#This Row],[Butelek]]-soki3[[#This Row],[wielkosc_zamowienia]]&lt;0, soki3[[#This Row],[Butelek]], soki3[[#This Row],[Butelek]]-soki3[[#This Row],[wielkosc_zamowienia]])</f>
        <v>40950</v>
      </c>
      <c r="H400" t="b">
        <f>(soki3[[#This Row],[Butelek]]=soki3[[#This Row],[Zostało]])</f>
        <v>0</v>
      </c>
      <c r="I400" t="b">
        <f>WEEKDAY(soki3[[#This Row],[data]],2)&gt;5</f>
        <v>0</v>
      </c>
    </row>
    <row r="401" spans="1:9" x14ac:dyDescent="0.25">
      <c r="A401">
        <v>400</v>
      </c>
      <c r="B401" s="2">
        <v>44394</v>
      </c>
      <c r="C401" t="s">
        <v>7</v>
      </c>
      <c r="D401">
        <v>3280</v>
      </c>
      <c r="E401">
        <f t="shared" si="19"/>
        <v>197</v>
      </c>
      <c r="F401">
        <f>IF(E401 = E400, G400, G400 + IF(soki3[[#This Row],[WEEKEND]], 5000, $V$8))</f>
        <v>45950</v>
      </c>
      <c r="G401">
        <f>IF(soki3[[#This Row],[Butelek]]-soki3[[#This Row],[wielkosc_zamowienia]]&lt;0, soki3[[#This Row],[Butelek]], soki3[[#This Row],[Butelek]]-soki3[[#This Row],[wielkosc_zamowienia]])</f>
        <v>42670</v>
      </c>
      <c r="H401" t="b">
        <f>(soki3[[#This Row],[Butelek]]=soki3[[#This Row],[Zostało]])</f>
        <v>0</v>
      </c>
      <c r="I401" t="b">
        <f>WEEKDAY(soki3[[#This Row],[data]],2)&gt;5</f>
        <v>1</v>
      </c>
    </row>
    <row r="402" spans="1:9" x14ac:dyDescent="0.25">
      <c r="A402">
        <v>401</v>
      </c>
      <c r="B402" s="2">
        <v>44394</v>
      </c>
      <c r="C402" t="s">
        <v>4</v>
      </c>
      <c r="D402">
        <v>4680</v>
      </c>
      <c r="E402">
        <f t="shared" si="19"/>
        <v>197</v>
      </c>
      <c r="F402">
        <f>IF(E402 = E401, G401, G401 + IF(soki3[[#This Row],[WEEKEND]], 5000, $V$8))</f>
        <v>42670</v>
      </c>
      <c r="G402">
        <f>IF(soki3[[#This Row],[Butelek]]-soki3[[#This Row],[wielkosc_zamowienia]]&lt;0, soki3[[#This Row],[Butelek]], soki3[[#This Row],[Butelek]]-soki3[[#This Row],[wielkosc_zamowienia]])</f>
        <v>37990</v>
      </c>
      <c r="H402" t="b">
        <f>(soki3[[#This Row],[Butelek]]=soki3[[#This Row],[Zostało]])</f>
        <v>0</v>
      </c>
      <c r="I402" t="b">
        <f>WEEKDAY(soki3[[#This Row],[data]],2)&gt;5</f>
        <v>1</v>
      </c>
    </row>
    <row r="403" spans="1:9" x14ac:dyDescent="0.25">
      <c r="A403">
        <v>402</v>
      </c>
      <c r="B403" s="2">
        <v>44395</v>
      </c>
      <c r="C403" t="s">
        <v>6</v>
      </c>
      <c r="D403">
        <v>5750</v>
      </c>
      <c r="E403">
        <f t="shared" si="19"/>
        <v>198</v>
      </c>
      <c r="F403">
        <f>IF(E403 = E402, G402, G402 + IF(soki3[[#This Row],[WEEKEND]], 5000, $V$8))</f>
        <v>42990</v>
      </c>
      <c r="G403">
        <f>IF(soki3[[#This Row],[Butelek]]-soki3[[#This Row],[wielkosc_zamowienia]]&lt;0, soki3[[#This Row],[Butelek]], soki3[[#This Row],[Butelek]]-soki3[[#This Row],[wielkosc_zamowienia]])</f>
        <v>37240</v>
      </c>
      <c r="H403" t="b">
        <f>(soki3[[#This Row],[Butelek]]=soki3[[#This Row],[Zostało]])</f>
        <v>0</v>
      </c>
      <c r="I403" t="b">
        <f>WEEKDAY(soki3[[#This Row],[data]],2)&gt;5</f>
        <v>1</v>
      </c>
    </row>
    <row r="404" spans="1:9" x14ac:dyDescent="0.25">
      <c r="A404">
        <v>403</v>
      </c>
      <c r="B404" s="2">
        <v>44395</v>
      </c>
      <c r="C404" t="s">
        <v>5</v>
      </c>
      <c r="D404">
        <v>7000</v>
      </c>
      <c r="E404">
        <f t="shared" si="19"/>
        <v>198</v>
      </c>
      <c r="F404">
        <f>IF(E404 = E403, G403, G403 + IF(soki3[[#This Row],[WEEKEND]], 5000, $V$8))</f>
        <v>37240</v>
      </c>
      <c r="G404">
        <f>IF(soki3[[#This Row],[Butelek]]-soki3[[#This Row],[wielkosc_zamowienia]]&lt;0, soki3[[#This Row],[Butelek]], soki3[[#This Row],[Butelek]]-soki3[[#This Row],[wielkosc_zamowienia]])</f>
        <v>30240</v>
      </c>
      <c r="H404" t="b">
        <f>(soki3[[#This Row],[Butelek]]=soki3[[#This Row],[Zostało]])</f>
        <v>0</v>
      </c>
      <c r="I404" t="b">
        <f>WEEKDAY(soki3[[#This Row],[data]],2)&gt;5</f>
        <v>1</v>
      </c>
    </row>
    <row r="405" spans="1:9" x14ac:dyDescent="0.25">
      <c r="A405">
        <v>404</v>
      </c>
      <c r="B405" s="2">
        <v>44396</v>
      </c>
      <c r="C405" t="s">
        <v>4</v>
      </c>
      <c r="D405">
        <v>5870</v>
      </c>
      <c r="E405">
        <f t="shared" si="19"/>
        <v>199</v>
      </c>
      <c r="F405">
        <f>IF(E405 = E404, G404, G404 + IF(soki3[[#This Row],[WEEKEND]], 5000, $V$8))</f>
        <v>43419</v>
      </c>
      <c r="G405">
        <f>IF(soki3[[#This Row],[Butelek]]-soki3[[#This Row],[wielkosc_zamowienia]]&lt;0, soki3[[#This Row],[Butelek]], soki3[[#This Row],[Butelek]]-soki3[[#This Row],[wielkosc_zamowienia]])</f>
        <v>37549</v>
      </c>
      <c r="H405" t="b">
        <f>(soki3[[#This Row],[Butelek]]=soki3[[#This Row],[Zostało]])</f>
        <v>0</v>
      </c>
      <c r="I405" t="b">
        <f>WEEKDAY(soki3[[#This Row],[data]],2)&gt;5</f>
        <v>0</v>
      </c>
    </row>
    <row r="406" spans="1:9" x14ac:dyDescent="0.25">
      <c r="A406">
        <v>405</v>
      </c>
      <c r="B406" s="2">
        <v>44396</v>
      </c>
      <c r="C406" t="s">
        <v>7</v>
      </c>
      <c r="D406">
        <v>6070</v>
      </c>
      <c r="E406">
        <f t="shared" si="19"/>
        <v>199</v>
      </c>
      <c r="F406">
        <f>IF(E406 = E405, G405, G405 + IF(soki3[[#This Row],[WEEKEND]], 5000, $V$8))</f>
        <v>37549</v>
      </c>
      <c r="G406">
        <f>IF(soki3[[#This Row],[Butelek]]-soki3[[#This Row],[wielkosc_zamowienia]]&lt;0, soki3[[#This Row],[Butelek]], soki3[[#This Row],[Butelek]]-soki3[[#This Row],[wielkosc_zamowienia]])</f>
        <v>31479</v>
      </c>
      <c r="H406" t="b">
        <f>(soki3[[#This Row],[Butelek]]=soki3[[#This Row],[Zostało]])</f>
        <v>0</v>
      </c>
      <c r="I406" t="b">
        <f>WEEKDAY(soki3[[#This Row],[data]],2)&gt;5</f>
        <v>0</v>
      </c>
    </row>
    <row r="407" spans="1:9" x14ac:dyDescent="0.25">
      <c r="A407">
        <v>406</v>
      </c>
      <c r="B407" s="2">
        <v>44397</v>
      </c>
      <c r="C407" t="s">
        <v>4</v>
      </c>
      <c r="D407">
        <v>1500</v>
      </c>
      <c r="E407">
        <f t="shared" si="19"/>
        <v>200</v>
      </c>
      <c r="F407">
        <f>IF(E407 = E406, G406, G406 + IF(soki3[[#This Row],[WEEKEND]], 5000, $V$8))</f>
        <v>44658</v>
      </c>
      <c r="G407">
        <f>IF(soki3[[#This Row],[Butelek]]-soki3[[#This Row],[wielkosc_zamowienia]]&lt;0, soki3[[#This Row],[Butelek]], soki3[[#This Row],[Butelek]]-soki3[[#This Row],[wielkosc_zamowienia]])</f>
        <v>43158</v>
      </c>
      <c r="H407" t="b">
        <f>(soki3[[#This Row],[Butelek]]=soki3[[#This Row],[Zostało]])</f>
        <v>0</v>
      </c>
      <c r="I407" t="b">
        <f>WEEKDAY(soki3[[#This Row],[data]],2)&gt;5</f>
        <v>0</v>
      </c>
    </row>
    <row r="408" spans="1:9" x14ac:dyDescent="0.25">
      <c r="A408">
        <v>407</v>
      </c>
      <c r="B408" s="2">
        <v>44397</v>
      </c>
      <c r="C408" t="s">
        <v>5</v>
      </c>
      <c r="D408">
        <v>6820</v>
      </c>
      <c r="E408">
        <f t="shared" si="19"/>
        <v>200</v>
      </c>
      <c r="F408">
        <f>IF(E408 = E407, G407, G407 + IF(soki3[[#This Row],[WEEKEND]], 5000, $V$8))</f>
        <v>43158</v>
      </c>
      <c r="G408">
        <f>IF(soki3[[#This Row],[Butelek]]-soki3[[#This Row],[wielkosc_zamowienia]]&lt;0, soki3[[#This Row],[Butelek]], soki3[[#This Row],[Butelek]]-soki3[[#This Row],[wielkosc_zamowienia]])</f>
        <v>36338</v>
      </c>
      <c r="H408" t="b">
        <f>(soki3[[#This Row],[Butelek]]=soki3[[#This Row],[Zostało]])</f>
        <v>0</v>
      </c>
      <c r="I408" t="b">
        <f>WEEKDAY(soki3[[#This Row],[data]],2)&gt;5</f>
        <v>0</v>
      </c>
    </row>
    <row r="409" spans="1:9" x14ac:dyDescent="0.25">
      <c r="A409">
        <v>408</v>
      </c>
      <c r="B409" s="2">
        <v>44398</v>
      </c>
      <c r="C409" t="s">
        <v>4</v>
      </c>
      <c r="D409">
        <v>2150</v>
      </c>
      <c r="E409">
        <f t="shared" si="19"/>
        <v>201</v>
      </c>
      <c r="F409">
        <f>IF(E409 = E408, G408, G408 + IF(soki3[[#This Row],[WEEKEND]], 5000, $V$8))</f>
        <v>49517</v>
      </c>
      <c r="G409">
        <f>IF(soki3[[#This Row],[Butelek]]-soki3[[#This Row],[wielkosc_zamowienia]]&lt;0, soki3[[#This Row],[Butelek]], soki3[[#This Row],[Butelek]]-soki3[[#This Row],[wielkosc_zamowienia]])</f>
        <v>47367</v>
      </c>
      <c r="H409" t="b">
        <f>(soki3[[#This Row],[Butelek]]=soki3[[#This Row],[Zostało]])</f>
        <v>0</v>
      </c>
      <c r="I409" t="b">
        <f>WEEKDAY(soki3[[#This Row],[data]],2)&gt;5</f>
        <v>0</v>
      </c>
    </row>
    <row r="410" spans="1:9" x14ac:dyDescent="0.25">
      <c r="A410">
        <v>409</v>
      </c>
      <c r="B410" s="2">
        <v>44399</v>
      </c>
      <c r="C410" t="s">
        <v>7</v>
      </c>
      <c r="D410">
        <v>6600</v>
      </c>
      <c r="E410">
        <f t="shared" si="19"/>
        <v>202</v>
      </c>
      <c r="F410">
        <f>IF(E410 = E409, G409, G409 + IF(soki3[[#This Row],[WEEKEND]], 5000, $V$8))</f>
        <v>60546</v>
      </c>
      <c r="G410">
        <f>IF(soki3[[#This Row],[Butelek]]-soki3[[#This Row],[wielkosc_zamowienia]]&lt;0, soki3[[#This Row],[Butelek]], soki3[[#This Row],[Butelek]]-soki3[[#This Row],[wielkosc_zamowienia]])</f>
        <v>53946</v>
      </c>
      <c r="H410" t="b">
        <f>(soki3[[#This Row],[Butelek]]=soki3[[#This Row],[Zostało]])</f>
        <v>0</v>
      </c>
      <c r="I410" t="b">
        <f>WEEKDAY(soki3[[#This Row],[data]],2)&gt;5</f>
        <v>0</v>
      </c>
    </row>
    <row r="411" spans="1:9" x14ac:dyDescent="0.25">
      <c r="A411">
        <v>410</v>
      </c>
      <c r="B411" s="2">
        <v>44399</v>
      </c>
      <c r="C411" t="s">
        <v>5</v>
      </c>
      <c r="D411">
        <v>7270</v>
      </c>
      <c r="E411">
        <f t="shared" si="19"/>
        <v>202</v>
      </c>
      <c r="F411">
        <f>IF(E411 = E410, G410, G410 + IF(soki3[[#This Row],[WEEKEND]], 5000, $V$8))</f>
        <v>53946</v>
      </c>
      <c r="G411">
        <f>IF(soki3[[#This Row],[Butelek]]-soki3[[#This Row],[wielkosc_zamowienia]]&lt;0, soki3[[#This Row],[Butelek]], soki3[[#This Row],[Butelek]]-soki3[[#This Row],[wielkosc_zamowienia]])</f>
        <v>46676</v>
      </c>
      <c r="H411" t="b">
        <f>(soki3[[#This Row],[Butelek]]=soki3[[#This Row],[Zostało]])</f>
        <v>0</v>
      </c>
      <c r="I411" t="b">
        <f>WEEKDAY(soki3[[#This Row],[data]],2)&gt;5</f>
        <v>0</v>
      </c>
    </row>
    <row r="412" spans="1:9" x14ac:dyDescent="0.25">
      <c r="A412">
        <v>411</v>
      </c>
      <c r="B412" s="2">
        <v>44399</v>
      </c>
      <c r="C412" t="s">
        <v>4</v>
      </c>
      <c r="D412">
        <v>1560</v>
      </c>
      <c r="E412">
        <f t="shared" si="19"/>
        <v>202</v>
      </c>
      <c r="F412">
        <f>IF(E412 = E411, G411, G411 + IF(soki3[[#This Row],[WEEKEND]], 5000, $V$8))</f>
        <v>46676</v>
      </c>
      <c r="G412">
        <f>IF(soki3[[#This Row],[Butelek]]-soki3[[#This Row],[wielkosc_zamowienia]]&lt;0, soki3[[#This Row],[Butelek]], soki3[[#This Row],[Butelek]]-soki3[[#This Row],[wielkosc_zamowienia]])</f>
        <v>45116</v>
      </c>
      <c r="H412" t="b">
        <f>(soki3[[#This Row],[Butelek]]=soki3[[#This Row],[Zostało]])</f>
        <v>0</v>
      </c>
      <c r="I412" t="b">
        <f>WEEKDAY(soki3[[#This Row],[data]],2)&gt;5</f>
        <v>0</v>
      </c>
    </row>
    <row r="413" spans="1:9" x14ac:dyDescent="0.25">
      <c r="A413">
        <v>412</v>
      </c>
      <c r="B413" s="2">
        <v>44399</v>
      </c>
      <c r="C413" t="s">
        <v>6</v>
      </c>
      <c r="D413">
        <v>7040</v>
      </c>
      <c r="E413">
        <f t="shared" si="19"/>
        <v>202</v>
      </c>
      <c r="F413">
        <f>IF(E413 = E412, G412, G412 + IF(soki3[[#This Row],[WEEKEND]], 5000, $V$8))</f>
        <v>45116</v>
      </c>
      <c r="G413">
        <f>IF(soki3[[#This Row],[Butelek]]-soki3[[#This Row],[wielkosc_zamowienia]]&lt;0, soki3[[#This Row],[Butelek]], soki3[[#This Row],[Butelek]]-soki3[[#This Row],[wielkosc_zamowienia]])</f>
        <v>38076</v>
      </c>
      <c r="H413" t="b">
        <f>(soki3[[#This Row],[Butelek]]=soki3[[#This Row],[Zostało]])</f>
        <v>0</v>
      </c>
      <c r="I413" t="b">
        <f>WEEKDAY(soki3[[#This Row],[data]],2)&gt;5</f>
        <v>0</v>
      </c>
    </row>
    <row r="414" spans="1:9" x14ac:dyDescent="0.25">
      <c r="A414">
        <v>413</v>
      </c>
      <c r="B414" s="2">
        <v>44400</v>
      </c>
      <c r="C414" t="s">
        <v>7</v>
      </c>
      <c r="D414">
        <v>2470</v>
      </c>
      <c r="E414">
        <f t="shared" si="19"/>
        <v>203</v>
      </c>
      <c r="F414">
        <f>IF(E414 = E413, G413, G413 + IF(soki3[[#This Row],[WEEKEND]], 5000, $V$8))</f>
        <v>51255</v>
      </c>
      <c r="G414">
        <f>IF(soki3[[#This Row],[Butelek]]-soki3[[#This Row],[wielkosc_zamowienia]]&lt;0, soki3[[#This Row],[Butelek]], soki3[[#This Row],[Butelek]]-soki3[[#This Row],[wielkosc_zamowienia]])</f>
        <v>48785</v>
      </c>
      <c r="H414" t="b">
        <f>(soki3[[#This Row],[Butelek]]=soki3[[#This Row],[Zostało]])</f>
        <v>0</v>
      </c>
      <c r="I414" t="b">
        <f>WEEKDAY(soki3[[#This Row],[data]],2)&gt;5</f>
        <v>0</v>
      </c>
    </row>
    <row r="415" spans="1:9" x14ac:dyDescent="0.25">
      <c r="A415">
        <v>414</v>
      </c>
      <c r="B415" s="2">
        <v>44400</v>
      </c>
      <c r="C415" t="s">
        <v>4</v>
      </c>
      <c r="D415">
        <v>8550</v>
      </c>
      <c r="E415">
        <f t="shared" si="19"/>
        <v>203</v>
      </c>
      <c r="F415">
        <f>IF(E415 = E414, G414, G414 + IF(soki3[[#This Row],[WEEKEND]], 5000, $V$8))</f>
        <v>48785</v>
      </c>
      <c r="G415">
        <f>IF(soki3[[#This Row],[Butelek]]-soki3[[#This Row],[wielkosc_zamowienia]]&lt;0, soki3[[#This Row],[Butelek]], soki3[[#This Row],[Butelek]]-soki3[[#This Row],[wielkosc_zamowienia]])</f>
        <v>40235</v>
      </c>
      <c r="H415" t="b">
        <f>(soki3[[#This Row],[Butelek]]=soki3[[#This Row],[Zostało]])</f>
        <v>0</v>
      </c>
      <c r="I415" t="b">
        <f>WEEKDAY(soki3[[#This Row],[data]],2)&gt;5</f>
        <v>0</v>
      </c>
    </row>
    <row r="416" spans="1:9" x14ac:dyDescent="0.25">
      <c r="A416">
        <v>415</v>
      </c>
      <c r="B416" s="2">
        <v>44400</v>
      </c>
      <c r="C416" t="s">
        <v>5</v>
      </c>
      <c r="D416">
        <v>6160</v>
      </c>
      <c r="E416">
        <f t="shared" si="19"/>
        <v>203</v>
      </c>
      <c r="F416">
        <f>IF(E416 = E415, G415, G415 + IF(soki3[[#This Row],[WEEKEND]], 5000, $V$8))</f>
        <v>40235</v>
      </c>
      <c r="G416">
        <f>IF(soki3[[#This Row],[Butelek]]-soki3[[#This Row],[wielkosc_zamowienia]]&lt;0, soki3[[#This Row],[Butelek]], soki3[[#This Row],[Butelek]]-soki3[[#This Row],[wielkosc_zamowienia]])</f>
        <v>34075</v>
      </c>
      <c r="H416" t="b">
        <f>(soki3[[#This Row],[Butelek]]=soki3[[#This Row],[Zostało]])</f>
        <v>0</v>
      </c>
      <c r="I416" t="b">
        <f>WEEKDAY(soki3[[#This Row],[data]],2)&gt;5</f>
        <v>0</v>
      </c>
    </row>
    <row r="417" spans="1:9" x14ac:dyDescent="0.25">
      <c r="A417">
        <v>416</v>
      </c>
      <c r="B417" s="2">
        <v>44401</v>
      </c>
      <c r="C417" t="s">
        <v>7</v>
      </c>
      <c r="D417">
        <v>9010</v>
      </c>
      <c r="E417">
        <f t="shared" si="19"/>
        <v>204</v>
      </c>
      <c r="F417">
        <f>IF(E417 = E416, G416, G416 + IF(soki3[[#This Row],[WEEKEND]], 5000, $V$8))</f>
        <v>39075</v>
      </c>
      <c r="G417">
        <f>IF(soki3[[#This Row],[Butelek]]-soki3[[#This Row],[wielkosc_zamowienia]]&lt;0, soki3[[#This Row],[Butelek]], soki3[[#This Row],[Butelek]]-soki3[[#This Row],[wielkosc_zamowienia]])</f>
        <v>30065</v>
      </c>
      <c r="H417" t="b">
        <f>(soki3[[#This Row],[Butelek]]=soki3[[#This Row],[Zostało]])</f>
        <v>0</v>
      </c>
      <c r="I417" t="b">
        <f>WEEKDAY(soki3[[#This Row],[data]],2)&gt;5</f>
        <v>1</v>
      </c>
    </row>
    <row r="418" spans="1:9" x14ac:dyDescent="0.25">
      <c r="A418">
        <v>417</v>
      </c>
      <c r="B418" s="2">
        <v>44401</v>
      </c>
      <c r="C418" t="s">
        <v>6</v>
      </c>
      <c r="D418">
        <v>1400</v>
      </c>
      <c r="E418">
        <f t="shared" si="19"/>
        <v>204</v>
      </c>
      <c r="F418">
        <f>IF(E418 = E417, G417, G417 + IF(soki3[[#This Row],[WEEKEND]], 5000, $V$8))</f>
        <v>30065</v>
      </c>
      <c r="G418">
        <f>IF(soki3[[#This Row],[Butelek]]-soki3[[#This Row],[wielkosc_zamowienia]]&lt;0, soki3[[#This Row],[Butelek]], soki3[[#This Row],[Butelek]]-soki3[[#This Row],[wielkosc_zamowienia]])</f>
        <v>28665</v>
      </c>
      <c r="H418" t="b">
        <f>(soki3[[#This Row],[Butelek]]=soki3[[#This Row],[Zostało]])</f>
        <v>0</v>
      </c>
      <c r="I418" t="b">
        <f>WEEKDAY(soki3[[#This Row],[data]],2)&gt;5</f>
        <v>1</v>
      </c>
    </row>
    <row r="419" spans="1:9" x14ac:dyDescent="0.25">
      <c r="A419">
        <v>418</v>
      </c>
      <c r="B419" s="2">
        <v>44401</v>
      </c>
      <c r="C419" t="s">
        <v>5</v>
      </c>
      <c r="D419">
        <v>7730</v>
      </c>
      <c r="E419">
        <f t="shared" si="19"/>
        <v>204</v>
      </c>
      <c r="F419">
        <f>IF(E419 = E418, G418, G418 + IF(soki3[[#This Row],[WEEKEND]], 5000, $V$8))</f>
        <v>28665</v>
      </c>
      <c r="G419">
        <f>IF(soki3[[#This Row],[Butelek]]-soki3[[#This Row],[wielkosc_zamowienia]]&lt;0, soki3[[#This Row],[Butelek]], soki3[[#This Row],[Butelek]]-soki3[[#This Row],[wielkosc_zamowienia]])</f>
        <v>20935</v>
      </c>
      <c r="H419" t="b">
        <f>(soki3[[#This Row],[Butelek]]=soki3[[#This Row],[Zostało]])</f>
        <v>0</v>
      </c>
      <c r="I419" t="b">
        <f>WEEKDAY(soki3[[#This Row],[data]],2)&gt;5</f>
        <v>1</v>
      </c>
    </row>
    <row r="420" spans="1:9" x14ac:dyDescent="0.25">
      <c r="A420">
        <v>419</v>
      </c>
      <c r="B420" s="2">
        <v>44401</v>
      </c>
      <c r="C420" t="s">
        <v>4</v>
      </c>
      <c r="D420">
        <v>8020</v>
      </c>
      <c r="E420">
        <f t="shared" si="19"/>
        <v>204</v>
      </c>
      <c r="F420">
        <f>IF(E420 = E419, G419, G419 + IF(soki3[[#This Row],[WEEKEND]], 5000, $V$8))</f>
        <v>20935</v>
      </c>
      <c r="G420">
        <f>IF(soki3[[#This Row],[Butelek]]-soki3[[#This Row],[wielkosc_zamowienia]]&lt;0, soki3[[#This Row],[Butelek]], soki3[[#This Row],[Butelek]]-soki3[[#This Row],[wielkosc_zamowienia]])</f>
        <v>12915</v>
      </c>
      <c r="H420" t="b">
        <f>(soki3[[#This Row],[Butelek]]=soki3[[#This Row],[Zostało]])</f>
        <v>0</v>
      </c>
      <c r="I420" t="b">
        <f>WEEKDAY(soki3[[#This Row],[data]],2)&gt;5</f>
        <v>1</v>
      </c>
    </row>
    <row r="421" spans="1:9" x14ac:dyDescent="0.25">
      <c r="A421">
        <v>420</v>
      </c>
      <c r="B421" s="2">
        <v>44402</v>
      </c>
      <c r="C421" t="s">
        <v>4</v>
      </c>
      <c r="D421">
        <v>2730</v>
      </c>
      <c r="E421">
        <f t="shared" si="19"/>
        <v>205</v>
      </c>
      <c r="F421">
        <f>IF(E421 = E420, G420, G420 + IF(soki3[[#This Row],[WEEKEND]], 5000, $V$8))</f>
        <v>17915</v>
      </c>
      <c r="G421">
        <f>IF(soki3[[#This Row],[Butelek]]-soki3[[#This Row],[wielkosc_zamowienia]]&lt;0, soki3[[#This Row],[Butelek]], soki3[[#This Row],[Butelek]]-soki3[[#This Row],[wielkosc_zamowienia]])</f>
        <v>15185</v>
      </c>
      <c r="H421" t="b">
        <f>(soki3[[#This Row],[Butelek]]=soki3[[#This Row],[Zostało]])</f>
        <v>0</v>
      </c>
      <c r="I421" t="b">
        <f>WEEKDAY(soki3[[#This Row],[data]],2)&gt;5</f>
        <v>1</v>
      </c>
    </row>
    <row r="422" spans="1:9" x14ac:dyDescent="0.25">
      <c r="A422">
        <v>421</v>
      </c>
      <c r="B422" s="2">
        <v>44403</v>
      </c>
      <c r="C422" t="s">
        <v>6</v>
      </c>
      <c r="D422">
        <v>8340</v>
      </c>
      <c r="E422">
        <f t="shared" si="19"/>
        <v>206</v>
      </c>
      <c r="F422">
        <f>IF(E422 = E421, G421, G421 + IF(soki3[[#This Row],[WEEKEND]], 5000, $V$8))</f>
        <v>28364</v>
      </c>
      <c r="G422">
        <f>IF(soki3[[#This Row],[Butelek]]-soki3[[#This Row],[wielkosc_zamowienia]]&lt;0, soki3[[#This Row],[Butelek]], soki3[[#This Row],[Butelek]]-soki3[[#This Row],[wielkosc_zamowienia]])</f>
        <v>20024</v>
      </c>
      <c r="H422" t="b">
        <f>(soki3[[#This Row],[Butelek]]=soki3[[#This Row],[Zostało]])</f>
        <v>0</v>
      </c>
      <c r="I422" t="b">
        <f>WEEKDAY(soki3[[#This Row],[data]],2)&gt;5</f>
        <v>0</v>
      </c>
    </row>
    <row r="423" spans="1:9" x14ac:dyDescent="0.25">
      <c r="A423">
        <v>422</v>
      </c>
      <c r="B423" s="2">
        <v>44404</v>
      </c>
      <c r="C423" t="s">
        <v>5</v>
      </c>
      <c r="D423">
        <v>850</v>
      </c>
      <c r="E423">
        <f t="shared" si="19"/>
        <v>207</v>
      </c>
      <c r="F423">
        <f>IF(E423 = E422, G422, G422 + IF(soki3[[#This Row],[WEEKEND]], 5000, $V$8))</f>
        <v>33203</v>
      </c>
      <c r="G423">
        <f>IF(soki3[[#This Row],[Butelek]]-soki3[[#This Row],[wielkosc_zamowienia]]&lt;0, soki3[[#This Row],[Butelek]], soki3[[#This Row],[Butelek]]-soki3[[#This Row],[wielkosc_zamowienia]])</f>
        <v>32353</v>
      </c>
      <c r="H423" t="b">
        <f>(soki3[[#This Row],[Butelek]]=soki3[[#This Row],[Zostało]])</f>
        <v>0</v>
      </c>
      <c r="I423" t="b">
        <f>WEEKDAY(soki3[[#This Row],[data]],2)&gt;5</f>
        <v>0</v>
      </c>
    </row>
    <row r="424" spans="1:9" x14ac:dyDescent="0.25">
      <c r="A424">
        <v>423</v>
      </c>
      <c r="B424" s="2">
        <v>44404</v>
      </c>
      <c r="C424" t="s">
        <v>7</v>
      </c>
      <c r="D424">
        <v>8740</v>
      </c>
      <c r="E424">
        <f t="shared" si="19"/>
        <v>207</v>
      </c>
      <c r="F424">
        <f>IF(E424 = E423, G423, G423 + IF(soki3[[#This Row],[WEEKEND]], 5000, $V$8))</f>
        <v>32353</v>
      </c>
      <c r="G424">
        <f>IF(soki3[[#This Row],[Butelek]]-soki3[[#This Row],[wielkosc_zamowienia]]&lt;0, soki3[[#This Row],[Butelek]], soki3[[#This Row],[Butelek]]-soki3[[#This Row],[wielkosc_zamowienia]])</f>
        <v>23613</v>
      </c>
      <c r="H424" t="b">
        <f>(soki3[[#This Row],[Butelek]]=soki3[[#This Row],[Zostało]])</f>
        <v>0</v>
      </c>
      <c r="I424" t="b">
        <f>WEEKDAY(soki3[[#This Row],[data]],2)&gt;5</f>
        <v>0</v>
      </c>
    </row>
    <row r="425" spans="1:9" x14ac:dyDescent="0.25">
      <c r="A425">
        <v>424</v>
      </c>
      <c r="B425" s="2">
        <v>44405</v>
      </c>
      <c r="C425" t="s">
        <v>5</v>
      </c>
      <c r="D425">
        <v>6720</v>
      </c>
      <c r="E425">
        <f t="shared" si="19"/>
        <v>208</v>
      </c>
      <c r="F425">
        <f>IF(E425 = E424, G424, G424 + IF(soki3[[#This Row],[WEEKEND]], 5000, $V$8))</f>
        <v>36792</v>
      </c>
      <c r="G425">
        <f>IF(soki3[[#This Row],[Butelek]]-soki3[[#This Row],[wielkosc_zamowienia]]&lt;0, soki3[[#This Row],[Butelek]], soki3[[#This Row],[Butelek]]-soki3[[#This Row],[wielkosc_zamowienia]])</f>
        <v>30072</v>
      </c>
      <c r="H425" t="b">
        <f>(soki3[[#This Row],[Butelek]]=soki3[[#This Row],[Zostało]])</f>
        <v>0</v>
      </c>
      <c r="I425" t="b">
        <f>WEEKDAY(soki3[[#This Row],[data]],2)&gt;5</f>
        <v>0</v>
      </c>
    </row>
    <row r="426" spans="1:9" x14ac:dyDescent="0.25">
      <c r="A426">
        <v>425</v>
      </c>
      <c r="B426" s="2">
        <v>44405</v>
      </c>
      <c r="C426" t="s">
        <v>4</v>
      </c>
      <c r="D426">
        <v>780</v>
      </c>
      <c r="E426">
        <f t="shared" si="19"/>
        <v>208</v>
      </c>
      <c r="F426">
        <f>IF(E426 = E425, G425, G425 + IF(soki3[[#This Row],[WEEKEND]], 5000, $V$8))</f>
        <v>30072</v>
      </c>
      <c r="G426">
        <f>IF(soki3[[#This Row],[Butelek]]-soki3[[#This Row],[wielkosc_zamowienia]]&lt;0, soki3[[#This Row],[Butelek]], soki3[[#This Row],[Butelek]]-soki3[[#This Row],[wielkosc_zamowienia]])</f>
        <v>29292</v>
      </c>
      <c r="H426" t="b">
        <f>(soki3[[#This Row],[Butelek]]=soki3[[#This Row],[Zostało]])</f>
        <v>0</v>
      </c>
      <c r="I426" t="b">
        <f>WEEKDAY(soki3[[#This Row],[data]],2)&gt;5</f>
        <v>0</v>
      </c>
    </row>
    <row r="427" spans="1:9" x14ac:dyDescent="0.25">
      <c r="A427">
        <v>426</v>
      </c>
      <c r="B427" s="2">
        <v>44405</v>
      </c>
      <c r="C427" t="s">
        <v>7</v>
      </c>
      <c r="D427">
        <v>1020</v>
      </c>
      <c r="E427">
        <f t="shared" si="19"/>
        <v>208</v>
      </c>
      <c r="F427">
        <f>IF(E427 = E426, G426, G426 + IF(soki3[[#This Row],[WEEKEND]], 5000, $V$8))</f>
        <v>29292</v>
      </c>
      <c r="G427">
        <f>IF(soki3[[#This Row],[Butelek]]-soki3[[#This Row],[wielkosc_zamowienia]]&lt;0, soki3[[#This Row],[Butelek]], soki3[[#This Row],[Butelek]]-soki3[[#This Row],[wielkosc_zamowienia]])</f>
        <v>28272</v>
      </c>
      <c r="H427" t="b">
        <f>(soki3[[#This Row],[Butelek]]=soki3[[#This Row],[Zostało]])</f>
        <v>0</v>
      </c>
      <c r="I427" t="b">
        <f>WEEKDAY(soki3[[#This Row],[data]],2)&gt;5</f>
        <v>0</v>
      </c>
    </row>
    <row r="428" spans="1:9" x14ac:dyDescent="0.25">
      <c r="A428">
        <v>427</v>
      </c>
      <c r="B428" s="2">
        <v>44406</v>
      </c>
      <c r="C428" t="s">
        <v>5</v>
      </c>
      <c r="D428">
        <v>4870</v>
      </c>
      <c r="E428">
        <f t="shared" si="19"/>
        <v>209</v>
      </c>
      <c r="F428">
        <f>IF(E428 = E427, G427, G427 + IF(soki3[[#This Row],[WEEKEND]], 5000, $V$8))</f>
        <v>41451</v>
      </c>
      <c r="G428">
        <f>IF(soki3[[#This Row],[Butelek]]-soki3[[#This Row],[wielkosc_zamowienia]]&lt;0, soki3[[#This Row],[Butelek]], soki3[[#This Row],[Butelek]]-soki3[[#This Row],[wielkosc_zamowienia]])</f>
        <v>36581</v>
      </c>
      <c r="H428" t="b">
        <f>(soki3[[#This Row],[Butelek]]=soki3[[#This Row],[Zostało]])</f>
        <v>0</v>
      </c>
      <c r="I428" t="b">
        <f>WEEKDAY(soki3[[#This Row],[data]],2)&gt;5</f>
        <v>0</v>
      </c>
    </row>
    <row r="429" spans="1:9" x14ac:dyDescent="0.25">
      <c r="A429">
        <v>428</v>
      </c>
      <c r="B429" s="2">
        <v>44406</v>
      </c>
      <c r="C429" t="s">
        <v>6</v>
      </c>
      <c r="D429">
        <v>7250</v>
      </c>
      <c r="E429">
        <f t="shared" si="19"/>
        <v>209</v>
      </c>
      <c r="F429">
        <f>IF(E429 = E428, G428, G428 + IF(soki3[[#This Row],[WEEKEND]], 5000, $V$8))</f>
        <v>36581</v>
      </c>
      <c r="G429">
        <f>IF(soki3[[#This Row],[Butelek]]-soki3[[#This Row],[wielkosc_zamowienia]]&lt;0, soki3[[#This Row],[Butelek]], soki3[[#This Row],[Butelek]]-soki3[[#This Row],[wielkosc_zamowienia]])</f>
        <v>29331</v>
      </c>
      <c r="H429" t="b">
        <f>(soki3[[#This Row],[Butelek]]=soki3[[#This Row],[Zostało]])</f>
        <v>0</v>
      </c>
      <c r="I429" t="b">
        <f>WEEKDAY(soki3[[#This Row],[data]],2)&gt;5</f>
        <v>0</v>
      </c>
    </row>
    <row r="430" spans="1:9" x14ac:dyDescent="0.25">
      <c r="A430">
        <v>429</v>
      </c>
      <c r="B430" s="2">
        <v>44406</v>
      </c>
      <c r="C430" t="s">
        <v>4</v>
      </c>
      <c r="D430">
        <v>330</v>
      </c>
      <c r="E430">
        <f t="shared" si="19"/>
        <v>209</v>
      </c>
      <c r="F430">
        <f>IF(E430 = E429, G429, G429 + IF(soki3[[#This Row],[WEEKEND]], 5000, $V$8))</f>
        <v>29331</v>
      </c>
      <c r="G430">
        <f>IF(soki3[[#This Row],[Butelek]]-soki3[[#This Row],[wielkosc_zamowienia]]&lt;0, soki3[[#This Row],[Butelek]], soki3[[#This Row],[Butelek]]-soki3[[#This Row],[wielkosc_zamowienia]])</f>
        <v>29001</v>
      </c>
      <c r="H430" t="b">
        <f>(soki3[[#This Row],[Butelek]]=soki3[[#This Row],[Zostało]])</f>
        <v>0</v>
      </c>
      <c r="I430" t="b">
        <f>WEEKDAY(soki3[[#This Row],[data]],2)&gt;5</f>
        <v>0</v>
      </c>
    </row>
    <row r="431" spans="1:9" x14ac:dyDescent="0.25">
      <c r="A431">
        <v>430</v>
      </c>
      <c r="B431" s="2">
        <v>44407</v>
      </c>
      <c r="C431" t="s">
        <v>5</v>
      </c>
      <c r="D431">
        <v>3290</v>
      </c>
      <c r="E431">
        <f t="shared" si="19"/>
        <v>210</v>
      </c>
      <c r="F431">
        <f>IF(E431 = E430, G430, G430 + IF(soki3[[#This Row],[WEEKEND]], 5000, $V$8))</f>
        <v>42180</v>
      </c>
      <c r="G431">
        <f>IF(soki3[[#This Row],[Butelek]]-soki3[[#This Row],[wielkosc_zamowienia]]&lt;0, soki3[[#This Row],[Butelek]], soki3[[#This Row],[Butelek]]-soki3[[#This Row],[wielkosc_zamowienia]])</f>
        <v>38890</v>
      </c>
      <c r="H431" t="b">
        <f>(soki3[[#This Row],[Butelek]]=soki3[[#This Row],[Zostało]])</f>
        <v>0</v>
      </c>
      <c r="I431" t="b">
        <f>WEEKDAY(soki3[[#This Row],[data]],2)&gt;5</f>
        <v>0</v>
      </c>
    </row>
    <row r="432" spans="1:9" x14ac:dyDescent="0.25">
      <c r="A432">
        <v>431</v>
      </c>
      <c r="B432" s="2">
        <v>44407</v>
      </c>
      <c r="C432" t="s">
        <v>6</v>
      </c>
      <c r="D432">
        <v>3820</v>
      </c>
      <c r="E432">
        <f t="shared" si="19"/>
        <v>210</v>
      </c>
      <c r="F432">
        <f>IF(E432 = E431, G431, G431 + IF(soki3[[#This Row],[WEEKEND]], 5000, $V$8))</f>
        <v>38890</v>
      </c>
      <c r="G432">
        <f>IF(soki3[[#This Row],[Butelek]]-soki3[[#This Row],[wielkosc_zamowienia]]&lt;0, soki3[[#This Row],[Butelek]], soki3[[#This Row],[Butelek]]-soki3[[#This Row],[wielkosc_zamowienia]])</f>
        <v>35070</v>
      </c>
      <c r="H432" t="b">
        <f>(soki3[[#This Row],[Butelek]]=soki3[[#This Row],[Zostało]])</f>
        <v>0</v>
      </c>
      <c r="I432" t="b">
        <f>WEEKDAY(soki3[[#This Row],[data]],2)&gt;5</f>
        <v>0</v>
      </c>
    </row>
    <row r="433" spans="1:9" x14ac:dyDescent="0.25">
      <c r="A433">
        <v>432</v>
      </c>
      <c r="B433" s="2">
        <v>44407</v>
      </c>
      <c r="C433" t="s">
        <v>4</v>
      </c>
      <c r="D433">
        <v>5660</v>
      </c>
      <c r="E433">
        <f t="shared" si="19"/>
        <v>210</v>
      </c>
      <c r="F433">
        <f>IF(E433 = E432, G432, G432 + IF(soki3[[#This Row],[WEEKEND]], 5000, $V$8))</f>
        <v>35070</v>
      </c>
      <c r="G433">
        <f>IF(soki3[[#This Row],[Butelek]]-soki3[[#This Row],[wielkosc_zamowienia]]&lt;0, soki3[[#This Row],[Butelek]], soki3[[#This Row],[Butelek]]-soki3[[#This Row],[wielkosc_zamowienia]])</f>
        <v>29410</v>
      </c>
      <c r="H433" t="b">
        <f>(soki3[[#This Row],[Butelek]]=soki3[[#This Row],[Zostało]])</f>
        <v>0</v>
      </c>
      <c r="I433" t="b">
        <f>WEEKDAY(soki3[[#This Row],[data]],2)&gt;5</f>
        <v>0</v>
      </c>
    </row>
    <row r="434" spans="1:9" x14ac:dyDescent="0.25">
      <c r="A434">
        <v>433</v>
      </c>
      <c r="B434" s="2">
        <v>44408</v>
      </c>
      <c r="C434" t="s">
        <v>4</v>
      </c>
      <c r="D434">
        <v>4200</v>
      </c>
      <c r="E434">
        <f t="shared" si="19"/>
        <v>211</v>
      </c>
      <c r="F434">
        <f>IF(E434 = E433, G433, G433 + IF(soki3[[#This Row],[WEEKEND]], 5000, $V$8))</f>
        <v>34410</v>
      </c>
      <c r="G434">
        <f>IF(soki3[[#This Row],[Butelek]]-soki3[[#This Row],[wielkosc_zamowienia]]&lt;0, soki3[[#This Row],[Butelek]], soki3[[#This Row],[Butelek]]-soki3[[#This Row],[wielkosc_zamowienia]])</f>
        <v>30210</v>
      </c>
      <c r="H434" t="b">
        <f>(soki3[[#This Row],[Butelek]]=soki3[[#This Row],[Zostało]])</f>
        <v>0</v>
      </c>
      <c r="I434" t="b">
        <f>WEEKDAY(soki3[[#This Row],[data]],2)&gt;5</f>
        <v>1</v>
      </c>
    </row>
    <row r="435" spans="1:9" x14ac:dyDescent="0.25">
      <c r="A435">
        <v>434</v>
      </c>
      <c r="B435" s="2">
        <v>44408</v>
      </c>
      <c r="C435" t="s">
        <v>7</v>
      </c>
      <c r="D435">
        <v>5870</v>
      </c>
      <c r="E435">
        <f t="shared" si="19"/>
        <v>211</v>
      </c>
      <c r="F435">
        <f>IF(E435 = E434, G434, G434 + IF(soki3[[#This Row],[WEEKEND]], 5000, $V$8))</f>
        <v>30210</v>
      </c>
      <c r="G435">
        <f>IF(soki3[[#This Row],[Butelek]]-soki3[[#This Row],[wielkosc_zamowienia]]&lt;0, soki3[[#This Row],[Butelek]], soki3[[#This Row],[Butelek]]-soki3[[#This Row],[wielkosc_zamowienia]])</f>
        <v>24340</v>
      </c>
      <c r="H435" t="b">
        <f>(soki3[[#This Row],[Butelek]]=soki3[[#This Row],[Zostało]])</f>
        <v>0</v>
      </c>
      <c r="I435" t="b">
        <f>WEEKDAY(soki3[[#This Row],[data]],2)&gt;5</f>
        <v>1</v>
      </c>
    </row>
    <row r="436" spans="1:9" x14ac:dyDescent="0.25">
      <c r="A436">
        <v>435</v>
      </c>
      <c r="B436" s="2">
        <v>44408</v>
      </c>
      <c r="C436" t="s">
        <v>6</v>
      </c>
      <c r="D436">
        <v>1670</v>
      </c>
      <c r="E436">
        <f t="shared" si="19"/>
        <v>211</v>
      </c>
      <c r="F436">
        <f>IF(E436 = E435, G435, G435 + IF(soki3[[#This Row],[WEEKEND]], 5000, $V$8))</f>
        <v>24340</v>
      </c>
      <c r="G436">
        <f>IF(soki3[[#This Row],[Butelek]]-soki3[[#This Row],[wielkosc_zamowienia]]&lt;0, soki3[[#This Row],[Butelek]], soki3[[#This Row],[Butelek]]-soki3[[#This Row],[wielkosc_zamowienia]])</f>
        <v>22670</v>
      </c>
      <c r="H436" t="b">
        <f>(soki3[[#This Row],[Butelek]]=soki3[[#This Row],[Zostało]])</f>
        <v>0</v>
      </c>
      <c r="I436" t="b">
        <f>WEEKDAY(soki3[[#This Row],[data]],2)&gt;5</f>
        <v>1</v>
      </c>
    </row>
    <row r="437" spans="1:9" x14ac:dyDescent="0.25">
      <c r="A437">
        <v>436</v>
      </c>
      <c r="B437" s="2">
        <v>44408</v>
      </c>
      <c r="C437" t="s">
        <v>5</v>
      </c>
      <c r="D437">
        <v>3960</v>
      </c>
      <c r="E437">
        <f t="shared" si="19"/>
        <v>211</v>
      </c>
      <c r="F437">
        <f>IF(E437 = E436, G436, G436 + IF(soki3[[#This Row],[WEEKEND]], 5000, $V$8))</f>
        <v>22670</v>
      </c>
      <c r="G437">
        <f>IF(soki3[[#This Row],[Butelek]]-soki3[[#This Row],[wielkosc_zamowienia]]&lt;0, soki3[[#This Row],[Butelek]], soki3[[#This Row],[Butelek]]-soki3[[#This Row],[wielkosc_zamowienia]])</f>
        <v>18710</v>
      </c>
      <c r="H437" t="b">
        <f>(soki3[[#This Row],[Butelek]]=soki3[[#This Row],[Zostało]])</f>
        <v>0</v>
      </c>
      <c r="I437" t="b">
        <f>WEEKDAY(soki3[[#This Row],[data]],2)&gt;5</f>
        <v>1</v>
      </c>
    </row>
    <row r="438" spans="1:9" x14ac:dyDescent="0.25">
      <c r="A438">
        <v>437</v>
      </c>
      <c r="B438" s="2">
        <v>44409</v>
      </c>
      <c r="C438" t="s">
        <v>4</v>
      </c>
      <c r="D438">
        <v>4200</v>
      </c>
      <c r="E438">
        <f t="shared" si="19"/>
        <v>212</v>
      </c>
      <c r="F438">
        <f>IF(E438 = E437, G437, G437 + IF(soki3[[#This Row],[WEEKEND]], 5000, $V$8))</f>
        <v>23710</v>
      </c>
      <c r="G438">
        <f>IF(soki3[[#This Row],[Butelek]]-soki3[[#This Row],[wielkosc_zamowienia]]&lt;0, soki3[[#This Row],[Butelek]], soki3[[#This Row],[Butelek]]-soki3[[#This Row],[wielkosc_zamowienia]])</f>
        <v>19510</v>
      </c>
      <c r="H438" t="b">
        <f>(soki3[[#This Row],[Butelek]]=soki3[[#This Row],[Zostało]])</f>
        <v>0</v>
      </c>
      <c r="I438" t="b">
        <f>WEEKDAY(soki3[[#This Row],[data]],2)&gt;5</f>
        <v>1</v>
      </c>
    </row>
    <row r="439" spans="1:9" x14ac:dyDescent="0.25">
      <c r="A439">
        <v>438</v>
      </c>
      <c r="B439" s="2">
        <v>44410</v>
      </c>
      <c r="C439" t="s">
        <v>7</v>
      </c>
      <c r="D439">
        <v>7980</v>
      </c>
      <c r="E439">
        <f t="shared" si="19"/>
        <v>213</v>
      </c>
      <c r="F439">
        <f>IF(E439 = E438, G438, G438 + IF(soki3[[#This Row],[WEEKEND]], 5000, $V$8))</f>
        <v>32689</v>
      </c>
      <c r="G439">
        <f>IF(soki3[[#This Row],[Butelek]]-soki3[[#This Row],[wielkosc_zamowienia]]&lt;0, soki3[[#This Row],[Butelek]], soki3[[#This Row],[Butelek]]-soki3[[#This Row],[wielkosc_zamowienia]])</f>
        <v>24709</v>
      </c>
      <c r="H439" t="b">
        <f>(soki3[[#This Row],[Butelek]]=soki3[[#This Row],[Zostało]])</f>
        <v>0</v>
      </c>
      <c r="I439" t="b">
        <f>WEEKDAY(soki3[[#This Row],[data]],2)&gt;5</f>
        <v>0</v>
      </c>
    </row>
    <row r="440" spans="1:9" x14ac:dyDescent="0.25">
      <c r="A440">
        <v>439</v>
      </c>
      <c r="B440" s="2">
        <v>44410</v>
      </c>
      <c r="C440" t="s">
        <v>4</v>
      </c>
      <c r="D440">
        <v>6110</v>
      </c>
      <c r="E440">
        <f t="shared" si="19"/>
        <v>213</v>
      </c>
      <c r="F440">
        <f>IF(E440 = E439, G439, G439 + IF(soki3[[#This Row],[WEEKEND]], 5000, $V$8))</f>
        <v>24709</v>
      </c>
      <c r="G440">
        <f>IF(soki3[[#This Row],[Butelek]]-soki3[[#This Row],[wielkosc_zamowienia]]&lt;0, soki3[[#This Row],[Butelek]], soki3[[#This Row],[Butelek]]-soki3[[#This Row],[wielkosc_zamowienia]])</f>
        <v>18599</v>
      </c>
      <c r="H440" t="b">
        <f>(soki3[[#This Row],[Butelek]]=soki3[[#This Row],[Zostało]])</f>
        <v>0</v>
      </c>
      <c r="I440" t="b">
        <f>WEEKDAY(soki3[[#This Row],[data]],2)&gt;5</f>
        <v>0</v>
      </c>
    </row>
    <row r="441" spans="1:9" x14ac:dyDescent="0.25">
      <c r="A441">
        <v>440</v>
      </c>
      <c r="B441" s="2">
        <v>44411</v>
      </c>
      <c r="C441" t="s">
        <v>7</v>
      </c>
      <c r="D441">
        <v>7750</v>
      </c>
      <c r="E441">
        <f t="shared" si="19"/>
        <v>214</v>
      </c>
      <c r="F441">
        <f>IF(E441 = E440, G440, G440 + IF(soki3[[#This Row],[WEEKEND]], 5000, $V$8))</f>
        <v>31778</v>
      </c>
      <c r="G441">
        <f>IF(soki3[[#This Row],[Butelek]]-soki3[[#This Row],[wielkosc_zamowienia]]&lt;0, soki3[[#This Row],[Butelek]], soki3[[#This Row],[Butelek]]-soki3[[#This Row],[wielkosc_zamowienia]])</f>
        <v>24028</v>
      </c>
      <c r="H441" t="b">
        <f>(soki3[[#This Row],[Butelek]]=soki3[[#This Row],[Zostało]])</f>
        <v>0</v>
      </c>
      <c r="I441" t="b">
        <f>WEEKDAY(soki3[[#This Row],[data]],2)&gt;5</f>
        <v>0</v>
      </c>
    </row>
    <row r="442" spans="1:9" x14ac:dyDescent="0.25">
      <c r="A442">
        <v>441</v>
      </c>
      <c r="B442" s="2">
        <v>44411</v>
      </c>
      <c r="C442" t="s">
        <v>5</v>
      </c>
      <c r="D442">
        <v>7450</v>
      </c>
      <c r="E442">
        <f t="shared" si="19"/>
        <v>214</v>
      </c>
      <c r="F442">
        <f>IF(E442 = E441, G441, G441 + IF(soki3[[#This Row],[WEEKEND]], 5000, $V$8))</f>
        <v>24028</v>
      </c>
      <c r="G442">
        <f>IF(soki3[[#This Row],[Butelek]]-soki3[[#This Row],[wielkosc_zamowienia]]&lt;0, soki3[[#This Row],[Butelek]], soki3[[#This Row],[Butelek]]-soki3[[#This Row],[wielkosc_zamowienia]])</f>
        <v>16578</v>
      </c>
      <c r="H442" t="b">
        <f>(soki3[[#This Row],[Butelek]]=soki3[[#This Row],[Zostało]])</f>
        <v>0</v>
      </c>
      <c r="I442" t="b">
        <f>WEEKDAY(soki3[[#This Row],[data]],2)&gt;5</f>
        <v>0</v>
      </c>
    </row>
    <row r="443" spans="1:9" x14ac:dyDescent="0.25">
      <c r="A443">
        <v>442</v>
      </c>
      <c r="B443" s="2">
        <v>44412</v>
      </c>
      <c r="C443" t="s">
        <v>6</v>
      </c>
      <c r="D443">
        <v>3400</v>
      </c>
      <c r="E443">
        <f t="shared" si="19"/>
        <v>215</v>
      </c>
      <c r="F443">
        <f>IF(E443 = E442, G442, G442 + IF(soki3[[#This Row],[WEEKEND]], 5000, $V$8))</f>
        <v>29757</v>
      </c>
      <c r="G443">
        <f>IF(soki3[[#This Row],[Butelek]]-soki3[[#This Row],[wielkosc_zamowienia]]&lt;0, soki3[[#This Row],[Butelek]], soki3[[#This Row],[Butelek]]-soki3[[#This Row],[wielkosc_zamowienia]])</f>
        <v>26357</v>
      </c>
      <c r="H443" t="b">
        <f>(soki3[[#This Row],[Butelek]]=soki3[[#This Row],[Zostało]])</f>
        <v>0</v>
      </c>
      <c r="I443" t="b">
        <f>WEEKDAY(soki3[[#This Row],[data]],2)&gt;5</f>
        <v>0</v>
      </c>
    </row>
    <row r="444" spans="1:9" x14ac:dyDescent="0.25">
      <c r="A444">
        <v>443</v>
      </c>
      <c r="B444" s="2">
        <v>44412</v>
      </c>
      <c r="C444" t="s">
        <v>7</v>
      </c>
      <c r="D444">
        <v>8560</v>
      </c>
      <c r="E444">
        <f t="shared" si="19"/>
        <v>215</v>
      </c>
      <c r="F444">
        <f>IF(E444 = E443, G443, G443 + IF(soki3[[#This Row],[WEEKEND]], 5000, $V$8))</f>
        <v>26357</v>
      </c>
      <c r="G444">
        <f>IF(soki3[[#This Row],[Butelek]]-soki3[[#This Row],[wielkosc_zamowienia]]&lt;0, soki3[[#This Row],[Butelek]], soki3[[#This Row],[Butelek]]-soki3[[#This Row],[wielkosc_zamowienia]])</f>
        <v>17797</v>
      </c>
      <c r="H444" t="b">
        <f>(soki3[[#This Row],[Butelek]]=soki3[[#This Row],[Zostało]])</f>
        <v>0</v>
      </c>
      <c r="I444" t="b">
        <f>WEEKDAY(soki3[[#This Row],[data]],2)&gt;5</f>
        <v>0</v>
      </c>
    </row>
    <row r="445" spans="1:9" x14ac:dyDescent="0.25">
      <c r="A445">
        <v>444</v>
      </c>
      <c r="B445" s="2">
        <v>44413</v>
      </c>
      <c r="C445" t="s">
        <v>6</v>
      </c>
      <c r="D445">
        <v>7190</v>
      </c>
      <c r="E445">
        <f t="shared" si="19"/>
        <v>216</v>
      </c>
      <c r="F445">
        <f>IF(E445 = E444, G444, G444 + IF(soki3[[#This Row],[WEEKEND]], 5000, $V$8))</f>
        <v>30976</v>
      </c>
      <c r="G445">
        <f>IF(soki3[[#This Row],[Butelek]]-soki3[[#This Row],[wielkosc_zamowienia]]&lt;0, soki3[[#This Row],[Butelek]], soki3[[#This Row],[Butelek]]-soki3[[#This Row],[wielkosc_zamowienia]])</f>
        <v>23786</v>
      </c>
      <c r="H445" t="b">
        <f>(soki3[[#This Row],[Butelek]]=soki3[[#This Row],[Zostało]])</f>
        <v>0</v>
      </c>
      <c r="I445" t="b">
        <f>WEEKDAY(soki3[[#This Row],[data]],2)&gt;5</f>
        <v>0</v>
      </c>
    </row>
    <row r="446" spans="1:9" x14ac:dyDescent="0.25">
      <c r="A446">
        <v>445</v>
      </c>
      <c r="B446" s="2">
        <v>44414</v>
      </c>
      <c r="C446" t="s">
        <v>6</v>
      </c>
      <c r="D446">
        <v>4590</v>
      </c>
      <c r="E446">
        <f t="shared" si="19"/>
        <v>217</v>
      </c>
      <c r="F446">
        <f>IF(E446 = E445, G445, G445 + IF(soki3[[#This Row],[WEEKEND]], 5000, $V$8))</f>
        <v>36965</v>
      </c>
      <c r="G446">
        <f>IF(soki3[[#This Row],[Butelek]]-soki3[[#This Row],[wielkosc_zamowienia]]&lt;0, soki3[[#This Row],[Butelek]], soki3[[#This Row],[Butelek]]-soki3[[#This Row],[wielkosc_zamowienia]])</f>
        <v>32375</v>
      </c>
      <c r="H446" t="b">
        <f>(soki3[[#This Row],[Butelek]]=soki3[[#This Row],[Zostało]])</f>
        <v>0</v>
      </c>
      <c r="I446" t="b">
        <f>WEEKDAY(soki3[[#This Row],[data]],2)&gt;5</f>
        <v>0</v>
      </c>
    </row>
    <row r="447" spans="1:9" x14ac:dyDescent="0.25">
      <c r="A447">
        <v>446</v>
      </c>
      <c r="B447" s="2">
        <v>44415</v>
      </c>
      <c r="C447" t="s">
        <v>7</v>
      </c>
      <c r="D447">
        <v>4050</v>
      </c>
      <c r="E447">
        <f t="shared" si="19"/>
        <v>218</v>
      </c>
      <c r="F447">
        <f>IF(E447 = E446, G446, G446 + IF(soki3[[#This Row],[WEEKEND]], 5000, $V$8))</f>
        <v>37375</v>
      </c>
      <c r="G447">
        <f>IF(soki3[[#This Row],[Butelek]]-soki3[[#This Row],[wielkosc_zamowienia]]&lt;0, soki3[[#This Row],[Butelek]], soki3[[#This Row],[Butelek]]-soki3[[#This Row],[wielkosc_zamowienia]])</f>
        <v>33325</v>
      </c>
      <c r="H447" t="b">
        <f>(soki3[[#This Row],[Butelek]]=soki3[[#This Row],[Zostało]])</f>
        <v>0</v>
      </c>
      <c r="I447" t="b">
        <f>WEEKDAY(soki3[[#This Row],[data]],2)&gt;5</f>
        <v>1</v>
      </c>
    </row>
    <row r="448" spans="1:9" x14ac:dyDescent="0.25">
      <c r="A448">
        <v>447</v>
      </c>
      <c r="B448" s="2">
        <v>44415</v>
      </c>
      <c r="C448" t="s">
        <v>5</v>
      </c>
      <c r="D448">
        <v>4310</v>
      </c>
      <c r="E448">
        <f t="shared" si="19"/>
        <v>218</v>
      </c>
      <c r="F448">
        <f>IF(E448 = E447, G447, G447 + IF(soki3[[#This Row],[WEEKEND]], 5000, $V$8))</f>
        <v>33325</v>
      </c>
      <c r="G448">
        <f>IF(soki3[[#This Row],[Butelek]]-soki3[[#This Row],[wielkosc_zamowienia]]&lt;0, soki3[[#This Row],[Butelek]], soki3[[#This Row],[Butelek]]-soki3[[#This Row],[wielkosc_zamowienia]])</f>
        <v>29015</v>
      </c>
      <c r="H448" t="b">
        <f>(soki3[[#This Row],[Butelek]]=soki3[[#This Row],[Zostało]])</f>
        <v>0</v>
      </c>
      <c r="I448" t="b">
        <f>WEEKDAY(soki3[[#This Row],[data]],2)&gt;5</f>
        <v>1</v>
      </c>
    </row>
    <row r="449" spans="1:9" x14ac:dyDescent="0.25">
      <c r="A449">
        <v>448</v>
      </c>
      <c r="B449" s="2">
        <v>44416</v>
      </c>
      <c r="C449" t="s">
        <v>6</v>
      </c>
      <c r="D449">
        <v>7100</v>
      </c>
      <c r="E449">
        <f t="shared" si="19"/>
        <v>219</v>
      </c>
      <c r="F449">
        <f>IF(E449 = E448, G448, G448 + IF(soki3[[#This Row],[WEEKEND]], 5000, $V$8))</f>
        <v>34015</v>
      </c>
      <c r="G449">
        <f>IF(soki3[[#This Row],[Butelek]]-soki3[[#This Row],[wielkosc_zamowienia]]&lt;0, soki3[[#This Row],[Butelek]], soki3[[#This Row],[Butelek]]-soki3[[#This Row],[wielkosc_zamowienia]])</f>
        <v>26915</v>
      </c>
      <c r="H449" t="b">
        <f>(soki3[[#This Row],[Butelek]]=soki3[[#This Row],[Zostało]])</f>
        <v>0</v>
      </c>
      <c r="I449" t="b">
        <f>WEEKDAY(soki3[[#This Row],[data]],2)&gt;5</f>
        <v>1</v>
      </c>
    </row>
    <row r="450" spans="1:9" x14ac:dyDescent="0.25">
      <c r="A450">
        <v>449</v>
      </c>
      <c r="B450" s="2">
        <v>44416</v>
      </c>
      <c r="C450" t="s">
        <v>4</v>
      </c>
      <c r="D450">
        <v>5280</v>
      </c>
      <c r="E450">
        <f t="shared" si="19"/>
        <v>219</v>
      </c>
      <c r="F450">
        <f>IF(E450 = E449, G449, G449 + IF(soki3[[#This Row],[WEEKEND]], 5000, $V$8))</f>
        <v>26915</v>
      </c>
      <c r="G450">
        <f>IF(soki3[[#This Row],[Butelek]]-soki3[[#This Row],[wielkosc_zamowienia]]&lt;0, soki3[[#This Row],[Butelek]], soki3[[#This Row],[Butelek]]-soki3[[#This Row],[wielkosc_zamowienia]])</f>
        <v>21635</v>
      </c>
      <c r="H450" t="b">
        <f>(soki3[[#This Row],[Butelek]]=soki3[[#This Row],[Zostało]])</f>
        <v>0</v>
      </c>
      <c r="I450" t="b">
        <f>WEEKDAY(soki3[[#This Row],[data]],2)&gt;5</f>
        <v>1</v>
      </c>
    </row>
    <row r="451" spans="1:9" x14ac:dyDescent="0.25">
      <c r="A451">
        <v>450</v>
      </c>
      <c r="B451" s="2">
        <v>44416</v>
      </c>
      <c r="C451" t="s">
        <v>7</v>
      </c>
      <c r="D451">
        <v>3350</v>
      </c>
      <c r="E451">
        <f t="shared" si="19"/>
        <v>219</v>
      </c>
      <c r="F451">
        <f>IF(E451 = E450, G450, G450 + IF(soki3[[#This Row],[WEEKEND]], 5000, $V$8))</f>
        <v>21635</v>
      </c>
      <c r="G451">
        <f>IF(soki3[[#This Row],[Butelek]]-soki3[[#This Row],[wielkosc_zamowienia]]&lt;0, soki3[[#This Row],[Butelek]], soki3[[#This Row],[Butelek]]-soki3[[#This Row],[wielkosc_zamowienia]])</f>
        <v>18285</v>
      </c>
      <c r="H451" t="b">
        <f>(soki3[[#This Row],[Butelek]]=soki3[[#This Row],[Zostało]])</f>
        <v>0</v>
      </c>
      <c r="I451" t="b">
        <f>WEEKDAY(soki3[[#This Row],[data]],2)&gt;5</f>
        <v>1</v>
      </c>
    </row>
    <row r="452" spans="1:9" x14ac:dyDescent="0.25">
      <c r="A452">
        <v>451</v>
      </c>
      <c r="B452" s="2">
        <v>44417</v>
      </c>
      <c r="C452" t="s">
        <v>6</v>
      </c>
      <c r="D452">
        <v>7820</v>
      </c>
      <c r="E452">
        <f t="shared" ref="E452:E515" si="20">IF(DAY(B452)=DAY(B451),E451,E451+1)</f>
        <v>220</v>
      </c>
      <c r="F452">
        <f>IF(E452 = E451, G451, G451 + IF(soki3[[#This Row],[WEEKEND]], 5000, $V$8))</f>
        <v>31464</v>
      </c>
      <c r="G452">
        <f>IF(soki3[[#This Row],[Butelek]]-soki3[[#This Row],[wielkosc_zamowienia]]&lt;0, soki3[[#This Row],[Butelek]], soki3[[#This Row],[Butelek]]-soki3[[#This Row],[wielkosc_zamowienia]])</f>
        <v>23644</v>
      </c>
      <c r="H452" t="b">
        <f>(soki3[[#This Row],[Butelek]]=soki3[[#This Row],[Zostało]])</f>
        <v>0</v>
      </c>
      <c r="I452" t="b">
        <f>WEEKDAY(soki3[[#This Row],[data]],2)&gt;5</f>
        <v>0</v>
      </c>
    </row>
    <row r="453" spans="1:9" x14ac:dyDescent="0.25">
      <c r="A453">
        <v>452</v>
      </c>
      <c r="B453" s="2">
        <v>44418</v>
      </c>
      <c r="C453" t="s">
        <v>6</v>
      </c>
      <c r="D453">
        <v>7910</v>
      </c>
      <c r="E453">
        <f t="shared" si="20"/>
        <v>221</v>
      </c>
      <c r="F453">
        <f>IF(E453 = E452, G452, G452 + IF(soki3[[#This Row],[WEEKEND]], 5000, $V$8))</f>
        <v>36823</v>
      </c>
      <c r="G453">
        <f>IF(soki3[[#This Row],[Butelek]]-soki3[[#This Row],[wielkosc_zamowienia]]&lt;0, soki3[[#This Row],[Butelek]], soki3[[#This Row],[Butelek]]-soki3[[#This Row],[wielkosc_zamowienia]])</f>
        <v>28913</v>
      </c>
      <c r="H453" t="b">
        <f>(soki3[[#This Row],[Butelek]]=soki3[[#This Row],[Zostało]])</f>
        <v>0</v>
      </c>
      <c r="I453" t="b">
        <f>WEEKDAY(soki3[[#This Row],[data]],2)&gt;5</f>
        <v>0</v>
      </c>
    </row>
    <row r="454" spans="1:9" x14ac:dyDescent="0.25">
      <c r="A454">
        <v>453</v>
      </c>
      <c r="B454" s="2">
        <v>44418</v>
      </c>
      <c r="C454" t="s">
        <v>5</v>
      </c>
      <c r="D454">
        <v>9000</v>
      </c>
      <c r="E454">
        <f t="shared" si="20"/>
        <v>221</v>
      </c>
      <c r="F454">
        <f>IF(E454 = E453, G453, G453 + IF(soki3[[#This Row],[WEEKEND]], 5000, $V$8))</f>
        <v>28913</v>
      </c>
      <c r="G454">
        <f>IF(soki3[[#This Row],[Butelek]]-soki3[[#This Row],[wielkosc_zamowienia]]&lt;0, soki3[[#This Row],[Butelek]], soki3[[#This Row],[Butelek]]-soki3[[#This Row],[wielkosc_zamowienia]])</f>
        <v>19913</v>
      </c>
      <c r="H454" t="b">
        <f>(soki3[[#This Row],[Butelek]]=soki3[[#This Row],[Zostało]])</f>
        <v>0</v>
      </c>
      <c r="I454" t="b">
        <f>WEEKDAY(soki3[[#This Row],[data]],2)&gt;5</f>
        <v>0</v>
      </c>
    </row>
    <row r="455" spans="1:9" x14ac:dyDescent="0.25">
      <c r="A455">
        <v>454</v>
      </c>
      <c r="B455" s="2">
        <v>44419</v>
      </c>
      <c r="C455" t="s">
        <v>5</v>
      </c>
      <c r="D455">
        <v>3240</v>
      </c>
      <c r="E455">
        <f t="shared" si="20"/>
        <v>222</v>
      </c>
      <c r="F455">
        <f>IF(E455 = E454, G454, G454 + IF(soki3[[#This Row],[WEEKEND]], 5000, $V$8))</f>
        <v>33092</v>
      </c>
      <c r="G455">
        <f>IF(soki3[[#This Row],[Butelek]]-soki3[[#This Row],[wielkosc_zamowienia]]&lt;0, soki3[[#This Row],[Butelek]], soki3[[#This Row],[Butelek]]-soki3[[#This Row],[wielkosc_zamowienia]])</f>
        <v>29852</v>
      </c>
      <c r="H455" t="b">
        <f>(soki3[[#This Row],[Butelek]]=soki3[[#This Row],[Zostało]])</f>
        <v>0</v>
      </c>
      <c r="I455" t="b">
        <f>WEEKDAY(soki3[[#This Row],[data]],2)&gt;5</f>
        <v>0</v>
      </c>
    </row>
    <row r="456" spans="1:9" x14ac:dyDescent="0.25">
      <c r="A456">
        <v>455</v>
      </c>
      <c r="B456" s="2">
        <v>44419</v>
      </c>
      <c r="C456" t="s">
        <v>7</v>
      </c>
      <c r="D456">
        <v>8700</v>
      </c>
      <c r="E456">
        <f t="shared" si="20"/>
        <v>222</v>
      </c>
      <c r="F456">
        <f>IF(E456 = E455, G455, G455 + IF(soki3[[#This Row],[WEEKEND]], 5000, $V$8))</f>
        <v>29852</v>
      </c>
      <c r="G456">
        <f>IF(soki3[[#This Row],[Butelek]]-soki3[[#This Row],[wielkosc_zamowienia]]&lt;0, soki3[[#This Row],[Butelek]], soki3[[#This Row],[Butelek]]-soki3[[#This Row],[wielkosc_zamowienia]])</f>
        <v>21152</v>
      </c>
      <c r="H456" t="b">
        <f>(soki3[[#This Row],[Butelek]]=soki3[[#This Row],[Zostało]])</f>
        <v>0</v>
      </c>
      <c r="I456" t="b">
        <f>WEEKDAY(soki3[[#This Row],[data]],2)&gt;5</f>
        <v>0</v>
      </c>
    </row>
    <row r="457" spans="1:9" x14ac:dyDescent="0.25">
      <c r="A457">
        <v>456</v>
      </c>
      <c r="B457" s="2">
        <v>44419</v>
      </c>
      <c r="C457" t="s">
        <v>4</v>
      </c>
      <c r="D457">
        <v>8110</v>
      </c>
      <c r="E457">
        <f t="shared" si="20"/>
        <v>222</v>
      </c>
      <c r="F457">
        <f>IF(E457 = E456, G456, G456 + IF(soki3[[#This Row],[WEEKEND]], 5000, $V$8))</f>
        <v>21152</v>
      </c>
      <c r="G457">
        <f>IF(soki3[[#This Row],[Butelek]]-soki3[[#This Row],[wielkosc_zamowienia]]&lt;0, soki3[[#This Row],[Butelek]], soki3[[#This Row],[Butelek]]-soki3[[#This Row],[wielkosc_zamowienia]])</f>
        <v>13042</v>
      </c>
      <c r="H457" t="b">
        <f>(soki3[[#This Row],[Butelek]]=soki3[[#This Row],[Zostało]])</f>
        <v>0</v>
      </c>
      <c r="I457" t="b">
        <f>WEEKDAY(soki3[[#This Row],[data]],2)&gt;5</f>
        <v>0</v>
      </c>
    </row>
    <row r="458" spans="1:9" x14ac:dyDescent="0.25">
      <c r="A458">
        <v>457</v>
      </c>
      <c r="B458" s="2">
        <v>44420</v>
      </c>
      <c r="C458" t="s">
        <v>7</v>
      </c>
      <c r="D458">
        <v>6510</v>
      </c>
      <c r="E458">
        <f t="shared" si="20"/>
        <v>223</v>
      </c>
      <c r="F458">
        <f>IF(E458 = E457, G457, G457 + IF(soki3[[#This Row],[WEEKEND]], 5000, $V$8))</f>
        <v>26221</v>
      </c>
      <c r="G458">
        <f>IF(soki3[[#This Row],[Butelek]]-soki3[[#This Row],[wielkosc_zamowienia]]&lt;0, soki3[[#This Row],[Butelek]], soki3[[#This Row],[Butelek]]-soki3[[#This Row],[wielkosc_zamowienia]])</f>
        <v>19711</v>
      </c>
      <c r="H458" t="b">
        <f>(soki3[[#This Row],[Butelek]]=soki3[[#This Row],[Zostało]])</f>
        <v>0</v>
      </c>
      <c r="I458" t="b">
        <f>WEEKDAY(soki3[[#This Row],[data]],2)&gt;5</f>
        <v>0</v>
      </c>
    </row>
    <row r="459" spans="1:9" x14ac:dyDescent="0.25">
      <c r="A459">
        <v>458</v>
      </c>
      <c r="B459" s="2">
        <v>44421</v>
      </c>
      <c r="C459" t="s">
        <v>5</v>
      </c>
      <c r="D459">
        <v>1150</v>
      </c>
      <c r="E459">
        <f t="shared" si="20"/>
        <v>224</v>
      </c>
      <c r="F459">
        <f>IF(E459 = E458, G458, G458 + IF(soki3[[#This Row],[WEEKEND]], 5000, $V$8))</f>
        <v>32890</v>
      </c>
      <c r="G459">
        <f>IF(soki3[[#This Row],[Butelek]]-soki3[[#This Row],[wielkosc_zamowienia]]&lt;0, soki3[[#This Row],[Butelek]], soki3[[#This Row],[Butelek]]-soki3[[#This Row],[wielkosc_zamowienia]])</f>
        <v>31740</v>
      </c>
      <c r="H459" t="b">
        <f>(soki3[[#This Row],[Butelek]]=soki3[[#This Row],[Zostało]])</f>
        <v>0</v>
      </c>
      <c r="I459" t="b">
        <f>WEEKDAY(soki3[[#This Row],[data]],2)&gt;5</f>
        <v>0</v>
      </c>
    </row>
    <row r="460" spans="1:9" x14ac:dyDescent="0.25">
      <c r="A460">
        <v>459</v>
      </c>
      <c r="B460" s="2">
        <v>44422</v>
      </c>
      <c r="C460" t="s">
        <v>7</v>
      </c>
      <c r="D460">
        <v>9430</v>
      </c>
      <c r="E460">
        <f t="shared" si="20"/>
        <v>225</v>
      </c>
      <c r="F460">
        <f>IF(E460 = E459, G459, G459 + IF(soki3[[#This Row],[WEEKEND]], 5000, $V$8))</f>
        <v>36740</v>
      </c>
      <c r="G460">
        <f>IF(soki3[[#This Row],[Butelek]]-soki3[[#This Row],[wielkosc_zamowienia]]&lt;0, soki3[[#This Row],[Butelek]], soki3[[#This Row],[Butelek]]-soki3[[#This Row],[wielkosc_zamowienia]])</f>
        <v>27310</v>
      </c>
      <c r="H460" t="b">
        <f>(soki3[[#This Row],[Butelek]]=soki3[[#This Row],[Zostało]])</f>
        <v>0</v>
      </c>
      <c r="I460" t="b">
        <f>WEEKDAY(soki3[[#This Row],[data]],2)&gt;5</f>
        <v>1</v>
      </c>
    </row>
    <row r="461" spans="1:9" x14ac:dyDescent="0.25">
      <c r="A461">
        <v>460</v>
      </c>
      <c r="B461" s="2">
        <v>44422</v>
      </c>
      <c r="C461" t="s">
        <v>4</v>
      </c>
      <c r="D461">
        <v>6500</v>
      </c>
      <c r="E461">
        <f t="shared" si="20"/>
        <v>225</v>
      </c>
      <c r="F461">
        <f>IF(E461 = E460, G460, G460 + IF(soki3[[#This Row],[WEEKEND]], 5000, $V$8))</f>
        <v>27310</v>
      </c>
      <c r="G461">
        <f>IF(soki3[[#This Row],[Butelek]]-soki3[[#This Row],[wielkosc_zamowienia]]&lt;0, soki3[[#This Row],[Butelek]], soki3[[#This Row],[Butelek]]-soki3[[#This Row],[wielkosc_zamowienia]])</f>
        <v>20810</v>
      </c>
      <c r="H461" t="b">
        <f>(soki3[[#This Row],[Butelek]]=soki3[[#This Row],[Zostało]])</f>
        <v>0</v>
      </c>
      <c r="I461" t="b">
        <f>WEEKDAY(soki3[[#This Row],[data]],2)&gt;5</f>
        <v>1</v>
      </c>
    </row>
    <row r="462" spans="1:9" x14ac:dyDescent="0.25">
      <c r="A462">
        <v>461</v>
      </c>
      <c r="B462" s="2">
        <v>44422</v>
      </c>
      <c r="C462" t="s">
        <v>5</v>
      </c>
      <c r="D462">
        <v>6410</v>
      </c>
      <c r="E462">
        <f t="shared" si="20"/>
        <v>225</v>
      </c>
      <c r="F462">
        <f>IF(E462 = E461, G461, G461 + IF(soki3[[#This Row],[WEEKEND]], 5000, $V$8))</f>
        <v>20810</v>
      </c>
      <c r="G462">
        <f>IF(soki3[[#This Row],[Butelek]]-soki3[[#This Row],[wielkosc_zamowienia]]&lt;0, soki3[[#This Row],[Butelek]], soki3[[#This Row],[Butelek]]-soki3[[#This Row],[wielkosc_zamowienia]])</f>
        <v>14400</v>
      </c>
      <c r="H462" t="b">
        <f>(soki3[[#This Row],[Butelek]]=soki3[[#This Row],[Zostało]])</f>
        <v>0</v>
      </c>
      <c r="I462" t="b">
        <f>WEEKDAY(soki3[[#This Row],[data]],2)&gt;5</f>
        <v>1</v>
      </c>
    </row>
    <row r="463" spans="1:9" x14ac:dyDescent="0.25">
      <c r="A463">
        <v>462</v>
      </c>
      <c r="B463" s="2">
        <v>44423</v>
      </c>
      <c r="C463" t="s">
        <v>7</v>
      </c>
      <c r="D463">
        <v>5300</v>
      </c>
      <c r="E463">
        <f t="shared" si="20"/>
        <v>226</v>
      </c>
      <c r="F463">
        <f>IF(E463 = E462, G462, G462 + IF(soki3[[#This Row],[WEEKEND]], 5000, $V$8))</f>
        <v>19400</v>
      </c>
      <c r="G463">
        <f>IF(soki3[[#This Row],[Butelek]]-soki3[[#This Row],[wielkosc_zamowienia]]&lt;0, soki3[[#This Row],[Butelek]], soki3[[#This Row],[Butelek]]-soki3[[#This Row],[wielkosc_zamowienia]])</f>
        <v>14100</v>
      </c>
      <c r="H463" t="b">
        <f>(soki3[[#This Row],[Butelek]]=soki3[[#This Row],[Zostało]])</f>
        <v>0</v>
      </c>
      <c r="I463" t="b">
        <f>WEEKDAY(soki3[[#This Row],[data]],2)&gt;5</f>
        <v>1</v>
      </c>
    </row>
    <row r="464" spans="1:9" x14ac:dyDescent="0.25">
      <c r="A464">
        <v>463</v>
      </c>
      <c r="B464" s="2">
        <v>44423</v>
      </c>
      <c r="C464" t="s">
        <v>4</v>
      </c>
      <c r="D464">
        <v>5430</v>
      </c>
      <c r="E464">
        <f t="shared" si="20"/>
        <v>226</v>
      </c>
      <c r="F464">
        <f>IF(E464 = E463, G463, G463 + IF(soki3[[#This Row],[WEEKEND]], 5000, $V$8))</f>
        <v>14100</v>
      </c>
      <c r="G464">
        <f>IF(soki3[[#This Row],[Butelek]]-soki3[[#This Row],[wielkosc_zamowienia]]&lt;0, soki3[[#This Row],[Butelek]], soki3[[#This Row],[Butelek]]-soki3[[#This Row],[wielkosc_zamowienia]])</f>
        <v>8670</v>
      </c>
      <c r="H464" t="b">
        <f>(soki3[[#This Row],[Butelek]]=soki3[[#This Row],[Zostało]])</f>
        <v>0</v>
      </c>
      <c r="I464" t="b">
        <f>WEEKDAY(soki3[[#This Row],[data]],2)&gt;5</f>
        <v>1</v>
      </c>
    </row>
    <row r="465" spans="1:9" x14ac:dyDescent="0.25">
      <c r="A465">
        <v>464</v>
      </c>
      <c r="B465" s="2">
        <v>44423</v>
      </c>
      <c r="C465" t="s">
        <v>5</v>
      </c>
      <c r="D465">
        <v>3660</v>
      </c>
      <c r="E465">
        <f t="shared" si="20"/>
        <v>226</v>
      </c>
      <c r="F465">
        <f>IF(E465 = E464, G464, G464 + IF(soki3[[#This Row],[WEEKEND]], 5000, $V$8))</f>
        <v>8670</v>
      </c>
      <c r="G465">
        <f>IF(soki3[[#This Row],[Butelek]]-soki3[[#This Row],[wielkosc_zamowienia]]&lt;0, soki3[[#This Row],[Butelek]], soki3[[#This Row],[Butelek]]-soki3[[#This Row],[wielkosc_zamowienia]])</f>
        <v>5010</v>
      </c>
      <c r="H465" t="b">
        <f>(soki3[[#This Row],[Butelek]]=soki3[[#This Row],[Zostało]])</f>
        <v>0</v>
      </c>
      <c r="I465" t="b">
        <f>WEEKDAY(soki3[[#This Row],[data]],2)&gt;5</f>
        <v>1</v>
      </c>
    </row>
    <row r="466" spans="1:9" x14ac:dyDescent="0.25">
      <c r="A466">
        <v>465</v>
      </c>
      <c r="B466" s="2">
        <v>44424</v>
      </c>
      <c r="C466" t="s">
        <v>4</v>
      </c>
      <c r="D466">
        <v>3000</v>
      </c>
      <c r="E466">
        <f t="shared" si="20"/>
        <v>227</v>
      </c>
      <c r="F466">
        <f>IF(E466 = E465, G465, G465 + IF(soki3[[#This Row],[WEEKEND]], 5000, $V$8))</f>
        <v>18189</v>
      </c>
      <c r="G466">
        <f>IF(soki3[[#This Row],[Butelek]]-soki3[[#This Row],[wielkosc_zamowienia]]&lt;0, soki3[[#This Row],[Butelek]], soki3[[#This Row],[Butelek]]-soki3[[#This Row],[wielkosc_zamowienia]])</f>
        <v>15189</v>
      </c>
      <c r="H466" t="b">
        <f>(soki3[[#This Row],[Butelek]]=soki3[[#This Row],[Zostało]])</f>
        <v>0</v>
      </c>
      <c r="I466" t="b">
        <f>WEEKDAY(soki3[[#This Row],[data]],2)&gt;5</f>
        <v>0</v>
      </c>
    </row>
    <row r="467" spans="1:9" x14ac:dyDescent="0.25">
      <c r="A467">
        <v>466</v>
      </c>
      <c r="B467" s="2">
        <v>44424</v>
      </c>
      <c r="C467" t="s">
        <v>5</v>
      </c>
      <c r="D467">
        <v>6120</v>
      </c>
      <c r="E467">
        <f t="shared" si="20"/>
        <v>227</v>
      </c>
      <c r="F467">
        <f>IF(E467 = E466, G466, G466 + IF(soki3[[#This Row],[WEEKEND]], 5000, $V$8))</f>
        <v>15189</v>
      </c>
      <c r="G467">
        <f>IF(soki3[[#This Row],[Butelek]]-soki3[[#This Row],[wielkosc_zamowienia]]&lt;0, soki3[[#This Row],[Butelek]], soki3[[#This Row],[Butelek]]-soki3[[#This Row],[wielkosc_zamowienia]])</f>
        <v>9069</v>
      </c>
      <c r="H467" t="b">
        <f>(soki3[[#This Row],[Butelek]]=soki3[[#This Row],[Zostało]])</f>
        <v>0</v>
      </c>
      <c r="I467" t="b">
        <f>WEEKDAY(soki3[[#This Row],[data]],2)&gt;5</f>
        <v>0</v>
      </c>
    </row>
    <row r="468" spans="1:9" x14ac:dyDescent="0.25">
      <c r="A468">
        <v>467</v>
      </c>
      <c r="B468" s="2">
        <v>44424</v>
      </c>
      <c r="C468" t="s">
        <v>6</v>
      </c>
      <c r="D468">
        <v>5850</v>
      </c>
      <c r="E468">
        <f t="shared" si="20"/>
        <v>227</v>
      </c>
      <c r="F468">
        <f>IF(E468 = E467, G467, G467 + IF(soki3[[#This Row],[WEEKEND]], 5000, $V$8))</f>
        <v>9069</v>
      </c>
      <c r="G468">
        <f>IF(soki3[[#This Row],[Butelek]]-soki3[[#This Row],[wielkosc_zamowienia]]&lt;0, soki3[[#This Row],[Butelek]], soki3[[#This Row],[Butelek]]-soki3[[#This Row],[wielkosc_zamowienia]])</f>
        <v>3219</v>
      </c>
      <c r="H468" t="b">
        <f>(soki3[[#This Row],[Butelek]]=soki3[[#This Row],[Zostało]])</f>
        <v>0</v>
      </c>
      <c r="I468" t="b">
        <f>WEEKDAY(soki3[[#This Row],[data]],2)&gt;5</f>
        <v>0</v>
      </c>
    </row>
    <row r="469" spans="1:9" x14ac:dyDescent="0.25">
      <c r="A469">
        <v>468</v>
      </c>
      <c r="B469" s="2">
        <v>44425</v>
      </c>
      <c r="C469" t="s">
        <v>5</v>
      </c>
      <c r="D469">
        <v>6690</v>
      </c>
      <c r="E469">
        <f t="shared" si="20"/>
        <v>228</v>
      </c>
      <c r="F469">
        <f>IF(E469 = E468, G468, G468 + IF(soki3[[#This Row],[WEEKEND]], 5000, $V$8))</f>
        <v>16398</v>
      </c>
      <c r="G469">
        <f>IF(soki3[[#This Row],[Butelek]]-soki3[[#This Row],[wielkosc_zamowienia]]&lt;0, soki3[[#This Row],[Butelek]], soki3[[#This Row],[Butelek]]-soki3[[#This Row],[wielkosc_zamowienia]])</f>
        <v>9708</v>
      </c>
      <c r="H469" t="b">
        <f>(soki3[[#This Row],[Butelek]]=soki3[[#This Row],[Zostało]])</f>
        <v>0</v>
      </c>
      <c r="I469" t="b">
        <f>WEEKDAY(soki3[[#This Row],[data]],2)&gt;5</f>
        <v>0</v>
      </c>
    </row>
    <row r="470" spans="1:9" x14ac:dyDescent="0.25">
      <c r="A470">
        <v>469</v>
      </c>
      <c r="B470" s="2">
        <v>44425</v>
      </c>
      <c r="C470" t="s">
        <v>4</v>
      </c>
      <c r="D470">
        <v>2510</v>
      </c>
      <c r="E470">
        <f t="shared" si="20"/>
        <v>228</v>
      </c>
      <c r="F470">
        <f>IF(E470 = E469, G469, G469 + IF(soki3[[#This Row],[WEEKEND]], 5000, $V$8))</f>
        <v>9708</v>
      </c>
      <c r="G470">
        <f>IF(soki3[[#This Row],[Butelek]]-soki3[[#This Row],[wielkosc_zamowienia]]&lt;0, soki3[[#This Row],[Butelek]], soki3[[#This Row],[Butelek]]-soki3[[#This Row],[wielkosc_zamowienia]])</f>
        <v>7198</v>
      </c>
      <c r="H470" t="b">
        <f>(soki3[[#This Row],[Butelek]]=soki3[[#This Row],[Zostało]])</f>
        <v>0</v>
      </c>
      <c r="I470" t="b">
        <f>WEEKDAY(soki3[[#This Row],[data]],2)&gt;5</f>
        <v>0</v>
      </c>
    </row>
    <row r="471" spans="1:9" x14ac:dyDescent="0.25">
      <c r="A471">
        <v>470</v>
      </c>
      <c r="B471" s="2">
        <v>44426</v>
      </c>
      <c r="C471" t="s">
        <v>6</v>
      </c>
      <c r="D471">
        <v>4090</v>
      </c>
      <c r="E471">
        <f t="shared" si="20"/>
        <v>229</v>
      </c>
      <c r="F471">
        <f>IF(E471 = E470, G470, G470 + IF(soki3[[#This Row],[WEEKEND]], 5000, $V$8))</f>
        <v>20377</v>
      </c>
      <c r="G471">
        <f>IF(soki3[[#This Row],[Butelek]]-soki3[[#This Row],[wielkosc_zamowienia]]&lt;0, soki3[[#This Row],[Butelek]], soki3[[#This Row],[Butelek]]-soki3[[#This Row],[wielkosc_zamowienia]])</f>
        <v>16287</v>
      </c>
      <c r="H471" t="b">
        <f>(soki3[[#This Row],[Butelek]]=soki3[[#This Row],[Zostało]])</f>
        <v>0</v>
      </c>
      <c r="I471" t="b">
        <f>WEEKDAY(soki3[[#This Row],[data]],2)&gt;5</f>
        <v>0</v>
      </c>
    </row>
    <row r="472" spans="1:9" x14ac:dyDescent="0.25">
      <c r="A472">
        <v>471</v>
      </c>
      <c r="B472" s="2">
        <v>44427</v>
      </c>
      <c r="C472" t="s">
        <v>5</v>
      </c>
      <c r="D472">
        <v>4580</v>
      </c>
      <c r="E472">
        <f t="shared" si="20"/>
        <v>230</v>
      </c>
      <c r="F472">
        <f>IF(E472 = E471, G471, G471 + IF(soki3[[#This Row],[WEEKEND]], 5000, $V$8))</f>
        <v>29466</v>
      </c>
      <c r="G472">
        <f>IF(soki3[[#This Row],[Butelek]]-soki3[[#This Row],[wielkosc_zamowienia]]&lt;0, soki3[[#This Row],[Butelek]], soki3[[#This Row],[Butelek]]-soki3[[#This Row],[wielkosc_zamowienia]])</f>
        <v>24886</v>
      </c>
      <c r="H472" t="b">
        <f>(soki3[[#This Row],[Butelek]]=soki3[[#This Row],[Zostało]])</f>
        <v>0</v>
      </c>
      <c r="I472" t="b">
        <f>WEEKDAY(soki3[[#This Row],[data]],2)&gt;5</f>
        <v>0</v>
      </c>
    </row>
    <row r="473" spans="1:9" x14ac:dyDescent="0.25">
      <c r="A473">
        <v>472</v>
      </c>
      <c r="B473" s="2">
        <v>44428</v>
      </c>
      <c r="C473" t="s">
        <v>6</v>
      </c>
      <c r="D473">
        <v>6590</v>
      </c>
      <c r="E473">
        <f t="shared" si="20"/>
        <v>231</v>
      </c>
      <c r="F473">
        <f>IF(E473 = E472, G472, G472 + IF(soki3[[#This Row],[WEEKEND]], 5000, $V$8))</f>
        <v>38065</v>
      </c>
      <c r="G473">
        <f>IF(soki3[[#This Row],[Butelek]]-soki3[[#This Row],[wielkosc_zamowienia]]&lt;0, soki3[[#This Row],[Butelek]], soki3[[#This Row],[Butelek]]-soki3[[#This Row],[wielkosc_zamowienia]])</f>
        <v>31475</v>
      </c>
      <c r="H473" t="b">
        <f>(soki3[[#This Row],[Butelek]]=soki3[[#This Row],[Zostało]])</f>
        <v>0</v>
      </c>
      <c r="I473" t="b">
        <f>WEEKDAY(soki3[[#This Row],[data]],2)&gt;5</f>
        <v>0</v>
      </c>
    </row>
    <row r="474" spans="1:9" x14ac:dyDescent="0.25">
      <c r="A474">
        <v>473</v>
      </c>
      <c r="B474" s="2">
        <v>44428</v>
      </c>
      <c r="C474" t="s">
        <v>4</v>
      </c>
      <c r="D474">
        <v>3060</v>
      </c>
      <c r="E474">
        <f t="shared" si="20"/>
        <v>231</v>
      </c>
      <c r="F474">
        <f>IF(E474 = E473, G473, G473 + IF(soki3[[#This Row],[WEEKEND]], 5000, $V$8))</f>
        <v>31475</v>
      </c>
      <c r="G474">
        <f>IF(soki3[[#This Row],[Butelek]]-soki3[[#This Row],[wielkosc_zamowienia]]&lt;0, soki3[[#This Row],[Butelek]], soki3[[#This Row],[Butelek]]-soki3[[#This Row],[wielkosc_zamowienia]])</f>
        <v>28415</v>
      </c>
      <c r="H474" t="b">
        <f>(soki3[[#This Row],[Butelek]]=soki3[[#This Row],[Zostało]])</f>
        <v>0</v>
      </c>
      <c r="I474" t="b">
        <f>WEEKDAY(soki3[[#This Row],[data]],2)&gt;5</f>
        <v>0</v>
      </c>
    </row>
    <row r="475" spans="1:9" x14ac:dyDescent="0.25">
      <c r="A475">
        <v>474</v>
      </c>
      <c r="B475" s="2">
        <v>44428</v>
      </c>
      <c r="C475" t="s">
        <v>7</v>
      </c>
      <c r="D475">
        <v>1220</v>
      </c>
      <c r="E475">
        <f t="shared" si="20"/>
        <v>231</v>
      </c>
      <c r="F475">
        <f>IF(E475 = E474, G474, G474 + IF(soki3[[#This Row],[WEEKEND]], 5000, $V$8))</f>
        <v>28415</v>
      </c>
      <c r="G475">
        <f>IF(soki3[[#This Row],[Butelek]]-soki3[[#This Row],[wielkosc_zamowienia]]&lt;0, soki3[[#This Row],[Butelek]], soki3[[#This Row],[Butelek]]-soki3[[#This Row],[wielkosc_zamowienia]])</f>
        <v>27195</v>
      </c>
      <c r="H475" t="b">
        <f>(soki3[[#This Row],[Butelek]]=soki3[[#This Row],[Zostało]])</f>
        <v>0</v>
      </c>
      <c r="I475" t="b">
        <f>WEEKDAY(soki3[[#This Row],[data]],2)&gt;5</f>
        <v>0</v>
      </c>
    </row>
    <row r="476" spans="1:9" x14ac:dyDescent="0.25">
      <c r="A476">
        <v>475</v>
      </c>
      <c r="B476" s="2">
        <v>44429</v>
      </c>
      <c r="C476" t="s">
        <v>7</v>
      </c>
      <c r="D476">
        <v>6590</v>
      </c>
      <c r="E476">
        <f t="shared" si="20"/>
        <v>232</v>
      </c>
      <c r="F476">
        <f>IF(E476 = E475, G475, G475 + IF(soki3[[#This Row],[WEEKEND]], 5000, $V$8))</f>
        <v>32195</v>
      </c>
      <c r="G476">
        <f>IF(soki3[[#This Row],[Butelek]]-soki3[[#This Row],[wielkosc_zamowienia]]&lt;0, soki3[[#This Row],[Butelek]], soki3[[#This Row],[Butelek]]-soki3[[#This Row],[wielkosc_zamowienia]])</f>
        <v>25605</v>
      </c>
      <c r="H476" t="b">
        <f>(soki3[[#This Row],[Butelek]]=soki3[[#This Row],[Zostało]])</f>
        <v>0</v>
      </c>
      <c r="I476" t="b">
        <f>WEEKDAY(soki3[[#This Row],[data]],2)&gt;5</f>
        <v>1</v>
      </c>
    </row>
    <row r="477" spans="1:9" x14ac:dyDescent="0.25">
      <c r="A477">
        <v>476</v>
      </c>
      <c r="B477" s="2">
        <v>44430</v>
      </c>
      <c r="C477" t="s">
        <v>5</v>
      </c>
      <c r="D477">
        <v>7000</v>
      </c>
      <c r="E477">
        <f t="shared" si="20"/>
        <v>233</v>
      </c>
      <c r="F477">
        <f>IF(E477 = E476, G476, G476 + IF(soki3[[#This Row],[WEEKEND]], 5000, $V$8))</f>
        <v>30605</v>
      </c>
      <c r="G477">
        <f>IF(soki3[[#This Row],[Butelek]]-soki3[[#This Row],[wielkosc_zamowienia]]&lt;0, soki3[[#This Row],[Butelek]], soki3[[#This Row],[Butelek]]-soki3[[#This Row],[wielkosc_zamowienia]])</f>
        <v>23605</v>
      </c>
      <c r="H477" t="b">
        <f>(soki3[[#This Row],[Butelek]]=soki3[[#This Row],[Zostało]])</f>
        <v>0</v>
      </c>
      <c r="I477" t="b">
        <f>WEEKDAY(soki3[[#This Row],[data]],2)&gt;5</f>
        <v>1</v>
      </c>
    </row>
    <row r="478" spans="1:9" x14ac:dyDescent="0.25">
      <c r="A478">
        <v>477</v>
      </c>
      <c r="B478" s="2">
        <v>44430</v>
      </c>
      <c r="C478" t="s">
        <v>4</v>
      </c>
      <c r="D478">
        <v>4530</v>
      </c>
      <c r="E478">
        <f t="shared" si="20"/>
        <v>233</v>
      </c>
      <c r="F478">
        <f>IF(E478 = E477, G477, G477 + IF(soki3[[#This Row],[WEEKEND]], 5000, $V$8))</f>
        <v>23605</v>
      </c>
      <c r="G478">
        <f>IF(soki3[[#This Row],[Butelek]]-soki3[[#This Row],[wielkosc_zamowienia]]&lt;0, soki3[[#This Row],[Butelek]], soki3[[#This Row],[Butelek]]-soki3[[#This Row],[wielkosc_zamowienia]])</f>
        <v>19075</v>
      </c>
      <c r="H478" t="b">
        <f>(soki3[[#This Row],[Butelek]]=soki3[[#This Row],[Zostało]])</f>
        <v>0</v>
      </c>
      <c r="I478" t="b">
        <f>WEEKDAY(soki3[[#This Row],[data]],2)&gt;5</f>
        <v>1</v>
      </c>
    </row>
    <row r="479" spans="1:9" x14ac:dyDescent="0.25">
      <c r="A479">
        <v>478</v>
      </c>
      <c r="B479" s="2">
        <v>44430</v>
      </c>
      <c r="C479" t="s">
        <v>7</v>
      </c>
      <c r="D479">
        <v>5480</v>
      </c>
      <c r="E479">
        <f t="shared" si="20"/>
        <v>233</v>
      </c>
      <c r="F479">
        <f>IF(E479 = E478, G478, G478 + IF(soki3[[#This Row],[WEEKEND]], 5000, $V$8))</f>
        <v>19075</v>
      </c>
      <c r="G479">
        <f>IF(soki3[[#This Row],[Butelek]]-soki3[[#This Row],[wielkosc_zamowienia]]&lt;0, soki3[[#This Row],[Butelek]], soki3[[#This Row],[Butelek]]-soki3[[#This Row],[wielkosc_zamowienia]])</f>
        <v>13595</v>
      </c>
      <c r="H479" t="b">
        <f>(soki3[[#This Row],[Butelek]]=soki3[[#This Row],[Zostało]])</f>
        <v>0</v>
      </c>
      <c r="I479" t="b">
        <f>WEEKDAY(soki3[[#This Row],[data]],2)&gt;5</f>
        <v>1</v>
      </c>
    </row>
    <row r="480" spans="1:9" x14ac:dyDescent="0.25">
      <c r="A480">
        <v>479</v>
      </c>
      <c r="B480" s="2">
        <v>44431</v>
      </c>
      <c r="C480" t="s">
        <v>4</v>
      </c>
      <c r="D480">
        <v>6400</v>
      </c>
      <c r="E480">
        <f t="shared" si="20"/>
        <v>234</v>
      </c>
      <c r="F480">
        <f>IF(E480 = E479, G479, G479 + IF(soki3[[#This Row],[WEEKEND]], 5000, $V$8))</f>
        <v>26774</v>
      </c>
      <c r="G480">
        <f>IF(soki3[[#This Row],[Butelek]]-soki3[[#This Row],[wielkosc_zamowienia]]&lt;0, soki3[[#This Row],[Butelek]], soki3[[#This Row],[Butelek]]-soki3[[#This Row],[wielkosc_zamowienia]])</f>
        <v>20374</v>
      </c>
      <c r="H480" t="b">
        <f>(soki3[[#This Row],[Butelek]]=soki3[[#This Row],[Zostało]])</f>
        <v>0</v>
      </c>
      <c r="I480" t="b">
        <f>WEEKDAY(soki3[[#This Row],[data]],2)&gt;5</f>
        <v>0</v>
      </c>
    </row>
    <row r="481" spans="1:9" x14ac:dyDescent="0.25">
      <c r="A481">
        <v>480</v>
      </c>
      <c r="B481" s="2">
        <v>44431</v>
      </c>
      <c r="C481" t="s">
        <v>5</v>
      </c>
      <c r="D481">
        <v>7870</v>
      </c>
      <c r="E481">
        <f t="shared" si="20"/>
        <v>234</v>
      </c>
      <c r="F481">
        <f>IF(E481 = E480, G480, G480 + IF(soki3[[#This Row],[WEEKEND]], 5000, $V$8))</f>
        <v>20374</v>
      </c>
      <c r="G481">
        <f>IF(soki3[[#This Row],[Butelek]]-soki3[[#This Row],[wielkosc_zamowienia]]&lt;0, soki3[[#This Row],[Butelek]], soki3[[#This Row],[Butelek]]-soki3[[#This Row],[wielkosc_zamowienia]])</f>
        <v>12504</v>
      </c>
      <c r="H481" t="b">
        <f>(soki3[[#This Row],[Butelek]]=soki3[[#This Row],[Zostało]])</f>
        <v>0</v>
      </c>
      <c r="I481" t="b">
        <f>WEEKDAY(soki3[[#This Row],[data]],2)&gt;5</f>
        <v>0</v>
      </c>
    </row>
    <row r="482" spans="1:9" x14ac:dyDescent="0.25">
      <c r="A482">
        <v>481</v>
      </c>
      <c r="B482" s="2">
        <v>44431</v>
      </c>
      <c r="C482" t="s">
        <v>7</v>
      </c>
      <c r="D482">
        <v>7490</v>
      </c>
      <c r="E482">
        <f t="shared" si="20"/>
        <v>234</v>
      </c>
      <c r="F482">
        <f>IF(E482 = E481, G481, G481 + IF(soki3[[#This Row],[WEEKEND]], 5000, $V$8))</f>
        <v>12504</v>
      </c>
      <c r="G482">
        <f>IF(soki3[[#This Row],[Butelek]]-soki3[[#This Row],[wielkosc_zamowienia]]&lt;0, soki3[[#This Row],[Butelek]], soki3[[#This Row],[Butelek]]-soki3[[#This Row],[wielkosc_zamowienia]])</f>
        <v>5014</v>
      </c>
      <c r="H482" t="b">
        <f>(soki3[[#This Row],[Butelek]]=soki3[[#This Row],[Zostało]])</f>
        <v>0</v>
      </c>
      <c r="I482" t="b">
        <f>WEEKDAY(soki3[[#This Row],[data]],2)&gt;5</f>
        <v>0</v>
      </c>
    </row>
    <row r="483" spans="1:9" x14ac:dyDescent="0.25">
      <c r="A483">
        <v>482</v>
      </c>
      <c r="B483" s="2">
        <v>44432</v>
      </c>
      <c r="C483" t="s">
        <v>5</v>
      </c>
      <c r="D483">
        <v>6900</v>
      </c>
      <c r="E483">
        <f t="shared" si="20"/>
        <v>235</v>
      </c>
      <c r="F483">
        <f>IF(E483 = E482, G482, G482 + IF(soki3[[#This Row],[WEEKEND]], 5000, $V$8))</f>
        <v>18193</v>
      </c>
      <c r="G483">
        <f>IF(soki3[[#This Row],[Butelek]]-soki3[[#This Row],[wielkosc_zamowienia]]&lt;0, soki3[[#This Row],[Butelek]], soki3[[#This Row],[Butelek]]-soki3[[#This Row],[wielkosc_zamowienia]])</f>
        <v>11293</v>
      </c>
      <c r="H483" t="b">
        <f>(soki3[[#This Row],[Butelek]]=soki3[[#This Row],[Zostało]])</f>
        <v>0</v>
      </c>
      <c r="I483" t="b">
        <f>WEEKDAY(soki3[[#This Row],[data]],2)&gt;5</f>
        <v>0</v>
      </c>
    </row>
    <row r="484" spans="1:9" x14ac:dyDescent="0.25">
      <c r="A484">
        <v>483</v>
      </c>
      <c r="B484" s="2">
        <v>44432</v>
      </c>
      <c r="C484" t="s">
        <v>6</v>
      </c>
      <c r="D484">
        <v>5180</v>
      </c>
      <c r="E484">
        <f t="shared" si="20"/>
        <v>235</v>
      </c>
      <c r="F484">
        <f>IF(E484 = E483, G483, G483 + IF(soki3[[#This Row],[WEEKEND]], 5000, $V$8))</f>
        <v>11293</v>
      </c>
      <c r="G484">
        <f>IF(soki3[[#This Row],[Butelek]]-soki3[[#This Row],[wielkosc_zamowienia]]&lt;0, soki3[[#This Row],[Butelek]], soki3[[#This Row],[Butelek]]-soki3[[#This Row],[wielkosc_zamowienia]])</f>
        <v>6113</v>
      </c>
      <c r="H484" t="b">
        <f>(soki3[[#This Row],[Butelek]]=soki3[[#This Row],[Zostało]])</f>
        <v>0</v>
      </c>
      <c r="I484" t="b">
        <f>WEEKDAY(soki3[[#This Row],[data]],2)&gt;5</f>
        <v>0</v>
      </c>
    </row>
    <row r="485" spans="1:9" x14ac:dyDescent="0.25">
      <c r="A485">
        <v>484</v>
      </c>
      <c r="B485" s="2">
        <v>44432</v>
      </c>
      <c r="C485" t="s">
        <v>4</v>
      </c>
      <c r="D485">
        <v>1870</v>
      </c>
      <c r="E485">
        <f t="shared" si="20"/>
        <v>235</v>
      </c>
      <c r="F485">
        <f>IF(E485 = E484, G484, G484 + IF(soki3[[#This Row],[WEEKEND]], 5000, $V$8))</f>
        <v>6113</v>
      </c>
      <c r="G485">
        <f>IF(soki3[[#This Row],[Butelek]]-soki3[[#This Row],[wielkosc_zamowienia]]&lt;0, soki3[[#This Row],[Butelek]], soki3[[#This Row],[Butelek]]-soki3[[#This Row],[wielkosc_zamowienia]])</f>
        <v>4243</v>
      </c>
      <c r="H485" t="b">
        <f>(soki3[[#This Row],[Butelek]]=soki3[[#This Row],[Zostało]])</f>
        <v>0</v>
      </c>
      <c r="I485" t="b">
        <f>WEEKDAY(soki3[[#This Row],[data]],2)&gt;5</f>
        <v>0</v>
      </c>
    </row>
    <row r="486" spans="1:9" x14ac:dyDescent="0.25">
      <c r="A486">
        <v>485</v>
      </c>
      <c r="B486" s="2">
        <v>44433</v>
      </c>
      <c r="C486" t="s">
        <v>7</v>
      </c>
      <c r="D486">
        <v>2520</v>
      </c>
      <c r="E486">
        <f t="shared" si="20"/>
        <v>236</v>
      </c>
      <c r="F486">
        <f>IF(E486 = E485, G485, G485 + IF(soki3[[#This Row],[WEEKEND]], 5000, $V$8))</f>
        <v>17422</v>
      </c>
      <c r="G486">
        <f>IF(soki3[[#This Row],[Butelek]]-soki3[[#This Row],[wielkosc_zamowienia]]&lt;0, soki3[[#This Row],[Butelek]], soki3[[#This Row],[Butelek]]-soki3[[#This Row],[wielkosc_zamowienia]])</f>
        <v>14902</v>
      </c>
      <c r="H486" t="b">
        <f>(soki3[[#This Row],[Butelek]]=soki3[[#This Row],[Zostało]])</f>
        <v>0</v>
      </c>
      <c r="I486" t="b">
        <f>WEEKDAY(soki3[[#This Row],[data]],2)&gt;5</f>
        <v>0</v>
      </c>
    </row>
    <row r="487" spans="1:9" x14ac:dyDescent="0.25">
      <c r="A487">
        <v>486</v>
      </c>
      <c r="B487" s="2">
        <v>44433</v>
      </c>
      <c r="C487" t="s">
        <v>5</v>
      </c>
      <c r="D487">
        <v>6360</v>
      </c>
      <c r="E487">
        <f t="shared" si="20"/>
        <v>236</v>
      </c>
      <c r="F487">
        <f>IF(E487 = E486, G486, G486 + IF(soki3[[#This Row],[WEEKEND]], 5000, $V$8))</f>
        <v>14902</v>
      </c>
      <c r="G487">
        <f>IF(soki3[[#This Row],[Butelek]]-soki3[[#This Row],[wielkosc_zamowienia]]&lt;0, soki3[[#This Row],[Butelek]], soki3[[#This Row],[Butelek]]-soki3[[#This Row],[wielkosc_zamowienia]])</f>
        <v>8542</v>
      </c>
      <c r="H487" t="b">
        <f>(soki3[[#This Row],[Butelek]]=soki3[[#This Row],[Zostało]])</f>
        <v>0</v>
      </c>
      <c r="I487" t="b">
        <f>WEEKDAY(soki3[[#This Row],[data]],2)&gt;5</f>
        <v>0</v>
      </c>
    </row>
    <row r="488" spans="1:9" x14ac:dyDescent="0.25">
      <c r="A488">
        <v>487</v>
      </c>
      <c r="B488" s="2">
        <v>44434</v>
      </c>
      <c r="C488" t="s">
        <v>4</v>
      </c>
      <c r="D488">
        <v>8890</v>
      </c>
      <c r="E488">
        <f t="shared" si="20"/>
        <v>237</v>
      </c>
      <c r="F488">
        <f>IF(E488 = E487, G487, G487 + IF(soki3[[#This Row],[WEEKEND]], 5000, $V$8))</f>
        <v>21721</v>
      </c>
      <c r="G488">
        <f>IF(soki3[[#This Row],[Butelek]]-soki3[[#This Row],[wielkosc_zamowienia]]&lt;0, soki3[[#This Row],[Butelek]], soki3[[#This Row],[Butelek]]-soki3[[#This Row],[wielkosc_zamowienia]])</f>
        <v>12831</v>
      </c>
      <c r="H488" t="b">
        <f>(soki3[[#This Row],[Butelek]]=soki3[[#This Row],[Zostało]])</f>
        <v>0</v>
      </c>
      <c r="I488" t="b">
        <f>WEEKDAY(soki3[[#This Row],[data]],2)&gt;5</f>
        <v>0</v>
      </c>
    </row>
    <row r="489" spans="1:9" x14ac:dyDescent="0.25">
      <c r="A489">
        <v>488</v>
      </c>
      <c r="B489" s="2">
        <v>44435</v>
      </c>
      <c r="C489" t="s">
        <v>7</v>
      </c>
      <c r="D489">
        <v>1470</v>
      </c>
      <c r="E489">
        <f t="shared" si="20"/>
        <v>238</v>
      </c>
      <c r="F489">
        <f>IF(E489 = E488, G488, G488 + IF(soki3[[#This Row],[WEEKEND]], 5000, $V$8))</f>
        <v>26010</v>
      </c>
      <c r="G489">
        <f>IF(soki3[[#This Row],[Butelek]]-soki3[[#This Row],[wielkosc_zamowienia]]&lt;0, soki3[[#This Row],[Butelek]], soki3[[#This Row],[Butelek]]-soki3[[#This Row],[wielkosc_zamowienia]])</f>
        <v>24540</v>
      </c>
      <c r="H489" t="b">
        <f>(soki3[[#This Row],[Butelek]]=soki3[[#This Row],[Zostało]])</f>
        <v>0</v>
      </c>
      <c r="I489" t="b">
        <f>WEEKDAY(soki3[[#This Row],[data]],2)&gt;5</f>
        <v>0</v>
      </c>
    </row>
    <row r="490" spans="1:9" x14ac:dyDescent="0.25">
      <c r="A490">
        <v>489</v>
      </c>
      <c r="B490" s="2">
        <v>44436</v>
      </c>
      <c r="C490" t="s">
        <v>7</v>
      </c>
      <c r="D490">
        <v>2950</v>
      </c>
      <c r="E490">
        <f t="shared" si="20"/>
        <v>239</v>
      </c>
      <c r="F490">
        <f>IF(E490 = E489, G489, G489 + IF(soki3[[#This Row],[WEEKEND]], 5000, $V$8))</f>
        <v>29540</v>
      </c>
      <c r="G490">
        <f>IF(soki3[[#This Row],[Butelek]]-soki3[[#This Row],[wielkosc_zamowienia]]&lt;0, soki3[[#This Row],[Butelek]], soki3[[#This Row],[Butelek]]-soki3[[#This Row],[wielkosc_zamowienia]])</f>
        <v>26590</v>
      </c>
      <c r="H490" t="b">
        <f>(soki3[[#This Row],[Butelek]]=soki3[[#This Row],[Zostało]])</f>
        <v>0</v>
      </c>
      <c r="I490" t="b">
        <f>WEEKDAY(soki3[[#This Row],[data]],2)&gt;5</f>
        <v>1</v>
      </c>
    </row>
    <row r="491" spans="1:9" x14ac:dyDescent="0.25">
      <c r="A491">
        <v>490</v>
      </c>
      <c r="B491" s="2">
        <v>44436</v>
      </c>
      <c r="C491" t="s">
        <v>4</v>
      </c>
      <c r="D491">
        <v>6730</v>
      </c>
      <c r="E491">
        <f t="shared" si="20"/>
        <v>239</v>
      </c>
      <c r="F491">
        <f>IF(E491 = E490, G490, G490 + IF(soki3[[#This Row],[WEEKEND]], 5000, $V$8))</f>
        <v>26590</v>
      </c>
      <c r="G491">
        <f>IF(soki3[[#This Row],[Butelek]]-soki3[[#This Row],[wielkosc_zamowienia]]&lt;0, soki3[[#This Row],[Butelek]], soki3[[#This Row],[Butelek]]-soki3[[#This Row],[wielkosc_zamowienia]])</f>
        <v>19860</v>
      </c>
      <c r="H491" t="b">
        <f>(soki3[[#This Row],[Butelek]]=soki3[[#This Row],[Zostało]])</f>
        <v>0</v>
      </c>
      <c r="I491" t="b">
        <f>WEEKDAY(soki3[[#This Row],[data]],2)&gt;5</f>
        <v>1</v>
      </c>
    </row>
    <row r="492" spans="1:9" x14ac:dyDescent="0.25">
      <c r="A492">
        <v>491</v>
      </c>
      <c r="B492" s="2">
        <v>44437</v>
      </c>
      <c r="C492" t="s">
        <v>5</v>
      </c>
      <c r="D492">
        <v>5530</v>
      </c>
      <c r="E492">
        <f t="shared" si="20"/>
        <v>240</v>
      </c>
      <c r="F492">
        <f>IF(E492 = E491, G491, G491 + IF(soki3[[#This Row],[WEEKEND]], 5000, $V$8))</f>
        <v>24860</v>
      </c>
      <c r="G492">
        <f>IF(soki3[[#This Row],[Butelek]]-soki3[[#This Row],[wielkosc_zamowienia]]&lt;0, soki3[[#This Row],[Butelek]], soki3[[#This Row],[Butelek]]-soki3[[#This Row],[wielkosc_zamowienia]])</f>
        <v>19330</v>
      </c>
      <c r="H492" t="b">
        <f>(soki3[[#This Row],[Butelek]]=soki3[[#This Row],[Zostało]])</f>
        <v>0</v>
      </c>
      <c r="I492" t="b">
        <f>WEEKDAY(soki3[[#This Row],[data]],2)&gt;5</f>
        <v>1</v>
      </c>
    </row>
    <row r="493" spans="1:9" x14ac:dyDescent="0.25">
      <c r="A493">
        <v>492</v>
      </c>
      <c r="B493" s="2">
        <v>44437</v>
      </c>
      <c r="C493" t="s">
        <v>7</v>
      </c>
      <c r="D493">
        <v>6600</v>
      </c>
      <c r="E493">
        <f t="shared" si="20"/>
        <v>240</v>
      </c>
      <c r="F493">
        <f>IF(E493 = E492, G492, G492 + IF(soki3[[#This Row],[WEEKEND]], 5000, $V$8))</f>
        <v>19330</v>
      </c>
      <c r="G493">
        <f>IF(soki3[[#This Row],[Butelek]]-soki3[[#This Row],[wielkosc_zamowienia]]&lt;0, soki3[[#This Row],[Butelek]], soki3[[#This Row],[Butelek]]-soki3[[#This Row],[wielkosc_zamowienia]])</f>
        <v>12730</v>
      </c>
      <c r="H493" t="b">
        <f>(soki3[[#This Row],[Butelek]]=soki3[[#This Row],[Zostało]])</f>
        <v>0</v>
      </c>
      <c r="I493" t="b">
        <f>WEEKDAY(soki3[[#This Row],[data]],2)&gt;5</f>
        <v>1</v>
      </c>
    </row>
    <row r="494" spans="1:9" x14ac:dyDescent="0.25">
      <c r="A494">
        <v>493</v>
      </c>
      <c r="B494" s="2">
        <v>44438</v>
      </c>
      <c r="C494" t="s">
        <v>5</v>
      </c>
      <c r="D494">
        <v>7740</v>
      </c>
      <c r="E494">
        <f t="shared" si="20"/>
        <v>241</v>
      </c>
      <c r="F494">
        <f>IF(E494 = E493, G493, G493 + IF(soki3[[#This Row],[WEEKEND]], 5000, $V$8))</f>
        <v>25909</v>
      </c>
      <c r="G494">
        <f>IF(soki3[[#This Row],[Butelek]]-soki3[[#This Row],[wielkosc_zamowienia]]&lt;0, soki3[[#This Row],[Butelek]], soki3[[#This Row],[Butelek]]-soki3[[#This Row],[wielkosc_zamowienia]])</f>
        <v>18169</v>
      </c>
      <c r="H494" t="b">
        <f>(soki3[[#This Row],[Butelek]]=soki3[[#This Row],[Zostało]])</f>
        <v>0</v>
      </c>
      <c r="I494" t="b">
        <f>WEEKDAY(soki3[[#This Row],[data]],2)&gt;5</f>
        <v>0</v>
      </c>
    </row>
    <row r="495" spans="1:9" x14ac:dyDescent="0.25">
      <c r="A495">
        <v>494</v>
      </c>
      <c r="B495" s="2">
        <v>44438</v>
      </c>
      <c r="C495" t="s">
        <v>7</v>
      </c>
      <c r="D495">
        <v>3800</v>
      </c>
      <c r="E495">
        <f t="shared" si="20"/>
        <v>241</v>
      </c>
      <c r="F495">
        <f>IF(E495 = E494, G494, G494 + IF(soki3[[#This Row],[WEEKEND]], 5000, $V$8))</f>
        <v>18169</v>
      </c>
      <c r="G495">
        <f>IF(soki3[[#This Row],[Butelek]]-soki3[[#This Row],[wielkosc_zamowienia]]&lt;0, soki3[[#This Row],[Butelek]], soki3[[#This Row],[Butelek]]-soki3[[#This Row],[wielkosc_zamowienia]])</f>
        <v>14369</v>
      </c>
      <c r="H495" t="b">
        <f>(soki3[[#This Row],[Butelek]]=soki3[[#This Row],[Zostało]])</f>
        <v>0</v>
      </c>
      <c r="I495" t="b">
        <f>WEEKDAY(soki3[[#This Row],[data]],2)&gt;5</f>
        <v>0</v>
      </c>
    </row>
    <row r="496" spans="1:9" x14ac:dyDescent="0.25">
      <c r="A496">
        <v>495</v>
      </c>
      <c r="B496" s="2">
        <v>44438</v>
      </c>
      <c r="C496" t="s">
        <v>4</v>
      </c>
      <c r="D496">
        <v>7060</v>
      </c>
      <c r="E496">
        <f t="shared" si="20"/>
        <v>241</v>
      </c>
      <c r="F496">
        <f>IF(E496 = E495, G495, G495 + IF(soki3[[#This Row],[WEEKEND]], 5000, $V$8))</f>
        <v>14369</v>
      </c>
      <c r="G496">
        <f>IF(soki3[[#This Row],[Butelek]]-soki3[[#This Row],[wielkosc_zamowienia]]&lt;0, soki3[[#This Row],[Butelek]], soki3[[#This Row],[Butelek]]-soki3[[#This Row],[wielkosc_zamowienia]])</f>
        <v>7309</v>
      </c>
      <c r="H496" t="b">
        <f>(soki3[[#This Row],[Butelek]]=soki3[[#This Row],[Zostało]])</f>
        <v>0</v>
      </c>
      <c r="I496" t="b">
        <f>WEEKDAY(soki3[[#This Row],[data]],2)&gt;5</f>
        <v>0</v>
      </c>
    </row>
    <row r="497" spans="1:9" x14ac:dyDescent="0.25">
      <c r="A497">
        <v>496</v>
      </c>
      <c r="B497" s="2">
        <v>44439</v>
      </c>
      <c r="C497" t="s">
        <v>4</v>
      </c>
      <c r="D497">
        <v>4560</v>
      </c>
      <c r="E497">
        <f t="shared" si="20"/>
        <v>242</v>
      </c>
      <c r="F497">
        <f>IF(E497 = E496, G496, G496 + IF(soki3[[#This Row],[WEEKEND]], 5000, $V$8))</f>
        <v>20488</v>
      </c>
      <c r="G497">
        <f>IF(soki3[[#This Row],[Butelek]]-soki3[[#This Row],[wielkosc_zamowienia]]&lt;0, soki3[[#This Row],[Butelek]], soki3[[#This Row],[Butelek]]-soki3[[#This Row],[wielkosc_zamowienia]])</f>
        <v>15928</v>
      </c>
      <c r="H497" t="b">
        <f>(soki3[[#This Row],[Butelek]]=soki3[[#This Row],[Zostało]])</f>
        <v>0</v>
      </c>
      <c r="I497" t="b">
        <f>WEEKDAY(soki3[[#This Row],[data]],2)&gt;5</f>
        <v>0</v>
      </c>
    </row>
    <row r="498" spans="1:9" x14ac:dyDescent="0.25">
      <c r="A498">
        <v>497</v>
      </c>
      <c r="B498" s="2">
        <v>44440</v>
      </c>
      <c r="C498" t="s">
        <v>4</v>
      </c>
      <c r="D498">
        <v>4620</v>
      </c>
      <c r="E498">
        <f t="shared" si="20"/>
        <v>243</v>
      </c>
      <c r="F498">
        <f>IF(E498 = E497, G497, G497 + IF(soki3[[#This Row],[WEEKEND]], 5000, $V$8))</f>
        <v>29107</v>
      </c>
      <c r="G498">
        <f>IF(soki3[[#This Row],[Butelek]]-soki3[[#This Row],[wielkosc_zamowienia]]&lt;0, soki3[[#This Row],[Butelek]], soki3[[#This Row],[Butelek]]-soki3[[#This Row],[wielkosc_zamowienia]])</f>
        <v>24487</v>
      </c>
      <c r="H498" t="b">
        <f>(soki3[[#This Row],[Butelek]]=soki3[[#This Row],[Zostało]])</f>
        <v>0</v>
      </c>
      <c r="I498" t="b">
        <f>WEEKDAY(soki3[[#This Row],[data]],2)&gt;5</f>
        <v>0</v>
      </c>
    </row>
    <row r="499" spans="1:9" x14ac:dyDescent="0.25">
      <c r="A499">
        <v>498</v>
      </c>
      <c r="B499" s="2">
        <v>44440</v>
      </c>
      <c r="C499" t="s">
        <v>7</v>
      </c>
      <c r="D499">
        <v>1530</v>
      </c>
      <c r="E499">
        <f t="shared" si="20"/>
        <v>243</v>
      </c>
      <c r="F499">
        <f>IF(E499 = E498, G498, G498 + IF(soki3[[#This Row],[WEEKEND]], 5000, $V$8))</f>
        <v>24487</v>
      </c>
      <c r="G499">
        <f>IF(soki3[[#This Row],[Butelek]]-soki3[[#This Row],[wielkosc_zamowienia]]&lt;0, soki3[[#This Row],[Butelek]], soki3[[#This Row],[Butelek]]-soki3[[#This Row],[wielkosc_zamowienia]])</f>
        <v>22957</v>
      </c>
      <c r="H499" t="b">
        <f>(soki3[[#This Row],[Butelek]]=soki3[[#This Row],[Zostało]])</f>
        <v>0</v>
      </c>
      <c r="I499" t="b">
        <f>WEEKDAY(soki3[[#This Row],[data]],2)&gt;5</f>
        <v>0</v>
      </c>
    </row>
    <row r="500" spans="1:9" x14ac:dyDescent="0.25">
      <c r="A500">
        <v>499</v>
      </c>
      <c r="B500" s="2">
        <v>44441</v>
      </c>
      <c r="C500" t="s">
        <v>4</v>
      </c>
      <c r="D500">
        <v>6920</v>
      </c>
      <c r="E500">
        <f t="shared" si="20"/>
        <v>244</v>
      </c>
      <c r="F500">
        <f>IF(E500 = E499, G499, G499 + IF(soki3[[#This Row],[WEEKEND]], 5000, $V$8))</f>
        <v>36136</v>
      </c>
      <c r="G500">
        <f>IF(soki3[[#This Row],[Butelek]]-soki3[[#This Row],[wielkosc_zamowienia]]&lt;0, soki3[[#This Row],[Butelek]], soki3[[#This Row],[Butelek]]-soki3[[#This Row],[wielkosc_zamowienia]])</f>
        <v>29216</v>
      </c>
      <c r="H500" t="b">
        <f>(soki3[[#This Row],[Butelek]]=soki3[[#This Row],[Zostało]])</f>
        <v>0</v>
      </c>
      <c r="I500" t="b">
        <f>WEEKDAY(soki3[[#This Row],[data]],2)&gt;5</f>
        <v>0</v>
      </c>
    </row>
    <row r="501" spans="1:9" x14ac:dyDescent="0.25">
      <c r="A501">
        <v>500</v>
      </c>
      <c r="B501" s="2">
        <v>44441</v>
      </c>
      <c r="C501" t="s">
        <v>6</v>
      </c>
      <c r="D501">
        <v>4100</v>
      </c>
      <c r="E501">
        <f t="shared" si="20"/>
        <v>244</v>
      </c>
      <c r="F501">
        <f>IF(E501 = E500, G500, G500 + IF(soki3[[#This Row],[WEEKEND]], 5000, $V$8))</f>
        <v>29216</v>
      </c>
      <c r="G501">
        <f>IF(soki3[[#This Row],[Butelek]]-soki3[[#This Row],[wielkosc_zamowienia]]&lt;0, soki3[[#This Row],[Butelek]], soki3[[#This Row],[Butelek]]-soki3[[#This Row],[wielkosc_zamowienia]])</f>
        <v>25116</v>
      </c>
      <c r="H501" t="b">
        <f>(soki3[[#This Row],[Butelek]]=soki3[[#This Row],[Zostało]])</f>
        <v>0</v>
      </c>
      <c r="I501" t="b">
        <f>WEEKDAY(soki3[[#This Row],[data]],2)&gt;5</f>
        <v>0</v>
      </c>
    </row>
    <row r="502" spans="1:9" x14ac:dyDescent="0.25">
      <c r="A502">
        <v>501</v>
      </c>
      <c r="B502" s="2">
        <v>44442</v>
      </c>
      <c r="C502" t="s">
        <v>5</v>
      </c>
      <c r="D502">
        <v>2870</v>
      </c>
      <c r="E502">
        <f t="shared" si="20"/>
        <v>245</v>
      </c>
      <c r="F502">
        <f>IF(E502 = E501, G501, G501 + IF(soki3[[#This Row],[WEEKEND]], 5000, $V$8))</f>
        <v>38295</v>
      </c>
      <c r="G502">
        <f>IF(soki3[[#This Row],[Butelek]]-soki3[[#This Row],[wielkosc_zamowienia]]&lt;0, soki3[[#This Row],[Butelek]], soki3[[#This Row],[Butelek]]-soki3[[#This Row],[wielkosc_zamowienia]])</f>
        <v>35425</v>
      </c>
      <c r="H502" t="b">
        <f>(soki3[[#This Row],[Butelek]]=soki3[[#This Row],[Zostało]])</f>
        <v>0</v>
      </c>
      <c r="I502" t="b">
        <f>WEEKDAY(soki3[[#This Row],[data]],2)&gt;5</f>
        <v>0</v>
      </c>
    </row>
    <row r="503" spans="1:9" x14ac:dyDescent="0.25">
      <c r="A503">
        <v>502</v>
      </c>
      <c r="B503" s="2">
        <v>44442</v>
      </c>
      <c r="C503" t="s">
        <v>4</v>
      </c>
      <c r="D503">
        <v>1160</v>
      </c>
      <c r="E503">
        <f t="shared" si="20"/>
        <v>245</v>
      </c>
      <c r="F503">
        <f>IF(E503 = E502, G502, G502 + IF(soki3[[#This Row],[WEEKEND]], 5000, $V$8))</f>
        <v>35425</v>
      </c>
      <c r="G503">
        <f>IF(soki3[[#This Row],[Butelek]]-soki3[[#This Row],[wielkosc_zamowienia]]&lt;0, soki3[[#This Row],[Butelek]], soki3[[#This Row],[Butelek]]-soki3[[#This Row],[wielkosc_zamowienia]])</f>
        <v>34265</v>
      </c>
      <c r="H503" t="b">
        <f>(soki3[[#This Row],[Butelek]]=soki3[[#This Row],[Zostało]])</f>
        <v>0</v>
      </c>
      <c r="I503" t="b">
        <f>WEEKDAY(soki3[[#This Row],[data]],2)&gt;5</f>
        <v>0</v>
      </c>
    </row>
    <row r="504" spans="1:9" x14ac:dyDescent="0.25">
      <c r="A504">
        <v>503</v>
      </c>
      <c r="B504" s="2">
        <v>44442</v>
      </c>
      <c r="C504" t="s">
        <v>6</v>
      </c>
      <c r="D504">
        <v>8460</v>
      </c>
      <c r="E504">
        <f t="shared" si="20"/>
        <v>245</v>
      </c>
      <c r="F504">
        <f>IF(E504 = E503, G503, G503 + IF(soki3[[#This Row],[WEEKEND]], 5000, $V$8))</f>
        <v>34265</v>
      </c>
      <c r="G504">
        <f>IF(soki3[[#This Row],[Butelek]]-soki3[[#This Row],[wielkosc_zamowienia]]&lt;0, soki3[[#This Row],[Butelek]], soki3[[#This Row],[Butelek]]-soki3[[#This Row],[wielkosc_zamowienia]])</f>
        <v>25805</v>
      </c>
      <c r="H504" t="b">
        <f>(soki3[[#This Row],[Butelek]]=soki3[[#This Row],[Zostało]])</f>
        <v>0</v>
      </c>
      <c r="I504" t="b">
        <f>WEEKDAY(soki3[[#This Row],[data]],2)&gt;5</f>
        <v>0</v>
      </c>
    </row>
    <row r="505" spans="1:9" x14ac:dyDescent="0.25">
      <c r="A505">
        <v>504</v>
      </c>
      <c r="B505" s="2">
        <v>44443</v>
      </c>
      <c r="C505" t="s">
        <v>5</v>
      </c>
      <c r="D505">
        <v>6880</v>
      </c>
      <c r="E505">
        <f t="shared" si="20"/>
        <v>246</v>
      </c>
      <c r="F505">
        <f>IF(E505 = E504, G504, G504 + IF(soki3[[#This Row],[WEEKEND]], 5000, $V$8))</f>
        <v>30805</v>
      </c>
      <c r="G505">
        <f>IF(soki3[[#This Row],[Butelek]]-soki3[[#This Row],[wielkosc_zamowienia]]&lt;0, soki3[[#This Row],[Butelek]], soki3[[#This Row],[Butelek]]-soki3[[#This Row],[wielkosc_zamowienia]])</f>
        <v>23925</v>
      </c>
      <c r="H505" t="b">
        <f>(soki3[[#This Row],[Butelek]]=soki3[[#This Row],[Zostało]])</f>
        <v>0</v>
      </c>
      <c r="I505" t="b">
        <f>WEEKDAY(soki3[[#This Row],[data]],2)&gt;5</f>
        <v>1</v>
      </c>
    </row>
    <row r="506" spans="1:9" x14ac:dyDescent="0.25">
      <c r="A506">
        <v>505</v>
      </c>
      <c r="B506" s="2">
        <v>44444</v>
      </c>
      <c r="C506" t="s">
        <v>7</v>
      </c>
      <c r="D506">
        <v>3610</v>
      </c>
      <c r="E506">
        <f t="shared" si="20"/>
        <v>247</v>
      </c>
      <c r="F506">
        <f>IF(E506 = E505, G505, G505 + IF(soki3[[#This Row],[WEEKEND]], 5000, $V$8))</f>
        <v>28925</v>
      </c>
      <c r="G506">
        <f>IF(soki3[[#This Row],[Butelek]]-soki3[[#This Row],[wielkosc_zamowienia]]&lt;0, soki3[[#This Row],[Butelek]], soki3[[#This Row],[Butelek]]-soki3[[#This Row],[wielkosc_zamowienia]])</f>
        <v>25315</v>
      </c>
      <c r="H506" t="b">
        <f>(soki3[[#This Row],[Butelek]]=soki3[[#This Row],[Zostało]])</f>
        <v>0</v>
      </c>
      <c r="I506" t="b">
        <f>WEEKDAY(soki3[[#This Row],[data]],2)&gt;5</f>
        <v>1</v>
      </c>
    </row>
    <row r="507" spans="1:9" x14ac:dyDescent="0.25">
      <c r="A507">
        <v>506</v>
      </c>
      <c r="B507" s="2">
        <v>44445</v>
      </c>
      <c r="C507" t="s">
        <v>6</v>
      </c>
      <c r="D507">
        <v>2400</v>
      </c>
      <c r="E507">
        <f t="shared" si="20"/>
        <v>248</v>
      </c>
      <c r="F507">
        <f>IF(E507 = E506, G506, G506 + IF(soki3[[#This Row],[WEEKEND]], 5000, $V$8))</f>
        <v>38494</v>
      </c>
      <c r="G507">
        <f>IF(soki3[[#This Row],[Butelek]]-soki3[[#This Row],[wielkosc_zamowienia]]&lt;0, soki3[[#This Row],[Butelek]], soki3[[#This Row],[Butelek]]-soki3[[#This Row],[wielkosc_zamowienia]])</f>
        <v>36094</v>
      </c>
      <c r="H507" t="b">
        <f>(soki3[[#This Row],[Butelek]]=soki3[[#This Row],[Zostało]])</f>
        <v>0</v>
      </c>
      <c r="I507" t="b">
        <f>WEEKDAY(soki3[[#This Row],[data]],2)&gt;5</f>
        <v>0</v>
      </c>
    </row>
    <row r="508" spans="1:9" x14ac:dyDescent="0.25">
      <c r="A508">
        <v>507</v>
      </c>
      <c r="B508" s="2">
        <v>44446</v>
      </c>
      <c r="C508" t="s">
        <v>5</v>
      </c>
      <c r="D508">
        <v>2660</v>
      </c>
      <c r="E508">
        <f t="shared" si="20"/>
        <v>249</v>
      </c>
      <c r="F508">
        <f>IF(E508 = E507, G507, G507 + IF(soki3[[#This Row],[WEEKEND]], 5000, $V$8))</f>
        <v>49273</v>
      </c>
      <c r="G508">
        <f>IF(soki3[[#This Row],[Butelek]]-soki3[[#This Row],[wielkosc_zamowienia]]&lt;0, soki3[[#This Row],[Butelek]], soki3[[#This Row],[Butelek]]-soki3[[#This Row],[wielkosc_zamowienia]])</f>
        <v>46613</v>
      </c>
      <c r="H508" t="b">
        <f>(soki3[[#This Row],[Butelek]]=soki3[[#This Row],[Zostało]])</f>
        <v>0</v>
      </c>
      <c r="I508" t="b">
        <f>WEEKDAY(soki3[[#This Row],[data]],2)&gt;5</f>
        <v>0</v>
      </c>
    </row>
    <row r="509" spans="1:9" x14ac:dyDescent="0.25">
      <c r="A509">
        <v>508</v>
      </c>
      <c r="B509" s="2">
        <v>44447</v>
      </c>
      <c r="C509" t="s">
        <v>7</v>
      </c>
      <c r="D509">
        <v>9310</v>
      </c>
      <c r="E509">
        <f t="shared" si="20"/>
        <v>250</v>
      </c>
      <c r="F509">
        <f>IF(E509 = E508, G508, G508 + IF(soki3[[#This Row],[WEEKEND]], 5000, $V$8))</f>
        <v>59792</v>
      </c>
      <c r="G509">
        <f>IF(soki3[[#This Row],[Butelek]]-soki3[[#This Row],[wielkosc_zamowienia]]&lt;0, soki3[[#This Row],[Butelek]], soki3[[#This Row],[Butelek]]-soki3[[#This Row],[wielkosc_zamowienia]])</f>
        <v>50482</v>
      </c>
      <c r="H509" t="b">
        <f>(soki3[[#This Row],[Butelek]]=soki3[[#This Row],[Zostało]])</f>
        <v>0</v>
      </c>
      <c r="I509" t="b">
        <f>WEEKDAY(soki3[[#This Row],[data]],2)&gt;5</f>
        <v>0</v>
      </c>
    </row>
    <row r="510" spans="1:9" x14ac:dyDescent="0.25">
      <c r="A510">
        <v>509</v>
      </c>
      <c r="B510" s="2">
        <v>44447</v>
      </c>
      <c r="C510" t="s">
        <v>5</v>
      </c>
      <c r="D510">
        <v>3980</v>
      </c>
      <c r="E510">
        <f t="shared" si="20"/>
        <v>250</v>
      </c>
      <c r="F510">
        <f>IF(E510 = E509, G509, G509 + IF(soki3[[#This Row],[WEEKEND]], 5000, $V$8))</f>
        <v>50482</v>
      </c>
      <c r="G510">
        <f>IF(soki3[[#This Row],[Butelek]]-soki3[[#This Row],[wielkosc_zamowienia]]&lt;0, soki3[[#This Row],[Butelek]], soki3[[#This Row],[Butelek]]-soki3[[#This Row],[wielkosc_zamowienia]])</f>
        <v>46502</v>
      </c>
      <c r="H510" t="b">
        <f>(soki3[[#This Row],[Butelek]]=soki3[[#This Row],[Zostało]])</f>
        <v>0</v>
      </c>
      <c r="I510" t="b">
        <f>WEEKDAY(soki3[[#This Row],[data]],2)&gt;5</f>
        <v>0</v>
      </c>
    </row>
    <row r="511" spans="1:9" x14ac:dyDescent="0.25">
      <c r="A511">
        <v>510</v>
      </c>
      <c r="B511" s="2">
        <v>44448</v>
      </c>
      <c r="C511" t="s">
        <v>6</v>
      </c>
      <c r="D511">
        <v>7000</v>
      </c>
      <c r="E511">
        <f t="shared" si="20"/>
        <v>251</v>
      </c>
      <c r="F511">
        <f>IF(E511 = E510, G510, G510 + IF(soki3[[#This Row],[WEEKEND]], 5000, $V$8))</f>
        <v>59681</v>
      </c>
      <c r="G511">
        <f>IF(soki3[[#This Row],[Butelek]]-soki3[[#This Row],[wielkosc_zamowienia]]&lt;0, soki3[[#This Row],[Butelek]], soki3[[#This Row],[Butelek]]-soki3[[#This Row],[wielkosc_zamowienia]])</f>
        <v>52681</v>
      </c>
      <c r="H511" t="b">
        <f>(soki3[[#This Row],[Butelek]]=soki3[[#This Row],[Zostało]])</f>
        <v>0</v>
      </c>
      <c r="I511" t="b">
        <f>WEEKDAY(soki3[[#This Row],[data]],2)&gt;5</f>
        <v>0</v>
      </c>
    </row>
    <row r="512" spans="1:9" x14ac:dyDescent="0.25">
      <c r="A512">
        <v>511</v>
      </c>
      <c r="B512" s="2">
        <v>44448</v>
      </c>
      <c r="C512" t="s">
        <v>5</v>
      </c>
      <c r="D512">
        <v>4660</v>
      </c>
      <c r="E512">
        <f t="shared" si="20"/>
        <v>251</v>
      </c>
      <c r="F512">
        <f>IF(E512 = E511, G511, G511 + IF(soki3[[#This Row],[WEEKEND]], 5000, $V$8))</f>
        <v>52681</v>
      </c>
      <c r="G512">
        <f>IF(soki3[[#This Row],[Butelek]]-soki3[[#This Row],[wielkosc_zamowienia]]&lt;0, soki3[[#This Row],[Butelek]], soki3[[#This Row],[Butelek]]-soki3[[#This Row],[wielkosc_zamowienia]])</f>
        <v>48021</v>
      </c>
      <c r="H512" t="b">
        <f>(soki3[[#This Row],[Butelek]]=soki3[[#This Row],[Zostało]])</f>
        <v>0</v>
      </c>
      <c r="I512" t="b">
        <f>WEEKDAY(soki3[[#This Row],[data]],2)&gt;5</f>
        <v>0</v>
      </c>
    </row>
    <row r="513" spans="1:9" x14ac:dyDescent="0.25">
      <c r="A513">
        <v>512</v>
      </c>
      <c r="B513" s="2">
        <v>44448</v>
      </c>
      <c r="C513" t="s">
        <v>4</v>
      </c>
      <c r="D513">
        <v>6620</v>
      </c>
      <c r="E513">
        <f t="shared" si="20"/>
        <v>251</v>
      </c>
      <c r="F513">
        <f>IF(E513 = E512, G512, G512 + IF(soki3[[#This Row],[WEEKEND]], 5000, $V$8))</f>
        <v>48021</v>
      </c>
      <c r="G513">
        <f>IF(soki3[[#This Row],[Butelek]]-soki3[[#This Row],[wielkosc_zamowienia]]&lt;0, soki3[[#This Row],[Butelek]], soki3[[#This Row],[Butelek]]-soki3[[#This Row],[wielkosc_zamowienia]])</f>
        <v>41401</v>
      </c>
      <c r="H513" t="b">
        <f>(soki3[[#This Row],[Butelek]]=soki3[[#This Row],[Zostało]])</f>
        <v>0</v>
      </c>
      <c r="I513" t="b">
        <f>WEEKDAY(soki3[[#This Row],[data]],2)&gt;5</f>
        <v>0</v>
      </c>
    </row>
    <row r="514" spans="1:9" x14ac:dyDescent="0.25">
      <c r="A514">
        <v>513</v>
      </c>
      <c r="B514" s="2">
        <v>44449</v>
      </c>
      <c r="C514" t="s">
        <v>6</v>
      </c>
      <c r="D514">
        <v>1690</v>
      </c>
      <c r="E514">
        <f t="shared" si="20"/>
        <v>252</v>
      </c>
      <c r="F514">
        <f>IF(E514 = E513, G513, G513 + IF(soki3[[#This Row],[WEEKEND]], 5000, $V$8))</f>
        <v>54580</v>
      </c>
      <c r="G514">
        <f>IF(soki3[[#This Row],[Butelek]]-soki3[[#This Row],[wielkosc_zamowienia]]&lt;0, soki3[[#This Row],[Butelek]], soki3[[#This Row],[Butelek]]-soki3[[#This Row],[wielkosc_zamowienia]])</f>
        <v>52890</v>
      </c>
      <c r="H514" t="b">
        <f>(soki3[[#This Row],[Butelek]]=soki3[[#This Row],[Zostało]])</f>
        <v>0</v>
      </c>
      <c r="I514" t="b">
        <f>WEEKDAY(soki3[[#This Row],[data]],2)&gt;5</f>
        <v>0</v>
      </c>
    </row>
    <row r="515" spans="1:9" x14ac:dyDescent="0.25">
      <c r="A515">
        <v>514</v>
      </c>
      <c r="B515" s="2">
        <v>44449</v>
      </c>
      <c r="C515" t="s">
        <v>7</v>
      </c>
      <c r="D515">
        <v>6080</v>
      </c>
      <c r="E515">
        <f t="shared" si="20"/>
        <v>252</v>
      </c>
      <c r="F515">
        <f>IF(E515 = E514, G514, G514 + IF(soki3[[#This Row],[WEEKEND]], 5000, $V$8))</f>
        <v>52890</v>
      </c>
      <c r="G515">
        <f>IF(soki3[[#This Row],[Butelek]]-soki3[[#This Row],[wielkosc_zamowienia]]&lt;0, soki3[[#This Row],[Butelek]], soki3[[#This Row],[Butelek]]-soki3[[#This Row],[wielkosc_zamowienia]])</f>
        <v>46810</v>
      </c>
      <c r="H515" t="b">
        <f>(soki3[[#This Row],[Butelek]]=soki3[[#This Row],[Zostało]])</f>
        <v>0</v>
      </c>
      <c r="I515" t="b">
        <f>WEEKDAY(soki3[[#This Row],[data]],2)&gt;5</f>
        <v>0</v>
      </c>
    </row>
    <row r="516" spans="1:9" x14ac:dyDescent="0.25">
      <c r="A516">
        <v>515</v>
      </c>
      <c r="B516" s="2">
        <v>44450</v>
      </c>
      <c r="C516" t="s">
        <v>4</v>
      </c>
      <c r="D516">
        <v>1970</v>
      </c>
      <c r="E516">
        <f t="shared" ref="E516:E579" si="21">IF(DAY(B516)=DAY(B515),E515,E515+1)</f>
        <v>253</v>
      </c>
      <c r="F516">
        <f>IF(E516 = E515, G515, G515 + IF(soki3[[#This Row],[WEEKEND]], 5000, $V$8))</f>
        <v>51810</v>
      </c>
      <c r="G516">
        <f>IF(soki3[[#This Row],[Butelek]]-soki3[[#This Row],[wielkosc_zamowienia]]&lt;0, soki3[[#This Row],[Butelek]], soki3[[#This Row],[Butelek]]-soki3[[#This Row],[wielkosc_zamowienia]])</f>
        <v>49840</v>
      </c>
      <c r="H516" t="b">
        <f>(soki3[[#This Row],[Butelek]]=soki3[[#This Row],[Zostało]])</f>
        <v>0</v>
      </c>
      <c r="I516" t="b">
        <f>WEEKDAY(soki3[[#This Row],[data]],2)&gt;5</f>
        <v>1</v>
      </c>
    </row>
    <row r="517" spans="1:9" x14ac:dyDescent="0.25">
      <c r="A517">
        <v>516</v>
      </c>
      <c r="B517" s="2">
        <v>44450</v>
      </c>
      <c r="C517" t="s">
        <v>6</v>
      </c>
      <c r="D517">
        <v>4320</v>
      </c>
      <c r="E517">
        <f t="shared" si="21"/>
        <v>253</v>
      </c>
      <c r="F517">
        <f>IF(E517 = E516, G516, G516 + IF(soki3[[#This Row],[WEEKEND]], 5000, $V$8))</f>
        <v>49840</v>
      </c>
      <c r="G517">
        <f>IF(soki3[[#This Row],[Butelek]]-soki3[[#This Row],[wielkosc_zamowienia]]&lt;0, soki3[[#This Row],[Butelek]], soki3[[#This Row],[Butelek]]-soki3[[#This Row],[wielkosc_zamowienia]])</f>
        <v>45520</v>
      </c>
      <c r="H517" t="b">
        <f>(soki3[[#This Row],[Butelek]]=soki3[[#This Row],[Zostało]])</f>
        <v>0</v>
      </c>
      <c r="I517" t="b">
        <f>WEEKDAY(soki3[[#This Row],[data]],2)&gt;5</f>
        <v>1</v>
      </c>
    </row>
    <row r="518" spans="1:9" x14ac:dyDescent="0.25">
      <c r="A518">
        <v>517</v>
      </c>
      <c r="B518" s="2">
        <v>44450</v>
      </c>
      <c r="C518" t="s">
        <v>5</v>
      </c>
      <c r="D518">
        <v>3310</v>
      </c>
      <c r="E518">
        <f t="shared" si="21"/>
        <v>253</v>
      </c>
      <c r="F518">
        <f>IF(E518 = E517, G517, G517 + IF(soki3[[#This Row],[WEEKEND]], 5000, $V$8))</f>
        <v>45520</v>
      </c>
      <c r="G518">
        <f>IF(soki3[[#This Row],[Butelek]]-soki3[[#This Row],[wielkosc_zamowienia]]&lt;0, soki3[[#This Row],[Butelek]], soki3[[#This Row],[Butelek]]-soki3[[#This Row],[wielkosc_zamowienia]])</f>
        <v>42210</v>
      </c>
      <c r="H518" t="b">
        <f>(soki3[[#This Row],[Butelek]]=soki3[[#This Row],[Zostało]])</f>
        <v>0</v>
      </c>
      <c r="I518" t="b">
        <f>WEEKDAY(soki3[[#This Row],[data]],2)&gt;5</f>
        <v>1</v>
      </c>
    </row>
    <row r="519" spans="1:9" x14ac:dyDescent="0.25">
      <c r="A519">
        <v>518</v>
      </c>
      <c r="B519" s="2">
        <v>44451</v>
      </c>
      <c r="C519" t="s">
        <v>7</v>
      </c>
      <c r="D519">
        <v>3550</v>
      </c>
      <c r="E519">
        <f t="shared" si="21"/>
        <v>254</v>
      </c>
      <c r="F519">
        <f>IF(E519 = E518, G518, G518 + IF(soki3[[#This Row],[WEEKEND]], 5000, $V$8))</f>
        <v>47210</v>
      </c>
      <c r="G519">
        <f>IF(soki3[[#This Row],[Butelek]]-soki3[[#This Row],[wielkosc_zamowienia]]&lt;0, soki3[[#This Row],[Butelek]], soki3[[#This Row],[Butelek]]-soki3[[#This Row],[wielkosc_zamowienia]])</f>
        <v>43660</v>
      </c>
      <c r="H519" t="b">
        <f>(soki3[[#This Row],[Butelek]]=soki3[[#This Row],[Zostało]])</f>
        <v>0</v>
      </c>
      <c r="I519" t="b">
        <f>WEEKDAY(soki3[[#This Row],[data]],2)&gt;5</f>
        <v>1</v>
      </c>
    </row>
    <row r="520" spans="1:9" x14ac:dyDescent="0.25">
      <c r="A520">
        <v>519</v>
      </c>
      <c r="B520" s="2">
        <v>44451</v>
      </c>
      <c r="C520" t="s">
        <v>4</v>
      </c>
      <c r="D520">
        <v>5210</v>
      </c>
      <c r="E520">
        <f t="shared" si="21"/>
        <v>254</v>
      </c>
      <c r="F520">
        <f>IF(E520 = E519, G519, G519 + IF(soki3[[#This Row],[WEEKEND]], 5000, $V$8))</f>
        <v>43660</v>
      </c>
      <c r="G520">
        <f>IF(soki3[[#This Row],[Butelek]]-soki3[[#This Row],[wielkosc_zamowienia]]&lt;0, soki3[[#This Row],[Butelek]], soki3[[#This Row],[Butelek]]-soki3[[#This Row],[wielkosc_zamowienia]])</f>
        <v>38450</v>
      </c>
      <c r="H520" t="b">
        <f>(soki3[[#This Row],[Butelek]]=soki3[[#This Row],[Zostało]])</f>
        <v>0</v>
      </c>
      <c r="I520" t="b">
        <f>WEEKDAY(soki3[[#This Row],[data]],2)&gt;5</f>
        <v>1</v>
      </c>
    </row>
    <row r="521" spans="1:9" x14ac:dyDescent="0.25">
      <c r="A521">
        <v>520</v>
      </c>
      <c r="B521" s="2">
        <v>44451</v>
      </c>
      <c r="C521" t="s">
        <v>5</v>
      </c>
      <c r="D521">
        <v>2990</v>
      </c>
      <c r="E521">
        <f t="shared" si="21"/>
        <v>254</v>
      </c>
      <c r="F521">
        <f>IF(E521 = E520, G520, G520 + IF(soki3[[#This Row],[WEEKEND]], 5000, $V$8))</f>
        <v>38450</v>
      </c>
      <c r="G521">
        <f>IF(soki3[[#This Row],[Butelek]]-soki3[[#This Row],[wielkosc_zamowienia]]&lt;0, soki3[[#This Row],[Butelek]], soki3[[#This Row],[Butelek]]-soki3[[#This Row],[wielkosc_zamowienia]])</f>
        <v>35460</v>
      </c>
      <c r="H521" t="b">
        <f>(soki3[[#This Row],[Butelek]]=soki3[[#This Row],[Zostało]])</f>
        <v>0</v>
      </c>
      <c r="I521" t="b">
        <f>WEEKDAY(soki3[[#This Row],[data]],2)&gt;5</f>
        <v>1</v>
      </c>
    </row>
    <row r="522" spans="1:9" x14ac:dyDescent="0.25">
      <c r="A522">
        <v>521</v>
      </c>
      <c r="B522" s="2">
        <v>44452</v>
      </c>
      <c r="C522" t="s">
        <v>6</v>
      </c>
      <c r="D522">
        <v>7890</v>
      </c>
      <c r="E522">
        <f t="shared" si="21"/>
        <v>255</v>
      </c>
      <c r="F522">
        <f>IF(E522 = E521, G521, G521 + IF(soki3[[#This Row],[WEEKEND]], 5000, $V$8))</f>
        <v>48639</v>
      </c>
      <c r="G522">
        <f>IF(soki3[[#This Row],[Butelek]]-soki3[[#This Row],[wielkosc_zamowienia]]&lt;0, soki3[[#This Row],[Butelek]], soki3[[#This Row],[Butelek]]-soki3[[#This Row],[wielkosc_zamowienia]])</f>
        <v>40749</v>
      </c>
      <c r="H522" t="b">
        <f>(soki3[[#This Row],[Butelek]]=soki3[[#This Row],[Zostało]])</f>
        <v>0</v>
      </c>
      <c r="I522" t="b">
        <f>WEEKDAY(soki3[[#This Row],[data]],2)&gt;5</f>
        <v>0</v>
      </c>
    </row>
    <row r="523" spans="1:9" x14ac:dyDescent="0.25">
      <c r="A523">
        <v>522</v>
      </c>
      <c r="B523" s="2">
        <v>44452</v>
      </c>
      <c r="C523" t="s">
        <v>5</v>
      </c>
      <c r="D523">
        <v>3440</v>
      </c>
      <c r="E523">
        <f t="shared" si="21"/>
        <v>255</v>
      </c>
      <c r="F523">
        <f>IF(E523 = E522, G522, G522 + IF(soki3[[#This Row],[WEEKEND]], 5000, $V$8))</f>
        <v>40749</v>
      </c>
      <c r="G523">
        <f>IF(soki3[[#This Row],[Butelek]]-soki3[[#This Row],[wielkosc_zamowienia]]&lt;0, soki3[[#This Row],[Butelek]], soki3[[#This Row],[Butelek]]-soki3[[#This Row],[wielkosc_zamowienia]])</f>
        <v>37309</v>
      </c>
      <c r="H523" t="b">
        <f>(soki3[[#This Row],[Butelek]]=soki3[[#This Row],[Zostało]])</f>
        <v>0</v>
      </c>
      <c r="I523" t="b">
        <f>WEEKDAY(soki3[[#This Row],[data]],2)&gt;5</f>
        <v>0</v>
      </c>
    </row>
    <row r="524" spans="1:9" x14ac:dyDescent="0.25">
      <c r="A524">
        <v>523</v>
      </c>
      <c r="B524" s="2">
        <v>44452</v>
      </c>
      <c r="C524" t="s">
        <v>7</v>
      </c>
      <c r="D524">
        <v>6170</v>
      </c>
      <c r="E524">
        <f t="shared" si="21"/>
        <v>255</v>
      </c>
      <c r="F524">
        <f>IF(E524 = E523, G523, G523 + IF(soki3[[#This Row],[WEEKEND]], 5000, $V$8))</f>
        <v>37309</v>
      </c>
      <c r="G524">
        <f>IF(soki3[[#This Row],[Butelek]]-soki3[[#This Row],[wielkosc_zamowienia]]&lt;0, soki3[[#This Row],[Butelek]], soki3[[#This Row],[Butelek]]-soki3[[#This Row],[wielkosc_zamowienia]])</f>
        <v>31139</v>
      </c>
      <c r="H524" t="b">
        <f>(soki3[[#This Row],[Butelek]]=soki3[[#This Row],[Zostało]])</f>
        <v>0</v>
      </c>
      <c r="I524" t="b">
        <f>WEEKDAY(soki3[[#This Row],[data]],2)&gt;5</f>
        <v>0</v>
      </c>
    </row>
    <row r="525" spans="1:9" x14ac:dyDescent="0.25">
      <c r="A525">
        <v>524</v>
      </c>
      <c r="B525" s="2">
        <v>44453</v>
      </c>
      <c r="C525" t="s">
        <v>4</v>
      </c>
      <c r="D525">
        <v>8230</v>
      </c>
      <c r="E525">
        <f t="shared" si="21"/>
        <v>256</v>
      </c>
      <c r="F525">
        <f>IF(E525 = E524, G524, G524 + IF(soki3[[#This Row],[WEEKEND]], 5000, $V$8))</f>
        <v>44318</v>
      </c>
      <c r="G525">
        <f>IF(soki3[[#This Row],[Butelek]]-soki3[[#This Row],[wielkosc_zamowienia]]&lt;0, soki3[[#This Row],[Butelek]], soki3[[#This Row],[Butelek]]-soki3[[#This Row],[wielkosc_zamowienia]])</f>
        <v>36088</v>
      </c>
      <c r="H525" t="b">
        <f>(soki3[[#This Row],[Butelek]]=soki3[[#This Row],[Zostało]])</f>
        <v>0</v>
      </c>
      <c r="I525" t="b">
        <f>WEEKDAY(soki3[[#This Row],[data]],2)&gt;5</f>
        <v>0</v>
      </c>
    </row>
    <row r="526" spans="1:9" x14ac:dyDescent="0.25">
      <c r="A526">
        <v>525</v>
      </c>
      <c r="B526" s="2">
        <v>44454</v>
      </c>
      <c r="C526" t="s">
        <v>5</v>
      </c>
      <c r="D526">
        <v>4710</v>
      </c>
      <c r="E526">
        <f t="shared" si="21"/>
        <v>257</v>
      </c>
      <c r="F526">
        <f>IF(E526 = E525, G525, G525 + IF(soki3[[#This Row],[WEEKEND]], 5000, $V$8))</f>
        <v>49267</v>
      </c>
      <c r="G526">
        <f>IF(soki3[[#This Row],[Butelek]]-soki3[[#This Row],[wielkosc_zamowienia]]&lt;0, soki3[[#This Row],[Butelek]], soki3[[#This Row],[Butelek]]-soki3[[#This Row],[wielkosc_zamowienia]])</f>
        <v>44557</v>
      </c>
      <c r="H526" t="b">
        <f>(soki3[[#This Row],[Butelek]]=soki3[[#This Row],[Zostało]])</f>
        <v>0</v>
      </c>
      <c r="I526" t="b">
        <f>WEEKDAY(soki3[[#This Row],[data]],2)&gt;5</f>
        <v>0</v>
      </c>
    </row>
    <row r="527" spans="1:9" x14ac:dyDescent="0.25">
      <c r="A527">
        <v>526</v>
      </c>
      <c r="B527" s="2">
        <v>44454</v>
      </c>
      <c r="C527" t="s">
        <v>6</v>
      </c>
      <c r="D527">
        <v>5870</v>
      </c>
      <c r="E527">
        <f t="shared" si="21"/>
        <v>257</v>
      </c>
      <c r="F527">
        <f>IF(E527 = E526, G526, G526 + IF(soki3[[#This Row],[WEEKEND]], 5000, $V$8))</f>
        <v>44557</v>
      </c>
      <c r="G527">
        <f>IF(soki3[[#This Row],[Butelek]]-soki3[[#This Row],[wielkosc_zamowienia]]&lt;0, soki3[[#This Row],[Butelek]], soki3[[#This Row],[Butelek]]-soki3[[#This Row],[wielkosc_zamowienia]])</f>
        <v>38687</v>
      </c>
      <c r="H527" t="b">
        <f>(soki3[[#This Row],[Butelek]]=soki3[[#This Row],[Zostało]])</f>
        <v>0</v>
      </c>
      <c r="I527" t="b">
        <f>WEEKDAY(soki3[[#This Row],[data]],2)&gt;5</f>
        <v>0</v>
      </c>
    </row>
    <row r="528" spans="1:9" x14ac:dyDescent="0.25">
      <c r="A528">
        <v>527</v>
      </c>
      <c r="B528" s="2">
        <v>44454</v>
      </c>
      <c r="C528" t="s">
        <v>7</v>
      </c>
      <c r="D528">
        <v>4400</v>
      </c>
      <c r="E528">
        <f t="shared" si="21"/>
        <v>257</v>
      </c>
      <c r="F528">
        <f>IF(E528 = E527, G527, G527 + IF(soki3[[#This Row],[WEEKEND]], 5000, $V$8))</f>
        <v>38687</v>
      </c>
      <c r="G528">
        <f>IF(soki3[[#This Row],[Butelek]]-soki3[[#This Row],[wielkosc_zamowienia]]&lt;0, soki3[[#This Row],[Butelek]], soki3[[#This Row],[Butelek]]-soki3[[#This Row],[wielkosc_zamowienia]])</f>
        <v>34287</v>
      </c>
      <c r="H528" t="b">
        <f>(soki3[[#This Row],[Butelek]]=soki3[[#This Row],[Zostało]])</f>
        <v>0</v>
      </c>
      <c r="I528" t="b">
        <f>WEEKDAY(soki3[[#This Row],[data]],2)&gt;5</f>
        <v>0</v>
      </c>
    </row>
    <row r="529" spans="1:9" x14ac:dyDescent="0.25">
      <c r="A529">
        <v>528</v>
      </c>
      <c r="B529" s="2">
        <v>44455</v>
      </c>
      <c r="C529" t="s">
        <v>4</v>
      </c>
      <c r="D529">
        <v>9580</v>
      </c>
      <c r="E529">
        <f t="shared" si="21"/>
        <v>258</v>
      </c>
      <c r="F529">
        <f>IF(E529 = E528, G528, G528 + IF(soki3[[#This Row],[WEEKEND]], 5000, $V$8))</f>
        <v>47466</v>
      </c>
      <c r="G529">
        <f>IF(soki3[[#This Row],[Butelek]]-soki3[[#This Row],[wielkosc_zamowienia]]&lt;0, soki3[[#This Row],[Butelek]], soki3[[#This Row],[Butelek]]-soki3[[#This Row],[wielkosc_zamowienia]])</f>
        <v>37886</v>
      </c>
      <c r="H529" t="b">
        <f>(soki3[[#This Row],[Butelek]]=soki3[[#This Row],[Zostało]])</f>
        <v>0</v>
      </c>
      <c r="I529" t="b">
        <f>WEEKDAY(soki3[[#This Row],[data]],2)&gt;5</f>
        <v>0</v>
      </c>
    </row>
    <row r="530" spans="1:9" x14ac:dyDescent="0.25">
      <c r="A530">
        <v>529</v>
      </c>
      <c r="B530" s="2">
        <v>44456</v>
      </c>
      <c r="C530" t="s">
        <v>5</v>
      </c>
      <c r="D530">
        <v>6730</v>
      </c>
      <c r="E530">
        <f t="shared" si="21"/>
        <v>259</v>
      </c>
      <c r="F530">
        <f>IF(E530 = E529, G529, G529 + IF(soki3[[#This Row],[WEEKEND]], 5000, $V$8))</f>
        <v>51065</v>
      </c>
      <c r="G530">
        <f>IF(soki3[[#This Row],[Butelek]]-soki3[[#This Row],[wielkosc_zamowienia]]&lt;0, soki3[[#This Row],[Butelek]], soki3[[#This Row],[Butelek]]-soki3[[#This Row],[wielkosc_zamowienia]])</f>
        <v>44335</v>
      </c>
      <c r="H530" t="b">
        <f>(soki3[[#This Row],[Butelek]]=soki3[[#This Row],[Zostało]])</f>
        <v>0</v>
      </c>
      <c r="I530" t="b">
        <f>WEEKDAY(soki3[[#This Row],[data]],2)&gt;5</f>
        <v>0</v>
      </c>
    </row>
    <row r="531" spans="1:9" x14ac:dyDescent="0.25">
      <c r="A531">
        <v>530</v>
      </c>
      <c r="B531" s="2">
        <v>44456</v>
      </c>
      <c r="C531" t="s">
        <v>7</v>
      </c>
      <c r="D531">
        <v>3320</v>
      </c>
      <c r="E531">
        <f t="shared" si="21"/>
        <v>259</v>
      </c>
      <c r="F531">
        <f>IF(E531 = E530, G530, G530 + IF(soki3[[#This Row],[WEEKEND]], 5000, $V$8))</f>
        <v>44335</v>
      </c>
      <c r="G531">
        <f>IF(soki3[[#This Row],[Butelek]]-soki3[[#This Row],[wielkosc_zamowienia]]&lt;0, soki3[[#This Row],[Butelek]], soki3[[#This Row],[Butelek]]-soki3[[#This Row],[wielkosc_zamowienia]])</f>
        <v>41015</v>
      </c>
      <c r="H531" t="b">
        <f>(soki3[[#This Row],[Butelek]]=soki3[[#This Row],[Zostało]])</f>
        <v>0</v>
      </c>
      <c r="I531" t="b">
        <f>WEEKDAY(soki3[[#This Row],[data]],2)&gt;5</f>
        <v>0</v>
      </c>
    </row>
    <row r="532" spans="1:9" x14ac:dyDescent="0.25">
      <c r="A532">
        <v>531</v>
      </c>
      <c r="B532" s="2">
        <v>44456</v>
      </c>
      <c r="C532" t="s">
        <v>4</v>
      </c>
      <c r="D532">
        <v>7580</v>
      </c>
      <c r="E532">
        <f t="shared" si="21"/>
        <v>259</v>
      </c>
      <c r="F532">
        <f>IF(E532 = E531, G531, G531 + IF(soki3[[#This Row],[WEEKEND]], 5000, $V$8))</f>
        <v>41015</v>
      </c>
      <c r="G532">
        <f>IF(soki3[[#This Row],[Butelek]]-soki3[[#This Row],[wielkosc_zamowienia]]&lt;0, soki3[[#This Row],[Butelek]], soki3[[#This Row],[Butelek]]-soki3[[#This Row],[wielkosc_zamowienia]])</f>
        <v>33435</v>
      </c>
      <c r="H532" t="b">
        <f>(soki3[[#This Row],[Butelek]]=soki3[[#This Row],[Zostało]])</f>
        <v>0</v>
      </c>
      <c r="I532" t="b">
        <f>WEEKDAY(soki3[[#This Row],[data]],2)&gt;5</f>
        <v>0</v>
      </c>
    </row>
    <row r="533" spans="1:9" x14ac:dyDescent="0.25">
      <c r="A533">
        <v>532</v>
      </c>
      <c r="B533" s="2">
        <v>44457</v>
      </c>
      <c r="C533" t="s">
        <v>6</v>
      </c>
      <c r="D533">
        <v>7650</v>
      </c>
      <c r="E533">
        <f t="shared" si="21"/>
        <v>260</v>
      </c>
      <c r="F533">
        <f>IF(E533 = E532, G532, G532 + IF(soki3[[#This Row],[WEEKEND]], 5000, $V$8))</f>
        <v>38435</v>
      </c>
      <c r="G533">
        <f>IF(soki3[[#This Row],[Butelek]]-soki3[[#This Row],[wielkosc_zamowienia]]&lt;0, soki3[[#This Row],[Butelek]], soki3[[#This Row],[Butelek]]-soki3[[#This Row],[wielkosc_zamowienia]])</f>
        <v>30785</v>
      </c>
      <c r="H533" t="b">
        <f>(soki3[[#This Row],[Butelek]]=soki3[[#This Row],[Zostało]])</f>
        <v>0</v>
      </c>
      <c r="I533" t="b">
        <f>WEEKDAY(soki3[[#This Row],[data]],2)&gt;5</f>
        <v>1</v>
      </c>
    </row>
    <row r="534" spans="1:9" x14ac:dyDescent="0.25">
      <c r="A534">
        <v>533</v>
      </c>
      <c r="B534" s="2">
        <v>44457</v>
      </c>
      <c r="C534" t="s">
        <v>5</v>
      </c>
      <c r="D534">
        <v>2640</v>
      </c>
      <c r="E534">
        <f t="shared" si="21"/>
        <v>260</v>
      </c>
      <c r="F534">
        <f>IF(E534 = E533, G533, G533 + IF(soki3[[#This Row],[WEEKEND]], 5000, $V$8))</f>
        <v>30785</v>
      </c>
      <c r="G534">
        <f>IF(soki3[[#This Row],[Butelek]]-soki3[[#This Row],[wielkosc_zamowienia]]&lt;0, soki3[[#This Row],[Butelek]], soki3[[#This Row],[Butelek]]-soki3[[#This Row],[wielkosc_zamowienia]])</f>
        <v>28145</v>
      </c>
      <c r="H534" t="b">
        <f>(soki3[[#This Row],[Butelek]]=soki3[[#This Row],[Zostało]])</f>
        <v>0</v>
      </c>
      <c r="I534" t="b">
        <f>WEEKDAY(soki3[[#This Row],[data]],2)&gt;5</f>
        <v>1</v>
      </c>
    </row>
    <row r="535" spans="1:9" x14ac:dyDescent="0.25">
      <c r="A535">
        <v>534</v>
      </c>
      <c r="B535" s="2">
        <v>44458</v>
      </c>
      <c r="C535" t="s">
        <v>7</v>
      </c>
      <c r="D535">
        <v>9750</v>
      </c>
      <c r="E535">
        <f t="shared" si="21"/>
        <v>261</v>
      </c>
      <c r="F535">
        <f>IF(E535 = E534, G534, G534 + IF(soki3[[#This Row],[WEEKEND]], 5000, $V$8))</f>
        <v>33145</v>
      </c>
      <c r="G535">
        <f>IF(soki3[[#This Row],[Butelek]]-soki3[[#This Row],[wielkosc_zamowienia]]&lt;0, soki3[[#This Row],[Butelek]], soki3[[#This Row],[Butelek]]-soki3[[#This Row],[wielkosc_zamowienia]])</f>
        <v>23395</v>
      </c>
      <c r="H535" t="b">
        <f>(soki3[[#This Row],[Butelek]]=soki3[[#This Row],[Zostało]])</f>
        <v>0</v>
      </c>
      <c r="I535" t="b">
        <f>WEEKDAY(soki3[[#This Row],[data]],2)&gt;5</f>
        <v>1</v>
      </c>
    </row>
    <row r="536" spans="1:9" x14ac:dyDescent="0.25">
      <c r="A536">
        <v>535</v>
      </c>
      <c r="B536" s="2">
        <v>44458</v>
      </c>
      <c r="C536" t="s">
        <v>5</v>
      </c>
      <c r="D536">
        <v>9860</v>
      </c>
      <c r="E536">
        <f t="shared" si="21"/>
        <v>261</v>
      </c>
      <c r="F536">
        <f>IF(E536 = E535, G535, G535 + IF(soki3[[#This Row],[WEEKEND]], 5000, $V$8))</f>
        <v>23395</v>
      </c>
      <c r="G536">
        <f>IF(soki3[[#This Row],[Butelek]]-soki3[[#This Row],[wielkosc_zamowienia]]&lt;0, soki3[[#This Row],[Butelek]], soki3[[#This Row],[Butelek]]-soki3[[#This Row],[wielkosc_zamowienia]])</f>
        <v>13535</v>
      </c>
      <c r="H536" t="b">
        <f>(soki3[[#This Row],[Butelek]]=soki3[[#This Row],[Zostało]])</f>
        <v>0</v>
      </c>
      <c r="I536" t="b">
        <f>WEEKDAY(soki3[[#This Row],[data]],2)&gt;5</f>
        <v>1</v>
      </c>
    </row>
    <row r="537" spans="1:9" x14ac:dyDescent="0.25">
      <c r="A537">
        <v>536</v>
      </c>
      <c r="B537" s="2">
        <v>44458</v>
      </c>
      <c r="C537" t="s">
        <v>6</v>
      </c>
      <c r="D537">
        <v>8160</v>
      </c>
      <c r="E537">
        <f t="shared" si="21"/>
        <v>261</v>
      </c>
      <c r="F537">
        <f>IF(E537 = E536, G536, G536 + IF(soki3[[#This Row],[WEEKEND]], 5000, $V$8))</f>
        <v>13535</v>
      </c>
      <c r="G537">
        <f>IF(soki3[[#This Row],[Butelek]]-soki3[[#This Row],[wielkosc_zamowienia]]&lt;0, soki3[[#This Row],[Butelek]], soki3[[#This Row],[Butelek]]-soki3[[#This Row],[wielkosc_zamowienia]])</f>
        <v>5375</v>
      </c>
      <c r="H537" t="b">
        <f>(soki3[[#This Row],[Butelek]]=soki3[[#This Row],[Zostało]])</f>
        <v>0</v>
      </c>
      <c r="I537" t="b">
        <f>WEEKDAY(soki3[[#This Row],[data]],2)&gt;5</f>
        <v>1</v>
      </c>
    </row>
    <row r="538" spans="1:9" x14ac:dyDescent="0.25">
      <c r="A538">
        <v>537</v>
      </c>
      <c r="B538" s="2">
        <v>44459</v>
      </c>
      <c r="C538" t="s">
        <v>4</v>
      </c>
      <c r="D538">
        <v>6280</v>
      </c>
      <c r="E538">
        <f t="shared" si="21"/>
        <v>262</v>
      </c>
      <c r="F538">
        <f>IF(E538 = E537, G537, G537 + IF(soki3[[#This Row],[WEEKEND]], 5000, $V$8))</f>
        <v>18554</v>
      </c>
      <c r="G538">
        <f>IF(soki3[[#This Row],[Butelek]]-soki3[[#This Row],[wielkosc_zamowienia]]&lt;0, soki3[[#This Row],[Butelek]], soki3[[#This Row],[Butelek]]-soki3[[#This Row],[wielkosc_zamowienia]])</f>
        <v>12274</v>
      </c>
      <c r="H538" t="b">
        <f>(soki3[[#This Row],[Butelek]]=soki3[[#This Row],[Zostało]])</f>
        <v>0</v>
      </c>
      <c r="I538" t="b">
        <f>WEEKDAY(soki3[[#This Row],[data]],2)&gt;5</f>
        <v>0</v>
      </c>
    </row>
    <row r="539" spans="1:9" x14ac:dyDescent="0.25">
      <c r="A539">
        <v>538</v>
      </c>
      <c r="B539" s="2">
        <v>44459</v>
      </c>
      <c r="C539" t="s">
        <v>7</v>
      </c>
      <c r="D539">
        <v>6490</v>
      </c>
      <c r="E539">
        <f t="shared" si="21"/>
        <v>262</v>
      </c>
      <c r="F539">
        <f>IF(E539 = E538, G538, G538 + IF(soki3[[#This Row],[WEEKEND]], 5000, $V$8))</f>
        <v>12274</v>
      </c>
      <c r="G539">
        <f>IF(soki3[[#This Row],[Butelek]]-soki3[[#This Row],[wielkosc_zamowienia]]&lt;0, soki3[[#This Row],[Butelek]], soki3[[#This Row],[Butelek]]-soki3[[#This Row],[wielkosc_zamowienia]])</f>
        <v>5784</v>
      </c>
      <c r="H539" t="b">
        <f>(soki3[[#This Row],[Butelek]]=soki3[[#This Row],[Zostało]])</f>
        <v>0</v>
      </c>
      <c r="I539" t="b">
        <f>WEEKDAY(soki3[[#This Row],[data]],2)&gt;5</f>
        <v>0</v>
      </c>
    </row>
    <row r="540" spans="1:9" x14ac:dyDescent="0.25">
      <c r="A540">
        <v>539</v>
      </c>
      <c r="B540" s="2">
        <v>44460</v>
      </c>
      <c r="C540" t="s">
        <v>4</v>
      </c>
      <c r="D540">
        <v>4110</v>
      </c>
      <c r="E540">
        <f t="shared" si="21"/>
        <v>263</v>
      </c>
      <c r="F540">
        <f>IF(E540 = E539, G539, G539 + IF(soki3[[#This Row],[WEEKEND]], 5000, $V$8))</f>
        <v>18963</v>
      </c>
      <c r="G540">
        <f>IF(soki3[[#This Row],[Butelek]]-soki3[[#This Row],[wielkosc_zamowienia]]&lt;0, soki3[[#This Row],[Butelek]], soki3[[#This Row],[Butelek]]-soki3[[#This Row],[wielkosc_zamowienia]])</f>
        <v>14853</v>
      </c>
      <c r="H540" t="b">
        <f>(soki3[[#This Row],[Butelek]]=soki3[[#This Row],[Zostało]])</f>
        <v>0</v>
      </c>
      <c r="I540" t="b">
        <f>WEEKDAY(soki3[[#This Row],[data]],2)&gt;5</f>
        <v>0</v>
      </c>
    </row>
    <row r="541" spans="1:9" x14ac:dyDescent="0.25">
      <c r="A541">
        <v>540</v>
      </c>
      <c r="B541" s="2">
        <v>44460</v>
      </c>
      <c r="C541" t="s">
        <v>7</v>
      </c>
      <c r="D541">
        <v>3140</v>
      </c>
      <c r="E541">
        <f t="shared" si="21"/>
        <v>263</v>
      </c>
      <c r="F541">
        <f>IF(E541 = E540, G540, G540 + IF(soki3[[#This Row],[WEEKEND]], 5000, $V$8))</f>
        <v>14853</v>
      </c>
      <c r="G541">
        <f>IF(soki3[[#This Row],[Butelek]]-soki3[[#This Row],[wielkosc_zamowienia]]&lt;0, soki3[[#This Row],[Butelek]], soki3[[#This Row],[Butelek]]-soki3[[#This Row],[wielkosc_zamowienia]])</f>
        <v>11713</v>
      </c>
      <c r="H541" t="b">
        <f>(soki3[[#This Row],[Butelek]]=soki3[[#This Row],[Zostało]])</f>
        <v>0</v>
      </c>
      <c r="I541" t="b">
        <f>WEEKDAY(soki3[[#This Row],[data]],2)&gt;5</f>
        <v>0</v>
      </c>
    </row>
    <row r="542" spans="1:9" x14ac:dyDescent="0.25">
      <c r="A542">
        <v>541</v>
      </c>
      <c r="B542" s="2">
        <v>44461</v>
      </c>
      <c r="C542" t="s">
        <v>7</v>
      </c>
      <c r="D542">
        <v>3550</v>
      </c>
      <c r="E542">
        <f t="shared" si="21"/>
        <v>264</v>
      </c>
      <c r="F542">
        <f>IF(E542 = E541, G541, G541 + IF(soki3[[#This Row],[WEEKEND]], 5000, $V$8))</f>
        <v>24892</v>
      </c>
      <c r="G542">
        <f>IF(soki3[[#This Row],[Butelek]]-soki3[[#This Row],[wielkosc_zamowienia]]&lt;0, soki3[[#This Row],[Butelek]], soki3[[#This Row],[Butelek]]-soki3[[#This Row],[wielkosc_zamowienia]])</f>
        <v>21342</v>
      </c>
      <c r="H542" t="b">
        <f>(soki3[[#This Row],[Butelek]]=soki3[[#This Row],[Zostało]])</f>
        <v>0</v>
      </c>
      <c r="I542" t="b">
        <f>WEEKDAY(soki3[[#This Row],[data]],2)&gt;5</f>
        <v>0</v>
      </c>
    </row>
    <row r="543" spans="1:9" x14ac:dyDescent="0.25">
      <c r="A543">
        <v>542</v>
      </c>
      <c r="B543" s="2">
        <v>44461</v>
      </c>
      <c r="C543" t="s">
        <v>6</v>
      </c>
      <c r="D543">
        <v>1280</v>
      </c>
      <c r="E543">
        <f t="shared" si="21"/>
        <v>264</v>
      </c>
      <c r="F543">
        <f>IF(E543 = E542, G542, G542 + IF(soki3[[#This Row],[WEEKEND]], 5000, $V$8))</f>
        <v>21342</v>
      </c>
      <c r="G543">
        <f>IF(soki3[[#This Row],[Butelek]]-soki3[[#This Row],[wielkosc_zamowienia]]&lt;0, soki3[[#This Row],[Butelek]], soki3[[#This Row],[Butelek]]-soki3[[#This Row],[wielkosc_zamowienia]])</f>
        <v>20062</v>
      </c>
      <c r="H543" t="b">
        <f>(soki3[[#This Row],[Butelek]]=soki3[[#This Row],[Zostało]])</f>
        <v>0</v>
      </c>
      <c r="I543" t="b">
        <f>WEEKDAY(soki3[[#This Row],[data]],2)&gt;5</f>
        <v>0</v>
      </c>
    </row>
    <row r="544" spans="1:9" x14ac:dyDescent="0.25">
      <c r="A544">
        <v>543</v>
      </c>
      <c r="B544" s="2">
        <v>44462</v>
      </c>
      <c r="C544" t="s">
        <v>6</v>
      </c>
      <c r="D544">
        <v>8360</v>
      </c>
      <c r="E544">
        <f t="shared" si="21"/>
        <v>265</v>
      </c>
      <c r="F544">
        <f>IF(E544 = E543, G543, G543 + IF(soki3[[#This Row],[WEEKEND]], 5000, $V$8))</f>
        <v>33241</v>
      </c>
      <c r="G544">
        <f>IF(soki3[[#This Row],[Butelek]]-soki3[[#This Row],[wielkosc_zamowienia]]&lt;0, soki3[[#This Row],[Butelek]], soki3[[#This Row],[Butelek]]-soki3[[#This Row],[wielkosc_zamowienia]])</f>
        <v>24881</v>
      </c>
      <c r="H544" t="b">
        <f>(soki3[[#This Row],[Butelek]]=soki3[[#This Row],[Zostało]])</f>
        <v>0</v>
      </c>
      <c r="I544" t="b">
        <f>WEEKDAY(soki3[[#This Row],[data]],2)&gt;5</f>
        <v>0</v>
      </c>
    </row>
    <row r="545" spans="1:9" x14ac:dyDescent="0.25">
      <c r="A545">
        <v>544</v>
      </c>
      <c r="B545" s="2">
        <v>44463</v>
      </c>
      <c r="C545" t="s">
        <v>7</v>
      </c>
      <c r="D545">
        <v>2930</v>
      </c>
      <c r="E545">
        <f t="shared" si="21"/>
        <v>266</v>
      </c>
      <c r="F545">
        <f>IF(E545 = E544, G544, G544 + IF(soki3[[#This Row],[WEEKEND]], 5000, $V$8))</f>
        <v>38060</v>
      </c>
      <c r="G545">
        <f>IF(soki3[[#This Row],[Butelek]]-soki3[[#This Row],[wielkosc_zamowienia]]&lt;0, soki3[[#This Row],[Butelek]], soki3[[#This Row],[Butelek]]-soki3[[#This Row],[wielkosc_zamowienia]])</f>
        <v>35130</v>
      </c>
      <c r="H545" t="b">
        <f>(soki3[[#This Row],[Butelek]]=soki3[[#This Row],[Zostało]])</f>
        <v>0</v>
      </c>
      <c r="I545" t="b">
        <f>WEEKDAY(soki3[[#This Row],[data]],2)&gt;5</f>
        <v>0</v>
      </c>
    </row>
    <row r="546" spans="1:9" x14ac:dyDescent="0.25">
      <c r="A546">
        <v>545</v>
      </c>
      <c r="B546" s="2">
        <v>44463</v>
      </c>
      <c r="C546" t="s">
        <v>6</v>
      </c>
      <c r="D546">
        <v>9920</v>
      </c>
      <c r="E546">
        <f t="shared" si="21"/>
        <v>266</v>
      </c>
      <c r="F546">
        <f>IF(E546 = E545, G545, G545 + IF(soki3[[#This Row],[WEEKEND]], 5000, $V$8))</f>
        <v>35130</v>
      </c>
      <c r="G546">
        <f>IF(soki3[[#This Row],[Butelek]]-soki3[[#This Row],[wielkosc_zamowienia]]&lt;0, soki3[[#This Row],[Butelek]], soki3[[#This Row],[Butelek]]-soki3[[#This Row],[wielkosc_zamowienia]])</f>
        <v>25210</v>
      </c>
      <c r="H546" t="b">
        <f>(soki3[[#This Row],[Butelek]]=soki3[[#This Row],[Zostało]])</f>
        <v>0</v>
      </c>
      <c r="I546" t="b">
        <f>WEEKDAY(soki3[[#This Row],[data]],2)&gt;5</f>
        <v>0</v>
      </c>
    </row>
    <row r="547" spans="1:9" x14ac:dyDescent="0.25">
      <c r="A547">
        <v>546</v>
      </c>
      <c r="B547" s="2">
        <v>44464</v>
      </c>
      <c r="C547" t="s">
        <v>6</v>
      </c>
      <c r="D547">
        <v>3140</v>
      </c>
      <c r="E547">
        <f t="shared" si="21"/>
        <v>267</v>
      </c>
      <c r="F547">
        <f>IF(E547 = E546, G546, G546 + IF(soki3[[#This Row],[WEEKEND]], 5000, $V$8))</f>
        <v>30210</v>
      </c>
      <c r="G547">
        <f>IF(soki3[[#This Row],[Butelek]]-soki3[[#This Row],[wielkosc_zamowienia]]&lt;0, soki3[[#This Row],[Butelek]], soki3[[#This Row],[Butelek]]-soki3[[#This Row],[wielkosc_zamowienia]])</f>
        <v>27070</v>
      </c>
      <c r="H547" t="b">
        <f>(soki3[[#This Row],[Butelek]]=soki3[[#This Row],[Zostało]])</f>
        <v>0</v>
      </c>
      <c r="I547" t="b">
        <f>WEEKDAY(soki3[[#This Row],[data]],2)&gt;5</f>
        <v>1</v>
      </c>
    </row>
    <row r="548" spans="1:9" x14ac:dyDescent="0.25">
      <c r="A548">
        <v>547</v>
      </c>
      <c r="B548" s="2">
        <v>44465</v>
      </c>
      <c r="C548" t="s">
        <v>4</v>
      </c>
      <c r="D548">
        <v>1010</v>
      </c>
      <c r="E548">
        <f t="shared" si="21"/>
        <v>268</v>
      </c>
      <c r="F548">
        <f>IF(E548 = E547, G547, G547 + IF(soki3[[#This Row],[WEEKEND]], 5000, $V$8))</f>
        <v>32070</v>
      </c>
      <c r="G548">
        <f>IF(soki3[[#This Row],[Butelek]]-soki3[[#This Row],[wielkosc_zamowienia]]&lt;0, soki3[[#This Row],[Butelek]], soki3[[#This Row],[Butelek]]-soki3[[#This Row],[wielkosc_zamowienia]])</f>
        <v>31060</v>
      </c>
      <c r="H548" t="b">
        <f>(soki3[[#This Row],[Butelek]]=soki3[[#This Row],[Zostało]])</f>
        <v>0</v>
      </c>
      <c r="I548" t="b">
        <f>WEEKDAY(soki3[[#This Row],[data]],2)&gt;5</f>
        <v>1</v>
      </c>
    </row>
    <row r="549" spans="1:9" x14ac:dyDescent="0.25">
      <c r="A549">
        <v>548</v>
      </c>
      <c r="B549" s="2">
        <v>44466</v>
      </c>
      <c r="C549" t="s">
        <v>6</v>
      </c>
      <c r="D549">
        <v>9210</v>
      </c>
      <c r="E549">
        <f t="shared" si="21"/>
        <v>269</v>
      </c>
      <c r="F549">
        <f>IF(E549 = E548, G548, G548 + IF(soki3[[#This Row],[WEEKEND]], 5000, $V$8))</f>
        <v>44239</v>
      </c>
      <c r="G549">
        <f>IF(soki3[[#This Row],[Butelek]]-soki3[[#This Row],[wielkosc_zamowienia]]&lt;0, soki3[[#This Row],[Butelek]], soki3[[#This Row],[Butelek]]-soki3[[#This Row],[wielkosc_zamowienia]])</f>
        <v>35029</v>
      </c>
      <c r="H549" t="b">
        <f>(soki3[[#This Row],[Butelek]]=soki3[[#This Row],[Zostało]])</f>
        <v>0</v>
      </c>
      <c r="I549" t="b">
        <f>WEEKDAY(soki3[[#This Row],[data]],2)&gt;5</f>
        <v>0</v>
      </c>
    </row>
    <row r="550" spans="1:9" x14ac:dyDescent="0.25">
      <c r="A550">
        <v>549</v>
      </c>
      <c r="B550" s="2">
        <v>44466</v>
      </c>
      <c r="C550" t="s">
        <v>7</v>
      </c>
      <c r="D550">
        <v>1880</v>
      </c>
      <c r="E550">
        <f t="shared" si="21"/>
        <v>269</v>
      </c>
      <c r="F550">
        <f>IF(E550 = E549, G549, G549 + IF(soki3[[#This Row],[WEEKEND]], 5000, $V$8))</f>
        <v>35029</v>
      </c>
      <c r="G550">
        <f>IF(soki3[[#This Row],[Butelek]]-soki3[[#This Row],[wielkosc_zamowienia]]&lt;0, soki3[[#This Row],[Butelek]], soki3[[#This Row],[Butelek]]-soki3[[#This Row],[wielkosc_zamowienia]])</f>
        <v>33149</v>
      </c>
      <c r="H550" t="b">
        <f>(soki3[[#This Row],[Butelek]]=soki3[[#This Row],[Zostało]])</f>
        <v>0</v>
      </c>
      <c r="I550" t="b">
        <f>WEEKDAY(soki3[[#This Row],[data]],2)&gt;5</f>
        <v>0</v>
      </c>
    </row>
    <row r="551" spans="1:9" x14ac:dyDescent="0.25">
      <c r="A551">
        <v>550</v>
      </c>
      <c r="B551" s="2">
        <v>44467</v>
      </c>
      <c r="C551" t="s">
        <v>5</v>
      </c>
      <c r="D551">
        <v>5080</v>
      </c>
      <c r="E551">
        <f t="shared" si="21"/>
        <v>270</v>
      </c>
      <c r="F551">
        <f>IF(E551 = E550, G550, G550 + IF(soki3[[#This Row],[WEEKEND]], 5000, $V$8))</f>
        <v>46328</v>
      </c>
      <c r="G551">
        <f>IF(soki3[[#This Row],[Butelek]]-soki3[[#This Row],[wielkosc_zamowienia]]&lt;0, soki3[[#This Row],[Butelek]], soki3[[#This Row],[Butelek]]-soki3[[#This Row],[wielkosc_zamowienia]])</f>
        <v>41248</v>
      </c>
      <c r="H551" t="b">
        <f>(soki3[[#This Row],[Butelek]]=soki3[[#This Row],[Zostało]])</f>
        <v>0</v>
      </c>
      <c r="I551" t="b">
        <f>WEEKDAY(soki3[[#This Row],[data]],2)&gt;5</f>
        <v>0</v>
      </c>
    </row>
    <row r="552" spans="1:9" x14ac:dyDescent="0.25">
      <c r="A552">
        <v>551</v>
      </c>
      <c r="B552" s="2">
        <v>44467</v>
      </c>
      <c r="C552" t="s">
        <v>7</v>
      </c>
      <c r="D552">
        <v>6540</v>
      </c>
      <c r="E552">
        <f t="shared" si="21"/>
        <v>270</v>
      </c>
      <c r="F552">
        <f>IF(E552 = E551, G551, G551 + IF(soki3[[#This Row],[WEEKEND]], 5000, $V$8))</f>
        <v>41248</v>
      </c>
      <c r="G552">
        <f>IF(soki3[[#This Row],[Butelek]]-soki3[[#This Row],[wielkosc_zamowienia]]&lt;0, soki3[[#This Row],[Butelek]], soki3[[#This Row],[Butelek]]-soki3[[#This Row],[wielkosc_zamowienia]])</f>
        <v>34708</v>
      </c>
      <c r="H552" t="b">
        <f>(soki3[[#This Row],[Butelek]]=soki3[[#This Row],[Zostało]])</f>
        <v>0</v>
      </c>
      <c r="I552" t="b">
        <f>WEEKDAY(soki3[[#This Row],[data]],2)&gt;5</f>
        <v>0</v>
      </c>
    </row>
    <row r="553" spans="1:9" x14ac:dyDescent="0.25">
      <c r="A553">
        <v>552</v>
      </c>
      <c r="B553" s="2">
        <v>44468</v>
      </c>
      <c r="C553" t="s">
        <v>6</v>
      </c>
      <c r="D553">
        <v>3250</v>
      </c>
      <c r="E553">
        <f t="shared" si="21"/>
        <v>271</v>
      </c>
      <c r="F553">
        <f>IF(E553 = E552, G552, G552 + IF(soki3[[#This Row],[WEEKEND]], 5000, $V$8))</f>
        <v>47887</v>
      </c>
      <c r="G553">
        <f>IF(soki3[[#This Row],[Butelek]]-soki3[[#This Row],[wielkosc_zamowienia]]&lt;0, soki3[[#This Row],[Butelek]], soki3[[#This Row],[Butelek]]-soki3[[#This Row],[wielkosc_zamowienia]])</f>
        <v>44637</v>
      </c>
      <c r="H553" t="b">
        <f>(soki3[[#This Row],[Butelek]]=soki3[[#This Row],[Zostało]])</f>
        <v>0</v>
      </c>
      <c r="I553" t="b">
        <f>WEEKDAY(soki3[[#This Row],[data]],2)&gt;5</f>
        <v>0</v>
      </c>
    </row>
    <row r="554" spans="1:9" x14ac:dyDescent="0.25">
      <c r="A554">
        <v>553</v>
      </c>
      <c r="B554" s="2">
        <v>44469</v>
      </c>
      <c r="C554" t="s">
        <v>4</v>
      </c>
      <c r="D554">
        <v>5080</v>
      </c>
      <c r="E554">
        <f t="shared" si="21"/>
        <v>272</v>
      </c>
      <c r="F554">
        <f>IF(E554 = E553, G553, G553 + IF(soki3[[#This Row],[WEEKEND]], 5000, $V$8))</f>
        <v>57816</v>
      </c>
      <c r="G554">
        <f>IF(soki3[[#This Row],[Butelek]]-soki3[[#This Row],[wielkosc_zamowienia]]&lt;0, soki3[[#This Row],[Butelek]], soki3[[#This Row],[Butelek]]-soki3[[#This Row],[wielkosc_zamowienia]])</f>
        <v>52736</v>
      </c>
      <c r="H554" t="b">
        <f>(soki3[[#This Row],[Butelek]]=soki3[[#This Row],[Zostało]])</f>
        <v>0</v>
      </c>
      <c r="I554" t="b">
        <f>WEEKDAY(soki3[[#This Row],[data]],2)&gt;5</f>
        <v>0</v>
      </c>
    </row>
    <row r="555" spans="1:9" x14ac:dyDescent="0.25">
      <c r="A555">
        <v>554</v>
      </c>
      <c r="B555" s="2">
        <v>44469</v>
      </c>
      <c r="C555" t="s">
        <v>5</v>
      </c>
      <c r="D555">
        <v>7660</v>
      </c>
      <c r="E555">
        <f t="shared" si="21"/>
        <v>272</v>
      </c>
      <c r="F555">
        <f>IF(E555 = E554, G554, G554 + IF(soki3[[#This Row],[WEEKEND]], 5000, $V$8))</f>
        <v>52736</v>
      </c>
      <c r="G555">
        <f>IF(soki3[[#This Row],[Butelek]]-soki3[[#This Row],[wielkosc_zamowienia]]&lt;0, soki3[[#This Row],[Butelek]], soki3[[#This Row],[Butelek]]-soki3[[#This Row],[wielkosc_zamowienia]])</f>
        <v>45076</v>
      </c>
      <c r="H555" t="b">
        <f>(soki3[[#This Row],[Butelek]]=soki3[[#This Row],[Zostało]])</f>
        <v>0</v>
      </c>
      <c r="I555" t="b">
        <f>WEEKDAY(soki3[[#This Row],[data]],2)&gt;5</f>
        <v>0</v>
      </c>
    </row>
    <row r="556" spans="1:9" x14ac:dyDescent="0.25">
      <c r="A556">
        <v>555</v>
      </c>
      <c r="B556" s="2">
        <v>44470</v>
      </c>
      <c r="C556" t="s">
        <v>7</v>
      </c>
      <c r="D556">
        <v>7840</v>
      </c>
      <c r="E556">
        <f t="shared" si="21"/>
        <v>273</v>
      </c>
      <c r="F556">
        <f>IF(E556 = E555, G555, G555 + IF(soki3[[#This Row],[WEEKEND]], 5000, $V$8))</f>
        <v>58255</v>
      </c>
      <c r="G556">
        <f>IF(soki3[[#This Row],[Butelek]]-soki3[[#This Row],[wielkosc_zamowienia]]&lt;0, soki3[[#This Row],[Butelek]], soki3[[#This Row],[Butelek]]-soki3[[#This Row],[wielkosc_zamowienia]])</f>
        <v>50415</v>
      </c>
      <c r="H556" t="b">
        <f>(soki3[[#This Row],[Butelek]]=soki3[[#This Row],[Zostało]])</f>
        <v>0</v>
      </c>
      <c r="I556" t="b">
        <f>WEEKDAY(soki3[[#This Row],[data]],2)&gt;5</f>
        <v>0</v>
      </c>
    </row>
    <row r="557" spans="1:9" x14ac:dyDescent="0.25">
      <c r="A557">
        <v>556</v>
      </c>
      <c r="B557" s="2">
        <v>44470</v>
      </c>
      <c r="C557" t="s">
        <v>6</v>
      </c>
      <c r="D557">
        <v>2060</v>
      </c>
      <c r="E557">
        <f t="shared" si="21"/>
        <v>273</v>
      </c>
      <c r="F557">
        <f>IF(E557 = E556, G556, G556 + IF(soki3[[#This Row],[WEEKEND]], 5000, $V$8))</f>
        <v>50415</v>
      </c>
      <c r="G557">
        <f>IF(soki3[[#This Row],[Butelek]]-soki3[[#This Row],[wielkosc_zamowienia]]&lt;0, soki3[[#This Row],[Butelek]], soki3[[#This Row],[Butelek]]-soki3[[#This Row],[wielkosc_zamowienia]])</f>
        <v>48355</v>
      </c>
      <c r="H557" t="b">
        <f>(soki3[[#This Row],[Butelek]]=soki3[[#This Row],[Zostało]])</f>
        <v>0</v>
      </c>
      <c r="I557" t="b">
        <f>WEEKDAY(soki3[[#This Row],[data]],2)&gt;5</f>
        <v>0</v>
      </c>
    </row>
    <row r="558" spans="1:9" x14ac:dyDescent="0.25">
      <c r="A558">
        <v>557</v>
      </c>
      <c r="B558" s="2">
        <v>44471</v>
      </c>
      <c r="C558" t="s">
        <v>5</v>
      </c>
      <c r="D558">
        <v>1010</v>
      </c>
      <c r="E558">
        <f t="shared" si="21"/>
        <v>274</v>
      </c>
      <c r="F558">
        <f>IF(E558 = E557, G557, G557 + IF(soki3[[#This Row],[WEEKEND]], 5000, $V$8))</f>
        <v>53355</v>
      </c>
      <c r="G558">
        <f>IF(soki3[[#This Row],[Butelek]]-soki3[[#This Row],[wielkosc_zamowienia]]&lt;0, soki3[[#This Row],[Butelek]], soki3[[#This Row],[Butelek]]-soki3[[#This Row],[wielkosc_zamowienia]])</f>
        <v>52345</v>
      </c>
      <c r="H558" t="b">
        <f>(soki3[[#This Row],[Butelek]]=soki3[[#This Row],[Zostało]])</f>
        <v>0</v>
      </c>
      <c r="I558" t="b">
        <f>WEEKDAY(soki3[[#This Row],[data]],2)&gt;5</f>
        <v>1</v>
      </c>
    </row>
    <row r="559" spans="1:9" x14ac:dyDescent="0.25">
      <c r="A559">
        <v>558</v>
      </c>
      <c r="B559" s="2">
        <v>44472</v>
      </c>
      <c r="C559" t="s">
        <v>5</v>
      </c>
      <c r="D559">
        <v>7540</v>
      </c>
      <c r="E559">
        <f t="shared" si="21"/>
        <v>275</v>
      </c>
      <c r="F559">
        <f>IF(E559 = E558, G558, G558 + IF(soki3[[#This Row],[WEEKEND]], 5000, $V$8))</f>
        <v>57345</v>
      </c>
      <c r="G559">
        <f>IF(soki3[[#This Row],[Butelek]]-soki3[[#This Row],[wielkosc_zamowienia]]&lt;0, soki3[[#This Row],[Butelek]], soki3[[#This Row],[Butelek]]-soki3[[#This Row],[wielkosc_zamowienia]])</f>
        <v>49805</v>
      </c>
      <c r="H559" t="b">
        <f>(soki3[[#This Row],[Butelek]]=soki3[[#This Row],[Zostało]])</f>
        <v>0</v>
      </c>
      <c r="I559" t="b">
        <f>WEEKDAY(soki3[[#This Row],[data]],2)&gt;5</f>
        <v>1</v>
      </c>
    </row>
    <row r="560" spans="1:9" x14ac:dyDescent="0.25">
      <c r="A560">
        <v>559</v>
      </c>
      <c r="B560" s="2">
        <v>44472</v>
      </c>
      <c r="C560" t="s">
        <v>7</v>
      </c>
      <c r="D560">
        <v>6350</v>
      </c>
      <c r="E560">
        <f t="shared" si="21"/>
        <v>275</v>
      </c>
      <c r="F560">
        <f>IF(E560 = E559, G559, G559 + IF(soki3[[#This Row],[WEEKEND]], 5000, $V$8))</f>
        <v>49805</v>
      </c>
      <c r="G560">
        <f>IF(soki3[[#This Row],[Butelek]]-soki3[[#This Row],[wielkosc_zamowienia]]&lt;0, soki3[[#This Row],[Butelek]], soki3[[#This Row],[Butelek]]-soki3[[#This Row],[wielkosc_zamowienia]])</f>
        <v>43455</v>
      </c>
      <c r="H560" t="b">
        <f>(soki3[[#This Row],[Butelek]]=soki3[[#This Row],[Zostało]])</f>
        <v>0</v>
      </c>
      <c r="I560" t="b">
        <f>WEEKDAY(soki3[[#This Row],[data]],2)&gt;5</f>
        <v>1</v>
      </c>
    </row>
    <row r="561" spans="1:9" x14ac:dyDescent="0.25">
      <c r="A561">
        <v>560</v>
      </c>
      <c r="B561" s="2">
        <v>44472</v>
      </c>
      <c r="C561" t="s">
        <v>4</v>
      </c>
      <c r="D561">
        <v>9160</v>
      </c>
      <c r="E561">
        <f t="shared" si="21"/>
        <v>275</v>
      </c>
      <c r="F561">
        <f>IF(E561 = E560, G560, G560 + IF(soki3[[#This Row],[WEEKEND]], 5000, $V$8))</f>
        <v>43455</v>
      </c>
      <c r="G561">
        <f>IF(soki3[[#This Row],[Butelek]]-soki3[[#This Row],[wielkosc_zamowienia]]&lt;0, soki3[[#This Row],[Butelek]], soki3[[#This Row],[Butelek]]-soki3[[#This Row],[wielkosc_zamowienia]])</f>
        <v>34295</v>
      </c>
      <c r="H561" t="b">
        <f>(soki3[[#This Row],[Butelek]]=soki3[[#This Row],[Zostało]])</f>
        <v>0</v>
      </c>
      <c r="I561" t="b">
        <f>WEEKDAY(soki3[[#This Row],[data]],2)&gt;5</f>
        <v>1</v>
      </c>
    </row>
    <row r="562" spans="1:9" x14ac:dyDescent="0.25">
      <c r="A562">
        <v>561</v>
      </c>
      <c r="B562" s="2">
        <v>44473</v>
      </c>
      <c r="C562" t="s">
        <v>5</v>
      </c>
      <c r="D562">
        <v>9800</v>
      </c>
      <c r="E562">
        <f t="shared" si="21"/>
        <v>276</v>
      </c>
      <c r="F562">
        <f>IF(E562 = E561, G561, G561 + IF(soki3[[#This Row],[WEEKEND]], 5000, $V$8))</f>
        <v>47474</v>
      </c>
      <c r="G562">
        <f>IF(soki3[[#This Row],[Butelek]]-soki3[[#This Row],[wielkosc_zamowienia]]&lt;0, soki3[[#This Row],[Butelek]], soki3[[#This Row],[Butelek]]-soki3[[#This Row],[wielkosc_zamowienia]])</f>
        <v>37674</v>
      </c>
      <c r="H562" t="b">
        <f>(soki3[[#This Row],[Butelek]]=soki3[[#This Row],[Zostało]])</f>
        <v>0</v>
      </c>
      <c r="I562" t="b">
        <f>WEEKDAY(soki3[[#This Row],[data]],2)&gt;5</f>
        <v>0</v>
      </c>
    </row>
    <row r="563" spans="1:9" x14ac:dyDescent="0.25">
      <c r="A563">
        <v>562</v>
      </c>
      <c r="B563" s="2">
        <v>44473</v>
      </c>
      <c r="C563" t="s">
        <v>7</v>
      </c>
      <c r="D563">
        <v>4990</v>
      </c>
      <c r="E563">
        <f t="shared" si="21"/>
        <v>276</v>
      </c>
      <c r="F563">
        <f>IF(E563 = E562, G562, G562 + IF(soki3[[#This Row],[WEEKEND]], 5000, $V$8))</f>
        <v>37674</v>
      </c>
      <c r="G563">
        <f>IF(soki3[[#This Row],[Butelek]]-soki3[[#This Row],[wielkosc_zamowienia]]&lt;0, soki3[[#This Row],[Butelek]], soki3[[#This Row],[Butelek]]-soki3[[#This Row],[wielkosc_zamowienia]])</f>
        <v>32684</v>
      </c>
      <c r="H563" t="b">
        <f>(soki3[[#This Row],[Butelek]]=soki3[[#This Row],[Zostało]])</f>
        <v>0</v>
      </c>
      <c r="I563" t="b">
        <f>WEEKDAY(soki3[[#This Row],[data]],2)&gt;5</f>
        <v>0</v>
      </c>
    </row>
    <row r="564" spans="1:9" x14ac:dyDescent="0.25">
      <c r="A564">
        <v>563</v>
      </c>
      <c r="B564" s="2">
        <v>44474</v>
      </c>
      <c r="C564" t="s">
        <v>6</v>
      </c>
      <c r="D564">
        <v>5220</v>
      </c>
      <c r="E564">
        <f t="shared" si="21"/>
        <v>277</v>
      </c>
      <c r="F564">
        <f>IF(E564 = E563, G563, G563 + IF(soki3[[#This Row],[WEEKEND]], 5000, $V$8))</f>
        <v>45863</v>
      </c>
      <c r="G564">
        <f>IF(soki3[[#This Row],[Butelek]]-soki3[[#This Row],[wielkosc_zamowienia]]&lt;0, soki3[[#This Row],[Butelek]], soki3[[#This Row],[Butelek]]-soki3[[#This Row],[wielkosc_zamowienia]])</f>
        <v>40643</v>
      </c>
      <c r="H564" t="b">
        <f>(soki3[[#This Row],[Butelek]]=soki3[[#This Row],[Zostało]])</f>
        <v>0</v>
      </c>
      <c r="I564" t="b">
        <f>WEEKDAY(soki3[[#This Row],[data]],2)&gt;5</f>
        <v>0</v>
      </c>
    </row>
    <row r="565" spans="1:9" x14ac:dyDescent="0.25">
      <c r="A565">
        <v>564</v>
      </c>
      <c r="B565" s="2">
        <v>44474</v>
      </c>
      <c r="C565" t="s">
        <v>4</v>
      </c>
      <c r="D565">
        <v>3610</v>
      </c>
      <c r="E565">
        <f t="shared" si="21"/>
        <v>277</v>
      </c>
      <c r="F565">
        <f>IF(E565 = E564, G564, G564 + IF(soki3[[#This Row],[WEEKEND]], 5000, $V$8))</f>
        <v>40643</v>
      </c>
      <c r="G565">
        <f>IF(soki3[[#This Row],[Butelek]]-soki3[[#This Row],[wielkosc_zamowienia]]&lt;0, soki3[[#This Row],[Butelek]], soki3[[#This Row],[Butelek]]-soki3[[#This Row],[wielkosc_zamowienia]])</f>
        <v>37033</v>
      </c>
      <c r="H565" t="b">
        <f>(soki3[[#This Row],[Butelek]]=soki3[[#This Row],[Zostało]])</f>
        <v>0</v>
      </c>
      <c r="I565" t="b">
        <f>WEEKDAY(soki3[[#This Row],[data]],2)&gt;5</f>
        <v>0</v>
      </c>
    </row>
    <row r="566" spans="1:9" x14ac:dyDescent="0.25">
      <c r="A566">
        <v>565</v>
      </c>
      <c r="B566" s="2">
        <v>44474</v>
      </c>
      <c r="C566" t="s">
        <v>5</v>
      </c>
      <c r="D566">
        <v>5150</v>
      </c>
      <c r="E566">
        <f t="shared" si="21"/>
        <v>277</v>
      </c>
      <c r="F566">
        <f>IF(E566 = E565, G565, G565 + IF(soki3[[#This Row],[WEEKEND]], 5000, $V$8))</f>
        <v>37033</v>
      </c>
      <c r="G566">
        <f>IF(soki3[[#This Row],[Butelek]]-soki3[[#This Row],[wielkosc_zamowienia]]&lt;0, soki3[[#This Row],[Butelek]], soki3[[#This Row],[Butelek]]-soki3[[#This Row],[wielkosc_zamowienia]])</f>
        <v>31883</v>
      </c>
      <c r="H566" t="b">
        <f>(soki3[[#This Row],[Butelek]]=soki3[[#This Row],[Zostało]])</f>
        <v>0</v>
      </c>
      <c r="I566" t="b">
        <f>WEEKDAY(soki3[[#This Row],[data]],2)&gt;5</f>
        <v>0</v>
      </c>
    </row>
    <row r="567" spans="1:9" x14ac:dyDescent="0.25">
      <c r="A567">
        <v>566</v>
      </c>
      <c r="B567" s="2">
        <v>44475</v>
      </c>
      <c r="C567" t="s">
        <v>6</v>
      </c>
      <c r="D567">
        <v>2500</v>
      </c>
      <c r="E567">
        <f t="shared" si="21"/>
        <v>278</v>
      </c>
      <c r="F567">
        <f>IF(E567 = E566, G566, G566 + IF(soki3[[#This Row],[WEEKEND]], 5000, $V$8))</f>
        <v>45062</v>
      </c>
      <c r="G567">
        <f>IF(soki3[[#This Row],[Butelek]]-soki3[[#This Row],[wielkosc_zamowienia]]&lt;0, soki3[[#This Row],[Butelek]], soki3[[#This Row],[Butelek]]-soki3[[#This Row],[wielkosc_zamowienia]])</f>
        <v>42562</v>
      </c>
      <c r="H567" t="b">
        <f>(soki3[[#This Row],[Butelek]]=soki3[[#This Row],[Zostało]])</f>
        <v>0</v>
      </c>
      <c r="I567" t="b">
        <f>WEEKDAY(soki3[[#This Row],[data]],2)&gt;5</f>
        <v>0</v>
      </c>
    </row>
    <row r="568" spans="1:9" x14ac:dyDescent="0.25">
      <c r="A568">
        <v>567</v>
      </c>
      <c r="B568" s="2">
        <v>44475</v>
      </c>
      <c r="C568" t="s">
        <v>5</v>
      </c>
      <c r="D568">
        <v>8900</v>
      </c>
      <c r="E568">
        <f t="shared" si="21"/>
        <v>278</v>
      </c>
      <c r="F568">
        <f>IF(E568 = E567, G567, G567 + IF(soki3[[#This Row],[WEEKEND]], 5000, $V$8))</f>
        <v>42562</v>
      </c>
      <c r="G568">
        <f>IF(soki3[[#This Row],[Butelek]]-soki3[[#This Row],[wielkosc_zamowienia]]&lt;0, soki3[[#This Row],[Butelek]], soki3[[#This Row],[Butelek]]-soki3[[#This Row],[wielkosc_zamowienia]])</f>
        <v>33662</v>
      </c>
      <c r="H568" t="b">
        <f>(soki3[[#This Row],[Butelek]]=soki3[[#This Row],[Zostało]])</f>
        <v>0</v>
      </c>
      <c r="I568" t="b">
        <f>WEEKDAY(soki3[[#This Row],[data]],2)&gt;5</f>
        <v>0</v>
      </c>
    </row>
    <row r="569" spans="1:9" x14ac:dyDescent="0.25">
      <c r="A569">
        <v>568</v>
      </c>
      <c r="B569" s="2">
        <v>44475</v>
      </c>
      <c r="C569" t="s">
        <v>7</v>
      </c>
      <c r="D569">
        <v>2040</v>
      </c>
      <c r="E569">
        <f t="shared" si="21"/>
        <v>278</v>
      </c>
      <c r="F569">
        <f>IF(E569 = E568, G568, G568 + IF(soki3[[#This Row],[WEEKEND]], 5000, $V$8))</f>
        <v>33662</v>
      </c>
      <c r="G569">
        <f>IF(soki3[[#This Row],[Butelek]]-soki3[[#This Row],[wielkosc_zamowienia]]&lt;0, soki3[[#This Row],[Butelek]], soki3[[#This Row],[Butelek]]-soki3[[#This Row],[wielkosc_zamowienia]])</f>
        <v>31622</v>
      </c>
      <c r="H569" t="b">
        <f>(soki3[[#This Row],[Butelek]]=soki3[[#This Row],[Zostało]])</f>
        <v>0</v>
      </c>
      <c r="I569" t="b">
        <f>WEEKDAY(soki3[[#This Row],[data]],2)&gt;5</f>
        <v>0</v>
      </c>
    </row>
    <row r="570" spans="1:9" x14ac:dyDescent="0.25">
      <c r="A570">
        <v>569</v>
      </c>
      <c r="B570" s="2">
        <v>44476</v>
      </c>
      <c r="C570" t="s">
        <v>4</v>
      </c>
      <c r="D570">
        <v>8930</v>
      </c>
      <c r="E570">
        <f t="shared" si="21"/>
        <v>279</v>
      </c>
      <c r="F570">
        <f>IF(E570 = E569, G569, G569 + IF(soki3[[#This Row],[WEEKEND]], 5000, $V$8))</f>
        <v>44801</v>
      </c>
      <c r="G570">
        <f>IF(soki3[[#This Row],[Butelek]]-soki3[[#This Row],[wielkosc_zamowienia]]&lt;0, soki3[[#This Row],[Butelek]], soki3[[#This Row],[Butelek]]-soki3[[#This Row],[wielkosc_zamowienia]])</f>
        <v>35871</v>
      </c>
      <c r="H570" t="b">
        <f>(soki3[[#This Row],[Butelek]]=soki3[[#This Row],[Zostało]])</f>
        <v>0</v>
      </c>
      <c r="I570" t="b">
        <f>WEEKDAY(soki3[[#This Row],[data]],2)&gt;5</f>
        <v>0</v>
      </c>
    </row>
    <row r="571" spans="1:9" x14ac:dyDescent="0.25">
      <c r="A571">
        <v>570</v>
      </c>
      <c r="B571" s="2">
        <v>44477</v>
      </c>
      <c r="C571" t="s">
        <v>5</v>
      </c>
      <c r="D571">
        <v>4980</v>
      </c>
      <c r="E571">
        <f t="shared" si="21"/>
        <v>280</v>
      </c>
      <c r="F571">
        <f>IF(E571 = E570, G570, G570 + IF(soki3[[#This Row],[WEEKEND]], 5000, $V$8))</f>
        <v>49050</v>
      </c>
      <c r="G571">
        <f>IF(soki3[[#This Row],[Butelek]]-soki3[[#This Row],[wielkosc_zamowienia]]&lt;0, soki3[[#This Row],[Butelek]], soki3[[#This Row],[Butelek]]-soki3[[#This Row],[wielkosc_zamowienia]])</f>
        <v>44070</v>
      </c>
      <c r="H571" t="b">
        <f>(soki3[[#This Row],[Butelek]]=soki3[[#This Row],[Zostało]])</f>
        <v>0</v>
      </c>
      <c r="I571" t="b">
        <f>WEEKDAY(soki3[[#This Row],[data]],2)&gt;5</f>
        <v>0</v>
      </c>
    </row>
    <row r="572" spans="1:9" x14ac:dyDescent="0.25">
      <c r="A572">
        <v>571</v>
      </c>
      <c r="B572" s="2">
        <v>44477</v>
      </c>
      <c r="C572" t="s">
        <v>6</v>
      </c>
      <c r="D572">
        <v>7120</v>
      </c>
      <c r="E572">
        <f t="shared" si="21"/>
        <v>280</v>
      </c>
      <c r="F572">
        <f>IF(E572 = E571, G571, G571 + IF(soki3[[#This Row],[WEEKEND]], 5000, $V$8))</f>
        <v>44070</v>
      </c>
      <c r="G572">
        <f>IF(soki3[[#This Row],[Butelek]]-soki3[[#This Row],[wielkosc_zamowienia]]&lt;0, soki3[[#This Row],[Butelek]], soki3[[#This Row],[Butelek]]-soki3[[#This Row],[wielkosc_zamowienia]])</f>
        <v>36950</v>
      </c>
      <c r="H572" t="b">
        <f>(soki3[[#This Row],[Butelek]]=soki3[[#This Row],[Zostało]])</f>
        <v>0</v>
      </c>
      <c r="I572" t="b">
        <f>WEEKDAY(soki3[[#This Row],[data]],2)&gt;5</f>
        <v>0</v>
      </c>
    </row>
    <row r="573" spans="1:9" x14ac:dyDescent="0.25">
      <c r="A573">
        <v>572</v>
      </c>
      <c r="B573" s="2">
        <v>44477</v>
      </c>
      <c r="C573" t="s">
        <v>4</v>
      </c>
      <c r="D573">
        <v>1780</v>
      </c>
      <c r="E573">
        <f t="shared" si="21"/>
        <v>280</v>
      </c>
      <c r="F573">
        <f>IF(E573 = E572, G572, G572 + IF(soki3[[#This Row],[WEEKEND]], 5000, $V$8))</f>
        <v>36950</v>
      </c>
      <c r="G573">
        <f>IF(soki3[[#This Row],[Butelek]]-soki3[[#This Row],[wielkosc_zamowienia]]&lt;0, soki3[[#This Row],[Butelek]], soki3[[#This Row],[Butelek]]-soki3[[#This Row],[wielkosc_zamowienia]])</f>
        <v>35170</v>
      </c>
      <c r="H573" t="b">
        <f>(soki3[[#This Row],[Butelek]]=soki3[[#This Row],[Zostało]])</f>
        <v>0</v>
      </c>
      <c r="I573" t="b">
        <f>WEEKDAY(soki3[[#This Row],[data]],2)&gt;5</f>
        <v>0</v>
      </c>
    </row>
    <row r="574" spans="1:9" x14ac:dyDescent="0.25">
      <c r="A574">
        <v>573</v>
      </c>
      <c r="B574" s="2">
        <v>44478</v>
      </c>
      <c r="C574" t="s">
        <v>5</v>
      </c>
      <c r="D574">
        <v>8360</v>
      </c>
      <c r="E574">
        <f t="shared" si="21"/>
        <v>281</v>
      </c>
      <c r="F574">
        <f>IF(E574 = E573, G573, G573 + IF(soki3[[#This Row],[WEEKEND]], 5000, $V$8))</f>
        <v>40170</v>
      </c>
      <c r="G574">
        <f>IF(soki3[[#This Row],[Butelek]]-soki3[[#This Row],[wielkosc_zamowienia]]&lt;0, soki3[[#This Row],[Butelek]], soki3[[#This Row],[Butelek]]-soki3[[#This Row],[wielkosc_zamowienia]])</f>
        <v>31810</v>
      </c>
      <c r="H574" t="b">
        <f>(soki3[[#This Row],[Butelek]]=soki3[[#This Row],[Zostało]])</f>
        <v>0</v>
      </c>
      <c r="I574" t="b">
        <f>WEEKDAY(soki3[[#This Row],[data]],2)&gt;5</f>
        <v>1</v>
      </c>
    </row>
    <row r="575" spans="1:9" x14ac:dyDescent="0.25">
      <c r="A575">
        <v>574</v>
      </c>
      <c r="B575" s="2">
        <v>44478</v>
      </c>
      <c r="C575" t="s">
        <v>4</v>
      </c>
      <c r="D575">
        <v>5240</v>
      </c>
      <c r="E575">
        <f t="shared" si="21"/>
        <v>281</v>
      </c>
      <c r="F575">
        <f>IF(E575 = E574, G574, G574 + IF(soki3[[#This Row],[WEEKEND]], 5000, $V$8))</f>
        <v>31810</v>
      </c>
      <c r="G575">
        <f>IF(soki3[[#This Row],[Butelek]]-soki3[[#This Row],[wielkosc_zamowienia]]&lt;0, soki3[[#This Row],[Butelek]], soki3[[#This Row],[Butelek]]-soki3[[#This Row],[wielkosc_zamowienia]])</f>
        <v>26570</v>
      </c>
      <c r="H575" t="b">
        <f>(soki3[[#This Row],[Butelek]]=soki3[[#This Row],[Zostało]])</f>
        <v>0</v>
      </c>
      <c r="I575" t="b">
        <f>WEEKDAY(soki3[[#This Row],[data]],2)&gt;5</f>
        <v>1</v>
      </c>
    </row>
    <row r="576" spans="1:9" x14ac:dyDescent="0.25">
      <c r="A576">
        <v>575</v>
      </c>
      <c r="B576" s="2">
        <v>44478</v>
      </c>
      <c r="C576" t="s">
        <v>7</v>
      </c>
      <c r="D576">
        <v>5420</v>
      </c>
      <c r="E576">
        <f t="shared" si="21"/>
        <v>281</v>
      </c>
      <c r="F576">
        <f>IF(E576 = E575, G575, G575 + IF(soki3[[#This Row],[WEEKEND]], 5000, $V$8))</f>
        <v>26570</v>
      </c>
      <c r="G576">
        <f>IF(soki3[[#This Row],[Butelek]]-soki3[[#This Row],[wielkosc_zamowienia]]&lt;0, soki3[[#This Row],[Butelek]], soki3[[#This Row],[Butelek]]-soki3[[#This Row],[wielkosc_zamowienia]])</f>
        <v>21150</v>
      </c>
      <c r="H576" t="b">
        <f>(soki3[[#This Row],[Butelek]]=soki3[[#This Row],[Zostało]])</f>
        <v>0</v>
      </c>
      <c r="I576" t="b">
        <f>WEEKDAY(soki3[[#This Row],[data]],2)&gt;5</f>
        <v>1</v>
      </c>
    </row>
    <row r="577" spans="1:9" x14ac:dyDescent="0.25">
      <c r="A577">
        <v>576</v>
      </c>
      <c r="B577" s="2">
        <v>44479</v>
      </c>
      <c r="C577" t="s">
        <v>7</v>
      </c>
      <c r="D577">
        <v>9390</v>
      </c>
      <c r="E577">
        <f t="shared" si="21"/>
        <v>282</v>
      </c>
      <c r="F577">
        <f>IF(E577 = E576, G576, G576 + IF(soki3[[#This Row],[WEEKEND]], 5000, $V$8))</f>
        <v>26150</v>
      </c>
      <c r="G577">
        <f>IF(soki3[[#This Row],[Butelek]]-soki3[[#This Row],[wielkosc_zamowienia]]&lt;0, soki3[[#This Row],[Butelek]], soki3[[#This Row],[Butelek]]-soki3[[#This Row],[wielkosc_zamowienia]])</f>
        <v>16760</v>
      </c>
      <c r="H577" t="b">
        <f>(soki3[[#This Row],[Butelek]]=soki3[[#This Row],[Zostało]])</f>
        <v>0</v>
      </c>
      <c r="I577" t="b">
        <f>WEEKDAY(soki3[[#This Row],[data]],2)&gt;5</f>
        <v>1</v>
      </c>
    </row>
    <row r="578" spans="1:9" x14ac:dyDescent="0.25">
      <c r="A578">
        <v>577</v>
      </c>
      <c r="B578" s="2">
        <v>44479</v>
      </c>
      <c r="C578" t="s">
        <v>4</v>
      </c>
      <c r="D578">
        <v>2510</v>
      </c>
      <c r="E578">
        <f t="shared" si="21"/>
        <v>282</v>
      </c>
      <c r="F578">
        <f>IF(E578 = E577, G577, G577 + IF(soki3[[#This Row],[WEEKEND]], 5000, $V$8))</f>
        <v>16760</v>
      </c>
      <c r="G578">
        <f>IF(soki3[[#This Row],[Butelek]]-soki3[[#This Row],[wielkosc_zamowienia]]&lt;0, soki3[[#This Row],[Butelek]], soki3[[#This Row],[Butelek]]-soki3[[#This Row],[wielkosc_zamowienia]])</f>
        <v>14250</v>
      </c>
      <c r="H578" t="b">
        <f>(soki3[[#This Row],[Butelek]]=soki3[[#This Row],[Zostało]])</f>
        <v>0</v>
      </c>
      <c r="I578" t="b">
        <f>WEEKDAY(soki3[[#This Row],[data]],2)&gt;5</f>
        <v>1</v>
      </c>
    </row>
    <row r="579" spans="1:9" x14ac:dyDescent="0.25">
      <c r="A579">
        <v>578</v>
      </c>
      <c r="B579" s="2">
        <v>44480</v>
      </c>
      <c r="C579" t="s">
        <v>7</v>
      </c>
      <c r="D579">
        <v>7980</v>
      </c>
      <c r="E579">
        <f t="shared" si="21"/>
        <v>283</v>
      </c>
      <c r="F579">
        <f>IF(E579 = E578, G578, G578 + IF(soki3[[#This Row],[WEEKEND]], 5000, $V$8))</f>
        <v>27429</v>
      </c>
      <c r="G579">
        <f>IF(soki3[[#This Row],[Butelek]]-soki3[[#This Row],[wielkosc_zamowienia]]&lt;0, soki3[[#This Row],[Butelek]], soki3[[#This Row],[Butelek]]-soki3[[#This Row],[wielkosc_zamowienia]])</f>
        <v>19449</v>
      </c>
      <c r="H579" t="b">
        <f>(soki3[[#This Row],[Butelek]]=soki3[[#This Row],[Zostało]])</f>
        <v>0</v>
      </c>
      <c r="I579" t="b">
        <f>WEEKDAY(soki3[[#This Row],[data]],2)&gt;5</f>
        <v>0</v>
      </c>
    </row>
    <row r="580" spans="1:9" x14ac:dyDescent="0.25">
      <c r="A580">
        <v>579</v>
      </c>
      <c r="B580" s="2">
        <v>44480</v>
      </c>
      <c r="C580" t="s">
        <v>4</v>
      </c>
      <c r="D580">
        <v>3720</v>
      </c>
      <c r="E580">
        <f t="shared" ref="E580:E643" si="22">IF(DAY(B580)=DAY(B579),E579,E579+1)</f>
        <v>283</v>
      </c>
      <c r="F580">
        <f>IF(E580 = E579, G579, G579 + IF(soki3[[#This Row],[WEEKEND]], 5000, $V$8))</f>
        <v>19449</v>
      </c>
      <c r="G580">
        <f>IF(soki3[[#This Row],[Butelek]]-soki3[[#This Row],[wielkosc_zamowienia]]&lt;0, soki3[[#This Row],[Butelek]], soki3[[#This Row],[Butelek]]-soki3[[#This Row],[wielkosc_zamowienia]])</f>
        <v>15729</v>
      </c>
      <c r="H580" t="b">
        <f>(soki3[[#This Row],[Butelek]]=soki3[[#This Row],[Zostało]])</f>
        <v>0</v>
      </c>
      <c r="I580" t="b">
        <f>WEEKDAY(soki3[[#This Row],[data]],2)&gt;5</f>
        <v>0</v>
      </c>
    </row>
    <row r="581" spans="1:9" x14ac:dyDescent="0.25">
      <c r="A581">
        <v>580</v>
      </c>
      <c r="B581" s="2">
        <v>44481</v>
      </c>
      <c r="C581" t="s">
        <v>4</v>
      </c>
      <c r="D581">
        <v>3210</v>
      </c>
      <c r="E581">
        <f t="shared" si="22"/>
        <v>284</v>
      </c>
      <c r="F581">
        <f>IF(E581 = E580, G580, G580 + IF(soki3[[#This Row],[WEEKEND]], 5000, $V$8))</f>
        <v>28908</v>
      </c>
      <c r="G581">
        <f>IF(soki3[[#This Row],[Butelek]]-soki3[[#This Row],[wielkosc_zamowienia]]&lt;0, soki3[[#This Row],[Butelek]], soki3[[#This Row],[Butelek]]-soki3[[#This Row],[wielkosc_zamowienia]])</f>
        <v>25698</v>
      </c>
      <c r="H581" t="b">
        <f>(soki3[[#This Row],[Butelek]]=soki3[[#This Row],[Zostało]])</f>
        <v>0</v>
      </c>
      <c r="I581" t="b">
        <f>WEEKDAY(soki3[[#This Row],[data]],2)&gt;5</f>
        <v>0</v>
      </c>
    </row>
    <row r="582" spans="1:9" x14ac:dyDescent="0.25">
      <c r="A582">
        <v>581</v>
      </c>
      <c r="B582" s="2">
        <v>44482</v>
      </c>
      <c r="C582" t="s">
        <v>7</v>
      </c>
      <c r="D582">
        <v>7640</v>
      </c>
      <c r="E582">
        <f t="shared" si="22"/>
        <v>285</v>
      </c>
      <c r="F582">
        <f>IF(E582 = E581, G581, G581 + IF(soki3[[#This Row],[WEEKEND]], 5000, $V$8))</f>
        <v>38877</v>
      </c>
      <c r="G582">
        <f>IF(soki3[[#This Row],[Butelek]]-soki3[[#This Row],[wielkosc_zamowienia]]&lt;0, soki3[[#This Row],[Butelek]], soki3[[#This Row],[Butelek]]-soki3[[#This Row],[wielkosc_zamowienia]])</f>
        <v>31237</v>
      </c>
      <c r="H582" t="b">
        <f>(soki3[[#This Row],[Butelek]]=soki3[[#This Row],[Zostało]])</f>
        <v>0</v>
      </c>
      <c r="I582" t="b">
        <f>WEEKDAY(soki3[[#This Row],[data]],2)&gt;5</f>
        <v>0</v>
      </c>
    </row>
    <row r="583" spans="1:9" x14ac:dyDescent="0.25">
      <c r="A583">
        <v>582</v>
      </c>
      <c r="B583" s="2">
        <v>44482</v>
      </c>
      <c r="C583" t="s">
        <v>4</v>
      </c>
      <c r="D583">
        <v>6100</v>
      </c>
      <c r="E583">
        <f t="shared" si="22"/>
        <v>285</v>
      </c>
      <c r="F583">
        <f>IF(E583 = E582, G582, G582 + IF(soki3[[#This Row],[WEEKEND]], 5000, $V$8))</f>
        <v>31237</v>
      </c>
      <c r="G583">
        <f>IF(soki3[[#This Row],[Butelek]]-soki3[[#This Row],[wielkosc_zamowienia]]&lt;0, soki3[[#This Row],[Butelek]], soki3[[#This Row],[Butelek]]-soki3[[#This Row],[wielkosc_zamowienia]])</f>
        <v>25137</v>
      </c>
      <c r="H583" t="b">
        <f>(soki3[[#This Row],[Butelek]]=soki3[[#This Row],[Zostało]])</f>
        <v>0</v>
      </c>
      <c r="I583" t="b">
        <f>WEEKDAY(soki3[[#This Row],[data]],2)&gt;5</f>
        <v>0</v>
      </c>
    </row>
    <row r="584" spans="1:9" x14ac:dyDescent="0.25">
      <c r="A584">
        <v>583</v>
      </c>
      <c r="B584" s="2">
        <v>44483</v>
      </c>
      <c r="C584" t="s">
        <v>4</v>
      </c>
      <c r="D584">
        <v>6850</v>
      </c>
      <c r="E584">
        <f t="shared" si="22"/>
        <v>286</v>
      </c>
      <c r="F584">
        <f>IF(E584 = E583, G583, G583 + IF(soki3[[#This Row],[WEEKEND]], 5000, $V$8))</f>
        <v>38316</v>
      </c>
      <c r="G584">
        <f>IF(soki3[[#This Row],[Butelek]]-soki3[[#This Row],[wielkosc_zamowienia]]&lt;0, soki3[[#This Row],[Butelek]], soki3[[#This Row],[Butelek]]-soki3[[#This Row],[wielkosc_zamowienia]])</f>
        <v>31466</v>
      </c>
      <c r="H584" t="b">
        <f>(soki3[[#This Row],[Butelek]]=soki3[[#This Row],[Zostało]])</f>
        <v>0</v>
      </c>
      <c r="I584" t="b">
        <f>WEEKDAY(soki3[[#This Row],[data]],2)&gt;5</f>
        <v>0</v>
      </c>
    </row>
    <row r="585" spans="1:9" x14ac:dyDescent="0.25">
      <c r="A585">
        <v>584</v>
      </c>
      <c r="B585" s="2">
        <v>44483</v>
      </c>
      <c r="C585" t="s">
        <v>7</v>
      </c>
      <c r="D585">
        <v>2170</v>
      </c>
      <c r="E585">
        <f t="shared" si="22"/>
        <v>286</v>
      </c>
      <c r="F585">
        <f>IF(E585 = E584, G584, G584 + IF(soki3[[#This Row],[WEEKEND]], 5000, $V$8))</f>
        <v>31466</v>
      </c>
      <c r="G585">
        <f>IF(soki3[[#This Row],[Butelek]]-soki3[[#This Row],[wielkosc_zamowienia]]&lt;0, soki3[[#This Row],[Butelek]], soki3[[#This Row],[Butelek]]-soki3[[#This Row],[wielkosc_zamowienia]])</f>
        <v>29296</v>
      </c>
      <c r="H585" t="b">
        <f>(soki3[[#This Row],[Butelek]]=soki3[[#This Row],[Zostało]])</f>
        <v>0</v>
      </c>
      <c r="I585" t="b">
        <f>WEEKDAY(soki3[[#This Row],[data]],2)&gt;5</f>
        <v>0</v>
      </c>
    </row>
    <row r="586" spans="1:9" x14ac:dyDescent="0.25">
      <c r="A586">
        <v>585</v>
      </c>
      <c r="B586" s="2">
        <v>44484</v>
      </c>
      <c r="C586" t="s">
        <v>5</v>
      </c>
      <c r="D586">
        <v>6230</v>
      </c>
      <c r="E586">
        <f t="shared" si="22"/>
        <v>287</v>
      </c>
      <c r="F586">
        <f>IF(E586 = E585, G585, G585 + IF(soki3[[#This Row],[WEEKEND]], 5000, $V$8))</f>
        <v>42475</v>
      </c>
      <c r="G586">
        <f>IF(soki3[[#This Row],[Butelek]]-soki3[[#This Row],[wielkosc_zamowienia]]&lt;0, soki3[[#This Row],[Butelek]], soki3[[#This Row],[Butelek]]-soki3[[#This Row],[wielkosc_zamowienia]])</f>
        <v>36245</v>
      </c>
      <c r="H586" t="b">
        <f>(soki3[[#This Row],[Butelek]]=soki3[[#This Row],[Zostało]])</f>
        <v>0</v>
      </c>
      <c r="I586" t="b">
        <f>WEEKDAY(soki3[[#This Row],[data]],2)&gt;5</f>
        <v>0</v>
      </c>
    </row>
    <row r="587" spans="1:9" x14ac:dyDescent="0.25">
      <c r="A587">
        <v>586</v>
      </c>
      <c r="B587" s="2">
        <v>44484</v>
      </c>
      <c r="C587" t="s">
        <v>7</v>
      </c>
      <c r="D587">
        <v>2310</v>
      </c>
      <c r="E587">
        <f t="shared" si="22"/>
        <v>287</v>
      </c>
      <c r="F587">
        <f>IF(E587 = E586, G586, G586 + IF(soki3[[#This Row],[WEEKEND]], 5000, $V$8))</f>
        <v>36245</v>
      </c>
      <c r="G587">
        <f>IF(soki3[[#This Row],[Butelek]]-soki3[[#This Row],[wielkosc_zamowienia]]&lt;0, soki3[[#This Row],[Butelek]], soki3[[#This Row],[Butelek]]-soki3[[#This Row],[wielkosc_zamowienia]])</f>
        <v>33935</v>
      </c>
      <c r="H587" t="b">
        <f>(soki3[[#This Row],[Butelek]]=soki3[[#This Row],[Zostało]])</f>
        <v>0</v>
      </c>
      <c r="I587" t="b">
        <f>WEEKDAY(soki3[[#This Row],[data]],2)&gt;5</f>
        <v>0</v>
      </c>
    </row>
    <row r="588" spans="1:9" x14ac:dyDescent="0.25">
      <c r="A588">
        <v>587</v>
      </c>
      <c r="B588" s="2">
        <v>44485</v>
      </c>
      <c r="C588" t="s">
        <v>6</v>
      </c>
      <c r="D588">
        <v>5650</v>
      </c>
      <c r="E588">
        <f t="shared" si="22"/>
        <v>288</v>
      </c>
      <c r="F588">
        <f>IF(E588 = E587, G587, G587 + IF(soki3[[#This Row],[WEEKEND]], 5000, $V$8))</f>
        <v>38935</v>
      </c>
      <c r="G588">
        <f>IF(soki3[[#This Row],[Butelek]]-soki3[[#This Row],[wielkosc_zamowienia]]&lt;0, soki3[[#This Row],[Butelek]], soki3[[#This Row],[Butelek]]-soki3[[#This Row],[wielkosc_zamowienia]])</f>
        <v>33285</v>
      </c>
      <c r="H588" t="b">
        <f>(soki3[[#This Row],[Butelek]]=soki3[[#This Row],[Zostało]])</f>
        <v>0</v>
      </c>
      <c r="I588" t="b">
        <f>WEEKDAY(soki3[[#This Row],[data]],2)&gt;5</f>
        <v>1</v>
      </c>
    </row>
    <row r="589" spans="1:9" x14ac:dyDescent="0.25">
      <c r="A589">
        <v>588</v>
      </c>
      <c r="B589" s="2">
        <v>44485</v>
      </c>
      <c r="C589" t="s">
        <v>7</v>
      </c>
      <c r="D589">
        <v>7250</v>
      </c>
      <c r="E589">
        <f t="shared" si="22"/>
        <v>288</v>
      </c>
      <c r="F589">
        <f>IF(E589 = E588, G588, G588 + IF(soki3[[#This Row],[WEEKEND]], 5000, $V$8))</f>
        <v>33285</v>
      </c>
      <c r="G589">
        <f>IF(soki3[[#This Row],[Butelek]]-soki3[[#This Row],[wielkosc_zamowienia]]&lt;0, soki3[[#This Row],[Butelek]], soki3[[#This Row],[Butelek]]-soki3[[#This Row],[wielkosc_zamowienia]])</f>
        <v>26035</v>
      </c>
      <c r="H589" t="b">
        <f>(soki3[[#This Row],[Butelek]]=soki3[[#This Row],[Zostało]])</f>
        <v>0</v>
      </c>
      <c r="I589" t="b">
        <f>WEEKDAY(soki3[[#This Row],[data]],2)&gt;5</f>
        <v>1</v>
      </c>
    </row>
    <row r="590" spans="1:9" x14ac:dyDescent="0.25">
      <c r="A590">
        <v>589</v>
      </c>
      <c r="B590" s="2">
        <v>44486</v>
      </c>
      <c r="C590" t="s">
        <v>7</v>
      </c>
      <c r="D590">
        <v>3650</v>
      </c>
      <c r="E590">
        <f t="shared" si="22"/>
        <v>289</v>
      </c>
      <c r="F590">
        <f>IF(E590 = E589, G589, G589 + IF(soki3[[#This Row],[WEEKEND]], 5000, $V$8))</f>
        <v>31035</v>
      </c>
      <c r="G590">
        <f>IF(soki3[[#This Row],[Butelek]]-soki3[[#This Row],[wielkosc_zamowienia]]&lt;0, soki3[[#This Row],[Butelek]], soki3[[#This Row],[Butelek]]-soki3[[#This Row],[wielkosc_zamowienia]])</f>
        <v>27385</v>
      </c>
      <c r="H590" t="b">
        <f>(soki3[[#This Row],[Butelek]]=soki3[[#This Row],[Zostało]])</f>
        <v>0</v>
      </c>
      <c r="I590" t="b">
        <f>WEEKDAY(soki3[[#This Row],[data]],2)&gt;5</f>
        <v>1</v>
      </c>
    </row>
    <row r="591" spans="1:9" x14ac:dyDescent="0.25">
      <c r="A591">
        <v>590</v>
      </c>
      <c r="B591" s="2">
        <v>44486</v>
      </c>
      <c r="C591" t="s">
        <v>5</v>
      </c>
      <c r="D591">
        <v>4190</v>
      </c>
      <c r="E591">
        <f t="shared" si="22"/>
        <v>289</v>
      </c>
      <c r="F591">
        <f>IF(E591 = E590, G590, G590 + IF(soki3[[#This Row],[WEEKEND]], 5000, $V$8))</f>
        <v>27385</v>
      </c>
      <c r="G591">
        <f>IF(soki3[[#This Row],[Butelek]]-soki3[[#This Row],[wielkosc_zamowienia]]&lt;0, soki3[[#This Row],[Butelek]], soki3[[#This Row],[Butelek]]-soki3[[#This Row],[wielkosc_zamowienia]])</f>
        <v>23195</v>
      </c>
      <c r="H591" t="b">
        <f>(soki3[[#This Row],[Butelek]]=soki3[[#This Row],[Zostało]])</f>
        <v>0</v>
      </c>
      <c r="I591" t="b">
        <f>WEEKDAY(soki3[[#This Row],[data]],2)&gt;5</f>
        <v>1</v>
      </c>
    </row>
    <row r="592" spans="1:9" x14ac:dyDescent="0.25">
      <c r="A592">
        <v>591</v>
      </c>
      <c r="B592" s="2">
        <v>44486</v>
      </c>
      <c r="C592" t="s">
        <v>4</v>
      </c>
      <c r="D592">
        <v>7920</v>
      </c>
      <c r="E592">
        <f t="shared" si="22"/>
        <v>289</v>
      </c>
      <c r="F592">
        <f>IF(E592 = E591, G591, G591 + IF(soki3[[#This Row],[WEEKEND]], 5000, $V$8))</f>
        <v>23195</v>
      </c>
      <c r="G592">
        <f>IF(soki3[[#This Row],[Butelek]]-soki3[[#This Row],[wielkosc_zamowienia]]&lt;0, soki3[[#This Row],[Butelek]], soki3[[#This Row],[Butelek]]-soki3[[#This Row],[wielkosc_zamowienia]])</f>
        <v>15275</v>
      </c>
      <c r="H592" t="b">
        <f>(soki3[[#This Row],[Butelek]]=soki3[[#This Row],[Zostało]])</f>
        <v>0</v>
      </c>
      <c r="I592" t="b">
        <f>WEEKDAY(soki3[[#This Row],[data]],2)&gt;5</f>
        <v>1</v>
      </c>
    </row>
    <row r="593" spans="1:9" x14ac:dyDescent="0.25">
      <c r="A593">
        <v>592</v>
      </c>
      <c r="B593" s="2">
        <v>44487</v>
      </c>
      <c r="C593" t="s">
        <v>5</v>
      </c>
      <c r="D593">
        <v>5920</v>
      </c>
      <c r="E593">
        <f t="shared" si="22"/>
        <v>290</v>
      </c>
      <c r="F593">
        <f>IF(E593 = E592, G592, G592 + IF(soki3[[#This Row],[WEEKEND]], 5000, $V$8))</f>
        <v>28454</v>
      </c>
      <c r="G593">
        <f>IF(soki3[[#This Row],[Butelek]]-soki3[[#This Row],[wielkosc_zamowienia]]&lt;0, soki3[[#This Row],[Butelek]], soki3[[#This Row],[Butelek]]-soki3[[#This Row],[wielkosc_zamowienia]])</f>
        <v>22534</v>
      </c>
      <c r="H593" t="b">
        <f>(soki3[[#This Row],[Butelek]]=soki3[[#This Row],[Zostało]])</f>
        <v>0</v>
      </c>
      <c r="I593" t="b">
        <f>WEEKDAY(soki3[[#This Row],[data]],2)&gt;5</f>
        <v>0</v>
      </c>
    </row>
    <row r="594" spans="1:9" x14ac:dyDescent="0.25">
      <c r="A594">
        <v>593</v>
      </c>
      <c r="B594" s="2">
        <v>44487</v>
      </c>
      <c r="C594" t="s">
        <v>4</v>
      </c>
      <c r="D594">
        <v>5270</v>
      </c>
      <c r="E594">
        <f t="shared" si="22"/>
        <v>290</v>
      </c>
      <c r="F594">
        <f>IF(E594 = E593, G593, G593 + IF(soki3[[#This Row],[WEEKEND]], 5000, $V$8))</f>
        <v>22534</v>
      </c>
      <c r="G594">
        <f>IF(soki3[[#This Row],[Butelek]]-soki3[[#This Row],[wielkosc_zamowienia]]&lt;0, soki3[[#This Row],[Butelek]], soki3[[#This Row],[Butelek]]-soki3[[#This Row],[wielkosc_zamowienia]])</f>
        <v>17264</v>
      </c>
      <c r="H594" t="b">
        <f>(soki3[[#This Row],[Butelek]]=soki3[[#This Row],[Zostało]])</f>
        <v>0</v>
      </c>
      <c r="I594" t="b">
        <f>WEEKDAY(soki3[[#This Row],[data]],2)&gt;5</f>
        <v>0</v>
      </c>
    </row>
    <row r="595" spans="1:9" x14ac:dyDescent="0.25">
      <c r="A595">
        <v>594</v>
      </c>
      <c r="B595" s="2">
        <v>44488</v>
      </c>
      <c r="C595" t="s">
        <v>6</v>
      </c>
      <c r="D595">
        <v>7990</v>
      </c>
      <c r="E595">
        <f t="shared" si="22"/>
        <v>291</v>
      </c>
      <c r="F595">
        <f>IF(E595 = E594, G594, G594 + IF(soki3[[#This Row],[WEEKEND]], 5000, $V$8))</f>
        <v>30443</v>
      </c>
      <c r="G595">
        <f>IF(soki3[[#This Row],[Butelek]]-soki3[[#This Row],[wielkosc_zamowienia]]&lt;0, soki3[[#This Row],[Butelek]], soki3[[#This Row],[Butelek]]-soki3[[#This Row],[wielkosc_zamowienia]])</f>
        <v>22453</v>
      </c>
      <c r="H595" t="b">
        <f>(soki3[[#This Row],[Butelek]]=soki3[[#This Row],[Zostało]])</f>
        <v>0</v>
      </c>
      <c r="I595" t="b">
        <f>WEEKDAY(soki3[[#This Row],[data]],2)&gt;5</f>
        <v>0</v>
      </c>
    </row>
    <row r="596" spans="1:9" x14ac:dyDescent="0.25">
      <c r="A596">
        <v>595</v>
      </c>
      <c r="B596" s="2">
        <v>44488</v>
      </c>
      <c r="C596" t="s">
        <v>5</v>
      </c>
      <c r="D596">
        <v>5450</v>
      </c>
      <c r="E596">
        <f t="shared" si="22"/>
        <v>291</v>
      </c>
      <c r="F596">
        <f>IF(E596 = E595, G595, G595 + IF(soki3[[#This Row],[WEEKEND]], 5000, $V$8))</f>
        <v>22453</v>
      </c>
      <c r="G596">
        <f>IF(soki3[[#This Row],[Butelek]]-soki3[[#This Row],[wielkosc_zamowienia]]&lt;0, soki3[[#This Row],[Butelek]], soki3[[#This Row],[Butelek]]-soki3[[#This Row],[wielkosc_zamowienia]])</f>
        <v>17003</v>
      </c>
      <c r="H596" t="b">
        <f>(soki3[[#This Row],[Butelek]]=soki3[[#This Row],[Zostało]])</f>
        <v>0</v>
      </c>
      <c r="I596" t="b">
        <f>WEEKDAY(soki3[[#This Row],[data]],2)&gt;5</f>
        <v>0</v>
      </c>
    </row>
    <row r="597" spans="1:9" x14ac:dyDescent="0.25">
      <c r="A597">
        <v>596</v>
      </c>
      <c r="B597" s="2">
        <v>44489</v>
      </c>
      <c r="C597" t="s">
        <v>4</v>
      </c>
      <c r="D597">
        <v>2580</v>
      </c>
      <c r="E597">
        <f t="shared" si="22"/>
        <v>292</v>
      </c>
      <c r="F597">
        <f>IF(E597 = E596, G596, G596 + IF(soki3[[#This Row],[WEEKEND]], 5000, $V$8))</f>
        <v>30182</v>
      </c>
      <c r="G597">
        <f>IF(soki3[[#This Row],[Butelek]]-soki3[[#This Row],[wielkosc_zamowienia]]&lt;0, soki3[[#This Row],[Butelek]], soki3[[#This Row],[Butelek]]-soki3[[#This Row],[wielkosc_zamowienia]])</f>
        <v>27602</v>
      </c>
      <c r="H597" t="b">
        <f>(soki3[[#This Row],[Butelek]]=soki3[[#This Row],[Zostało]])</f>
        <v>0</v>
      </c>
      <c r="I597" t="b">
        <f>WEEKDAY(soki3[[#This Row],[data]],2)&gt;5</f>
        <v>0</v>
      </c>
    </row>
    <row r="598" spans="1:9" x14ac:dyDescent="0.25">
      <c r="A598">
        <v>597</v>
      </c>
      <c r="B598" s="2">
        <v>44490</v>
      </c>
      <c r="C598" t="s">
        <v>4</v>
      </c>
      <c r="D598">
        <v>8040</v>
      </c>
      <c r="E598">
        <f t="shared" si="22"/>
        <v>293</v>
      </c>
      <c r="F598">
        <f>IF(E598 = E597, G597, G597 + IF(soki3[[#This Row],[WEEKEND]], 5000, $V$8))</f>
        <v>40781</v>
      </c>
      <c r="G598">
        <f>IF(soki3[[#This Row],[Butelek]]-soki3[[#This Row],[wielkosc_zamowienia]]&lt;0, soki3[[#This Row],[Butelek]], soki3[[#This Row],[Butelek]]-soki3[[#This Row],[wielkosc_zamowienia]])</f>
        <v>32741</v>
      </c>
      <c r="H598" t="b">
        <f>(soki3[[#This Row],[Butelek]]=soki3[[#This Row],[Zostało]])</f>
        <v>0</v>
      </c>
      <c r="I598" t="b">
        <f>WEEKDAY(soki3[[#This Row],[data]],2)&gt;5</f>
        <v>0</v>
      </c>
    </row>
    <row r="599" spans="1:9" x14ac:dyDescent="0.25">
      <c r="A599">
        <v>598</v>
      </c>
      <c r="B599" s="2">
        <v>44490</v>
      </c>
      <c r="C599" t="s">
        <v>7</v>
      </c>
      <c r="D599">
        <v>1920</v>
      </c>
      <c r="E599">
        <f t="shared" si="22"/>
        <v>293</v>
      </c>
      <c r="F599">
        <f>IF(E599 = E598, G598, G598 + IF(soki3[[#This Row],[WEEKEND]], 5000, $V$8))</f>
        <v>32741</v>
      </c>
      <c r="G599">
        <f>IF(soki3[[#This Row],[Butelek]]-soki3[[#This Row],[wielkosc_zamowienia]]&lt;0, soki3[[#This Row],[Butelek]], soki3[[#This Row],[Butelek]]-soki3[[#This Row],[wielkosc_zamowienia]])</f>
        <v>30821</v>
      </c>
      <c r="H599" t="b">
        <f>(soki3[[#This Row],[Butelek]]=soki3[[#This Row],[Zostało]])</f>
        <v>0</v>
      </c>
      <c r="I599" t="b">
        <f>WEEKDAY(soki3[[#This Row],[data]],2)&gt;5</f>
        <v>0</v>
      </c>
    </row>
    <row r="600" spans="1:9" x14ac:dyDescent="0.25">
      <c r="A600">
        <v>599</v>
      </c>
      <c r="B600" s="2">
        <v>44491</v>
      </c>
      <c r="C600" t="s">
        <v>4</v>
      </c>
      <c r="D600">
        <v>6930</v>
      </c>
      <c r="E600">
        <f t="shared" si="22"/>
        <v>294</v>
      </c>
      <c r="F600">
        <f>IF(E600 = E599, G599, G599 + IF(soki3[[#This Row],[WEEKEND]], 5000, $V$8))</f>
        <v>44000</v>
      </c>
      <c r="G600">
        <f>IF(soki3[[#This Row],[Butelek]]-soki3[[#This Row],[wielkosc_zamowienia]]&lt;0, soki3[[#This Row],[Butelek]], soki3[[#This Row],[Butelek]]-soki3[[#This Row],[wielkosc_zamowienia]])</f>
        <v>37070</v>
      </c>
      <c r="H600" t="b">
        <f>(soki3[[#This Row],[Butelek]]=soki3[[#This Row],[Zostało]])</f>
        <v>0</v>
      </c>
      <c r="I600" t="b">
        <f>WEEKDAY(soki3[[#This Row],[data]],2)&gt;5</f>
        <v>0</v>
      </c>
    </row>
    <row r="601" spans="1:9" x14ac:dyDescent="0.25">
      <c r="A601">
        <v>600</v>
      </c>
      <c r="B601" s="2">
        <v>44491</v>
      </c>
      <c r="C601" t="s">
        <v>6</v>
      </c>
      <c r="D601">
        <v>9480</v>
      </c>
      <c r="E601">
        <f t="shared" si="22"/>
        <v>294</v>
      </c>
      <c r="F601">
        <f>IF(E601 = E600, G600, G600 + IF(soki3[[#This Row],[WEEKEND]], 5000, $V$8))</f>
        <v>37070</v>
      </c>
      <c r="G601">
        <f>IF(soki3[[#This Row],[Butelek]]-soki3[[#This Row],[wielkosc_zamowienia]]&lt;0, soki3[[#This Row],[Butelek]], soki3[[#This Row],[Butelek]]-soki3[[#This Row],[wielkosc_zamowienia]])</f>
        <v>27590</v>
      </c>
      <c r="H601" t="b">
        <f>(soki3[[#This Row],[Butelek]]=soki3[[#This Row],[Zostało]])</f>
        <v>0</v>
      </c>
      <c r="I601" t="b">
        <f>WEEKDAY(soki3[[#This Row],[data]],2)&gt;5</f>
        <v>0</v>
      </c>
    </row>
    <row r="602" spans="1:9" x14ac:dyDescent="0.25">
      <c r="A602">
        <v>601</v>
      </c>
      <c r="B602" s="2">
        <v>44491</v>
      </c>
      <c r="C602" t="s">
        <v>5</v>
      </c>
      <c r="D602">
        <v>4810</v>
      </c>
      <c r="E602">
        <f t="shared" si="22"/>
        <v>294</v>
      </c>
      <c r="F602">
        <f>IF(E602 = E601, G601, G601 + IF(soki3[[#This Row],[WEEKEND]], 5000, $V$8))</f>
        <v>27590</v>
      </c>
      <c r="G602">
        <f>IF(soki3[[#This Row],[Butelek]]-soki3[[#This Row],[wielkosc_zamowienia]]&lt;0, soki3[[#This Row],[Butelek]], soki3[[#This Row],[Butelek]]-soki3[[#This Row],[wielkosc_zamowienia]])</f>
        <v>22780</v>
      </c>
      <c r="H602" t="b">
        <f>(soki3[[#This Row],[Butelek]]=soki3[[#This Row],[Zostało]])</f>
        <v>0</v>
      </c>
      <c r="I602" t="b">
        <f>WEEKDAY(soki3[[#This Row],[data]],2)&gt;5</f>
        <v>0</v>
      </c>
    </row>
    <row r="603" spans="1:9" x14ac:dyDescent="0.25">
      <c r="A603">
        <v>602</v>
      </c>
      <c r="B603" s="2">
        <v>44492</v>
      </c>
      <c r="C603" t="s">
        <v>4</v>
      </c>
      <c r="D603">
        <v>5770</v>
      </c>
      <c r="E603">
        <f t="shared" si="22"/>
        <v>295</v>
      </c>
      <c r="F603">
        <f>IF(E603 = E602, G602, G602 + IF(soki3[[#This Row],[WEEKEND]], 5000, $V$8))</f>
        <v>27780</v>
      </c>
      <c r="G603">
        <f>IF(soki3[[#This Row],[Butelek]]-soki3[[#This Row],[wielkosc_zamowienia]]&lt;0, soki3[[#This Row],[Butelek]], soki3[[#This Row],[Butelek]]-soki3[[#This Row],[wielkosc_zamowienia]])</f>
        <v>22010</v>
      </c>
      <c r="H603" t="b">
        <f>(soki3[[#This Row],[Butelek]]=soki3[[#This Row],[Zostało]])</f>
        <v>0</v>
      </c>
      <c r="I603" t="b">
        <f>WEEKDAY(soki3[[#This Row],[data]],2)&gt;5</f>
        <v>1</v>
      </c>
    </row>
    <row r="604" spans="1:9" x14ac:dyDescent="0.25">
      <c r="A604">
        <v>603</v>
      </c>
      <c r="B604" s="2">
        <v>44492</v>
      </c>
      <c r="C604" t="s">
        <v>7</v>
      </c>
      <c r="D604">
        <v>2610</v>
      </c>
      <c r="E604">
        <f t="shared" si="22"/>
        <v>295</v>
      </c>
      <c r="F604">
        <f>IF(E604 = E603, G603, G603 + IF(soki3[[#This Row],[WEEKEND]], 5000, $V$8))</f>
        <v>22010</v>
      </c>
      <c r="G604">
        <f>IF(soki3[[#This Row],[Butelek]]-soki3[[#This Row],[wielkosc_zamowienia]]&lt;0, soki3[[#This Row],[Butelek]], soki3[[#This Row],[Butelek]]-soki3[[#This Row],[wielkosc_zamowienia]])</f>
        <v>19400</v>
      </c>
      <c r="H604" t="b">
        <f>(soki3[[#This Row],[Butelek]]=soki3[[#This Row],[Zostało]])</f>
        <v>0</v>
      </c>
      <c r="I604" t="b">
        <f>WEEKDAY(soki3[[#This Row],[data]],2)&gt;5</f>
        <v>1</v>
      </c>
    </row>
    <row r="605" spans="1:9" x14ac:dyDescent="0.25">
      <c r="A605">
        <v>604</v>
      </c>
      <c r="B605" s="2">
        <v>44493</v>
      </c>
      <c r="C605" t="s">
        <v>5</v>
      </c>
      <c r="D605">
        <v>2670</v>
      </c>
      <c r="E605">
        <f t="shared" si="22"/>
        <v>296</v>
      </c>
      <c r="F605">
        <f>IF(E605 = E604, G604, G604 + IF(soki3[[#This Row],[WEEKEND]], 5000, $V$8))</f>
        <v>24400</v>
      </c>
      <c r="G605">
        <f>IF(soki3[[#This Row],[Butelek]]-soki3[[#This Row],[wielkosc_zamowienia]]&lt;0, soki3[[#This Row],[Butelek]], soki3[[#This Row],[Butelek]]-soki3[[#This Row],[wielkosc_zamowienia]])</f>
        <v>21730</v>
      </c>
      <c r="H605" t="b">
        <f>(soki3[[#This Row],[Butelek]]=soki3[[#This Row],[Zostało]])</f>
        <v>0</v>
      </c>
      <c r="I605" t="b">
        <f>WEEKDAY(soki3[[#This Row],[data]],2)&gt;5</f>
        <v>1</v>
      </c>
    </row>
    <row r="606" spans="1:9" x14ac:dyDescent="0.25">
      <c r="A606">
        <v>605</v>
      </c>
      <c r="B606" s="2">
        <v>44493</v>
      </c>
      <c r="C606" t="s">
        <v>7</v>
      </c>
      <c r="D606">
        <v>1330</v>
      </c>
      <c r="E606">
        <f t="shared" si="22"/>
        <v>296</v>
      </c>
      <c r="F606">
        <f>IF(E606 = E605, G605, G605 + IF(soki3[[#This Row],[WEEKEND]], 5000, $V$8))</f>
        <v>21730</v>
      </c>
      <c r="G606">
        <f>IF(soki3[[#This Row],[Butelek]]-soki3[[#This Row],[wielkosc_zamowienia]]&lt;0, soki3[[#This Row],[Butelek]], soki3[[#This Row],[Butelek]]-soki3[[#This Row],[wielkosc_zamowienia]])</f>
        <v>20400</v>
      </c>
      <c r="H606" t="b">
        <f>(soki3[[#This Row],[Butelek]]=soki3[[#This Row],[Zostało]])</f>
        <v>0</v>
      </c>
      <c r="I606" t="b">
        <f>WEEKDAY(soki3[[#This Row],[data]],2)&gt;5</f>
        <v>1</v>
      </c>
    </row>
    <row r="607" spans="1:9" x14ac:dyDescent="0.25">
      <c r="A607">
        <v>606</v>
      </c>
      <c r="B607" s="2">
        <v>44494</v>
      </c>
      <c r="C607" t="s">
        <v>5</v>
      </c>
      <c r="D607">
        <v>1700</v>
      </c>
      <c r="E607">
        <f t="shared" si="22"/>
        <v>297</v>
      </c>
      <c r="F607">
        <f>IF(E607 = E606, G606, G606 + IF(soki3[[#This Row],[WEEKEND]], 5000, $V$8))</f>
        <v>33579</v>
      </c>
      <c r="G607">
        <f>IF(soki3[[#This Row],[Butelek]]-soki3[[#This Row],[wielkosc_zamowienia]]&lt;0, soki3[[#This Row],[Butelek]], soki3[[#This Row],[Butelek]]-soki3[[#This Row],[wielkosc_zamowienia]])</f>
        <v>31879</v>
      </c>
      <c r="H607" t="b">
        <f>(soki3[[#This Row],[Butelek]]=soki3[[#This Row],[Zostało]])</f>
        <v>0</v>
      </c>
      <c r="I607" t="b">
        <f>WEEKDAY(soki3[[#This Row],[data]],2)&gt;5</f>
        <v>0</v>
      </c>
    </row>
    <row r="608" spans="1:9" x14ac:dyDescent="0.25">
      <c r="A608">
        <v>607</v>
      </c>
      <c r="B608" s="2">
        <v>44494</v>
      </c>
      <c r="C608" t="s">
        <v>6</v>
      </c>
      <c r="D608">
        <v>1050</v>
      </c>
      <c r="E608">
        <f t="shared" si="22"/>
        <v>297</v>
      </c>
      <c r="F608">
        <f>IF(E608 = E607, G607, G607 + IF(soki3[[#This Row],[WEEKEND]], 5000, $V$8))</f>
        <v>31879</v>
      </c>
      <c r="G608">
        <f>IF(soki3[[#This Row],[Butelek]]-soki3[[#This Row],[wielkosc_zamowienia]]&lt;0, soki3[[#This Row],[Butelek]], soki3[[#This Row],[Butelek]]-soki3[[#This Row],[wielkosc_zamowienia]])</f>
        <v>30829</v>
      </c>
      <c r="H608" t="b">
        <f>(soki3[[#This Row],[Butelek]]=soki3[[#This Row],[Zostało]])</f>
        <v>0</v>
      </c>
      <c r="I608" t="b">
        <f>WEEKDAY(soki3[[#This Row],[data]],2)&gt;5</f>
        <v>0</v>
      </c>
    </row>
    <row r="609" spans="1:9" x14ac:dyDescent="0.25">
      <c r="A609">
        <v>608</v>
      </c>
      <c r="B609" s="2">
        <v>44494</v>
      </c>
      <c r="C609" t="s">
        <v>4</v>
      </c>
      <c r="D609">
        <v>1750</v>
      </c>
      <c r="E609">
        <f t="shared" si="22"/>
        <v>297</v>
      </c>
      <c r="F609">
        <f>IF(E609 = E608, G608, G608 + IF(soki3[[#This Row],[WEEKEND]], 5000, $V$8))</f>
        <v>30829</v>
      </c>
      <c r="G609">
        <f>IF(soki3[[#This Row],[Butelek]]-soki3[[#This Row],[wielkosc_zamowienia]]&lt;0, soki3[[#This Row],[Butelek]], soki3[[#This Row],[Butelek]]-soki3[[#This Row],[wielkosc_zamowienia]])</f>
        <v>29079</v>
      </c>
      <c r="H609" t="b">
        <f>(soki3[[#This Row],[Butelek]]=soki3[[#This Row],[Zostało]])</f>
        <v>0</v>
      </c>
      <c r="I609" t="b">
        <f>WEEKDAY(soki3[[#This Row],[data]],2)&gt;5</f>
        <v>0</v>
      </c>
    </row>
    <row r="610" spans="1:9" x14ac:dyDescent="0.25">
      <c r="A610">
        <v>609</v>
      </c>
      <c r="B610" s="2">
        <v>44494</v>
      </c>
      <c r="C610" t="s">
        <v>7</v>
      </c>
      <c r="D610">
        <v>6530</v>
      </c>
      <c r="E610">
        <f t="shared" si="22"/>
        <v>297</v>
      </c>
      <c r="F610">
        <f>IF(E610 = E609, G609, G609 + IF(soki3[[#This Row],[WEEKEND]], 5000, $V$8))</f>
        <v>29079</v>
      </c>
      <c r="G610">
        <f>IF(soki3[[#This Row],[Butelek]]-soki3[[#This Row],[wielkosc_zamowienia]]&lt;0, soki3[[#This Row],[Butelek]], soki3[[#This Row],[Butelek]]-soki3[[#This Row],[wielkosc_zamowienia]])</f>
        <v>22549</v>
      </c>
      <c r="H610" t="b">
        <f>(soki3[[#This Row],[Butelek]]=soki3[[#This Row],[Zostało]])</f>
        <v>0</v>
      </c>
      <c r="I610" t="b">
        <f>WEEKDAY(soki3[[#This Row],[data]],2)&gt;5</f>
        <v>0</v>
      </c>
    </row>
    <row r="611" spans="1:9" x14ac:dyDescent="0.25">
      <c r="A611">
        <v>610</v>
      </c>
      <c r="B611" s="2">
        <v>44495</v>
      </c>
      <c r="C611" t="s">
        <v>4</v>
      </c>
      <c r="D611">
        <v>6980</v>
      </c>
      <c r="E611">
        <f t="shared" si="22"/>
        <v>298</v>
      </c>
      <c r="F611">
        <f>IF(E611 = E610, G610, G610 + IF(soki3[[#This Row],[WEEKEND]], 5000, $V$8))</f>
        <v>35728</v>
      </c>
      <c r="G611">
        <f>IF(soki3[[#This Row],[Butelek]]-soki3[[#This Row],[wielkosc_zamowienia]]&lt;0, soki3[[#This Row],[Butelek]], soki3[[#This Row],[Butelek]]-soki3[[#This Row],[wielkosc_zamowienia]])</f>
        <v>28748</v>
      </c>
      <c r="H611" t="b">
        <f>(soki3[[#This Row],[Butelek]]=soki3[[#This Row],[Zostało]])</f>
        <v>0</v>
      </c>
      <c r="I611" t="b">
        <f>WEEKDAY(soki3[[#This Row],[data]],2)&gt;5</f>
        <v>0</v>
      </c>
    </row>
    <row r="612" spans="1:9" x14ac:dyDescent="0.25">
      <c r="A612">
        <v>611</v>
      </c>
      <c r="B612" s="2">
        <v>44495</v>
      </c>
      <c r="C612" t="s">
        <v>6</v>
      </c>
      <c r="D612">
        <v>6590</v>
      </c>
      <c r="E612">
        <f t="shared" si="22"/>
        <v>298</v>
      </c>
      <c r="F612">
        <f>IF(E612 = E611, G611, G611 + IF(soki3[[#This Row],[WEEKEND]], 5000, $V$8))</f>
        <v>28748</v>
      </c>
      <c r="G612">
        <f>IF(soki3[[#This Row],[Butelek]]-soki3[[#This Row],[wielkosc_zamowienia]]&lt;0, soki3[[#This Row],[Butelek]], soki3[[#This Row],[Butelek]]-soki3[[#This Row],[wielkosc_zamowienia]])</f>
        <v>22158</v>
      </c>
      <c r="H612" t="b">
        <f>(soki3[[#This Row],[Butelek]]=soki3[[#This Row],[Zostało]])</f>
        <v>0</v>
      </c>
      <c r="I612" t="b">
        <f>WEEKDAY(soki3[[#This Row],[data]],2)&gt;5</f>
        <v>0</v>
      </c>
    </row>
    <row r="613" spans="1:9" x14ac:dyDescent="0.25">
      <c r="A613">
        <v>612</v>
      </c>
      <c r="B613" s="2">
        <v>44495</v>
      </c>
      <c r="C613" t="s">
        <v>5</v>
      </c>
      <c r="D613">
        <v>2090</v>
      </c>
      <c r="E613">
        <f t="shared" si="22"/>
        <v>298</v>
      </c>
      <c r="F613">
        <f>IF(E613 = E612, G612, G612 + IF(soki3[[#This Row],[WEEKEND]], 5000, $V$8))</f>
        <v>22158</v>
      </c>
      <c r="G613">
        <f>IF(soki3[[#This Row],[Butelek]]-soki3[[#This Row],[wielkosc_zamowienia]]&lt;0, soki3[[#This Row],[Butelek]], soki3[[#This Row],[Butelek]]-soki3[[#This Row],[wielkosc_zamowienia]])</f>
        <v>20068</v>
      </c>
      <c r="H613" t="b">
        <f>(soki3[[#This Row],[Butelek]]=soki3[[#This Row],[Zostało]])</f>
        <v>0</v>
      </c>
      <c r="I613" t="b">
        <f>WEEKDAY(soki3[[#This Row],[data]],2)&gt;5</f>
        <v>0</v>
      </c>
    </row>
    <row r="614" spans="1:9" x14ac:dyDescent="0.25">
      <c r="A614">
        <v>613</v>
      </c>
      <c r="B614" s="2">
        <v>44496</v>
      </c>
      <c r="C614" t="s">
        <v>5</v>
      </c>
      <c r="D614">
        <v>3960</v>
      </c>
      <c r="E614">
        <f t="shared" si="22"/>
        <v>299</v>
      </c>
      <c r="F614">
        <f>IF(E614 = E613, G613, G613 + IF(soki3[[#This Row],[WEEKEND]], 5000, $V$8))</f>
        <v>33247</v>
      </c>
      <c r="G614">
        <f>IF(soki3[[#This Row],[Butelek]]-soki3[[#This Row],[wielkosc_zamowienia]]&lt;0, soki3[[#This Row],[Butelek]], soki3[[#This Row],[Butelek]]-soki3[[#This Row],[wielkosc_zamowienia]])</f>
        <v>29287</v>
      </c>
      <c r="H614" t="b">
        <f>(soki3[[#This Row],[Butelek]]=soki3[[#This Row],[Zostało]])</f>
        <v>0</v>
      </c>
      <c r="I614" t="b">
        <f>WEEKDAY(soki3[[#This Row],[data]],2)&gt;5</f>
        <v>0</v>
      </c>
    </row>
    <row r="615" spans="1:9" x14ac:dyDescent="0.25">
      <c r="A615">
        <v>614</v>
      </c>
      <c r="B615" s="2">
        <v>44496</v>
      </c>
      <c r="C615" t="s">
        <v>6</v>
      </c>
      <c r="D615">
        <v>6430</v>
      </c>
      <c r="E615">
        <f t="shared" si="22"/>
        <v>299</v>
      </c>
      <c r="F615">
        <f>IF(E615 = E614, G614, G614 + IF(soki3[[#This Row],[WEEKEND]], 5000, $V$8))</f>
        <v>29287</v>
      </c>
      <c r="G615">
        <f>IF(soki3[[#This Row],[Butelek]]-soki3[[#This Row],[wielkosc_zamowienia]]&lt;0, soki3[[#This Row],[Butelek]], soki3[[#This Row],[Butelek]]-soki3[[#This Row],[wielkosc_zamowienia]])</f>
        <v>22857</v>
      </c>
      <c r="H615" t="b">
        <f>(soki3[[#This Row],[Butelek]]=soki3[[#This Row],[Zostało]])</f>
        <v>0</v>
      </c>
      <c r="I615" t="b">
        <f>WEEKDAY(soki3[[#This Row],[data]],2)&gt;5</f>
        <v>0</v>
      </c>
    </row>
    <row r="616" spans="1:9" x14ac:dyDescent="0.25">
      <c r="A616">
        <v>615</v>
      </c>
      <c r="B616" s="2">
        <v>44496</v>
      </c>
      <c r="C616" t="s">
        <v>4</v>
      </c>
      <c r="D616">
        <v>9940</v>
      </c>
      <c r="E616">
        <f t="shared" si="22"/>
        <v>299</v>
      </c>
      <c r="F616">
        <f>IF(E616 = E615, G615, G615 + IF(soki3[[#This Row],[WEEKEND]], 5000, $V$8))</f>
        <v>22857</v>
      </c>
      <c r="G616">
        <f>IF(soki3[[#This Row],[Butelek]]-soki3[[#This Row],[wielkosc_zamowienia]]&lt;0, soki3[[#This Row],[Butelek]], soki3[[#This Row],[Butelek]]-soki3[[#This Row],[wielkosc_zamowienia]])</f>
        <v>12917</v>
      </c>
      <c r="H616" t="b">
        <f>(soki3[[#This Row],[Butelek]]=soki3[[#This Row],[Zostało]])</f>
        <v>0</v>
      </c>
      <c r="I616" t="b">
        <f>WEEKDAY(soki3[[#This Row],[data]],2)&gt;5</f>
        <v>0</v>
      </c>
    </row>
    <row r="617" spans="1:9" x14ac:dyDescent="0.25">
      <c r="A617">
        <v>616</v>
      </c>
      <c r="B617" s="2">
        <v>44496</v>
      </c>
      <c r="C617" t="s">
        <v>7</v>
      </c>
      <c r="D617">
        <v>4220</v>
      </c>
      <c r="E617">
        <f t="shared" si="22"/>
        <v>299</v>
      </c>
      <c r="F617">
        <f>IF(E617 = E616, G616, G616 + IF(soki3[[#This Row],[WEEKEND]], 5000, $V$8))</f>
        <v>12917</v>
      </c>
      <c r="G617">
        <f>IF(soki3[[#This Row],[Butelek]]-soki3[[#This Row],[wielkosc_zamowienia]]&lt;0, soki3[[#This Row],[Butelek]], soki3[[#This Row],[Butelek]]-soki3[[#This Row],[wielkosc_zamowienia]])</f>
        <v>8697</v>
      </c>
      <c r="H617" t="b">
        <f>(soki3[[#This Row],[Butelek]]=soki3[[#This Row],[Zostało]])</f>
        <v>0</v>
      </c>
      <c r="I617" t="b">
        <f>WEEKDAY(soki3[[#This Row],[data]],2)&gt;5</f>
        <v>0</v>
      </c>
    </row>
    <row r="618" spans="1:9" x14ac:dyDescent="0.25">
      <c r="A618">
        <v>617</v>
      </c>
      <c r="B618" s="2">
        <v>44497</v>
      </c>
      <c r="C618" t="s">
        <v>7</v>
      </c>
      <c r="D618">
        <v>2630</v>
      </c>
      <c r="E618">
        <f t="shared" si="22"/>
        <v>300</v>
      </c>
      <c r="F618">
        <f>IF(E618 = E617, G617, G617 + IF(soki3[[#This Row],[WEEKEND]], 5000, $V$8))</f>
        <v>21876</v>
      </c>
      <c r="G618">
        <f>IF(soki3[[#This Row],[Butelek]]-soki3[[#This Row],[wielkosc_zamowienia]]&lt;0, soki3[[#This Row],[Butelek]], soki3[[#This Row],[Butelek]]-soki3[[#This Row],[wielkosc_zamowienia]])</f>
        <v>19246</v>
      </c>
      <c r="H618" t="b">
        <f>(soki3[[#This Row],[Butelek]]=soki3[[#This Row],[Zostało]])</f>
        <v>0</v>
      </c>
      <c r="I618" t="b">
        <f>WEEKDAY(soki3[[#This Row],[data]],2)&gt;5</f>
        <v>0</v>
      </c>
    </row>
    <row r="619" spans="1:9" x14ac:dyDescent="0.25">
      <c r="A619">
        <v>618</v>
      </c>
      <c r="B619" s="2">
        <v>44497</v>
      </c>
      <c r="C619" t="s">
        <v>4</v>
      </c>
      <c r="D619">
        <v>3540</v>
      </c>
      <c r="E619">
        <f t="shared" si="22"/>
        <v>300</v>
      </c>
      <c r="F619">
        <f>IF(E619 = E618, G618, G618 + IF(soki3[[#This Row],[WEEKEND]], 5000, $V$8))</f>
        <v>19246</v>
      </c>
      <c r="G619">
        <f>IF(soki3[[#This Row],[Butelek]]-soki3[[#This Row],[wielkosc_zamowienia]]&lt;0, soki3[[#This Row],[Butelek]], soki3[[#This Row],[Butelek]]-soki3[[#This Row],[wielkosc_zamowienia]])</f>
        <v>15706</v>
      </c>
      <c r="H619" t="b">
        <f>(soki3[[#This Row],[Butelek]]=soki3[[#This Row],[Zostało]])</f>
        <v>0</v>
      </c>
      <c r="I619" t="b">
        <f>WEEKDAY(soki3[[#This Row],[data]],2)&gt;5</f>
        <v>0</v>
      </c>
    </row>
    <row r="620" spans="1:9" x14ac:dyDescent="0.25">
      <c r="A620">
        <v>619</v>
      </c>
      <c r="B620" s="2">
        <v>44498</v>
      </c>
      <c r="C620" t="s">
        <v>5</v>
      </c>
      <c r="D620">
        <v>2630</v>
      </c>
      <c r="E620">
        <f t="shared" si="22"/>
        <v>301</v>
      </c>
      <c r="F620">
        <f>IF(E620 = E619, G619, G619 + IF(soki3[[#This Row],[WEEKEND]], 5000, $V$8))</f>
        <v>28885</v>
      </c>
      <c r="G620">
        <f>IF(soki3[[#This Row],[Butelek]]-soki3[[#This Row],[wielkosc_zamowienia]]&lt;0, soki3[[#This Row],[Butelek]], soki3[[#This Row],[Butelek]]-soki3[[#This Row],[wielkosc_zamowienia]])</f>
        <v>26255</v>
      </c>
      <c r="H620" t="b">
        <f>(soki3[[#This Row],[Butelek]]=soki3[[#This Row],[Zostało]])</f>
        <v>0</v>
      </c>
      <c r="I620" t="b">
        <f>WEEKDAY(soki3[[#This Row],[data]],2)&gt;5</f>
        <v>0</v>
      </c>
    </row>
    <row r="621" spans="1:9" x14ac:dyDescent="0.25">
      <c r="A621">
        <v>620</v>
      </c>
      <c r="B621" s="2">
        <v>44499</v>
      </c>
      <c r="C621" t="s">
        <v>6</v>
      </c>
      <c r="D621">
        <v>4230</v>
      </c>
      <c r="E621">
        <f t="shared" si="22"/>
        <v>302</v>
      </c>
      <c r="F621">
        <f>IF(E621 = E620, G620, G620 + IF(soki3[[#This Row],[WEEKEND]], 5000, $V$8))</f>
        <v>31255</v>
      </c>
      <c r="G621">
        <f>IF(soki3[[#This Row],[Butelek]]-soki3[[#This Row],[wielkosc_zamowienia]]&lt;0, soki3[[#This Row],[Butelek]], soki3[[#This Row],[Butelek]]-soki3[[#This Row],[wielkosc_zamowienia]])</f>
        <v>27025</v>
      </c>
      <c r="H621" t="b">
        <f>(soki3[[#This Row],[Butelek]]=soki3[[#This Row],[Zostało]])</f>
        <v>0</v>
      </c>
      <c r="I621" t="b">
        <f>WEEKDAY(soki3[[#This Row],[data]],2)&gt;5</f>
        <v>1</v>
      </c>
    </row>
    <row r="622" spans="1:9" x14ac:dyDescent="0.25">
      <c r="A622">
        <v>621</v>
      </c>
      <c r="B622" s="2">
        <v>44499</v>
      </c>
      <c r="C622" t="s">
        <v>4</v>
      </c>
      <c r="D622">
        <v>4630</v>
      </c>
      <c r="E622">
        <f t="shared" si="22"/>
        <v>302</v>
      </c>
      <c r="F622">
        <f>IF(E622 = E621, G621, G621 + IF(soki3[[#This Row],[WEEKEND]], 5000, $V$8))</f>
        <v>27025</v>
      </c>
      <c r="G622">
        <f>IF(soki3[[#This Row],[Butelek]]-soki3[[#This Row],[wielkosc_zamowienia]]&lt;0, soki3[[#This Row],[Butelek]], soki3[[#This Row],[Butelek]]-soki3[[#This Row],[wielkosc_zamowienia]])</f>
        <v>22395</v>
      </c>
      <c r="H622" t="b">
        <f>(soki3[[#This Row],[Butelek]]=soki3[[#This Row],[Zostało]])</f>
        <v>0</v>
      </c>
      <c r="I622" t="b">
        <f>WEEKDAY(soki3[[#This Row],[data]],2)&gt;5</f>
        <v>1</v>
      </c>
    </row>
    <row r="623" spans="1:9" x14ac:dyDescent="0.25">
      <c r="A623">
        <v>622</v>
      </c>
      <c r="B623" s="2">
        <v>44500</v>
      </c>
      <c r="C623" t="s">
        <v>5</v>
      </c>
      <c r="D623">
        <v>2100</v>
      </c>
      <c r="E623">
        <f t="shared" si="22"/>
        <v>303</v>
      </c>
      <c r="F623">
        <f>IF(E623 = E622, G622, G622 + IF(soki3[[#This Row],[WEEKEND]], 5000, $V$8))</f>
        <v>27395</v>
      </c>
      <c r="G623">
        <f>IF(soki3[[#This Row],[Butelek]]-soki3[[#This Row],[wielkosc_zamowienia]]&lt;0, soki3[[#This Row],[Butelek]], soki3[[#This Row],[Butelek]]-soki3[[#This Row],[wielkosc_zamowienia]])</f>
        <v>25295</v>
      </c>
      <c r="H623" t="b">
        <f>(soki3[[#This Row],[Butelek]]=soki3[[#This Row],[Zostało]])</f>
        <v>0</v>
      </c>
      <c r="I623" t="b">
        <f>WEEKDAY(soki3[[#This Row],[data]],2)&gt;5</f>
        <v>1</v>
      </c>
    </row>
    <row r="624" spans="1:9" x14ac:dyDescent="0.25">
      <c r="A624">
        <v>623</v>
      </c>
      <c r="B624" s="2">
        <v>44501</v>
      </c>
      <c r="C624" t="s">
        <v>4</v>
      </c>
      <c r="D624">
        <v>4290</v>
      </c>
      <c r="E624">
        <f t="shared" si="22"/>
        <v>304</v>
      </c>
      <c r="F624">
        <f>IF(E624 = E623, G623, G623 + IF(soki3[[#This Row],[WEEKEND]], 5000, $V$8))</f>
        <v>38474</v>
      </c>
      <c r="G624">
        <f>IF(soki3[[#This Row],[Butelek]]-soki3[[#This Row],[wielkosc_zamowienia]]&lt;0, soki3[[#This Row],[Butelek]], soki3[[#This Row],[Butelek]]-soki3[[#This Row],[wielkosc_zamowienia]])</f>
        <v>34184</v>
      </c>
      <c r="H624" t="b">
        <f>(soki3[[#This Row],[Butelek]]=soki3[[#This Row],[Zostało]])</f>
        <v>0</v>
      </c>
      <c r="I624" t="b">
        <f>WEEKDAY(soki3[[#This Row],[data]],2)&gt;5</f>
        <v>0</v>
      </c>
    </row>
    <row r="625" spans="1:9" x14ac:dyDescent="0.25">
      <c r="A625">
        <v>624</v>
      </c>
      <c r="B625" s="2">
        <v>44501</v>
      </c>
      <c r="C625" t="s">
        <v>6</v>
      </c>
      <c r="D625">
        <v>2870</v>
      </c>
      <c r="E625">
        <f t="shared" si="22"/>
        <v>304</v>
      </c>
      <c r="F625">
        <f>IF(E625 = E624, G624, G624 + IF(soki3[[#This Row],[WEEKEND]], 5000, $V$8))</f>
        <v>34184</v>
      </c>
      <c r="G625">
        <f>IF(soki3[[#This Row],[Butelek]]-soki3[[#This Row],[wielkosc_zamowienia]]&lt;0, soki3[[#This Row],[Butelek]], soki3[[#This Row],[Butelek]]-soki3[[#This Row],[wielkosc_zamowienia]])</f>
        <v>31314</v>
      </c>
      <c r="H625" t="b">
        <f>(soki3[[#This Row],[Butelek]]=soki3[[#This Row],[Zostało]])</f>
        <v>0</v>
      </c>
      <c r="I625" t="b">
        <f>WEEKDAY(soki3[[#This Row],[data]],2)&gt;5</f>
        <v>0</v>
      </c>
    </row>
    <row r="626" spans="1:9" x14ac:dyDescent="0.25">
      <c r="A626">
        <v>625</v>
      </c>
      <c r="B626" s="2">
        <v>44501</v>
      </c>
      <c r="C626" t="s">
        <v>5</v>
      </c>
      <c r="D626">
        <v>3550</v>
      </c>
      <c r="E626">
        <f t="shared" si="22"/>
        <v>304</v>
      </c>
      <c r="F626">
        <f>IF(E626 = E625, G625, G625 + IF(soki3[[#This Row],[WEEKEND]], 5000, $V$8))</f>
        <v>31314</v>
      </c>
      <c r="G626">
        <f>IF(soki3[[#This Row],[Butelek]]-soki3[[#This Row],[wielkosc_zamowienia]]&lt;0, soki3[[#This Row],[Butelek]], soki3[[#This Row],[Butelek]]-soki3[[#This Row],[wielkosc_zamowienia]])</f>
        <v>27764</v>
      </c>
      <c r="H626" t="b">
        <f>(soki3[[#This Row],[Butelek]]=soki3[[#This Row],[Zostało]])</f>
        <v>0</v>
      </c>
      <c r="I626" t="b">
        <f>WEEKDAY(soki3[[#This Row],[data]],2)&gt;5</f>
        <v>0</v>
      </c>
    </row>
    <row r="627" spans="1:9" x14ac:dyDescent="0.25">
      <c r="A627">
        <v>626</v>
      </c>
      <c r="B627" s="2">
        <v>44502</v>
      </c>
      <c r="C627" t="s">
        <v>4</v>
      </c>
      <c r="D627">
        <v>8480</v>
      </c>
      <c r="E627">
        <f t="shared" si="22"/>
        <v>305</v>
      </c>
      <c r="F627">
        <f>IF(E627 = E626, G626, G626 + IF(soki3[[#This Row],[WEEKEND]], 5000, $V$8))</f>
        <v>40943</v>
      </c>
      <c r="G627">
        <f>IF(soki3[[#This Row],[Butelek]]-soki3[[#This Row],[wielkosc_zamowienia]]&lt;0, soki3[[#This Row],[Butelek]], soki3[[#This Row],[Butelek]]-soki3[[#This Row],[wielkosc_zamowienia]])</f>
        <v>32463</v>
      </c>
      <c r="H627" t="b">
        <f>(soki3[[#This Row],[Butelek]]=soki3[[#This Row],[Zostało]])</f>
        <v>0</v>
      </c>
      <c r="I627" t="b">
        <f>WEEKDAY(soki3[[#This Row],[data]],2)&gt;5</f>
        <v>0</v>
      </c>
    </row>
    <row r="628" spans="1:9" x14ac:dyDescent="0.25">
      <c r="A628">
        <v>627</v>
      </c>
      <c r="B628" s="2">
        <v>44503</v>
      </c>
      <c r="C628" t="s">
        <v>4</v>
      </c>
      <c r="D628">
        <v>4860</v>
      </c>
      <c r="E628">
        <f t="shared" si="22"/>
        <v>306</v>
      </c>
      <c r="F628">
        <f>IF(E628 = E627, G627, G627 + IF(soki3[[#This Row],[WEEKEND]], 5000, $V$8))</f>
        <v>45642</v>
      </c>
      <c r="G628">
        <f>IF(soki3[[#This Row],[Butelek]]-soki3[[#This Row],[wielkosc_zamowienia]]&lt;0, soki3[[#This Row],[Butelek]], soki3[[#This Row],[Butelek]]-soki3[[#This Row],[wielkosc_zamowienia]])</f>
        <v>40782</v>
      </c>
      <c r="H628" t="b">
        <f>(soki3[[#This Row],[Butelek]]=soki3[[#This Row],[Zostało]])</f>
        <v>0</v>
      </c>
      <c r="I628" t="b">
        <f>WEEKDAY(soki3[[#This Row],[data]],2)&gt;5</f>
        <v>0</v>
      </c>
    </row>
    <row r="629" spans="1:9" x14ac:dyDescent="0.25">
      <c r="A629">
        <v>628</v>
      </c>
      <c r="B629" s="2">
        <v>44503</v>
      </c>
      <c r="C629" t="s">
        <v>5</v>
      </c>
      <c r="D629">
        <v>8270</v>
      </c>
      <c r="E629">
        <f t="shared" si="22"/>
        <v>306</v>
      </c>
      <c r="F629">
        <f>IF(E629 = E628, G628, G628 + IF(soki3[[#This Row],[WEEKEND]], 5000, $V$8))</f>
        <v>40782</v>
      </c>
      <c r="G629">
        <f>IF(soki3[[#This Row],[Butelek]]-soki3[[#This Row],[wielkosc_zamowienia]]&lt;0, soki3[[#This Row],[Butelek]], soki3[[#This Row],[Butelek]]-soki3[[#This Row],[wielkosc_zamowienia]])</f>
        <v>32512</v>
      </c>
      <c r="H629" t="b">
        <f>(soki3[[#This Row],[Butelek]]=soki3[[#This Row],[Zostało]])</f>
        <v>0</v>
      </c>
      <c r="I629" t="b">
        <f>WEEKDAY(soki3[[#This Row],[data]],2)&gt;5</f>
        <v>0</v>
      </c>
    </row>
    <row r="630" spans="1:9" x14ac:dyDescent="0.25">
      <c r="A630">
        <v>629</v>
      </c>
      <c r="B630" s="2">
        <v>44504</v>
      </c>
      <c r="C630" t="s">
        <v>7</v>
      </c>
      <c r="D630">
        <v>8790</v>
      </c>
      <c r="E630">
        <f t="shared" si="22"/>
        <v>307</v>
      </c>
      <c r="F630">
        <f>IF(E630 = E629, G629, G629 + IF(soki3[[#This Row],[WEEKEND]], 5000, $V$8))</f>
        <v>45691</v>
      </c>
      <c r="G630">
        <f>IF(soki3[[#This Row],[Butelek]]-soki3[[#This Row],[wielkosc_zamowienia]]&lt;0, soki3[[#This Row],[Butelek]], soki3[[#This Row],[Butelek]]-soki3[[#This Row],[wielkosc_zamowienia]])</f>
        <v>36901</v>
      </c>
      <c r="H630" t="b">
        <f>(soki3[[#This Row],[Butelek]]=soki3[[#This Row],[Zostało]])</f>
        <v>0</v>
      </c>
      <c r="I630" t="b">
        <f>WEEKDAY(soki3[[#This Row],[data]],2)&gt;5</f>
        <v>0</v>
      </c>
    </row>
    <row r="631" spans="1:9" x14ac:dyDescent="0.25">
      <c r="A631">
        <v>630</v>
      </c>
      <c r="B631" s="2">
        <v>44504</v>
      </c>
      <c r="C631" t="s">
        <v>6</v>
      </c>
      <c r="D631">
        <v>3110</v>
      </c>
      <c r="E631">
        <f t="shared" si="22"/>
        <v>307</v>
      </c>
      <c r="F631">
        <f>IF(E631 = E630, G630, G630 + IF(soki3[[#This Row],[WEEKEND]], 5000, $V$8))</f>
        <v>36901</v>
      </c>
      <c r="G631">
        <f>IF(soki3[[#This Row],[Butelek]]-soki3[[#This Row],[wielkosc_zamowienia]]&lt;0, soki3[[#This Row],[Butelek]], soki3[[#This Row],[Butelek]]-soki3[[#This Row],[wielkosc_zamowienia]])</f>
        <v>33791</v>
      </c>
      <c r="H631" t="b">
        <f>(soki3[[#This Row],[Butelek]]=soki3[[#This Row],[Zostało]])</f>
        <v>0</v>
      </c>
      <c r="I631" t="b">
        <f>WEEKDAY(soki3[[#This Row],[data]],2)&gt;5</f>
        <v>0</v>
      </c>
    </row>
    <row r="632" spans="1:9" x14ac:dyDescent="0.25">
      <c r="A632">
        <v>631</v>
      </c>
      <c r="B632" s="2">
        <v>44504</v>
      </c>
      <c r="C632" t="s">
        <v>5</v>
      </c>
      <c r="D632">
        <v>1440</v>
      </c>
      <c r="E632">
        <f t="shared" si="22"/>
        <v>307</v>
      </c>
      <c r="F632">
        <f>IF(E632 = E631, G631, G631 + IF(soki3[[#This Row],[WEEKEND]], 5000, $V$8))</f>
        <v>33791</v>
      </c>
      <c r="G632">
        <f>IF(soki3[[#This Row],[Butelek]]-soki3[[#This Row],[wielkosc_zamowienia]]&lt;0, soki3[[#This Row],[Butelek]], soki3[[#This Row],[Butelek]]-soki3[[#This Row],[wielkosc_zamowienia]])</f>
        <v>32351</v>
      </c>
      <c r="H632" t="b">
        <f>(soki3[[#This Row],[Butelek]]=soki3[[#This Row],[Zostało]])</f>
        <v>0</v>
      </c>
      <c r="I632" t="b">
        <f>WEEKDAY(soki3[[#This Row],[data]],2)&gt;5</f>
        <v>0</v>
      </c>
    </row>
    <row r="633" spans="1:9" x14ac:dyDescent="0.25">
      <c r="A633">
        <v>632</v>
      </c>
      <c r="B633" s="2">
        <v>44505</v>
      </c>
      <c r="C633" t="s">
        <v>7</v>
      </c>
      <c r="D633">
        <v>4550</v>
      </c>
      <c r="E633">
        <f t="shared" si="22"/>
        <v>308</v>
      </c>
      <c r="F633">
        <f>IF(E633 = E632, G632, G632 + IF(soki3[[#This Row],[WEEKEND]], 5000, $V$8))</f>
        <v>45530</v>
      </c>
      <c r="G633">
        <f>IF(soki3[[#This Row],[Butelek]]-soki3[[#This Row],[wielkosc_zamowienia]]&lt;0, soki3[[#This Row],[Butelek]], soki3[[#This Row],[Butelek]]-soki3[[#This Row],[wielkosc_zamowienia]])</f>
        <v>40980</v>
      </c>
      <c r="H633" t="b">
        <f>(soki3[[#This Row],[Butelek]]=soki3[[#This Row],[Zostało]])</f>
        <v>0</v>
      </c>
      <c r="I633" t="b">
        <f>WEEKDAY(soki3[[#This Row],[data]],2)&gt;5</f>
        <v>0</v>
      </c>
    </row>
    <row r="634" spans="1:9" x14ac:dyDescent="0.25">
      <c r="A634">
        <v>633</v>
      </c>
      <c r="B634" s="2">
        <v>44505</v>
      </c>
      <c r="C634" t="s">
        <v>4</v>
      </c>
      <c r="D634">
        <v>6980</v>
      </c>
      <c r="E634">
        <f t="shared" si="22"/>
        <v>308</v>
      </c>
      <c r="F634">
        <f>IF(E634 = E633, G633, G633 + IF(soki3[[#This Row],[WEEKEND]], 5000, $V$8))</f>
        <v>40980</v>
      </c>
      <c r="G634">
        <f>IF(soki3[[#This Row],[Butelek]]-soki3[[#This Row],[wielkosc_zamowienia]]&lt;0, soki3[[#This Row],[Butelek]], soki3[[#This Row],[Butelek]]-soki3[[#This Row],[wielkosc_zamowienia]])</f>
        <v>34000</v>
      </c>
      <c r="H634" t="b">
        <f>(soki3[[#This Row],[Butelek]]=soki3[[#This Row],[Zostało]])</f>
        <v>0</v>
      </c>
      <c r="I634" t="b">
        <f>WEEKDAY(soki3[[#This Row],[data]],2)&gt;5</f>
        <v>0</v>
      </c>
    </row>
    <row r="635" spans="1:9" x14ac:dyDescent="0.25">
      <c r="A635">
        <v>634</v>
      </c>
      <c r="B635" s="2">
        <v>44506</v>
      </c>
      <c r="C635" t="s">
        <v>5</v>
      </c>
      <c r="D635">
        <v>3920</v>
      </c>
      <c r="E635">
        <f t="shared" si="22"/>
        <v>309</v>
      </c>
      <c r="F635">
        <f>IF(E635 = E634, G634, G634 + IF(soki3[[#This Row],[WEEKEND]], 5000, $V$8))</f>
        <v>39000</v>
      </c>
      <c r="G635">
        <f>IF(soki3[[#This Row],[Butelek]]-soki3[[#This Row],[wielkosc_zamowienia]]&lt;0, soki3[[#This Row],[Butelek]], soki3[[#This Row],[Butelek]]-soki3[[#This Row],[wielkosc_zamowienia]])</f>
        <v>35080</v>
      </c>
      <c r="H635" t="b">
        <f>(soki3[[#This Row],[Butelek]]=soki3[[#This Row],[Zostało]])</f>
        <v>0</v>
      </c>
      <c r="I635" t="b">
        <f>WEEKDAY(soki3[[#This Row],[data]],2)&gt;5</f>
        <v>1</v>
      </c>
    </row>
    <row r="636" spans="1:9" x14ac:dyDescent="0.25">
      <c r="A636">
        <v>635</v>
      </c>
      <c r="B636" s="2">
        <v>44507</v>
      </c>
      <c r="C636" t="s">
        <v>5</v>
      </c>
      <c r="D636">
        <v>7040</v>
      </c>
      <c r="E636">
        <f t="shared" si="22"/>
        <v>310</v>
      </c>
      <c r="F636">
        <f>IF(E636 = E635, G635, G635 + IF(soki3[[#This Row],[WEEKEND]], 5000, $V$8))</f>
        <v>40080</v>
      </c>
      <c r="G636">
        <f>IF(soki3[[#This Row],[Butelek]]-soki3[[#This Row],[wielkosc_zamowienia]]&lt;0, soki3[[#This Row],[Butelek]], soki3[[#This Row],[Butelek]]-soki3[[#This Row],[wielkosc_zamowienia]])</f>
        <v>33040</v>
      </c>
      <c r="H636" t="b">
        <f>(soki3[[#This Row],[Butelek]]=soki3[[#This Row],[Zostało]])</f>
        <v>0</v>
      </c>
      <c r="I636" t="b">
        <f>WEEKDAY(soki3[[#This Row],[data]],2)&gt;5</f>
        <v>1</v>
      </c>
    </row>
    <row r="637" spans="1:9" x14ac:dyDescent="0.25">
      <c r="A637">
        <v>636</v>
      </c>
      <c r="B637" s="2">
        <v>44507</v>
      </c>
      <c r="C637" t="s">
        <v>4</v>
      </c>
      <c r="D637">
        <v>7000</v>
      </c>
      <c r="E637">
        <f t="shared" si="22"/>
        <v>310</v>
      </c>
      <c r="F637">
        <f>IF(E637 = E636, G636, G636 + IF(soki3[[#This Row],[WEEKEND]], 5000, $V$8))</f>
        <v>33040</v>
      </c>
      <c r="G637">
        <f>IF(soki3[[#This Row],[Butelek]]-soki3[[#This Row],[wielkosc_zamowienia]]&lt;0, soki3[[#This Row],[Butelek]], soki3[[#This Row],[Butelek]]-soki3[[#This Row],[wielkosc_zamowienia]])</f>
        <v>26040</v>
      </c>
      <c r="H637" t="b">
        <f>(soki3[[#This Row],[Butelek]]=soki3[[#This Row],[Zostało]])</f>
        <v>0</v>
      </c>
      <c r="I637" t="b">
        <f>WEEKDAY(soki3[[#This Row],[data]],2)&gt;5</f>
        <v>1</v>
      </c>
    </row>
    <row r="638" spans="1:9" x14ac:dyDescent="0.25">
      <c r="A638">
        <v>637</v>
      </c>
      <c r="B638" s="2">
        <v>44508</v>
      </c>
      <c r="C638" t="s">
        <v>5</v>
      </c>
      <c r="D638">
        <v>1980</v>
      </c>
      <c r="E638">
        <f t="shared" si="22"/>
        <v>311</v>
      </c>
      <c r="F638">
        <f>IF(E638 = E637, G637, G637 + IF(soki3[[#This Row],[WEEKEND]], 5000, $V$8))</f>
        <v>39219</v>
      </c>
      <c r="G638">
        <f>IF(soki3[[#This Row],[Butelek]]-soki3[[#This Row],[wielkosc_zamowienia]]&lt;0, soki3[[#This Row],[Butelek]], soki3[[#This Row],[Butelek]]-soki3[[#This Row],[wielkosc_zamowienia]])</f>
        <v>37239</v>
      </c>
      <c r="H638" t="b">
        <f>(soki3[[#This Row],[Butelek]]=soki3[[#This Row],[Zostało]])</f>
        <v>0</v>
      </c>
      <c r="I638" t="b">
        <f>WEEKDAY(soki3[[#This Row],[data]],2)&gt;5</f>
        <v>0</v>
      </c>
    </row>
    <row r="639" spans="1:9" x14ac:dyDescent="0.25">
      <c r="A639">
        <v>638</v>
      </c>
      <c r="B639" s="2">
        <v>44508</v>
      </c>
      <c r="C639" t="s">
        <v>4</v>
      </c>
      <c r="D639">
        <v>7550</v>
      </c>
      <c r="E639">
        <f t="shared" si="22"/>
        <v>311</v>
      </c>
      <c r="F639">
        <f>IF(E639 = E638, G638, G638 + IF(soki3[[#This Row],[WEEKEND]], 5000, $V$8))</f>
        <v>37239</v>
      </c>
      <c r="G639">
        <f>IF(soki3[[#This Row],[Butelek]]-soki3[[#This Row],[wielkosc_zamowienia]]&lt;0, soki3[[#This Row],[Butelek]], soki3[[#This Row],[Butelek]]-soki3[[#This Row],[wielkosc_zamowienia]])</f>
        <v>29689</v>
      </c>
      <c r="H639" t="b">
        <f>(soki3[[#This Row],[Butelek]]=soki3[[#This Row],[Zostało]])</f>
        <v>0</v>
      </c>
      <c r="I639" t="b">
        <f>WEEKDAY(soki3[[#This Row],[data]],2)&gt;5</f>
        <v>0</v>
      </c>
    </row>
    <row r="640" spans="1:9" x14ac:dyDescent="0.25">
      <c r="A640">
        <v>639</v>
      </c>
      <c r="B640" s="2">
        <v>44509</v>
      </c>
      <c r="C640" t="s">
        <v>6</v>
      </c>
      <c r="D640">
        <v>2300</v>
      </c>
      <c r="E640">
        <f t="shared" si="22"/>
        <v>312</v>
      </c>
      <c r="F640">
        <f>IF(E640 = E639, G639, G639 + IF(soki3[[#This Row],[WEEKEND]], 5000, $V$8))</f>
        <v>42868</v>
      </c>
      <c r="G640">
        <f>IF(soki3[[#This Row],[Butelek]]-soki3[[#This Row],[wielkosc_zamowienia]]&lt;0, soki3[[#This Row],[Butelek]], soki3[[#This Row],[Butelek]]-soki3[[#This Row],[wielkosc_zamowienia]])</f>
        <v>40568</v>
      </c>
      <c r="H640" t="b">
        <f>(soki3[[#This Row],[Butelek]]=soki3[[#This Row],[Zostało]])</f>
        <v>0</v>
      </c>
      <c r="I640" t="b">
        <f>WEEKDAY(soki3[[#This Row],[data]],2)&gt;5</f>
        <v>0</v>
      </c>
    </row>
    <row r="641" spans="1:9" x14ac:dyDescent="0.25">
      <c r="A641">
        <v>640</v>
      </c>
      <c r="B641" s="2">
        <v>44509</v>
      </c>
      <c r="C641" t="s">
        <v>5</v>
      </c>
      <c r="D641">
        <v>5950</v>
      </c>
      <c r="E641">
        <f t="shared" si="22"/>
        <v>312</v>
      </c>
      <c r="F641">
        <f>IF(E641 = E640, G640, G640 + IF(soki3[[#This Row],[WEEKEND]], 5000, $V$8))</f>
        <v>40568</v>
      </c>
      <c r="G641">
        <f>IF(soki3[[#This Row],[Butelek]]-soki3[[#This Row],[wielkosc_zamowienia]]&lt;0, soki3[[#This Row],[Butelek]], soki3[[#This Row],[Butelek]]-soki3[[#This Row],[wielkosc_zamowienia]])</f>
        <v>34618</v>
      </c>
      <c r="H641" t="b">
        <f>(soki3[[#This Row],[Butelek]]=soki3[[#This Row],[Zostało]])</f>
        <v>0</v>
      </c>
      <c r="I641" t="b">
        <f>WEEKDAY(soki3[[#This Row],[data]],2)&gt;5</f>
        <v>0</v>
      </c>
    </row>
    <row r="642" spans="1:9" x14ac:dyDescent="0.25">
      <c r="A642">
        <v>641</v>
      </c>
      <c r="B642" s="2">
        <v>44509</v>
      </c>
      <c r="C642" t="s">
        <v>7</v>
      </c>
      <c r="D642">
        <v>4860</v>
      </c>
      <c r="E642">
        <f t="shared" si="22"/>
        <v>312</v>
      </c>
      <c r="F642">
        <f>IF(E642 = E641, G641, G641 + IF(soki3[[#This Row],[WEEKEND]], 5000, $V$8))</f>
        <v>34618</v>
      </c>
      <c r="G642">
        <f>IF(soki3[[#This Row],[Butelek]]-soki3[[#This Row],[wielkosc_zamowienia]]&lt;0, soki3[[#This Row],[Butelek]], soki3[[#This Row],[Butelek]]-soki3[[#This Row],[wielkosc_zamowienia]])</f>
        <v>29758</v>
      </c>
      <c r="H642" t="b">
        <f>(soki3[[#This Row],[Butelek]]=soki3[[#This Row],[Zostało]])</f>
        <v>0</v>
      </c>
      <c r="I642" t="b">
        <f>WEEKDAY(soki3[[#This Row],[data]],2)&gt;5</f>
        <v>0</v>
      </c>
    </row>
    <row r="643" spans="1:9" x14ac:dyDescent="0.25">
      <c r="A643">
        <v>642</v>
      </c>
      <c r="B643" s="2">
        <v>44510</v>
      </c>
      <c r="C643" t="s">
        <v>5</v>
      </c>
      <c r="D643">
        <v>7210</v>
      </c>
      <c r="E643">
        <f t="shared" si="22"/>
        <v>313</v>
      </c>
      <c r="F643">
        <f>IF(E643 = E642, G642, G642 + IF(soki3[[#This Row],[WEEKEND]], 5000, $V$8))</f>
        <v>42937</v>
      </c>
      <c r="G643">
        <f>IF(soki3[[#This Row],[Butelek]]-soki3[[#This Row],[wielkosc_zamowienia]]&lt;0, soki3[[#This Row],[Butelek]], soki3[[#This Row],[Butelek]]-soki3[[#This Row],[wielkosc_zamowienia]])</f>
        <v>35727</v>
      </c>
      <c r="H643" t="b">
        <f>(soki3[[#This Row],[Butelek]]=soki3[[#This Row],[Zostało]])</f>
        <v>0</v>
      </c>
      <c r="I643" t="b">
        <f>WEEKDAY(soki3[[#This Row],[data]],2)&gt;5</f>
        <v>0</v>
      </c>
    </row>
    <row r="644" spans="1:9" x14ac:dyDescent="0.25">
      <c r="A644">
        <v>643</v>
      </c>
      <c r="B644" s="2">
        <v>44510</v>
      </c>
      <c r="C644" t="s">
        <v>6</v>
      </c>
      <c r="D644">
        <v>6320</v>
      </c>
      <c r="E644">
        <f t="shared" ref="E644:E707" si="23">IF(DAY(B644)=DAY(B643),E643,E643+1)</f>
        <v>313</v>
      </c>
      <c r="F644">
        <f>IF(E644 = E643, G643, G643 + IF(soki3[[#This Row],[WEEKEND]], 5000, $V$8))</f>
        <v>35727</v>
      </c>
      <c r="G644">
        <f>IF(soki3[[#This Row],[Butelek]]-soki3[[#This Row],[wielkosc_zamowienia]]&lt;0, soki3[[#This Row],[Butelek]], soki3[[#This Row],[Butelek]]-soki3[[#This Row],[wielkosc_zamowienia]])</f>
        <v>29407</v>
      </c>
      <c r="H644" t="b">
        <f>(soki3[[#This Row],[Butelek]]=soki3[[#This Row],[Zostało]])</f>
        <v>0</v>
      </c>
      <c r="I644" t="b">
        <f>WEEKDAY(soki3[[#This Row],[data]],2)&gt;5</f>
        <v>0</v>
      </c>
    </row>
    <row r="645" spans="1:9" x14ac:dyDescent="0.25">
      <c r="A645">
        <v>644</v>
      </c>
      <c r="B645" s="2">
        <v>44510</v>
      </c>
      <c r="C645" t="s">
        <v>4</v>
      </c>
      <c r="D645">
        <v>6800</v>
      </c>
      <c r="E645">
        <f t="shared" si="23"/>
        <v>313</v>
      </c>
      <c r="F645">
        <f>IF(E645 = E644, G644, G644 + IF(soki3[[#This Row],[WEEKEND]], 5000, $V$8))</f>
        <v>29407</v>
      </c>
      <c r="G645">
        <f>IF(soki3[[#This Row],[Butelek]]-soki3[[#This Row],[wielkosc_zamowienia]]&lt;0, soki3[[#This Row],[Butelek]], soki3[[#This Row],[Butelek]]-soki3[[#This Row],[wielkosc_zamowienia]])</f>
        <v>22607</v>
      </c>
      <c r="H645" t="b">
        <f>(soki3[[#This Row],[Butelek]]=soki3[[#This Row],[Zostało]])</f>
        <v>0</v>
      </c>
      <c r="I645" t="b">
        <f>WEEKDAY(soki3[[#This Row],[data]],2)&gt;5</f>
        <v>0</v>
      </c>
    </row>
    <row r="646" spans="1:9" x14ac:dyDescent="0.25">
      <c r="A646">
        <v>645</v>
      </c>
      <c r="B646" s="2">
        <v>44511</v>
      </c>
      <c r="C646" t="s">
        <v>4</v>
      </c>
      <c r="D646">
        <v>8040</v>
      </c>
      <c r="E646">
        <f t="shared" si="23"/>
        <v>314</v>
      </c>
      <c r="F646">
        <f>IF(E646 = E645, G645, G645 + IF(soki3[[#This Row],[WEEKEND]], 5000, $V$8))</f>
        <v>35786</v>
      </c>
      <c r="G646">
        <f>IF(soki3[[#This Row],[Butelek]]-soki3[[#This Row],[wielkosc_zamowienia]]&lt;0, soki3[[#This Row],[Butelek]], soki3[[#This Row],[Butelek]]-soki3[[#This Row],[wielkosc_zamowienia]])</f>
        <v>27746</v>
      </c>
      <c r="H646" t="b">
        <f>(soki3[[#This Row],[Butelek]]=soki3[[#This Row],[Zostało]])</f>
        <v>0</v>
      </c>
      <c r="I646" t="b">
        <f>WEEKDAY(soki3[[#This Row],[data]],2)&gt;5</f>
        <v>0</v>
      </c>
    </row>
    <row r="647" spans="1:9" x14ac:dyDescent="0.25">
      <c r="A647">
        <v>646</v>
      </c>
      <c r="B647" s="2">
        <v>44511</v>
      </c>
      <c r="C647" t="s">
        <v>6</v>
      </c>
      <c r="D647">
        <v>2960</v>
      </c>
      <c r="E647">
        <f t="shared" si="23"/>
        <v>314</v>
      </c>
      <c r="F647">
        <f>IF(E647 = E646, G646, G646 + IF(soki3[[#This Row],[WEEKEND]], 5000, $V$8))</f>
        <v>27746</v>
      </c>
      <c r="G647">
        <f>IF(soki3[[#This Row],[Butelek]]-soki3[[#This Row],[wielkosc_zamowienia]]&lt;0, soki3[[#This Row],[Butelek]], soki3[[#This Row],[Butelek]]-soki3[[#This Row],[wielkosc_zamowienia]])</f>
        <v>24786</v>
      </c>
      <c r="H647" t="b">
        <f>(soki3[[#This Row],[Butelek]]=soki3[[#This Row],[Zostało]])</f>
        <v>0</v>
      </c>
      <c r="I647" t="b">
        <f>WEEKDAY(soki3[[#This Row],[data]],2)&gt;5</f>
        <v>0</v>
      </c>
    </row>
    <row r="648" spans="1:9" x14ac:dyDescent="0.25">
      <c r="A648">
        <v>647</v>
      </c>
      <c r="B648" s="2">
        <v>44512</v>
      </c>
      <c r="C648" t="s">
        <v>5</v>
      </c>
      <c r="D648">
        <v>1960</v>
      </c>
      <c r="E648">
        <f t="shared" si="23"/>
        <v>315</v>
      </c>
      <c r="F648">
        <f>IF(E648 = E647, G647, G647 + IF(soki3[[#This Row],[WEEKEND]], 5000, $V$8))</f>
        <v>37965</v>
      </c>
      <c r="G648">
        <f>IF(soki3[[#This Row],[Butelek]]-soki3[[#This Row],[wielkosc_zamowienia]]&lt;0, soki3[[#This Row],[Butelek]], soki3[[#This Row],[Butelek]]-soki3[[#This Row],[wielkosc_zamowienia]])</f>
        <v>36005</v>
      </c>
      <c r="H648" t="b">
        <f>(soki3[[#This Row],[Butelek]]=soki3[[#This Row],[Zostało]])</f>
        <v>0</v>
      </c>
      <c r="I648" t="b">
        <f>WEEKDAY(soki3[[#This Row],[data]],2)&gt;5</f>
        <v>0</v>
      </c>
    </row>
    <row r="649" spans="1:9" x14ac:dyDescent="0.25">
      <c r="A649">
        <v>648</v>
      </c>
      <c r="B649" s="2">
        <v>44513</v>
      </c>
      <c r="C649" t="s">
        <v>4</v>
      </c>
      <c r="D649">
        <v>5740</v>
      </c>
      <c r="E649">
        <f t="shared" si="23"/>
        <v>316</v>
      </c>
      <c r="F649">
        <f>IF(E649 = E648, G648, G648 + IF(soki3[[#This Row],[WEEKEND]], 5000, $V$8))</f>
        <v>41005</v>
      </c>
      <c r="G649">
        <f>IF(soki3[[#This Row],[Butelek]]-soki3[[#This Row],[wielkosc_zamowienia]]&lt;0, soki3[[#This Row],[Butelek]], soki3[[#This Row],[Butelek]]-soki3[[#This Row],[wielkosc_zamowienia]])</f>
        <v>35265</v>
      </c>
      <c r="H649" t="b">
        <f>(soki3[[#This Row],[Butelek]]=soki3[[#This Row],[Zostało]])</f>
        <v>0</v>
      </c>
      <c r="I649" t="b">
        <f>WEEKDAY(soki3[[#This Row],[data]],2)&gt;5</f>
        <v>1</v>
      </c>
    </row>
    <row r="650" spans="1:9" x14ac:dyDescent="0.25">
      <c r="A650">
        <v>649</v>
      </c>
      <c r="B650" s="2">
        <v>44514</v>
      </c>
      <c r="C650" t="s">
        <v>5</v>
      </c>
      <c r="D650">
        <v>2610</v>
      </c>
      <c r="E650">
        <f t="shared" si="23"/>
        <v>317</v>
      </c>
      <c r="F650">
        <f>IF(E650 = E649, G649, G649 + IF(soki3[[#This Row],[WEEKEND]], 5000, $V$8))</f>
        <v>40265</v>
      </c>
      <c r="G650">
        <f>IF(soki3[[#This Row],[Butelek]]-soki3[[#This Row],[wielkosc_zamowienia]]&lt;0, soki3[[#This Row],[Butelek]], soki3[[#This Row],[Butelek]]-soki3[[#This Row],[wielkosc_zamowienia]])</f>
        <v>37655</v>
      </c>
      <c r="H650" t="b">
        <f>(soki3[[#This Row],[Butelek]]=soki3[[#This Row],[Zostało]])</f>
        <v>0</v>
      </c>
      <c r="I650" t="b">
        <f>WEEKDAY(soki3[[#This Row],[data]],2)&gt;5</f>
        <v>1</v>
      </c>
    </row>
    <row r="651" spans="1:9" x14ac:dyDescent="0.25">
      <c r="A651">
        <v>650</v>
      </c>
      <c r="B651" s="2">
        <v>44514</v>
      </c>
      <c r="C651" t="s">
        <v>4</v>
      </c>
      <c r="D651">
        <v>5910</v>
      </c>
      <c r="E651">
        <f t="shared" si="23"/>
        <v>317</v>
      </c>
      <c r="F651">
        <f>IF(E651 = E650, G650, G650 + IF(soki3[[#This Row],[WEEKEND]], 5000, $V$8))</f>
        <v>37655</v>
      </c>
      <c r="G651">
        <f>IF(soki3[[#This Row],[Butelek]]-soki3[[#This Row],[wielkosc_zamowienia]]&lt;0, soki3[[#This Row],[Butelek]], soki3[[#This Row],[Butelek]]-soki3[[#This Row],[wielkosc_zamowienia]])</f>
        <v>31745</v>
      </c>
      <c r="H651" t="b">
        <f>(soki3[[#This Row],[Butelek]]=soki3[[#This Row],[Zostało]])</f>
        <v>0</v>
      </c>
      <c r="I651" t="b">
        <f>WEEKDAY(soki3[[#This Row],[data]],2)&gt;5</f>
        <v>1</v>
      </c>
    </row>
    <row r="652" spans="1:9" x14ac:dyDescent="0.25">
      <c r="A652">
        <v>651</v>
      </c>
      <c r="B652" s="2">
        <v>44515</v>
      </c>
      <c r="C652" t="s">
        <v>5</v>
      </c>
      <c r="D652">
        <v>4410</v>
      </c>
      <c r="E652">
        <f t="shared" si="23"/>
        <v>318</v>
      </c>
      <c r="F652">
        <f>IF(E652 = E651, G651, G651 + IF(soki3[[#This Row],[WEEKEND]], 5000, $V$8))</f>
        <v>44924</v>
      </c>
      <c r="G652">
        <f>IF(soki3[[#This Row],[Butelek]]-soki3[[#This Row],[wielkosc_zamowienia]]&lt;0, soki3[[#This Row],[Butelek]], soki3[[#This Row],[Butelek]]-soki3[[#This Row],[wielkosc_zamowienia]])</f>
        <v>40514</v>
      </c>
      <c r="H652" t="b">
        <f>(soki3[[#This Row],[Butelek]]=soki3[[#This Row],[Zostało]])</f>
        <v>0</v>
      </c>
      <c r="I652" t="b">
        <f>WEEKDAY(soki3[[#This Row],[data]],2)&gt;5</f>
        <v>0</v>
      </c>
    </row>
    <row r="653" spans="1:9" x14ac:dyDescent="0.25">
      <c r="A653">
        <v>652</v>
      </c>
      <c r="B653" s="2">
        <v>44515</v>
      </c>
      <c r="C653" t="s">
        <v>4</v>
      </c>
      <c r="D653">
        <v>2820</v>
      </c>
      <c r="E653">
        <f t="shared" si="23"/>
        <v>318</v>
      </c>
      <c r="F653">
        <f>IF(E653 = E652, G652, G652 + IF(soki3[[#This Row],[WEEKEND]], 5000, $V$8))</f>
        <v>40514</v>
      </c>
      <c r="G653">
        <f>IF(soki3[[#This Row],[Butelek]]-soki3[[#This Row],[wielkosc_zamowienia]]&lt;0, soki3[[#This Row],[Butelek]], soki3[[#This Row],[Butelek]]-soki3[[#This Row],[wielkosc_zamowienia]])</f>
        <v>37694</v>
      </c>
      <c r="H653" t="b">
        <f>(soki3[[#This Row],[Butelek]]=soki3[[#This Row],[Zostało]])</f>
        <v>0</v>
      </c>
      <c r="I653" t="b">
        <f>WEEKDAY(soki3[[#This Row],[data]],2)&gt;5</f>
        <v>0</v>
      </c>
    </row>
    <row r="654" spans="1:9" x14ac:dyDescent="0.25">
      <c r="A654">
        <v>653</v>
      </c>
      <c r="B654" s="2">
        <v>44515</v>
      </c>
      <c r="C654" t="s">
        <v>6</v>
      </c>
      <c r="D654">
        <v>8320</v>
      </c>
      <c r="E654">
        <f t="shared" si="23"/>
        <v>318</v>
      </c>
      <c r="F654">
        <f>IF(E654 = E653, G653, G653 + IF(soki3[[#This Row],[WEEKEND]], 5000, $V$8))</f>
        <v>37694</v>
      </c>
      <c r="G654">
        <f>IF(soki3[[#This Row],[Butelek]]-soki3[[#This Row],[wielkosc_zamowienia]]&lt;0, soki3[[#This Row],[Butelek]], soki3[[#This Row],[Butelek]]-soki3[[#This Row],[wielkosc_zamowienia]])</f>
        <v>29374</v>
      </c>
      <c r="H654" t="b">
        <f>(soki3[[#This Row],[Butelek]]=soki3[[#This Row],[Zostało]])</f>
        <v>0</v>
      </c>
      <c r="I654" t="b">
        <f>WEEKDAY(soki3[[#This Row],[data]],2)&gt;5</f>
        <v>0</v>
      </c>
    </row>
    <row r="655" spans="1:9" x14ac:dyDescent="0.25">
      <c r="A655">
        <v>654</v>
      </c>
      <c r="B655" s="2">
        <v>44515</v>
      </c>
      <c r="C655" t="s">
        <v>7</v>
      </c>
      <c r="D655">
        <v>1580</v>
      </c>
      <c r="E655">
        <f t="shared" si="23"/>
        <v>318</v>
      </c>
      <c r="F655">
        <f>IF(E655 = E654, G654, G654 + IF(soki3[[#This Row],[WEEKEND]], 5000, $V$8))</f>
        <v>29374</v>
      </c>
      <c r="G655">
        <f>IF(soki3[[#This Row],[Butelek]]-soki3[[#This Row],[wielkosc_zamowienia]]&lt;0, soki3[[#This Row],[Butelek]], soki3[[#This Row],[Butelek]]-soki3[[#This Row],[wielkosc_zamowienia]])</f>
        <v>27794</v>
      </c>
      <c r="H655" t="b">
        <f>(soki3[[#This Row],[Butelek]]=soki3[[#This Row],[Zostało]])</f>
        <v>0</v>
      </c>
      <c r="I655" t="b">
        <f>WEEKDAY(soki3[[#This Row],[data]],2)&gt;5</f>
        <v>0</v>
      </c>
    </row>
    <row r="656" spans="1:9" x14ac:dyDescent="0.25">
      <c r="A656">
        <v>655</v>
      </c>
      <c r="B656" s="2">
        <v>44516</v>
      </c>
      <c r="C656" t="s">
        <v>7</v>
      </c>
      <c r="D656">
        <v>3470</v>
      </c>
      <c r="E656">
        <f t="shared" si="23"/>
        <v>319</v>
      </c>
      <c r="F656">
        <f>IF(E656 = E655, G655, G655 + IF(soki3[[#This Row],[WEEKEND]], 5000, $V$8))</f>
        <v>40973</v>
      </c>
      <c r="G656">
        <f>IF(soki3[[#This Row],[Butelek]]-soki3[[#This Row],[wielkosc_zamowienia]]&lt;0, soki3[[#This Row],[Butelek]], soki3[[#This Row],[Butelek]]-soki3[[#This Row],[wielkosc_zamowienia]])</f>
        <v>37503</v>
      </c>
      <c r="H656" t="b">
        <f>(soki3[[#This Row],[Butelek]]=soki3[[#This Row],[Zostało]])</f>
        <v>0</v>
      </c>
      <c r="I656" t="b">
        <f>WEEKDAY(soki3[[#This Row],[data]],2)&gt;5</f>
        <v>0</v>
      </c>
    </row>
    <row r="657" spans="1:9" x14ac:dyDescent="0.25">
      <c r="A657">
        <v>656</v>
      </c>
      <c r="B657" s="2">
        <v>44516</v>
      </c>
      <c r="C657" t="s">
        <v>6</v>
      </c>
      <c r="D657">
        <v>4420</v>
      </c>
      <c r="E657">
        <f t="shared" si="23"/>
        <v>319</v>
      </c>
      <c r="F657">
        <f>IF(E657 = E656, G656, G656 + IF(soki3[[#This Row],[WEEKEND]], 5000, $V$8))</f>
        <v>37503</v>
      </c>
      <c r="G657">
        <f>IF(soki3[[#This Row],[Butelek]]-soki3[[#This Row],[wielkosc_zamowienia]]&lt;0, soki3[[#This Row],[Butelek]], soki3[[#This Row],[Butelek]]-soki3[[#This Row],[wielkosc_zamowienia]])</f>
        <v>33083</v>
      </c>
      <c r="H657" t="b">
        <f>(soki3[[#This Row],[Butelek]]=soki3[[#This Row],[Zostało]])</f>
        <v>0</v>
      </c>
      <c r="I657" t="b">
        <f>WEEKDAY(soki3[[#This Row],[data]],2)&gt;5</f>
        <v>0</v>
      </c>
    </row>
    <row r="658" spans="1:9" x14ac:dyDescent="0.25">
      <c r="A658">
        <v>657</v>
      </c>
      <c r="B658" s="2">
        <v>44517</v>
      </c>
      <c r="C658" t="s">
        <v>6</v>
      </c>
      <c r="D658">
        <v>3130</v>
      </c>
      <c r="E658">
        <f t="shared" si="23"/>
        <v>320</v>
      </c>
      <c r="F658">
        <f>IF(E658 = E657, G657, G657 + IF(soki3[[#This Row],[WEEKEND]], 5000, $V$8))</f>
        <v>46262</v>
      </c>
      <c r="G658">
        <f>IF(soki3[[#This Row],[Butelek]]-soki3[[#This Row],[wielkosc_zamowienia]]&lt;0, soki3[[#This Row],[Butelek]], soki3[[#This Row],[Butelek]]-soki3[[#This Row],[wielkosc_zamowienia]])</f>
        <v>43132</v>
      </c>
      <c r="H658" t="b">
        <f>(soki3[[#This Row],[Butelek]]=soki3[[#This Row],[Zostało]])</f>
        <v>0</v>
      </c>
      <c r="I658" t="b">
        <f>WEEKDAY(soki3[[#This Row],[data]],2)&gt;5</f>
        <v>0</v>
      </c>
    </row>
    <row r="659" spans="1:9" x14ac:dyDescent="0.25">
      <c r="A659">
        <v>658</v>
      </c>
      <c r="B659" s="2">
        <v>44517</v>
      </c>
      <c r="C659" t="s">
        <v>7</v>
      </c>
      <c r="D659">
        <v>1320</v>
      </c>
      <c r="E659">
        <f t="shared" si="23"/>
        <v>320</v>
      </c>
      <c r="F659">
        <f>IF(E659 = E658, G658, G658 + IF(soki3[[#This Row],[WEEKEND]], 5000, $V$8))</f>
        <v>43132</v>
      </c>
      <c r="G659">
        <f>IF(soki3[[#This Row],[Butelek]]-soki3[[#This Row],[wielkosc_zamowienia]]&lt;0, soki3[[#This Row],[Butelek]], soki3[[#This Row],[Butelek]]-soki3[[#This Row],[wielkosc_zamowienia]])</f>
        <v>41812</v>
      </c>
      <c r="H659" t="b">
        <f>(soki3[[#This Row],[Butelek]]=soki3[[#This Row],[Zostało]])</f>
        <v>0</v>
      </c>
      <c r="I659" t="b">
        <f>WEEKDAY(soki3[[#This Row],[data]],2)&gt;5</f>
        <v>0</v>
      </c>
    </row>
    <row r="660" spans="1:9" x14ac:dyDescent="0.25">
      <c r="A660">
        <v>659</v>
      </c>
      <c r="B660" s="2">
        <v>44517</v>
      </c>
      <c r="C660" t="s">
        <v>4</v>
      </c>
      <c r="D660">
        <v>8470</v>
      </c>
      <c r="E660">
        <f t="shared" si="23"/>
        <v>320</v>
      </c>
      <c r="F660">
        <f>IF(E660 = E659, G659, G659 + IF(soki3[[#This Row],[WEEKEND]], 5000, $V$8))</f>
        <v>41812</v>
      </c>
      <c r="G660">
        <f>IF(soki3[[#This Row],[Butelek]]-soki3[[#This Row],[wielkosc_zamowienia]]&lt;0, soki3[[#This Row],[Butelek]], soki3[[#This Row],[Butelek]]-soki3[[#This Row],[wielkosc_zamowienia]])</f>
        <v>33342</v>
      </c>
      <c r="H660" t="b">
        <f>(soki3[[#This Row],[Butelek]]=soki3[[#This Row],[Zostało]])</f>
        <v>0</v>
      </c>
      <c r="I660" t="b">
        <f>WEEKDAY(soki3[[#This Row],[data]],2)&gt;5</f>
        <v>0</v>
      </c>
    </row>
    <row r="661" spans="1:9" x14ac:dyDescent="0.25">
      <c r="A661">
        <v>660</v>
      </c>
      <c r="B661" s="2">
        <v>44518</v>
      </c>
      <c r="C661" t="s">
        <v>6</v>
      </c>
      <c r="D661">
        <v>1030</v>
      </c>
      <c r="E661">
        <f t="shared" si="23"/>
        <v>321</v>
      </c>
      <c r="F661">
        <f>IF(E661 = E660, G660, G660 + IF(soki3[[#This Row],[WEEKEND]], 5000, $V$8))</f>
        <v>46521</v>
      </c>
      <c r="G661">
        <f>IF(soki3[[#This Row],[Butelek]]-soki3[[#This Row],[wielkosc_zamowienia]]&lt;0, soki3[[#This Row],[Butelek]], soki3[[#This Row],[Butelek]]-soki3[[#This Row],[wielkosc_zamowienia]])</f>
        <v>45491</v>
      </c>
      <c r="H661" t="b">
        <f>(soki3[[#This Row],[Butelek]]=soki3[[#This Row],[Zostało]])</f>
        <v>0</v>
      </c>
      <c r="I661" t="b">
        <f>WEEKDAY(soki3[[#This Row],[data]],2)&gt;5</f>
        <v>0</v>
      </c>
    </row>
    <row r="662" spans="1:9" x14ac:dyDescent="0.25">
      <c r="A662">
        <v>661</v>
      </c>
      <c r="B662" s="2">
        <v>44519</v>
      </c>
      <c r="C662" t="s">
        <v>4</v>
      </c>
      <c r="D662">
        <v>6050</v>
      </c>
      <c r="E662">
        <f t="shared" si="23"/>
        <v>322</v>
      </c>
      <c r="F662">
        <f>IF(E662 = E661, G661, G661 + IF(soki3[[#This Row],[WEEKEND]], 5000, $V$8))</f>
        <v>58670</v>
      </c>
      <c r="G662">
        <f>IF(soki3[[#This Row],[Butelek]]-soki3[[#This Row],[wielkosc_zamowienia]]&lt;0, soki3[[#This Row],[Butelek]], soki3[[#This Row],[Butelek]]-soki3[[#This Row],[wielkosc_zamowienia]])</f>
        <v>52620</v>
      </c>
      <c r="H662" t="b">
        <f>(soki3[[#This Row],[Butelek]]=soki3[[#This Row],[Zostało]])</f>
        <v>0</v>
      </c>
      <c r="I662" t="b">
        <f>WEEKDAY(soki3[[#This Row],[data]],2)&gt;5</f>
        <v>0</v>
      </c>
    </row>
    <row r="663" spans="1:9" x14ac:dyDescent="0.25">
      <c r="A663">
        <v>662</v>
      </c>
      <c r="B663" s="2">
        <v>44519</v>
      </c>
      <c r="C663" t="s">
        <v>5</v>
      </c>
      <c r="D663">
        <v>4740</v>
      </c>
      <c r="E663">
        <f t="shared" si="23"/>
        <v>322</v>
      </c>
      <c r="F663">
        <f>IF(E663 = E662, G662, G662 + IF(soki3[[#This Row],[WEEKEND]], 5000, $V$8))</f>
        <v>52620</v>
      </c>
      <c r="G663">
        <f>IF(soki3[[#This Row],[Butelek]]-soki3[[#This Row],[wielkosc_zamowienia]]&lt;0, soki3[[#This Row],[Butelek]], soki3[[#This Row],[Butelek]]-soki3[[#This Row],[wielkosc_zamowienia]])</f>
        <v>47880</v>
      </c>
      <c r="H663" t="b">
        <f>(soki3[[#This Row],[Butelek]]=soki3[[#This Row],[Zostało]])</f>
        <v>0</v>
      </c>
      <c r="I663" t="b">
        <f>WEEKDAY(soki3[[#This Row],[data]],2)&gt;5</f>
        <v>0</v>
      </c>
    </row>
    <row r="664" spans="1:9" x14ac:dyDescent="0.25">
      <c r="A664">
        <v>663</v>
      </c>
      <c r="B664" s="2">
        <v>44520</v>
      </c>
      <c r="C664" t="s">
        <v>4</v>
      </c>
      <c r="D664">
        <v>5270</v>
      </c>
      <c r="E664">
        <f t="shared" si="23"/>
        <v>323</v>
      </c>
      <c r="F664">
        <f>IF(E664 = E663, G663, G663 + IF(soki3[[#This Row],[WEEKEND]], 5000, $V$8))</f>
        <v>52880</v>
      </c>
      <c r="G664">
        <f>IF(soki3[[#This Row],[Butelek]]-soki3[[#This Row],[wielkosc_zamowienia]]&lt;0, soki3[[#This Row],[Butelek]], soki3[[#This Row],[Butelek]]-soki3[[#This Row],[wielkosc_zamowienia]])</f>
        <v>47610</v>
      </c>
      <c r="H664" t="b">
        <f>(soki3[[#This Row],[Butelek]]=soki3[[#This Row],[Zostało]])</f>
        <v>0</v>
      </c>
      <c r="I664" t="b">
        <f>WEEKDAY(soki3[[#This Row],[data]],2)&gt;5</f>
        <v>1</v>
      </c>
    </row>
    <row r="665" spans="1:9" x14ac:dyDescent="0.25">
      <c r="A665">
        <v>664</v>
      </c>
      <c r="B665" s="2">
        <v>44520</v>
      </c>
      <c r="C665" t="s">
        <v>5</v>
      </c>
      <c r="D665">
        <v>9150</v>
      </c>
      <c r="E665">
        <f t="shared" si="23"/>
        <v>323</v>
      </c>
      <c r="F665">
        <f>IF(E665 = E664, G664, G664 + IF(soki3[[#This Row],[WEEKEND]], 5000, $V$8))</f>
        <v>47610</v>
      </c>
      <c r="G665">
        <f>IF(soki3[[#This Row],[Butelek]]-soki3[[#This Row],[wielkosc_zamowienia]]&lt;0, soki3[[#This Row],[Butelek]], soki3[[#This Row],[Butelek]]-soki3[[#This Row],[wielkosc_zamowienia]])</f>
        <v>38460</v>
      </c>
      <c r="H665" t="b">
        <f>(soki3[[#This Row],[Butelek]]=soki3[[#This Row],[Zostało]])</f>
        <v>0</v>
      </c>
      <c r="I665" t="b">
        <f>WEEKDAY(soki3[[#This Row],[data]],2)&gt;5</f>
        <v>1</v>
      </c>
    </row>
    <row r="666" spans="1:9" x14ac:dyDescent="0.25">
      <c r="A666">
        <v>665</v>
      </c>
      <c r="B666" s="2">
        <v>44520</v>
      </c>
      <c r="C666" t="s">
        <v>6</v>
      </c>
      <c r="D666">
        <v>8790</v>
      </c>
      <c r="E666">
        <f t="shared" si="23"/>
        <v>323</v>
      </c>
      <c r="F666">
        <f>IF(E666 = E665, G665, G665 + IF(soki3[[#This Row],[WEEKEND]], 5000, $V$8))</f>
        <v>38460</v>
      </c>
      <c r="G666">
        <f>IF(soki3[[#This Row],[Butelek]]-soki3[[#This Row],[wielkosc_zamowienia]]&lt;0, soki3[[#This Row],[Butelek]], soki3[[#This Row],[Butelek]]-soki3[[#This Row],[wielkosc_zamowienia]])</f>
        <v>29670</v>
      </c>
      <c r="H666" t="b">
        <f>(soki3[[#This Row],[Butelek]]=soki3[[#This Row],[Zostało]])</f>
        <v>0</v>
      </c>
      <c r="I666" t="b">
        <f>WEEKDAY(soki3[[#This Row],[data]],2)&gt;5</f>
        <v>1</v>
      </c>
    </row>
    <row r="667" spans="1:9" x14ac:dyDescent="0.25">
      <c r="A667">
        <v>666</v>
      </c>
      <c r="B667" s="2">
        <v>44520</v>
      </c>
      <c r="C667" t="s">
        <v>7</v>
      </c>
      <c r="D667">
        <v>2830</v>
      </c>
      <c r="E667">
        <f t="shared" si="23"/>
        <v>323</v>
      </c>
      <c r="F667">
        <f>IF(E667 = E666, G666, G666 + IF(soki3[[#This Row],[WEEKEND]], 5000, $V$8))</f>
        <v>29670</v>
      </c>
      <c r="G667">
        <f>IF(soki3[[#This Row],[Butelek]]-soki3[[#This Row],[wielkosc_zamowienia]]&lt;0, soki3[[#This Row],[Butelek]], soki3[[#This Row],[Butelek]]-soki3[[#This Row],[wielkosc_zamowienia]])</f>
        <v>26840</v>
      </c>
      <c r="H667" t="b">
        <f>(soki3[[#This Row],[Butelek]]=soki3[[#This Row],[Zostało]])</f>
        <v>0</v>
      </c>
      <c r="I667" t="b">
        <f>WEEKDAY(soki3[[#This Row],[data]],2)&gt;5</f>
        <v>1</v>
      </c>
    </row>
    <row r="668" spans="1:9" x14ac:dyDescent="0.25">
      <c r="A668">
        <v>667</v>
      </c>
      <c r="B668" s="2">
        <v>44521</v>
      </c>
      <c r="C668" t="s">
        <v>4</v>
      </c>
      <c r="D668">
        <v>1380</v>
      </c>
      <c r="E668">
        <f t="shared" si="23"/>
        <v>324</v>
      </c>
      <c r="F668">
        <f>IF(E668 = E667, G667, G667 + IF(soki3[[#This Row],[WEEKEND]], 5000, $V$8))</f>
        <v>31840</v>
      </c>
      <c r="G668">
        <f>IF(soki3[[#This Row],[Butelek]]-soki3[[#This Row],[wielkosc_zamowienia]]&lt;0, soki3[[#This Row],[Butelek]], soki3[[#This Row],[Butelek]]-soki3[[#This Row],[wielkosc_zamowienia]])</f>
        <v>30460</v>
      </c>
      <c r="H668" t="b">
        <f>(soki3[[#This Row],[Butelek]]=soki3[[#This Row],[Zostało]])</f>
        <v>0</v>
      </c>
      <c r="I668" t="b">
        <f>WEEKDAY(soki3[[#This Row],[data]],2)&gt;5</f>
        <v>1</v>
      </c>
    </row>
    <row r="669" spans="1:9" x14ac:dyDescent="0.25">
      <c r="A669">
        <v>668</v>
      </c>
      <c r="B669" s="2">
        <v>44522</v>
      </c>
      <c r="C669" t="s">
        <v>5</v>
      </c>
      <c r="D669">
        <v>9060</v>
      </c>
      <c r="E669">
        <f t="shared" si="23"/>
        <v>325</v>
      </c>
      <c r="F669">
        <f>IF(E669 = E668, G668, G668 + IF(soki3[[#This Row],[WEEKEND]], 5000, $V$8))</f>
        <v>43639</v>
      </c>
      <c r="G669">
        <f>IF(soki3[[#This Row],[Butelek]]-soki3[[#This Row],[wielkosc_zamowienia]]&lt;0, soki3[[#This Row],[Butelek]], soki3[[#This Row],[Butelek]]-soki3[[#This Row],[wielkosc_zamowienia]])</f>
        <v>34579</v>
      </c>
      <c r="H669" t="b">
        <f>(soki3[[#This Row],[Butelek]]=soki3[[#This Row],[Zostało]])</f>
        <v>0</v>
      </c>
      <c r="I669" t="b">
        <f>WEEKDAY(soki3[[#This Row],[data]],2)&gt;5</f>
        <v>0</v>
      </c>
    </row>
    <row r="670" spans="1:9" x14ac:dyDescent="0.25">
      <c r="A670">
        <v>669</v>
      </c>
      <c r="B670" s="2">
        <v>44522</v>
      </c>
      <c r="C670" t="s">
        <v>7</v>
      </c>
      <c r="D670">
        <v>3190</v>
      </c>
      <c r="E670">
        <f t="shared" si="23"/>
        <v>325</v>
      </c>
      <c r="F670">
        <f>IF(E670 = E669, G669, G669 + IF(soki3[[#This Row],[WEEKEND]], 5000, $V$8))</f>
        <v>34579</v>
      </c>
      <c r="G670">
        <f>IF(soki3[[#This Row],[Butelek]]-soki3[[#This Row],[wielkosc_zamowienia]]&lt;0, soki3[[#This Row],[Butelek]], soki3[[#This Row],[Butelek]]-soki3[[#This Row],[wielkosc_zamowienia]])</f>
        <v>31389</v>
      </c>
      <c r="H670" t="b">
        <f>(soki3[[#This Row],[Butelek]]=soki3[[#This Row],[Zostało]])</f>
        <v>0</v>
      </c>
      <c r="I670" t="b">
        <f>WEEKDAY(soki3[[#This Row],[data]],2)&gt;5</f>
        <v>0</v>
      </c>
    </row>
    <row r="671" spans="1:9" x14ac:dyDescent="0.25">
      <c r="A671">
        <v>670</v>
      </c>
      <c r="B671" s="2">
        <v>44522</v>
      </c>
      <c r="C671" t="s">
        <v>6</v>
      </c>
      <c r="D671">
        <v>4380</v>
      </c>
      <c r="E671">
        <f t="shared" si="23"/>
        <v>325</v>
      </c>
      <c r="F671">
        <f>IF(E671 = E670, G670, G670 + IF(soki3[[#This Row],[WEEKEND]], 5000, $V$8))</f>
        <v>31389</v>
      </c>
      <c r="G671">
        <f>IF(soki3[[#This Row],[Butelek]]-soki3[[#This Row],[wielkosc_zamowienia]]&lt;0, soki3[[#This Row],[Butelek]], soki3[[#This Row],[Butelek]]-soki3[[#This Row],[wielkosc_zamowienia]])</f>
        <v>27009</v>
      </c>
      <c r="H671" t="b">
        <f>(soki3[[#This Row],[Butelek]]=soki3[[#This Row],[Zostało]])</f>
        <v>0</v>
      </c>
      <c r="I671" t="b">
        <f>WEEKDAY(soki3[[#This Row],[data]],2)&gt;5</f>
        <v>0</v>
      </c>
    </row>
    <row r="672" spans="1:9" x14ac:dyDescent="0.25">
      <c r="A672">
        <v>671</v>
      </c>
      <c r="B672" s="2">
        <v>44522</v>
      </c>
      <c r="C672" t="s">
        <v>4</v>
      </c>
      <c r="D672">
        <v>5930</v>
      </c>
      <c r="E672">
        <f t="shared" si="23"/>
        <v>325</v>
      </c>
      <c r="F672">
        <f>IF(E672 = E671, G671, G671 + IF(soki3[[#This Row],[WEEKEND]], 5000, $V$8))</f>
        <v>27009</v>
      </c>
      <c r="G672">
        <f>IF(soki3[[#This Row],[Butelek]]-soki3[[#This Row],[wielkosc_zamowienia]]&lt;0, soki3[[#This Row],[Butelek]], soki3[[#This Row],[Butelek]]-soki3[[#This Row],[wielkosc_zamowienia]])</f>
        <v>21079</v>
      </c>
      <c r="H672" t="b">
        <f>(soki3[[#This Row],[Butelek]]=soki3[[#This Row],[Zostało]])</f>
        <v>0</v>
      </c>
      <c r="I672" t="b">
        <f>WEEKDAY(soki3[[#This Row],[data]],2)&gt;5</f>
        <v>0</v>
      </c>
    </row>
    <row r="673" spans="1:9" x14ac:dyDescent="0.25">
      <c r="A673">
        <v>672</v>
      </c>
      <c r="B673" s="2">
        <v>44523</v>
      </c>
      <c r="C673" t="s">
        <v>5</v>
      </c>
      <c r="D673">
        <v>3980</v>
      </c>
      <c r="E673">
        <f t="shared" si="23"/>
        <v>326</v>
      </c>
      <c r="F673">
        <f>IF(E673 = E672, G672, G672 + IF(soki3[[#This Row],[WEEKEND]], 5000, $V$8))</f>
        <v>34258</v>
      </c>
      <c r="G673">
        <f>IF(soki3[[#This Row],[Butelek]]-soki3[[#This Row],[wielkosc_zamowienia]]&lt;0, soki3[[#This Row],[Butelek]], soki3[[#This Row],[Butelek]]-soki3[[#This Row],[wielkosc_zamowienia]])</f>
        <v>30278</v>
      </c>
      <c r="H673" t="b">
        <f>(soki3[[#This Row],[Butelek]]=soki3[[#This Row],[Zostało]])</f>
        <v>0</v>
      </c>
      <c r="I673" t="b">
        <f>WEEKDAY(soki3[[#This Row],[data]],2)&gt;5</f>
        <v>0</v>
      </c>
    </row>
    <row r="674" spans="1:9" x14ac:dyDescent="0.25">
      <c r="A674">
        <v>673</v>
      </c>
      <c r="B674" s="2">
        <v>44523</v>
      </c>
      <c r="C674" t="s">
        <v>4</v>
      </c>
      <c r="D674">
        <v>9750</v>
      </c>
      <c r="E674">
        <f t="shared" si="23"/>
        <v>326</v>
      </c>
      <c r="F674">
        <f>IF(E674 = E673, G673, G673 + IF(soki3[[#This Row],[WEEKEND]], 5000, $V$8))</f>
        <v>30278</v>
      </c>
      <c r="G674">
        <f>IF(soki3[[#This Row],[Butelek]]-soki3[[#This Row],[wielkosc_zamowienia]]&lt;0, soki3[[#This Row],[Butelek]], soki3[[#This Row],[Butelek]]-soki3[[#This Row],[wielkosc_zamowienia]])</f>
        <v>20528</v>
      </c>
      <c r="H674" t="b">
        <f>(soki3[[#This Row],[Butelek]]=soki3[[#This Row],[Zostało]])</f>
        <v>0</v>
      </c>
      <c r="I674" t="b">
        <f>WEEKDAY(soki3[[#This Row],[data]],2)&gt;5</f>
        <v>0</v>
      </c>
    </row>
    <row r="675" spans="1:9" x14ac:dyDescent="0.25">
      <c r="A675">
        <v>674</v>
      </c>
      <c r="B675" s="2">
        <v>44523</v>
      </c>
      <c r="C675" t="s">
        <v>7</v>
      </c>
      <c r="D675">
        <v>7340</v>
      </c>
      <c r="E675">
        <f t="shared" si="23"/>
        <v>326</v>
      </c>
      <c r="F675">
        <f>IF(E675 = E674, G674, G674 + IF(soki3[[#This Row],[WEEKEND]], 5000, $V$8))</f>
        <v>20528</v>
      </c>
      <c r="G675">
        <f>IF(soki3[[#This Row],[Butelek]]-soki3[[#This Row],[wielkosc_zamowienia]]&lt;0, soki3[[#This Row],[Butelek]], soki3[[#This Row],[Butelek]]-soki3[[#This Row],[wielkosc_zamowienia]])</f>
        <v>13188</v>
      </c>
      <c r="H675" t="b">
        <f>(soki3[[#This Row],[Butelek]]=soki3[[#This Row],[Zostało]])</f>
        <v>0</v>
      </c>
      <c r="I675" t="b">
        <f>WEEKDAY(soki3[[#This Row],[data]],2)&gt;5</f>
        <v>0</v>
      </c>
    </row>
    <row r="676" spans="1:9" x14ac:dyDescent="0.25">
      <c r="A676">
        <v>675</v>
      </c>
      <c r="B676" s="2">
        <v>44523</v>
      </c>
      <c r="C676" t="s">
        <v>6</v>
      </c>
      <c r="D676">
        <v>5350</v>
      </c>
      <c r="E676">
        <f t="shared" si="23"/>
        <v>326</v>
      </c>
      <c r="F676">
        <f>IF(E676 = E675, G675, G675 + IF(soki3[[#This Row],[WEEKEND]], 5000, $V$8))</f>
        <v>13188</v>
      </c>
      <c r="G676">
        <f>IF(soki3[[#This Row],[Butelek]]-soki3[[#This Row],[wielkosc_zamowienia]]&lt;0, soki3[[#This Row],[Butelek]], soki3[[#This Row],[Butelek]]-soki3[[#This Row],[wielkosc_zamowienia]])</f>
        <v>7838</v>
      </c>
      <c r="H676" t="b">
        <f>(soki3[[#This Row],[Butelek]]=soki3[[#This Row],[Zostało]])</f>
        <v>0</v>
      </c>
      <c r="I676" t="b">
        <f>WEEKDAY(soki3[[#This Row],[data]],2)&gt;5</f>
        <v>0</v>
      </c>
    </row>
    <row r="677" spans="1:9" x14ac:dyDescent="0.25">
      <c r="A677">
        <v>676</v>
      </c>
      <c r="B677" s="2">
        <v>44524</v>
      </c>
      <c r="C677" t="s">
        <v>4</v>
      </c>
      <c r="D677">
        <v>5490</v>
      </c>
      <c r="E677">
        <f t="shared" si="23"/>
        <v>327</v>
      </c>
      <c r="F677">
        <f>IF(E677 = E676, G676, G676 + IF(soki3[[#This Row],[WEEKEND]], 5000, $V$8))</f>
        <v>21017</v>
      </c>
      <c r="G677">
        <f>IF(soki3[[#This Row],[Butelek]]-soki3[[#This Row],[wielkosc_zamowienia]]&lt;0, soki3[[#This Row],[Butelek]], soki3[[#This Row],[Butelek]]-soki3[[#This Row],[wielkosc_zamowienia]])</f>
        <v>15527</v>
      </c>
      <c r="H677" t="b">
        <f>(soki3[[#This Row],[Butelek]]=soki3[[#This Row],[Zostało]])</f>
        <v>0</v>
      </c>
      <c r="I677" t="b">
        <f>WEEKDAY(soki3[[#This Row],[data]],2)&gt;5</f>
        <v>0</v>
      </c>
    </row>
    <row r="678" spans="1:9" x14ac:dyDescent="0.25">
      <c r="A678">
        <v>677</v>
      </c>
      <c r="B678" s="2">
        <v>44524</v>
      </c>
      <c r="C678" t="s">
        <v>7</v>
      </c>
      <c r="D678">
        <v>1180</v>
      </c>
      <c r="E678">
        <f t="shared" si="23"/>
        <v>327</v>
      </c>
      <c r="F678">
        <f>IF(E678 = E677, G677, G677 + IF(soki3[[#This Row],[WEEKEND]], 5000, $V$8))</f>
        <v>15527</v>
      </c>
      <c r="G678">
        <f>IF(soki3[[#This Row],[Butelek]]-soki3[[#This Row],[wielkosc_zamowienia]]&lt;0, soki3[[#This Row],[Butelek]], soki3[[#This Row],[Butelek]]-soki3[[#This Row],[wielkosc_zamowienia]])</f>
        <v>14347</v>
      </c>
      <c r="H678" t="b">
        <f>(soki3[[#This Row],[Butelek]]=soki3[[#This Row],[Zostało]])</f>
        <v>0</v>
      </c>
      <c r="I678" t="b">
        <f>WEEKDAY(soki3[[#This Row],[data]],2)&gt;5</f>
        <v>0</v>
      </c>
    </row>
    <row r="679" spans="1:9" x14ac:dyDescent="0.25">
      <c r="A679">
        <v>678</v>
      </c>
      <c r="B679" s="2">
        <v>44525</v>
      </c>
      <c r="C679" t="s">
        <v>7</v>
      </c>
      <c r="D679">
        <v>7560</v>
      </c>
      <c r="E679">
        <f t="shared" si="23"/>
        <v>328</v>
      </c>
      <c r="F679">
        <f>IF(E679 = E678, G678, G678 + IF(soki3[[#This Row],[WEEKEND]], 5000, $V$8))</f>
        <v>27526</v>
      </c>
      <c r="G679">
        <f>IF(soki3[[#This Row],[Butelek]]-soki3[[#This Row],[wielkosc_zamowienia]]&lt;0, soki3[[#This Row],[Butelek]], soki3[[#This Row],[Butelek]]-soki3[[#This Row],[wielkosc_zamowienia]])</f>
        <v>19966</v>
      </c>
      <c r="H679" t="b">
        <f>(soki3[[#This Row],[Butelek]]=soki3[[#This Row],[Zostało]])</f>
        <v>0</v>
      </c>
      <c r="I679" t="b">
        <f>WEEKDAY(soki3[[#This Row],[data]],2)&gt;5</f>
        <v>0</v>
      </c>
    </row>
    <row r="680" spans="1:9" x14ac:dyDescent="0.25">
      <c r="A680">
        <v>679</v>
      </c>
      <c r="B680" s="2">
        <v>44526</v>
      </c>
      <c r="C680" t="s">
        <v>5</v>
      </c>
      <c r="D680">
        <v>7970</v>
      </c>
      <c r="E680">
        <f t="shared" si="23"/>
        <v>329</v>
      </c>
      <c r="F680">
        <f>IF(E680 = E679, G679, G679 + IF(soki3[[#This Row],[WEEKEND]], 5000, $V$8))</f>
        <v>33145</v>
      </c>
      <c r="G680">
        <f>IF(soki3[[#This Row],[Butelek]]-soki3[[#This Row],[wielkosc_zamowienia]]&lt;0, soki3[[#This Row],[Butelek]], soki3[[#This Row],[Butelek]]-soki3[[#This Row],[wielkosc_zamowienia]])</f>
        <v>25175</v>
      </c>
      <c r="H680" t="b">
        <f>(soki3[[#This Row],[Butelek]]=soki3[[#This Row],[Zostało]])</f>
        <v>0</v>
      </c>
      <c r="I680" t="b">
        <f>WEEKDAY(soki3[[#This Row],[data]],2)&gt;5</f>
        <v>0</v>
      </c>
    </row>
    <row r="681" spans="1:9" x14ac:dyDescent="0.25">
      <c r="A681">
        <v>680</v>
      </c>
      <c r="B681" s="2">
        <v>44526</v>
      </c>
      <c r="C681" t="s">
        <v>7</v>
      </c>
      <c r="D681">
        <v>2400</v>
      </c>
      <c r="E681">
        <f t="shared" si="23"/>
        <v>329</v>
      </c>
      <c r="F681">
        <f>IF(E681 = E680, G680, G680 + IF(soki3[[#This Row],[WEEKEND]], 5000, $V$8))</f>
        <v>25175</v>
      </c>
      <c r="G681">
        <f>IF(soki3[[#This Row],[Butelek]]-soki3[[#This Row],[wielkosc_zamowienia]]&lt;0, soki3[[#This Row],[Butelek]], soki3[[#This Row],[Butelek]]-soki3[[#This Row],[wielkosc_zamowienia]])</f>
        <v>22775</v>
      </c>
      <c r="H681" t="b">
        <f>(soki3[[#This Row],[Butelek]]=soki3[[#This Row],[Zostało]])</f>
        <v>0</v>
      </c>
      <c r="I681" t="b">
        <f>WEEKDAY(soki3[[#This Row],[data]],2)&gt;5</f>
        <v>0</v>
      </c>
    </row>
    <row r="682" spans="1:9" x14ac:dyDescent="0.25">
      <c r="A682">
        <v>681</v>
      </c>
      <c r="B682" s="2">
        <v>44526</v>
      </c>
      <c r="C682" t="s">
        <v>4</v>
      </c>
      <c r="D682">
        <v>7120</v>
      </c>
      <c r="E682">
        <f t="shared" si="23"/>
        <v>329</v>
      </c>
      <c r="F682">
        <f>IF(E682 = E681, G681, G681 + IF(soki3[[#This Row],[WEEKEND]], 5000, $V$8))</f>
        <v>22775</v>
      </c>
      <c r="G682">
        <f>IF(soki3[[#This Row],[Butelek]]-soki3[[#This Row],[wielkosc_zamowienia]]&lt;0, soki3[[#This Row],[Butelek]], soki3[[#This Row],[Butelek]]-soki3[[#This Row],[wielkosc_zamowienia]])</f>
        <v>15655</v>
      </c>
      <c r="H682" t="b">
        <f>(soki3[[#This Row],[Butelek]]=soki3[[#This Row],[Zostało]])</f>
        <v>0</v>
      </c>
      <c r="I682" t="b">
        <f>WEEKDAY(soki3[[#This Row],[data]],2)&gt;5</f>
        <v>0</v>
      </c>
    </row>
    <row r="683" spans="1:9" x14ac:dyDescent="0.25">
      <c r="A683">
        <v>682</v>
      </c>
      <c r="B683" s="2">
        <v>44527</v>
      </c>
      <c r="C683" t="s">
        <v>7</v>
      </c>
      <c r="D683">
        <v>3500</v>
      </c>
      <c r="E683">
        <f t="shared" si="23"/>
        <v>330</v>
      </c>
      <c r="F683">
        <f>IF(E683 = E682, G682, G682 + IF(soki3[[#This Row],[WEEKEND]], 5000, $V$8))</f>
        <v>20655</v>
      </c>
      <c r="G683">
        <f>IF(soki3[[#This Row],[Butelek]]-soki3[[#This Row],[wielkosc_zamowienia]]&lt;0, soki3[[#This Row],[Butelek]], soki3[[#This Row],[Butelek]]-soki3[[#This Row],[wielkosc_zamowienia]])</f>
        <v>17155</v>
      </c>
      <c r="H683" t="b">
        <f>(soki3[[#This Row],[Butelek]]=soki3[[#This Row],[Zostało]])</f>
        <v>0</v>
      </c>
      <c r="I683" t="b">
        <f>WEEKDAY(soki3[[#This Row],[data]],2)&gt;5</f>
        <v>1</v>
      </c>
    </row>
    <row r="684" spans="1:9" x14ac:dyDescent="0.25">
      <c r="A684">
        <v>683</v>
      </c>
      <c r="B684" s="2">
        <v>44527</v>
      </c>
      <c r="C684" t="s">
        <v>4</v>
      </c>
      <c r="D684">
        <v>8590</v>
      </c>
      <c r="E684">
        <f t="shared" si="23"/>
        <v>330</v>
      </c>
      <c r="F684">
        <f>IF(E684 = E683, G683, G683 + IF(soki3[[#This Row],[WEEKEND]], 5000, $V$8))</f>
        <v>17155</v>
      </c>
      <c r="G684">
        <f>IF(soki3[[#This Row],[Butelek]]-soki3[[#This Row],[wielkosc_zamowienia]]&lt;0, soki3[[#This Row],[Butelek]], soki3[[#This Row],[Butelek]]-soki3[[#This Row],[wielkosc_zamowienia]])</f>
        <v>8565</v>
      </c>
      <c r="H684" t="b">
        <f>(soki3[[#This Row],[Butelek]]=soki3[[#This Row],[Zostało]])</f>
        <v>0</v>
      </c>
      <c r="I684" t="b">
        <f>WEEKDAY(soki3[[#This Row],[data]],2)&gt;5</f>
        <v>1</v>
      </c>
    </row>
    <row r="685" spans="1:9" x14ac:dyDescent="0.25">
      <c r="A685">
        <v>684</v>
      </c>
      <c r="B685" s="2">
        <v>44528</v>
      </c>
      <c r="C685" t="s">
        <v>4</v>
      </c>
      <c r="D685">
        <v>2510</v>
      </c>
      <c r="E685">
        <f t="shared" si="23"/>
        <v>331</v>
      </c>
      <c r="F685">
        <f>IF(E685 = E684, G684, G684 + IF(soki3[[#This Row],[WEEKEND]], 5000, $V$8))</f>
        <v>13565</v>
      </c>
      <c r="G685">
        <f>IF(soki3[[#This Row],[Butelek]]-soki3[[#This Row],[wielkosc_zamowienia]]&lt;0, soki3[[#This Row],[Butelek]], soki3[[#This Row],[Butelek]]-soki3[[#This Row],[wielkosc_zamowienia]])</f>
        <v>11055</v>
      </c>
      <c r="H685" t="b">
        <f>(soki3[[#This Row],[Butelek]]=soki3[[#This Row],[Zostało]])</f>
        <v>0</v>
      </c>
      <c r="I685" t="b">
        <f>WEEKDAY(soki3[[#This Row],[data]],2)&gt;5</f>
        <v>1</v>
      </c>
    </row>
    <row r="686" spans="1:9" x14ac:dyDescent="0.25">
      <c r="A686">
        <v>685</v>
      </c>
      <c r="B686" s="2">
        <v>44528</v>
      </c>
      <c r="C686" t="s">
        <v>5</v>
      </c>
      <c r="D686">
        <v>2180</v>
      </c>
      <c r="E686">
        <f t="shared" si="23"/>
        <v>331</v>
      </c>
      <c r="F686">
        <f>IF(E686 = E685, G685, G685 + IF(soki3[[#This Row],[WEEKEND]], 5000, $V$8))</f>
        <v>11055</v>
      </c>
      <c r="G686">
        <f>IF(soki3[[#This Row],[Butelek]]-soki3[[#This Row],[wielkosc_zamowienia]]&lt;0, soki3[[#This Row],[Butelek]], soki3[[#This Row],[Butelek]]-soki3[[#This Row],[wielkosc_zamowienia]])</f>
        <v>8875</v>
      </c>
      <c r="H686" t="b">
        <f>(soki3[[#This Row],[Butelek]]=soki3[[#This Row],[Zostało]])</f>
        <v>0</v>
      </c>
      <c r="I686" t="b">
        <f>WEEKDAY(soki3[[#This Row],[data]],2)&gt;5</f>
        <v>1</v>
      </c>
    </row>
    <row r="687" spans="1:9" x14ac:dyDescent="0.25">
      <c r="A687">
        <v>686</v>
      </c>
      <c r="B687" s="2">
        <v>44528</v>
      </c>
      <c r="C687" t="s">
        <v>6</v>
      </c>
      <c r="D687">
        <v>4710</v>
      </c>
      <c r="E687">
        <f t="shared" si="23"/>
        <v>331</v>
      </c>
      <c r="F687">
        <f>IF(E687 = E686, G686, G686 + IF(soki3[[#This Row],[WEEKEND]], 5000, $V$8))</f>
        <v>8875</v>
      </c>
      <c r="G687">
        <f>IF(soki3[[#This Row],[Butelek]]-soki3[[#This Row],[wielkosc_zamowienia]]&lt;0, soki3[[#This Row],[Butelek]], soki3[[#This Row],[Butelek]]-soki3[[#This Row],[wielkosc_zamowienia]])</f>
        <v>4165</v>
      </c>
      <c r="H687" t="b">
        <f>(soki3[[#This Row],[Butelek]]=soki3[[#This Row],[Zostało]])</f>
        <v>0</v>
      </c>
      <c r="I687" t="b">
        <f>WEEKDAY(soki3[[#This Row],[data]],2)&gt;5</f>
        <v>1</v>
      </c>
    </row>
    <row r="688" spans="1:9" x14ac:dyDescent="0.25">
      <c r="A688">
        <v>687</v>
      </c>
      <c r="B688" s="2">
        <v>44529</v>
      </c>
      <c r="C688" t="s">
        <v>5</v>
      </c>
      <c r="D688">
        <v>3830</v>
      </c>
      <c r="E688">
        <f t="shared" si="23"/>
        <v>332</v>
      </c>
      <c r="F688">
        <f>IF(E688 = E687, G687, G687 + IF(soki3[[#This Row],[WEEKEND]], 5000, $V$8))</f>
        <v>17344</v>
      </c>
      <c r="G688">
        <f>IF(soki3[[#This Row],[Butelek]]-soki3[[#This Row],[wielkosc_zamowienia]]&lt;0, soki3[[#This Row],[Butelek]], soki3[[#This Row],[Butelek]]-soki3[[#This Row],[wielkosc_zamowienia]])</f>
        <v>13514</v>
      </c>
      <c r="H688" t="b">
        <f>(soki3[[#This Row],[Butelek]]=soki3[[#This Row],[Zostało]])</f>
        <v>0</v>
      </c>
      <c r="I688" t="b">
        <f>WEEKDAY(soki3[[#This Row],[data]],2)&gt;5</f>
        <v>0</v>
      </c>
    </row>
    <row r="689" spans="1:9" x14ac:dyDescent="0.25">
      <c r="A689">
        <v>688</v>
      </c>
      <c r="B689" s="2">
        <v>44529</v>
      </c>
      <c r="C689" t="s">
        <v>4</v>
      </c>
      <c r="D689">
        <v>3110</v>
      </c>
      <c r="E689">
        <f t="shared" si="23"/>
        <v>332</v>
      </c>
      <c r="F689">
        <f>IF(E689 = E688, G688, G688 + IF(soki3[[#This Row],[WEEKEND]], 5000, $V$8))</f>
        <v>13514</v>
      </c>
      <c r="G689">
        <f>IF(soki3[[#This Row],[Butelek]]-soki3[[#This Row],[wielkosc_zamowienia]]&lt;0, soki3[[#This Row],[Butelek]], soki3[[#This Row],[Butelek]]-soki3[[#This Row],[wielkosc_zamowienia]])</f>
        <v>10404</v>
      </c>
      <c r="H689" t="b">
        <f>(soki3[[#This Row],[Butelek]]=soki3[[#This Row],[Zostało]])</f>
        <v>0</v>
      </c>
      <c r="I689" t="b">
        <f>WEEKDAY(soki3[[#This Row],[data]],2)&gt;5</f>
        <v>0</v>
      </c>
    </row>
    <row r="690" spans="1:9" x14ac:dyDescent="0.25">
      <c r="A690">
        <v>689</v>
      </c>
      <c r="B690" s="2">
        <v>44529</v>
      </c>
      <c r="C690" t="s">
        <v>7</v>
      </c>
      <c r="D690">
        <v>9840</v>
      </c>
      <c r="E690">
        <f t="shared" si="23"/>
        <v>332</v>
      </c>
      <c r="F690">
        <f>IF(E690 = E689, G689, G689 + IF(soki3[[#This Row],[WEEKEND]], 5000, $V$8))</f>
        <v>10404</v>
      </c>
      <c r="G690">
        <f>IF(soki3[[#This Row],[Butelek]]-soki3[[#This Row],[wielkosc_zamowienia]]&lt;0, soki3[[#This Row],[Butelek]], soki3[[#This Row],[Butelek]]-soki3[[#This Row],[wielkosc_zamowienia]])</f>
        <v>564</v>
      </c>
      <c r="H690" t="b">
        <f>(soki3[[#This Row],[Butelek]]=soki3[[#This Row],[Zostało]])</f>
        <v>0</v>
      </c>
      <c r="I690" t="b">
        <f>WEEKDAY(soki3[[#This Row],[data]],2)&gt;5</f>
        <v>0</v>
      </c>
    </row>
    <row r="691" spans="1:9" x14ac:dyDescent="0.25">
      <c r="A691">
        <v>690</v>
      </c>
      <c r="B691" s="2">
        <v>44530</v>
      </c>
      <c r="C691" t="s">
        <v>4</v>
      </c>
      <c r="D691">
        <v>3880</v>
      </c>
      <c r="E691">
        <f t="shared" si="23"/>
        <v>333</v>
      </c>
      <c r="F691">
        <f>IF(E691 = E690, G690, G690 + IF(soki3[[#This Row],[WEEKEND]], 5000, $V$8))</f>
        <v>13743</v>
      </c>
      <c r="G691">
        <f>IF(soki3[[#This Row],[Butelek]]-soki3[[#This Row],[wielkosc_zamowienia]]&lt;0, soki3[[#This Row],[Butelek]], soki3[[#This Row],[Butelek]]-soki3[[#This Row],[wielkosc_zamowienia]])</f>
        <v>9863</v>
      </c>
      <c r="H691" t="b">
        <f>(soki3[[#This Row],[Butelek]]=soki3[[#This Row],[Zostało]])</f>
        <v>0</v>
      </c>
      <c r="I691" t="b">
        <f>WEEKDAY(soki3[[#This Row],[data]],2)&gt;5</f>
        <v>0</v>
      </c>
    </row>
    <row r="692" spans="1:9" x14ac:dyDescent="0.25">
      <c r="A692">
        <v>691</v>
      </c>
      <c r="B692" s="2">
        <v>44530</v>
      </c>
      <c r="C692" t="s">
        <v>7</v>
      </c>
      <c r="D692">
        <v>9670</v>
      </c>
      <c r="E692">
        <f t="shared" si="23"/>
        <v>333</v>
      </c>
      <c r="F692">
        <f>IF(E692 = E691, G691, G691 + IF(soki3[[#This Row],[WEEKEND]], 5000, $V$8))</f>
        <v>9863</v>
      </c>
      <c r="G692">
        <f>IF(soki3[[#This Row],[Butelek]]-soki3[[#This Row],[wielkosc_zamowienia]]&lt;0, soki3[[#This Row],[Butelek]], soki3[[#This Row],[Butelek]]-soki3[[#This Row],[wielkosc_zamowienia]])</f>
        <v>193</v>
      </c>
      <c r="H692" t="b">
        <f>(soki3[[#This Row],[Butelek]]=soki3[[#This Row],[Zostało]])</f>
        <v>0</v>
      </c>
      <c r="I692" t="b">
        <f>WEEKDAY(soki3[[#This Row],[data]],2)&gt;5</f>
        <v>0</v>
      </c>
    </row>
    <row r="693" spans="1:9" x14ac:dyDescent="0.25">
      <c r="A693">
        <v>692</v>
      </c>
      <c r="B693" s="2">
        <v>44531</v>
      </c>
      <c r="C693" t="s">
        <v>7</v>
      </c>
      <c r="D693">
        <v>3510</v>
      </c>
      <c r="E693">
        <f t="shared" si="23"/>
        <v>334</v>
      </c>
      <c r="F693">
        <f>IF(E693 = E692, G692, G692 + IF(soki3[[#This Row],[WEEKEND]], 5000, $V$8))</f>
        <v>13372</v>
      </c>
      <c r="G693">
        <f>IF(soki3[[#This Row],[Butelek]]-soki3[[#This Row],[wielkosc_zamowienia]]&lt;0, soki3[[#This Row],[Butelek]], soki3[[#This Row],[Butelek]]-soki3[[#This Row],[wielkosc_zamowienia]])</f>
        <v>9862</v>
      </c>
      <c r="H693" t="b">
        <f>(soki3[[#This Row],[Butelek]]=soki3[[#This Row],[Zostało]])</f>
        <v>0</v>
      </c>
      <c r="I693" t="b">
        <f>WEEKDAY(soki3[[#This Row],[data]],2)&gt;5</f>
        <v>0</v>
      </c>
    </row>
    <row r="694" spans="1:9" x14ac:dyDescent="0.25">
      <c r="A694">
        <v>693</v>
      </c>
      <c r="B694" s="2">
        <v>44532</v>
      </c>
      <c r="C694" t="s">
        <v>7</v>
      </c>
      <c r="D694">
        <v>5820</v>
      </c>
      <c r="E694">
        <f t="shared" si="23"/>
        <v>335</v>
      </c>
      <c r="F694">
        <f>IF(E694 = E693, G693, G693 + IF(soki3[[#This Row],[WEEKEND]], 5000, $V$8))</f>
        <v>23041</v>
      </c>
      <c r="G694">
        <f>IF(soki3[[#This Row],[Butelek]]-soki3[[#This Row],[wielkosc_zamowienia]]&lt;0, soki3[[#This Row],[Butelek]], soki3[[#This Row],[Butelek]]-soki3[[#This Row],[wielkosc_zamowienia]])</f>
        <v>17221</v>
      </c>
      <c r="H694" t="b">
        <f>(soki3[[#This Row],[Butelek]]=soki3[[#This Row],[Zostało]])</f>
        <v>0</v>
      </c>
      <c r="I694" t="b">
        <f>WEEKDAY(soki3[[#This Row],[data]],2)&gt;5</f>
        <v>0</v>
      </c>
    </row>
    <row r="695" spans="1:9" x14ac:dyDescent="0.25">
      <c r="A695">
        <v>694</v>
      </c>
      <c r="B695" s="2">
        <v>44532</v>
      </c>
      <c r="C695" t="s">
        <v>4</v>
      </c>
      <c r="D695">
        <v>1950</v>
      </c>
      <c r="E695">
        <f t="shared" si="23"/>
        <v>335</v>
      </c>
      <c r="F695">
        <f>IF(E695 = E694, G694, G694 + IF(soki3[[#This Row],[WEEKEND]], 5000, $V$8))</f>
        <v>17221</v>
      </c>
      <c r="G695">
        <f>IF(soki3[[#This Row],[Butelek]]-soki3[[#This Row],[wielkosc_zamowienia]]&lt;0, soki3[[#This Row],[Butelek]], soki3[[#This Row],[Butelek]]-soki3[[#This Row],[wielkosc_zamowienia]])</f>
        <v>15271</v>
      </c>
      <c r="H695" t="b">
        <f>(soki3[[#This Row],[Butelek]]=soki3[[#This Row],[Zostało]])</f>
        <v>0</v>
      </c>
      <c r="I695" t="b">
        <f>WEEKDAY(soki3[[#This Row],[data]],2)&gt;5</f>
        <v>0</v>
      </c>
    </row>
    <row r="696" spans="1:9" x14ac:dyDescent="0.25">
      <c r="A696">
        <v>695</v>
      </c>
      <c r="B696" s="2">
        <v>44533</v>
      </c>
      <c r="C696" t="s">
        <v>7</v>
      </c>
      <c r="D696">
        <v>1310</v>
      </c>
      <c r="E696">
        <f t="shared" si="23"/>
        <v>336</v>
      </c>
      <c r="F696">
        <f>IF(E696 = E695, G695, G695 + IF(soki3[[#This Row],[WEEKEND]], 5000, $V$8))</f>
        <v>28450</v>
      </c>
      <c r="G696">
        <f>IF(soki3[[#This Row],[Butelek]]-soki3[[#This Row],[wielkosc_zamowienia]]&lt;0, soki3[[#This Row],[Butelek]], soki3[[#This Row],[Butelek]]-soki3[[#This Row],[wielkosc_zamowienia]])</f>
        <v>27140</v>
      </c>
      <c r="H696" t="b">
        <f>(soki3[[#This Row],[Butelek]]=soki3[[#This Row],[Zostało]])</f>
        <v>0</v>
      </c>
      <c r="I696" t="b">
        <f>WEEKDAY(soki3[[#This Row],[data]],2)&gt;5</f>
        <v>0</v>
      </c>
    </row>
    <row r="697" spans="1:9" x14ac:dyDescent="0.25">
      <c r="A697">
        <v>696</v>
      </c>
      <c r="B697" s="2">
        <v>44533</v>
      </c>
      <c r="C697" t="s">
        <v>5</v>
      </c>
      <c r="D697">
        <v>3850</v>
      </c>
      <c r="E697">
        <f t="shared" si="23"/>
        <v>336</v>
      </c>
      <c r="F697">
        <f>IF(E697 = E696, G696, G696 + IF(soki3[[#This Row],[WEEKEND]], 5000, $V$8))</f>
        <v>27140</v>
      </c>
      <c r="G697">
        <f>IF(soki3[[#This Row],[Butelek]]-soki3[[#This Row],[wielkosc_zamowienia]]&lt;0, soki3[[#This Row],[Butelek]], soki3[[#This Row],[Butelek]]-soki3[[#This Row],[wielkosc_zamowienia]])</f>
        <v>23290</v>
      </c>
      <c r="H697" t="b">
        <f>(soki3[[#This Row],[Butelek]]=soki3[[#This Row],[Zostało]])</f>
        <v>0</v>
      </c>
      <c r="I697" t="b">
        <f>WEEKDAY(soki3[[#This Row],[data]],2)&gt;5</f>
        <v>0</v>
      </c>
    </row>
    <row r="698" spans="1:9" x14ac:dyDescent="0.25">
      <c r="A698">
        <v>697</v>
      </c>
      <c r="B698" s="2">
        <v>44533</v>
      </c>
      <c r="C698" t="s">
        <v>6</v>
      </c>
      <c r="D698">
        <v>4160</v>
      </c>
      <c r="E698">
        <f t="shared" si="23"/>
        <v>336</v>
      </c>
      <c r="F698">
        <f>IF(E698 = E697, G697, G697 + IF(soki3[[#This Row],[WEEKEND]], 5000, $V$8))</f>
        <v>23290</v>
      </c>
      <c r="G698">
        <f>IF(soki3[[#This Row],[Butelek]]-soki3[[#This Row],[wielkosc_zamowienia]]&lt;0, soki3[[#This Row],[Butelek]], soki3[[#This Row],[Butelek]]-soki3[[#This Row],[wielkosc_zamowienia]])</f>
        <v>19130</v>
      </c>
      <c r="H698" t="b">
        <f>(soki3[[#This Row],[Butelek]]=soki3[[#This Row],[Zostało]])</f>
        <v>0</v>
      </c>
      <c r="I698" t="b">
        <f>WEEKDAY(soki3[[#This Row],[data]],2)&gt;5</f>
        <v>0</v>
      </c>
    </row>
    <row r="699" spans="1:9" x14ac:dyDescent="0.25">
      <c r="A699">
        <v>698</v>
      </c>
      <c r="B699" s="2">
        <v>44534</v>
      </c>
      <c r="C699" t="s">
        <v>7</v>
      </c>
      <c r="D699">
        <v>3550</v>
      </c>
      <c r="E699">
        <f t="shared" si="23"/>
        <v>337</v>
      </c>
      <c r="F699">
        <f>IF(E699 = E698, G698, G698 + IF(soki3[[#This Row],[WEEKEND]], 5000, $V$8))</f>
        <v>24130</v>
      </c>
      <c r="G699">
        <f>IF(soki3[[#This Row],[Butelek]]-soki3[[#This Row],[wielkosc_zamowienia]]&lt;0, soki3[[#This Row],[Butelek]], soki3[[#This Row],[Butelek]]-soki3[[#This Row],[wielkosc_zamowienia]])</f>
        <v>20580</v>
      </c>
      <c r="H699" t="b">
        <f>(soki3[[#This Row],[Butelek]]=soki3[[#This Row],[Zostało]])</f>
        <v>0</v>
      </c>
      <c r="I699" t="b">
        <f>WEEKDAY(soki3[[#This Row],[data]],2)&gt;5</f>
        <v>1</v>
      </c>
    </row>
    <row r="700" spans="1:9" x14ac:dyDescent="0.25">
      <c r="A700">
        <v>699</v>
      </c>
      <c r="B700" s="2">
        <v>44534</v>
      </c>
      <c r="C700" t="s">
        <v>5</v>
      </c>
      <c r="D700">
        <v>2700</v>
      </c>
      <c r="E700">
        <f t="shared" si="23"/>
        <v>337</v>
      </c>
      <c r="F700">
        <f>IF(E700 = E699, G699, G699 + IF(soki3[[#This Row],[WEEKEND]], 5000, $V$8))</f>
        <v>20580</v>
      </c>
      <c r="G700">
        <f>IF(soki3[[#This Row],[Butelek]]-soki3[[#This Row],[wielkosc_zamowienia]]&lt;0, soki3[[#This Row],[Butelek]], soki3[[#This Row],[Butelek]]-soki3[[#This Row],[wielkosc_zamowienia]])</f>
        <v>17880</v>
      </c>
      <c r="H700" t="b">
        <f>(soki3[[#This Row],[Butelek]]=soki3[[#This Row],[Zostało]])</f>
        <v>0</v>
      </c>
      <c r="I700" t="b">
        <f>WEEKDAY(soki3[[#This Row],[data]],2)&gt;5</f>
        <v>1</v>
      </c>
    </row>
    <row r="701" spans="1:9" x14ac:dyDescent="0.25">
      <c r="A701">
        <v>700</v>
      </c>
      <c r="B701" s="2">
        <v>44535</v>
      </c>
      <c r="C701" t="s">
        <v>4</v>
      </c>
      <c r="D701">
        <v>4620</v>
      </c>
      <c r="E701">
        <f t="shared" si="23"/>
        <v>338</v>
      </c>
      <c r="F701">
        <f>IF(E701 = E700, G700, G700 + IF(soki3[[#This Row],[WEEKEND]], 5000, $V$8))</f>
        <v>22880</v>
      </c>
      <c r="G701">
        <f>IF(soki3[[#This Row],[Butelek]]-soki3[[#This Row],[wielkosc_zamowienia]]&lt;0, soki3[[#This Row],[Butelek]], soki3[[#This Row],[Butelek]]-soki3[[#This Row],[wielkosc_zamowienia]])</f>
        <v>18260</v>
      </c>
      <c r="H701" t="b">
        <f>(soki3[[#This Row],[Butelek]]=soki3[[#This Row],[Zostało]])</f>
        <v>0</v>
      </c>
      <c r="I701" t="b">
        <f>WEEKDAY(soki3[[#This Row],[data]],2)&gt;5</f>
        <v>1</v>
      </c>
    </row>
    <row r="702" spans="1:9" x14ac:dyDescent="0.25">
      <c r="A702">
        <v>701</v>
      </c>
      <c r="B702" s="2">
        <v>44535</v>
      </c>
      <c r="C702" t="s">
        <v>5</v>
      </c>
      <c r="D702">
        <v>5060</v>
      </c>
      <c r="E702">
        <f t="shared" si="23"/>
        <v>338</v>
      </c>
      <c r="F702">
        <f>IF(E702 = E701, G701, G701 + IF(soki3[[#This Row],[WEEKEND]], 5000, $V$8))</f>
        <v>18260</v>
      </c>
      <c r="G702">
        <f>IF(soki3[[#This Row],[Butelek]]-soki3[[#This Row],[wielkosc_zamowienia]]&lt;0, soki3[[#This Row],[Butelek]], soki3[[#This Row],[Butelek]]-soki3[[#This Row],[wielkosc_zamowienia]])</f>
        <v>13200</v>
      </c>
      <c r="H702" t="b">
        <f>(soki3[[#This Row],[Butelek]]=soki3[[#This Row],[Zostało]])</f>
        <v>0</v>
      </c>
      <c r="I702" t="b">
        <f>WEEKDAY(soki3[[#This Row],[data]],2)&gt;5</f>
        <v>1</v>
      </c>
    </row>
    <row r="703" spans="1:9" x14ac:dyDescent="0.25">
      <c r="A703">
        <v>702</v>
      </c>
      <c r="B703" s="2">
        <v>44536</v>
      </c>
      <c r="C703" t="s">
        <v>4</v>
      </c>
      <c r="D703">
        <v>2550</v>
      </c>
      <c r="E703">
        <f t="shared" si="23"/>
        <v>339</v>
      </c>
      <c r="F703">
        <f>IF(E703 = E702, G702, G702 + IF(soki3[[#This Row],[WEEKEND]], 5000, $V$8))</f>
        <v>26379</v>
      </c>
      <c r="G703">
        <f>IF(soki3[[#This Row],[Butelek]]-soki3[[#This Row],[wielkosc_zamowienia]]&lt;0, soki3[[#This Row],[Butelek]], soki3[[#This Row],[Butelek]]-soki3[[#This Row],[wielkosc_zamowienia]])</f>
        <v>23829</v>
      </c>
      <c r="H703" t="b">
        <f>(soki3[[#This Row],[Butelek]]=soki3[[#This Row],[Zostało]])</f>
        <v>0</v>
      </c>
      <c r="I703" t="b">
        <f>WEEKDAY(soki3[[#This Row],[data]],2)&gt;5</f>
        <v>0</v>
      </c>
    </row>
    <row r="704" spans="1:9" x14ac:dyDescent="0.25">
      <c r="A704">
        <v>703</v>
      </c>
      <c r="B704" s="2">
        <v>44536</v>
      </c>
      <c r="C704" t="s">
        <v>5</v>
      </c>
      <c r="D704">
        <v>4310</v>
      </c>
      <c r="E704">
        <f t="shared" si="23"/>
        <v>339</v>
      </c>
      <c r="F704">
        <f>IF(E704 = E703, G703, G703 + IF(soki3[[#This Row],[WEEKEND]], 5000, $V$8))</f>
        <v>23829</v>
      </c>
      <c r="G704">
        <f>IF(soki3[[#This Row],[Butelek]]-soki3[[#This Row],[wielkosc_zamowienia]]&lt;0, soki3[[#This Row],[Butelek]], soki3[[#This Row],[Butelek]]-soki3[[#This Row],[wielkosc_zamowienia]])</f>
        <v>19519</v>
      </c>
      <c r="H704" t="b">
        <f>(soki3[[#This Row],[Butelek]]=soki3[[#This Row],[Zostało]])</f>
        <v>0</v>
      </c>
      <c r="I704" t="b">
        <f>WEEKDAY(soki3[[#This Row],[data]],2)&gt;5</f>
        <v>0</v>
      </c>
    </row>
    <row r="705" spans="1:9" x14ac:dyDescent="0.25">
      <c r="A705">
        <v>704</v>
      </c>
      <c r="B705" s="2">
        <v>44536</v>
      </c>
      <c r="C705" t="s">
        <v>6</v>
      </c>
      <c r="D705">
        <v>7210</v>
      </c>
      <c r="E705">
        <f t="shared" si="23"/>
        <v>339</v>
      </c>
      <c r="F705">
        <f>IF(E705 = E704, G704, G704 + IF(soki3[[#This Row],[WEEKEND]], 5000, $V$8))</f>
        <v>19519</v>
      </c>
      <c r="G705">
        <f>IF(soki3[[#This Row],[Butelek]]-soki3[[#This Row],[wielkosc_zamowienia]]&lt;0, soki3[[#This Row],[Butelek]], soki3[[#This Row],[Butelek]]-soki3[[#This Row],[wielkosc_zamowienia]])</f>
        <v>12309</v>
      </c>
      <c r="H705" t="b">
        <f>(soki3[[#This Row],[Butelek]]=soki3[[#This Row],[Zostało]])</f>
        <v>0</v>
      </c>
      <c r="I705" t="b">
        <f>WEEKDAY(soki3[[#This Row],[data]],2)&gt;5</f>
        <v>0</v>
      </c>
    </row>
    <row r="706" spans="1:9" x14ac:dyDescent="0.25">
      <c r="A706">
        <v>705</v>
      </c>
      <c r="B706" s="2">
        <v>44537</v>
      </c>
      <c r="C706" t="s">
        <v>6</v>
      </c>
      <c r="D706">
        <v>3560</v>
      </c>
      <c r="E706">
        <f t="shared" si="23"/>
        <v>340</v>
      </c>
      <c r="F706">
        <f>IF(E706 = E705, G705, G705 + IF(soki3[[#This Row],[WEEKEND]], 5000, $V$8))</f>
        <v>25488</v>
      </c>
      <c r="G706">
        <f>IF(soki3[[#This Row],[Butelek]]-soki3[[#This Row],[wielkosc_zamowienia]]&lt;0, soki3[[#This Row],[Butelek]], soki3[[#This Row],[Butelek]]-soki3[[#This Row],[wielkosc_zamowienia]])</f>
        <v>21928</v>
      </c>
      <c r="H706" t="b">
        <f>(soki3[[#This Row],[Butelek]]=soki3[[#This Row],[Zostało]])</f>
        <v>0</v>
      </c>
      <c r="I706" t="b">
        <f>WEEKDAY(soki3[[#This Row],[data]],2)&gt;5</f>
        <v>0</v>
      </c>
    </row>
    <row r="707" spans="1:9" x14ac:dyDescent="0.25">
      <c r="A707">
        <v>706</v>
      </c>
      <c r="B707" s="2">
        <v>44538</v>
      </c>
      <c r="C707" t="s">
        <v>5</v>
      </c>
      <c r="D707">
        <v>520</v>
      </c>
      <c r="E707">
        <f t="shared" si="23"/>
        <v>341</v>
      </c>
      <c r="F707">
        <f>IF(E707 = E706, G706, G706 + IF(soki3[[#This Row],[WEEKEND]], 5000, $V$8))</f>
        <v>35107</v>
      </c>
      <c r="G707">
        <f>IF(soki3[[#This Row],[Butelek]]-soki3[[#This Row],[wielkosc_zamowienia]]&lt;0, soki3[[#This Row],[Butelek]], soki3[[#This Row],[Butelek]]-soki3[[#This Row],[wielkosc_zamowienia]])</f>
        <v>34587</v>
      </c>
      <c r="H707" t="b">
        <f>(soki3[[#This Row],[Butelek]]=soki3[[#This Row],[Zostało]])</f>
        <v>0</v>
      </c>
      <c r="I707" t="b">
        <f>WEEKDAY(soki3[[#This Row],[data]],2)&gt;5</f>
        <v>0</v>
      </c>
    </row>
    <row r="708" spans="1:9" x14ac:dyDescent="0.25">
      <c r="A708">
        <v>707</v>
      </c>
      <c r="B708" s="2">
        <v>44539</v>
      </c>
      <c r="C708" t="s">
        <v>7</v>
      </c>
      <c r="D708">
        <v>6090</v>
      </c>
      <c r="E708">
        <f t="shared" ref="E708:E756" si="24">IF(DAY(B708)=DAY(B707),E707,E707+1)</f>
        <v>342</v>
      </c>
      <c r="F708">
        <f>IF(E708 = E707, G707, G707 + IF(soki3[[#This Row],[WEEKEND]], 5000, $V$8))</f>
        <v>47766</v>
      </c>
      <c r="G708">
        <f>IF(soki3[[#This Row],[Butelek]]-soki3[[#This Row],[wielkosc_zamowienia]]&lt;0, soki3[[#This Row],[Butelek]], soki3[[#This Row],[Butelek]]-soki3[[#This Row],[wielkosc_zamowienia]])</f>
        <v>41676</v>
      </c>
      <c r="H708" t="b">
        <f>(soki3[[#This Row],[Butelek]]=soki3[[#This Row],[Zostało]])</f>
        <v>0</v>
      </c>
      <c r="I708" t="b">
        <f>WEEKDAY(soki3[[#This Row],[data]],2)&gt;5</f>
        <v>0</v>
      </c>
    </row>
    <row r="709" spans="1:9" x14ac:dyDescent="0.25">
      <c r="A709">
        <v>708</v>
      </c>
      <c r="B709" s="2">
        <v>44540</v>
      </c>
      <c r="C709" t="s">
        <v>4</v>
      </c>
      <c r="D709">
        <v>570</v>
      </c>
      <c r="E709">
        <f t="shared" si="24"/>
        <v>343</v>
      </c>
      <c r="F709">
        <f>IF(E709 = E708, G708, G708 + IF(soki3[[#This Row],[WEEKEND]], 5000, $V$8))</f>
        <v>54855</v>
      </c>
      <c r="G709">
        <f>IF(soki3[[#This Row],[Butelek]]-soki3[[#This Row],[wielkosc_zamowienia]]&lt;0, soki3[[#This Row],[Butelek]], soki3[[#This Row],[Butelek]]-soki3[[#This Row],[wielkosc_zamowienia]])</f>
        <v>54285</v>
      </c>
      <c r="H709" t="b">
        <f>(soki3[[#This Row],[Butelek]]=soki3[[#This Row],[Zostało]])</f>
        <v>0</v>
      </c>
      <c r="I709" t="b">
        <f>WEEKDAY(soki3[[#This Row],[data]],2)&gt;5</f>
        <v>0</v>
      </c>
    </row>
    <row r="710" spans="1:9" x14ac:dyDescent="0.25">
      <c r="A710">
        <v>709</v>
      </c>
      <c r="B710" s="2">
        <v>44541</v>
      </c>
      <c r="C710" t="s">
        <v>4</v>
      </c>
      <c r="D710">
        <v>9510</v>
      </c>
      <c r="E710">
        <f t="shared" si="24"/>
        <v>344</v>
      </c>
      <c r="F710">
        <f>IF(E710 = E709, G709, G709 + IF(soki3[[#This Row],[WEEKEND]], 5000, $V$8))</f>
        <v>59285</v>
      </c>
      <c r="G710">
        <f>IF(soki3[[#This Row],[Butelek]]-soki3[[#This Row],[wielkosc_zamowienia]]&lt;0, soki3[[#This Row],[Butelek]], soki3[[#This Row],[Butelek]]-soki3[[#This Row],[wielkosc_zamowienia]])</f>
        <v>49775</v>
      </c>
      <c r="H710" t="b">
        <f>(soki3[[#This Row],[Butelek]]=soki3[[#This Row],[Zostało]])</f>
        <v>0</v>
      </c>
      <c r="I710" t="b">
        <f>WEEKDAY(soki3[[#This Row],[data]],2)&gt;5</f>
        <v>1</v>
      </c>
    </row>
    <row r="711" spans="1:9" x14ac:dyDescent="0.25">
      <c r="A711">
        <v>710</v>
      </c>
      <c r="B711" s="2">
        <v>44541</v>
      </c>
      <c r="C711" t="s">
        <v>7</v>
      </c>
      <c r="D711">
        <v>2480</v>
      </c>
      <c r="E711">
        <f t="shared" si="24"/>
        <v>344</v>
      </c>
      <c r="F711">
        <f>IF(E711 = E710, G710, G710 + IF(soki3[[#This Row],[WEEKEND]], 5000, $V$8))</f>
        <v>49775</v>
      </c>
      <c r="G711">
        <f>IF(soki3[[#This Row],[Butelek]]-soki3[[#This Row],[wielkosc_zamowienia]]&lt;0, soki3[[#This Row],[Butelek]], soki3[[#This Row],[Butelek]]-soki3[[#This Row],[wielkosc_zamowienia]])</f>
        <v>47295</v>
      </c>
      <c r="H711" t="b">
        <f>(soki3[[#This Row],[Butelek]]=soki3[[#This Row],[Zostało]])</f>
        <v>0</v>
      </c>
      <c r="I711" t="b">
        <f>WEEKDAY(soki3[[#This Row],[data]],2)&gt;5</f>
        <v>1</v>
      </c>
    </row>
    <row r="712" spans="1:9" x14ac:dyDescent="0.25">
      <c r="A712">
        <v>711</v>
      </c>
      <c r="B712" s="2">
        <v>44541</v>
      </c>
      <c r="C712" t="s">
        <v>6</v>
      </c>
      <c r="D712">
        <v>8000</v>
      </c>
      <c r="E712">
        <f t="shared" si="24"/>
        <v>344</v>
      </c>
      <c r="F712">
        <f>IF(E712 = E711, G711, G711 + IF(soki3[[#This Row],[WEEKEND]], 5000, $V$8))</f>
        <v>47295</v>
      </c>
      <c r="G712">
        <f>IF(soki3[[#This Row],[Butelek]]-soki3[[#This Row],[wielkosc_zamowienia]]&lt;0, soki3[[#This Row],[Butelek]], soki3[[#This Row],[Butelek]]-soki3[[#This Row],[wielkosc_zamowienia]])</f>
        <v>39295</v>
      </c>
      <c r="H712" t="b">
        <f>(soki3[[#This Row],[Butelek]]=soki3[[#This Row],[Zostało]])</f>
        <v>0</v>
      </c>
      <c r="I712" t="b">
        <f>WEEKDAY(soki3[[#This Row],[data]],2)&gt;5</f>
        <v>1</v>
      </c>
    </row>
    <row r="713" spans="1:9" x14ac:dyDescent="0.25">
      <c r="A713">
        <v>712</v>
      </c>
      <c r="B713" s="2">
        <v>44542</v>
      </c>
      <c r="C713" t="s">
        <v>5</v>
      </c>
      <c r="D713">
        <v>9990</v>
      </c>
      <c r="E713">
        <f t="shared" si="24"/>
        <v>345</v>
      </c>
      <c r="F713">
        <f>IF(E713 = E712, G712, G712 + IF(soki3[[#This Row],[WEEKEND]], 5000, $V$8))</f>
        <v>44295</v>
      </c>
      <c r="G713">
        <f>IF(soki3[[#This Row],[Butelek]]-soki3[[#This Row],[wielkosc_zamowienia]]&lt;0, soki3[[#This Row],[Butelek]], soki3[[#This Row],[Butelek]]-soki3[[#This Row],[wielkosc_zamowienia]])</f>
        <v>34305</v>
      </c>
      <c r="H713" t="b">
        <f>(soki3[[#This Row],[Butelek]]=soki3[[#This Row],[Zostało]])</f>
        <v>0</v>
      </c>
      <c r="I713" t="b">
        <f>WEEKDAY(soki3[[#This Row],[data]],2)&gt;5</f>
        <v>1</v>
      </c>
    </row>
    <row r="714" spans="1:9" x14ac:dyDescent="0.25">
      <c r="A714">
        <v>713</v>
      </c>
      <c r="B714" s="2">
        <v>44542</v>
      </c>
      <c r="C714" t="s">
        <v>4</v>
      </c>
      <c r="D714">
        <v>2750</v>
      </c>
      <c r="E714">
        <f t="shared" si="24"/>
        <v>345</v>
      </c>
      <c r="F714">
        <f>IF(E714 = E713, G713, G713 + IF(soki3[[#This Row],[WEEKEND]], 5000, $V$8))</f>
        <v>34305</v>
      </c>
      <c r="G714">
        <f>IF(soki3[[#This Row],[Butelek]]-soki3[[#This Row],[wielkosc_zamowienia]]&lt;0, soki3[[#This Row],[Butelek]], soki3[[#This Row],[Butelek]]-soki3[[#This Row],[wielkosc_zamowienia]])</f>
        <v>31555</v>
      </c>
      <c r="H714" t="b">
        <f>(soki3[[#This Row],[Butelek]]=soki3[[#This Row],[Zostało]])</f>
        <v>0</v>
      </c>
      <c r="I714" t="b">
        <f>WEEKDAY(soki3[[#This Row],[data]],2)&gt;5</f>
        <v>1</v>
      </c>
    </row>
    <row r="715" spans="1:9" x14ac:dyDescent="0.25">
      <c r="A715">
        <v>714</v>
      </c>
      <c r="B715" s="2">
        <v>44542</v>
      </c>
      <c r="C715" t="s">
        <v>7</v>
      </c>
      <c r="D715">
        <v>4260</v>
      </c>
      <c r="E715">
        <f t="shared" si="24"/>
        <v>345</v>
      </c>
      <c r="F715">
        <f>IF(E715 = E714, G714, G714 + IF(soki3[[#This Row],[WEEKEND]], 5000, $V$8))</f>
        <v>31555</v>
      </c>
      <c r="G715">
        <f>IF(soki3[[#This Row],[Butelek]]-soki3[[#This Row],[wielkosc_zamowienia]]&lt;0, soki3[[#This Row],[Butelek]], soki3[[#This Row],[Butelek]]-soki3[[#This Row],[wielkosc_zamowienia]])</f>
        <v>27295</v>
      </c>
      <c r="H715" t="b">
        <f>(soki3[[#This Row],[Butelek]]=soki3[[#This Row],[Zostało]])</f>
        <v>0</v>
      </c>
      <c r="I715" t="b">
        <f>WEEKDAY(soki3[[#This Row],[data]],2)&gt;5</f>
        <v>1</v>
      </c>
    </row>
    <row r="716" spans="1:9" x14ac:dyDescent="0.25">
      <c r="A716">
        <v>715</v>
      </c>
      <c r="B716" s="2">
        <v>44543</v>
      </c>
      <c r="C716" t="s">
        <v>5</v>
      </c>
      <c r="D716">
        <v>2700</v>
      </c>
      <c r="E716">
        <f t="shared" si="24"/>
        <v>346</v>
      </c>
      <c r="F716">
        <f>IF(E716 = E715, G715, G715 + IF(soki3[[#This Row],[WEEKEND]], 5000, $V$8))</f>
        <v>40474</v>
      </c>
      <c r="G716">
        <f>IF(soki3[[#This Row],[Butelek]]-soki3[[#This Row],[wielkosc_zamowienia]]&lt;0, soki3[[#This Row],[Butelek]], soki3[[#This Row],[Butelek]]-soki3[[#This Row],[wielkosc_zamowienia]])</f>
        <v>37774</v>
      </c>
      <c r="H716" t="b">
        <f>(soki3[[#This Row],[Butelek]]=soki3[[#This Row],[Zostało]])</f>
        <v>0</v>
      </c>
      <c r="I716" t="b">
        <f>WEEKDAY(soki3[[#This Row],[data]],2)&gt;5</f>
        <v>0</v>
      </c>
    </row>
    <row r="717" spans="1:9" x14ac:dyDescent="0.25">
      <c r="A717">
        <v>716</v>
      </c>
      <c r="B717" s="2">
        <v>44543</v>
      </c>
      <c r="C717" t="s">
        <v>7</v>
      </c>
      <c r="D717">
        <v>2180</v>
      </c>
      <c r="E717">
        <f t="shared" si="24"/>
        <v>346</v>
      </c>
      <c r="F717">
        <f>IF(E717 = E716, G716, G716 + IF(soki3[[#This Row],[WEEKEND]], 5000, $V$8))</f>
        <v>37774</v>
      </c>
      <c r="G717">
        <f>IF(soki3[[#This Row],[Butelek]]-soki3[[#This Row],[wielkosc_zamowienia]]&lt;0, soki3[[#This Row],[Butelek]], soki3[[#This Row],[Butelek]]-soki3[[#This Row],[wielkosc_zamowienia]])</f>
        <v>35594</v>
      </c>
      <c r="H717" t="b">
        <f>(soki3[[#This Row],[Butelek]]=soki3[[#This Row],[Zostało]])</f>
        <v>0</v>
      </c>
      <c r="I717" t="b">
        <f>WEEKDAY(soki3[[#This Row],[data]],2)&gt;5</f>
        <v>0</v>
      </c>
    </row>
    <row r="718" spans="1:9" x14ac:dyDescent="0.25">
      <c r="A718">
        <v>717</v>
      </c>
      <c r="B718" s="2">
        <v>44544</v>
      </c>
      <c r="C718" t="s">
        <v>5</v>
      </c>
      <c r="D718">
        <v>8200</v>
      </c>
      <c r="E718">
        <f t="shared" si="24"/>
        <v>347</v>
      </c>
      <c r="F718">
        <f>IF(E718 = E717, G717, G717 + IF(soki3[[#This Row],[WEEKEND]], 5000, $V$8))</f>
        <v>48773</v>
      </c>
      <c r="G718">
        <f>IF(soki3[[#This Row],[Butelek]]-soki3[[#This Row],[wielkosc_zamowienia]]&lt;0, soki3[[#This Row],[Butelek]], soki3[[#This Row],[Butelek]]-soki3[[#This Row],[wielkosc_zamowienia]])</f>
        <v>40573</v>
      </c>
      <c r="H718" t="b">
        <f>(soki3[[#This Row],[Butelek]]=soki3[[#This Row],[Zostało]])</f>
        <v>0</v>
      </c>
      <c r="I718" t="b">
        <f>WEEKDAY(soki3[[#This Row],[data]],2)&gt;5</f>
        <v>0</v>
      </c>
    </row>
    <row r="719" spans="1:9" x14ac:dyDescent="0.25">
      <c r="A719">
        <v>718</v>
      </c>
      <c r="B719" s="2">
        <v>44544</v>
      </c>
      <c r="C719" t="s">
        <v>6</v>
      </c>
      <c r="D719">
        <v>5080</v>
      </c>
      <c r="E719">
        <f t="shared" si="24"/>
        <v>347</v>
      </c>
      <c r="F719">
        <f>IF(E719 = E718, G718, G718 + IF(soki3[[#This Row],[WEEKEND]], 5000, $V$8))</f>
        <v>40573</v>
      </c>
      <c r="G719">
        <f>IF(soki3[[#This Row],[Butelek]]-soki3[[#This Row],[wielkosc_zamowienia]]&lt;0, soki3[[#This Row],[Butelek]], soki3[[#This Row],[Butelek]]-soki3[[#This Row],[wielkosc_zamowienia]])</f>
        <v>35493</v>
      </c>
      <c r="H719" t="b">
        <f>(soki3[[#This Row],[Butelek]]=soki3[[#This Row],[Zostało]])</f>
        <v>0</v>
      </c>
      <c r="I719" t="b">
        <f>WEEKDAY(soki3[[#This Row],[data]],2)&gt;5</f>
        <v>0</v>
      </c>
    </row>
    <row r="720" spans="1:9" x14ac:dyDescent="0.25">
      <c r="A720">
        <v>719</v>
      </c>
      <c r="B720" s="2">
        <v>44544</v>
      </c>
      <c r="C720" t="s">
        <v>4</v>
      </c>
      <c r="D720">
        <v>7660</v>
      </c>
      <c r="E720">
        <f t="shared" si="24"/>
        <v>347</v>
      </c>
      <c r="F720">
        <f>IF(E720 = E719, G719, G719 + IF(soki3[[#This Row],[WEEKEND]], 5000, $V$8))</f>
        <v>35493</v>
      </c>
      <c r="G720">
        <f>IF(soki3[[#This Row],[Butelek]]-soki3[[#This Row],[wielkosc_zamowienia]]&lt;0, soki3[[#This Row],[Butelek]], soki3[[#This Row],[Butelek]]-soki3[[#This Row],[wielkosc_zamowienia]])</f>
        <v>27833</v>
      </c>
      <c r="H720" t="b">
        <f>(soki3[[#This Row],[Butelek]]=soki3[[#This Row],[Zostało]])</f>
        <v>0</v>
      </c>
      <c r="I720" t="b">
        <f>WEEKDAY(soki3[[#This Row],[data]],2)&gt;5</f>
        <v>0</v>
      </c>
    </row>
    <row r="721" spans="1:9" x14ac:dyDescent="0.25">
      <c r="A721">
        <v>720</v>
      </c>
      <c r="B721" s="2">
        <v>44544</v>
      </c>
      <c r="C721" t="s">
        <v>7</v>
      </c>
      <c r="D721">
        <v>8700</v>
      </c>
      <c r="E721">
        <f t="shared" si="24"/>
        <v>347</v>
      </c>
      <c r="F721">
        <f>IF(E721 = E720, G720, G720 + IF(soki3[[#This Row],[WEEKEND]], 5000, $V$8))</f>
        <v>27833</v>
      </c>
      <c r="G721">
        <f>IF(soki3[[#This Row],[Butelek]]-soki3[[#This Row],[wielkosc_zamowienia]]&lt;0, soki3[[#This Row],[Butelek]], soki3[[#This Row],[Butelek]]-soki3[[#This Row],[wielkosc_zamowienia]])</f>
        <v>19133</v>
      </c>
      <c r="H721" t="b">
        <f>(soki3[[#This Row],[Butelek]]=soki3[[#This Row],[Zostało]])</f>
        <v>0</v>
      </c>
      <c r="I721" t="b">
        <f>WEEKDAY(soki3[[#This Row],[data]],2)&gt;5</f>
        <v>0</v>
      </c>
    </row>
    <row r="722" spans="1:9" x14ac:dyDescent="0.25">
      <c r="A722">
        <v>721</v>
      </c>
      <c r="B722" s="2">
        <v>44545</v>
      </c>
      <c r="C722" t="s">
        <v>6</v>
      </c>
      <c r="D722">
        <v>7940</v>
      </c>
      <c r="E722">
        <f t="shared" si="24"/>
        <v>348</v>
      </c>
      <c r="F722">
        <f>IF(E722 = E721, G721, G721 + IF(soki3[[#This Row],[WEEKEND]], 5000, $V$8))</f>
        <v>32312</v>
      </c>
      <c r="G722">
        <f>IF(soki3[[#This Row],[Butelek]]-soki3[[#This Row],[wielkosc_zamowienia]]&lt;0, soki3[[#This Row],[Butelek]], soki3[[#This Row],[Butelek]]-soki3[[#This Row],[wielkosc_zamowienia]])</f>
        <v>24372</v>
      </c>
      <c r="H722" t="b">
        <f>(soki3[[#This Row],[Butelek]]=soki3[[#This Row],[Zostało]])</f>
        <v>0</v>
      </c>
      <c r="I722" t="b">
        <f>WEEKDAY(soki3[[#This Row],[data]],2)&gt;5</f>
        <v>0</v>
      </c>
    </row>
    <row r="723" spans="1:9" x14ac:dyDescent="0.25">
      <c r="A723">
        <v>722</v>
      </c>
      <c r="B723" s="2">
        <v>44545</v>
      </c>
      <c r="C723" t="s">
        <v>4</v>
      </c>
      <c r="D723">
        <v>5370</v>
      </c>
      <c r="E723">
        <f t="shared" si="24"/>
        <v>348</v>
      </c>
      <c r="F723">
        <f>IF(E723 = E722, G722, G722 + IF(soki3[[#This Row],[WEEKEND]], 5000, $V$8))</f>
        <v>24372</v>
      </c>
      <c r="G723">
        <f>IF(soki3[[#This Row],[Butelek]]-soki3[[#This Row],[wielkosc_zamowienia]]&lt;0, soki3[[#This Row],[Butelek]], soki3[[#This Row],[Butelek]]-soki3[[#This Row],[wielkosc_zamowienia]])</f>
        <v>19002</v>
      </c>
      <c r="H723" t="b">
        <f>(soki3[[#This Row],[Butelek]]=soki3[[#This Row],[Zostało]])</f>
        <v>0</v>
      </c>
      <c r="I723" t="b">
        <f>WEEKDAY(soki3[[#This Row],[data]],2)&gt;5</f>
        <v>0</v>
      </c>
    </row>
    <row r="724" spans="1:9" x14ac:dyDescent="0.25">
      <c r="A724">
        <v>723</v>
      </c>
      <c r="B724" s="2">
        <v>44546</v>
      </c>
      <c r="C724" t="s">
        <v>5</v>
      </c>
      <c r="D724">
        <v>3940</v>
      </c>
      <c r="E724">
        <f t="shared" si="24"/>
        <v>349</v>
      </c>
      <c r="F724">
        <f>IF(E724 = E723, G723, G723 + IF(soki3[[#This Row],[WEEKEND]], 5000, $V$8))</f>
        <v>32181</v>
      </c>
      <c r="G724">
        <f>IF(soki3[[#This Row],[Butelek]]-soki3[[#This Row],[wielkosc_zamowienia]]&lt;0, soki3[[#This Row],[Butelek]], soki3[[#This Row],[Butelek]]-soki3[[#This Row],[wielkosc_zamowienia]])</f>
        <v>28241</v>
      </c>
      <c r="H724" t="b">
        <f>(soki3[[#This Row],[Butelek]]=soki3[[#This Row],[Zostało]])</f>
        <v>0</v>
      </c>
      <c r="I724" t="b">
        <f>WEEKDAY(soki3[[#This Row],[data]],2)&gt;5</f>
        <v>0</v>
      </c>
    </row>
    <row r="725" spans="1:9" x14ac:dyDescent="0.25">
      <c r="A725">
        <v>724</v>
      </c>
      <c r="B725" s="2">
        <v>44547</v>
      </c>
      <c r="C725" t="s">
        <v>5</v>
      </c>
      <c r="D725">
        <v>4400</v>
      </c>
      <c r="E725">
        <f t="shared" si="24"/>
        <v>350</v>
      </c>
      <c r="F725">
        <f>IF(E725 = E724, G724, G724 + IF(soki3[[#This Row],[WEEKEND]], 5000, $V$8))</f>
        <v>41420</v>
      </c>
      <c r="G725">
        <f>IF(soki3[[#This Row],[Butelek]]-soki3[[#This Row],[wielkosc_zamowienia]]&lt;0, soki3[[#This Row],[Butelek]], soki3[[#This Row],[Butelek]]-soki3[[#This Row],[wielkosc_zamowienia]])</f>
        <v>37020</v>
      </c>
      <c r="H725" t="b">
        <f>(soki3[[#This Row],[Butelek]]=soki3[[#This Row],[Zostało]])</f>
        <v>0</v>
      </c>
      <c r="I725" t="b">
        <f>WEEKDAY(soki3[[#This Row],[data]],2)&gt;5</f>
        <v>0</v>
      </c>
    </row>
    <row r="726" spans="1:9" x14ac:dyDescent="0.25">
      <c r="A726">
        <v>725</v>
      </c>
      <c r="B726" s="2">
        <v>44548</v>
      </c>
      <c r="C726" t="s">
        <v>6</v>
      </c>
      <c r="D726">
        <v>6800</v>
      </c>
      <c r="E726">
        <f t="shared" si="24"/>
        <v>351</v>
      </c>
      <c r="F726">
        <f>IF(E726 = E725, G725, G725 + IF(soki3[[#This Row],[WEEKEND]], 5000, $V$8))</f>
        <v>42020</v>
      </c>
      <c r="G726">
        <f>IF(soki3[[#This Row],[Butelek]]-soki3[[#This Row],[wielkosc_zamowienia]]&lt;0, soki3[[#This Row],[Butelek]], soki3[[#This Row],[Butelek]]-soki3[[#This Row],[wielkosc_zamowienia]])</f>
        <v>35220</v>
      </c>
      <c r="H726" t="b">
        <f>(soki3[[#This Row],[Butelek]]=soki3[[#This Row],[Zostało]])</f>
        <v>0</v>
      </c>
      <c r="I726" t="b">
        <f>WEEKDAY(soki3[[#This Row],[data]],2)&gt;5</f>
        <v>1</v>
      </c>
    </row>
    <row r="727" spans="1:9" x14ac:dyDescent="0.25">
      <c r="A727">
        <v>726</v>
      </c>
      <c r="B727" s="2">
        <v>44548</v>
      </c>
      <c r="C727" t="s">
        <v>4</v>
      </c>
      <c r="D727">
        <v>4640</v>
      </c>
      <c r="E727">
        <f t="shared" si="24"/>
        <v>351</v>
      </c>
      <c r="F727">
        <f>IF(E727 = E726, G726, G726 + IF(soki3[[#This Row],[WEEKEND]], 5000, $V$8))</f>
        <v>35220</v>
      </c>
      <c r="G727">
        <f>IF(soki3[[#This Row],[Butelek]]-soki3[[#This Row],[wielkosc_zamowienia]]&lt;0, soki3[[#This Row],[Butelek]], soki3[[#This Row],[Butelek]]-soki3[[#This Row],[wielkosc_zamowienia]])</f>
        <v>30580</v>
      </c>
      <c r="H727" t="b">
        <f>(soki3[[#This Row],[Butelek]]=soki3[[#This Row],[Zostało]])</f>
        <v>0</v>
      </c>
      <c r="I727" t="b">
        <f>WEEKDAY(soki3[[#This Row],[data]],2)&gt;5</f>
        <v>1</v>
      </c>
    </row>
    <row r="728" spans="1:9" x14ac:dyDescent="0.25">
      <c r="A728">
        <v>727</v>
      </c>
      <c r="B728" s="2">
        <v>44548</v>
      </c>
      <c r="C728" t="s">
        <v>7</v>
      </c>
      <c r="D728">
        <v>7530</v>
      </c>
      <c r="E728">
        <f t="shared" si="24"/>
        <v>351</v>
      </c>
      <c r="F728">
        <f>IF(E728 = E727, G727, G727 + IF(soki3[[#This Row],[WEEKEND]], 5000, $V$8))</f>
        <v>30580</v>
      </c>
      <c r="G728">
        <f>IF(soki3[[#This Row],[Butelek]]-soki3[[#This Row],[wielkosc_zamowienia]]&lt;0, soki3[[#This Row],[Butelek]], soki3[[#This Row],[Butelek]]-soki3[[#This Row],[wielkosc_zamowienia]])</f>
        <v>23050</v>
      </c>
      <c r="H728" t="b">
        <f>(soki3[[#This Row],[Butelek]]=soki3[[#This Row],[Zostało]])</f>
        <v>0</v>
      </c>
      <c r="I728" t="b">
        <f>WEEKDAY(soki3[[#This Row],[data]],2)&gt;5</f>
        <v>1</v>
      </c>
    </row>
    <row r="729" spans="1:9" x14ac:dyDescent="0.25">
      <c r="A729">
        <v>728</v>
      </c>
      <c r="B729" s="2">
        <v>44549</v>
      </c>
      <c r="C729" t="s">
        <v>7</v>
      </c>
      <c r="D729">
        <v>6950</v>
      </c>
      <c r="E729">
        <f t="shared" si="24"/>
        <v>352</v>
      </c>
      <c r="F729">
        <f>IF(E729 = E728, G728, G728 + IF(soki3[[#This Row],[WEEKEND]], 5000, $V$8))</f>
        <v>28050</v>
      </c>
      <c r="G729">
        <f>IF(soki3[[#This Row],[Butelek]]-soki3[[#This Row],[wielkosc_zamowienia]]&lt;0, soki3[[#This Row],[Butelek]], soki3[[#This Row],[Butelek]]-soki3[[#This Row],[wielkosc_zamowienia]])</f>
        <v>21100</v>
      </c>
      <c r="H729" t="b">
        <f>(soki3[[#This Row],[Butelek]]=soki3[[#This Row],[Zostało]])</f>
        <v>0</v>
      </c>
      <c r="I729" t="b">
        <f>WEEKDAY(soki3[[#This Row],[data]],2)&gt;5</f>
        <v>1</v>
      </c>
    </row>
    <row r="730" spans="1:9" x14ac:dyDescent="0.25">
      <c r="A730">
        <v>729</v>
      </c>
      <c r="B730" s="2">
        <v>44549</v>
      </c>
      <c r="C730" t="s">
        <v>4</v>
      </c>
      <c r="D730">
        <v>2520</v>
      </c>
      <c r="E730">
        <f t="shared" si="24"/>
        <v>352</v>
      </c>
      <c r="F730">
        <f>IF(E730 = E729, G729, G729 + IF(soki3[[#This Row],[WEEKEND]], 5000, $V$8))</f>
        <v>21100</v>
      </c>
      <c r="G730">
        <f>IF(soki3[[#This Row],[Butelek]]-soki3[[#This Row],[wielkosc_zamowienia]]&lt;0, soki3[[#This Row],[Butelek]], soki3[[#This Row],[Butelek]]-soki3[[#This Row],[wielkosc_zamowienia]])</f>
        <v>18580</v>
      </c>
      <c r="H730" t="b">
        <f>(soki3[[#This Row],[Butelek]]=soki3[[#This Row],[Zostało]])</f>
        <v>0</v>
      </c>
      <c r="I730" t="b">
        <f>WEEKDAY(soki3[[#This Row],[data]],2)&gt;5</f>
        <v>1</v>
      </c>
    </row>
    <row r="731" spans="1:9" x14ac:dyDescent="0.25">
      <c r="A731">
        <v>730</v>
      </c>
      <c r="B731" s="2">
        <v>44549</v>
      </c>
      <c r="C731" t="s">
        <v>5</v>
      </c>
      <c r="D731">
        <v>4570</v>
      </c>
      <c r="E731">
        <f t="shared" si="24"/>
        <v>352</v>
      </c>
      <c r="F731">
        <f>IF(E731 = E730, G730, G730 + IF(soki3[[#This Row],[WEEKEND]], 5000, $V$8))</f>
        <v>18580</v>
      </c>
      <c r="G731">
        <f>IF(soki3[[#This Row],[Butelek]]-soki3[[#This Row],[wielkosc_zamowienia]]&lt;0, soki3[[#This Row],[Butelek]], soki3[[#This Row],[Butelek]]-soki3[[#This Row],[wielkosc_zamowienia]])</f>
        <v>14010</v>
      </c>
      <c r="H731" t="b">
        <f>(soki3[[#This Row],[Butelek]]=soki3[[#This Row],[Zostało]])</f>
        <v>0</v>
      </c>
      <c r="I731" t="b">
        <f>WEEKDAY(soki3[[#This Row],[data]],2)&gt;5</f>
        <v>1</v>
      </c>
    </row>
    <row r="732" spans="1:9" x14ac:dyDescent="0.25">
      <c r="A732">
        <v>731</v>
      </c>
      <c r="B732" s="2">
        <v>44550</v>
      </c>
      <c r="C732" t="s">
        <v>6</v>
      </c>
      <c r="D732">
        <v>7250</v>
      </c>
      <c r="E732">
        <f t="shared" si="24"/>
        <v>353</v>
      </c>
      <c r="F732">
        <f>IF(E732 = E731, G731, G731 + IF(soki3[[#This Row],[WEEKEND]], 5000, $V$8))</f>
        <v>27189</v>
      </c>
      <c r="G732">
        <f>IF(soki3[[#This Row],[Butelek]]-soki3[[#This Row],[wielkosc_zamowienia]]&lt;0, soki3[[#This Row],[Butelek]], soki3[[#This Row],[Butelek]]-soki3[[#This Row],[wielkosc_zamowienia]])</f>
        <v>19939</v>
      </c>
      <c r="H732" t="b">
        <f>(soki3[[#This Row],[Butelek]]=soki3[[#This Row],[Zostało]])</f>
        <v>0</v>
      </c>
      <c r="I732" t="b">
        <f>WEEKDAY(soki3[[#This Row],[data]],2)&gt;5</f>
        <v>0</v>
      </c>
    </row>
    <row r="733" spans="1:9" x14ac:dyDescent="0.25">
      <c r="A733">
        <v>732</v>
      </c>
      <c r="B733" s="2">
        <v>44550</v>
      </c>
      <c r="C733" t="s">
        <v>4</v>
      </c>
      <c r="D733">
        <v>1340</v>
      </c>
      <c r="E733">
        <f t="shared" si="24"/>
        <v>353</v>
      </c>
      <c r="F733">
        <f>IF(E733 = E732, G732, G732 + IF(soki3[[#This Row],[WEEKEND]], 5000, $V$8))</f>
        <v>19939</v>
      </c>
      <c r="G733">
        <f>IF(soki3[[#This Row],[Butelek]]-soki3[[#This Row],[wielkosc_zamowienia]]&lt;0, soki3[[#This Row],[Butelek]], soki3[[#This Row],[Butelek]]-soki3[[#This Row],[wielkosc_zamowienia]])</f>
        <v>18599</v>
      </c>
      <c r="H733" t="b">
        <f>(soki3[[#This Row],[Butelek]]=soki3[[#This Row],[Zostało]])</f>
        <v>0</v>
      </c>
      <c r="I733" t="b">
        <f>WEEKDAY(soki3[[#This Row],[data]],2)&gt;5</f>
        <v>0</v>
      </c>
    </row>
    <row r="734" spans="1:9" x14ac:dyDescent="0.25">
      <c r="A734">
        <v>733</v>
      </c>
      <c r="B734" s="2">
        <v>44551</v>
      </c>
      <c r="C734" t="s">
        <v>6</v>
      </c>
      <c r="D734">
        <v>1880</v>
      </c>
      <c r="E734">
        <f t="shared" si="24"/>
        <v>354</v>
      </c>
      <c r="F734">
        <f>IF(E734 = E733, G733, G733 + IF(soki3[[#This Row],[WEEKEND]], 5000, $V$8))</f>
        <v>31778</v>
      </c>
      <c r="G734">
        <f>IF(soki3[[#This Row],[Butelek]]-soki3[[#This Row],[wielkosc_zamowienia]]&lt;0, soki3[[#This Row],[Butelek]], soki3[[#This Row],[Butelek]]-soki3[[#This Row],[wielkosc_zamowienia]])</f>
        <v>29898</v>
      </c>
      <c r="H734" t="b">
        <f>(soki3[[#This Row],[Butelek]]=soki3[[#This Row],[Zostało]])</f>
        <v>0</v>
      </c>
      <c r="I734" t="b">
        <f>WEEKDAY(soki3[[#This Row],[data]],2)&gt;5</f>
        <v>0</v>
      </c>
    </row>
    <row r="735" spans="1:9" x14ac:dyDescent="0.25">
      <c r="A735">
        <v>734</v>
      </c>
      <c r="B735" s="2">
        <v>44552</v>
      </c>
      <c r="C735" t="s">
        <v>4</v>
      </c>
      <c r="D735">
        <v>5730</v>
      </c>
      <c r="E735">
        <f t="shared" si="24"/>
        <v>355</v>
      </c>
      <c r="F735">
        <f>IF(E735 = E734, G734, G734 + IF(soki3[[#This Row],[WEEKEND]], 5000, $V$8))</f>
        <v>43077</v>
      </c>
      <c r="G735">
        <f>IF(soki3[[#This Row],[Butelek]]-soki3[[#This Row],[wielkosc_zamowienia]]&lt;0, soki3[[#This Row],[Butelek]], soki3[[#This Row],[Butelek]]-soki3[[#This Row],[wielkosc_zamowienia]])</f>
        <v>37347</v>
      </c>
      <c r="H735" t="b">
        <f>(soki3[[#This Row],[Butelek]]=soki3[[#This Row],[Zostało]])</f>
        <v>0</v>
      </c>
      <c r="I735" t="b">
        <f>WEEKDAY(soki3[[#This Row],[data]],2)&gt;5</f>
        <v>0</v>
      </c>
    </row>
    <row r="736" spans="1:9" x14ac:dyDescent="0.25">
      <c r="A736">
        <v>735</v>
      </c>
      <c r="B736" s="2">
        <v>44552</v>
      </c>
      <c r="C736" t="s">
        <v>5</v>
      </c>
      <c r="D736">
        <v>1260</v>
      </c>
      <c r="E736">
        <f t="shared" si="24"/>
        <v>355</v>
      </c>
      <c r="F736">
        <f>IF(E736 = E735, G735, G735 + IF(soki3[[#This Row],[WEEKEND]], 5000, $V$8))</f>
        <v>37347</v>
      </c>
      <c r="G736">
        <f>IF(soki3[[#This Row],[Butelek]]-soki3[[#This Row],[wielkosc_zamowienia]]&lt;0, soki3[[#This Row],[Butelek]], soki3[[#This Row],[Butelek]]-soki3[[#This Row],[wielkosc_zamowienia]])</f>
        <v>36087</v>
      </c>
      <c r="H736" t="b">
        <f>(soki3[[#This Row],[Butelek]]=soki3[[#This Row],[Zostało]])</f>
        <v>0</v>
      </c>
      <c r="I736" t="b">
        <f>WEEKDAY(soki3[[#This Row],[data]],2)&gt;5</f>
        <v>0</v>
      </c>
    </row>
    <row r="737" spans="1:9" x14ac:dyDescent="0.25">
      <c r="A737">
        <v>736</v>
      </c>
      <c r="B737" s="2">
        <v>44553</v>
      </c>
      <c r="C737" t="s">
        <v>4</v>
      </c>
      <c r="D737">
        <v>9620</v>
      </c>
      <c r="E737">
        <f t="shared" si="24"/>
        <v>356</v>
      </c>
      <c r="F737">
        <f>IF(E737 = E736, G736, G736 + IF(soki3[[#This Row],[WEEKEND]], 5000, $V$8))</f>
        <v>49266</v>
      </c>
      <c r="G737">
        <f>IF(soki3[[#This Row],[Butelek]]-soki3[[#This Row],[wielkosc_zamowienia]]&lt;0, soki3[[#This Row],[Butelek]], soki3[[#This Row],[Butelek]]-soki3[[#This Row],[wielkosc_zamowienia]])</f>
        <v>39646</v>
      </c>
      <c r="H737" t="b">
        <f>(soki3[[#This Row],[Butelek]]=soki3[[#This Row],[Zostało]])</f>
        <v>0</v>
      </c>
      <c r="I737" t="b">
        <f>WEEKDAY(soki3[[#This Row],[data]],2)&gt;5</f>
        <v>0</v>
      </c>
    </row>
    <row r="738" spans="1:9" x14ac:dyDescent="0.25">
      <c r="A738">
        <v>737</v>
      </c>
      <c r="B738" s="2">
        <v>44553</v>
      </c>
      <c r="C738" t="s">
        <v>6</v>
      </c>
      <c r="D738">
        <v>1280</v>
      </c>
      <c r="E738">
        <f t="shared" si="24"/>
        <v>356</v>
      </c>
      <c r="F738">
        <f>IF(E738 = E737, G737, G737 + IF(soki3[[#This Row],[WEEKEND]], 5000, $V$8))</f>
        <v>39646</v>
      </c>
      <c r="G738">
        <f>IF(soki3[[#This Row],[Butelek]]-soki3[[#This Row],[wielkosc_zamowienia]]&lt;0, soki3[[#This Row],[Butelek]], soki3[[#This Row],[Butelek]]-soki3[[#This Row],[wielkosc_zamowienia]])</f>
        <v>38366</v>
      </c>
      <c r="H738" t="b">
        <f>(soki3[[#This Row],[Butelek]]=soki3[[#This Row],[Zostało]])</f>
        <v>0</v>
      </c>
      <c r="I738" t="b">
        <f>WEEKDAY(soki3[[#This Row],[data]],2)&gt;5</f>
        <v>0</v>
      </c>
    </row>
    <row r="739" spans="1:9" x14ac:dyDescent="0.25">
      <c r="A739">
        <v>738</v>
      </c>
      <c r="B739" s="2">
        <v>44553</v>
      </c>
      <c r="C739" t="s">
        <v>5</v>
      </c>
      <c r="D739">
        <v>4040</v>
      </c>
      <c r="E739">
        <f t="shared" si="24"/>
        <v>356</v>
      </c>
      <c r="F739">
        <f>IF(E739 = E738, G738, G738 + IF(soki3[[#This Row],[WEEKEND]], 5000, $V$8))</f>
        <v>38366</v>
      </c>
      <c r="G739">
        <f>IF(soki3[[#This Row],[Butelek]]-soki3[[#This Row],[wielkosc_zamowienia]]&lt;0, soki3[[#This Row],[Butelek]], soki3[[#This Row],[Butelek]]-soki3[[#This Row],[wielkosc_zamowienia]])</f>
        <v>34326</v>
      </c>
      <c r="H739" t="b">
        <f>(soki3[[#This Row],[Butelek]]=soki3[[#This Row],[Zostało]])</f>
        <v>0</v>
      </c>
      <c r="I739" t="b">
        <f>WEEKDAY(soki3[[#This Row],[data]],2)&gt;5</f>
        <v>0</v>
      </c>
    </row>
    <row r="740" spans="1:9" x14ac:dyDescent="0.25">
      <c r="A740">
        <v>739</v>
      </c>
      <c r="B740" s="2">
        <v>44554</v>
      </c>
      <c r="C740" t="s">
        <v>4</v>
      </c>
      <c r="D740">
        <v>4270</v>
      </c>
      <c r="E740">
        <f t="shared" si="24"/>
        <v>357</v>
      </c>
      <c r="F740">
        <f>IF(E740 = E739, G739, G739 + IF(soki3[[#This Row],[WEEKEND]], 5000, $V$8))</f>
        <v>47505</v>
      </c>
      <c r="G740">
        <f>IF(soki3[[#This Row],[Butelek]]-soki3[[#This Row],[wielkosc_zamowienia]]&lt;0, soki3[[#This Row],[Butelek]], soki3[[#This Row],[Butelek]]-soki3[[#This Row],[wielkosc_zamowienia]])</f>
        <v>43235</v>
      </c>
      <c r="H740" t="b">
        <f>(soki3[[#This Row],[Butelek]]=soki3[[#This Row],[Zostało]])</f>
        <v>0</v>
      </c>
      <c r="I740" t="b">
        <f>WEEKDAY(soki3[[#This Row],[data]],2)&gt;5</f>
        <v>0</v>
      </c>
    </row>
    <row r="741" spans="1:9" x14ac:dyDescent="0.25">
      <c r="A741">
        <v>740</v>
      </c>
      <c r="B741" s="2">
        <v>44555</v>
      </c>
      <c r="C741" t="s">
        <v>4</v>
      </c>
      <c r="D741">
        <v>1590</v>
      </c>
      <c r="E741">
        <f t="shared" si="24"/>
        <v>358</v>
      </c>
      <c r="F741">
        <f>IF(E741 = E740, G740, G740 + IF(soki3[[#This Row],[WEEKEND]], 5000, $V$8))</f>
        <v>48235</v>
      </c>
      <c r="G741">
        <f>IF(soki3[[#This Row],[Butelek]]-soki3[[#This Row],[wielkosc_zamowienia]]&lt;0, soki3[[#This Row],[Butelek]], soki3[[#This Row],[Butelek]]-soki3[[#This Row],[wielkosc_zamowienia]])</f>
        <v>46645</v>
      </c>
      <c r="H741" t="b">
        <f>(soki3[[#This Row],[Butelek]]=soki3[[#This Row],[Zostało]])</f>
        <v>0</v>
      </c>
      <c r="I741" t="b">
        <f>WEEKDAY(soki3[[#This Row],[data]],2)&gt;5</f>
        <v>1</v>
      </c>
    </row>
    <row r="742" spans="1:9" x14ac:dyDescent="0.25">
      <c r="A742">
        <v>741</v>
      </c>
      <c r="B742" s="2">
        <v>44556</v>
      </c>
      <c r="C742" t="s">
        <v>5</v>
      </c>
      <c r="D742">
        <v>7700</v>
      </c>
      <c r="E742">
        <f t="shared" si="24"/>
        <v>359</v>
      </c>
      <c r="F742">
        <f>IF(E742 = E741, G741, G741 + IF(soki3[[#This Row],[WEEKEND]], 5000, $V$8))</f>
        <v>51645</v>
      </c>
      <c r="G742">
        <f>IF(soki3[[#This Row],[Butelek]]-soki3[[#This Row],[wielkosc_zamowienia]]&lt;0, soki3[[#This Row],[Butelek]], soki3[[#This Row],[Butelek]]-soki3[[#This Row],[wielkosc_zamowienia]])</f>
        <v>43945</v>
      </c>
      <c r="H742" t="b">
        <f>(soki3[[#This Row],[Butelek]]=soki3[[#This Row],[Zostało]])</f>
        <v>0</v>
      </c>
      <c r="I742" t="b">
        <f>WEEKDAY(soki3[[#This Row],[data]],2)&gt;5</f>
        <v>1</v>
      </c>
    </row>
    <row r="743" spans="1:9" x14ac:dyDescent="0.25">
      <c r="A743">
        <v>742</v>
      </c>
      <c r="B743" s="2">
        <v>44556</v>
      </c>
      <c r="C743" t="s">
        <v>7</v>
      </c>
      <c r="D743">
        <v>7320</v>
      </c>
      <c r="E743">
        <f t="shared" si="24"/>
        <v>359</v>
      </c>
      <c r="F743">
        <f>IF(E743 = E742, G742, G742 + IF(soki3[[#This Row],[WEEKEND]], 5000, $V$8))</f>
        <v>43945</v>
      </c>
      <c r="G743">
        <f>IF(soki3[[#This Row],[Butelek]]-soki3[[#This Row],[wielkosc_zamowienia]]&lt;0, soki3[[#This Row],[Butelek]], soki3[[#This Row],[Butelek]]-soki3[[#This Row],[wielkosc_zamowienia]])</f>
        <v>36625</v>
      </c>
      <c r="H743" t="b">
        <f>(soki3[[#This Row],[Butelek]]=soki3[[#This Row],[Zostało]])</f>
        <v>0</v>
      </c>
      <c r="I743" t="b">
        <f>WEEKDAY(soki3[[#This Row],[data]],2)&gt;5</f>
        <v>1</v>
      </c>
    </row>
    <row r="744" spans="1:9" x14ac:dyDescent="0.25">
      <c r="A744">
        <v>743</v>
      </c>
      <c r="B744" s="2">
        <v>44557</v>
      </c>
      <c r="C744" t="s">
        <v>7</v>
      </c>
      <c r="D744">
        <v>3930</v>
      </c>
      <c r="E744">
        <f t="shared" si="24"/>
        <v>360</v>
      </c>
      <c r="F744">
        <f>IF(E744 = E743, G743, G743 + IF(soki3[[#This Row],[WEEKEND]], 5000, $V$8))</f>
        <v>49804</v>
      </c>
      <c r="G744">
        <f>IF(soki3[[#This Row],[Butelek]]-soki3[[#This Row],[wielkosc_zamowienia]]&lt;0, soki3[[#This Row],[Butelek]], soki3[[#This Row],[Butelek]]-soki3[[#This Row],[wielkosc_zamowienia]])</f>
        <v>45874</v>
      </c>
      <c r="H744" t="b">
        <f>(soki3[[#This Row],[Butelek]]=soki3[[#This Row],[Zostało]])</f>
        <v>0</v>
      </c>
      <c r="I744" t="b">
        <f>WEEKDAY(soki3[[#This Row],[data]],2)&gt;5</f>
        <v>0</v>
      </c>
    </row>
    <row r="745" spans="1:9" x14ac:dyDescent="0.25">
      <c r="A745">
        <v>744</v>
      </c>
      <c r="B745" s="2">
        <v>44557</v>
      </c>
      <c r="C745" t="s">
        <v>6</v>
      </c>
      <c r="D745">
        <v>5870</v>
      </c>
      <c r="E745">
        <f t="shared" si="24"/>
        <v>360</v>
      </c>
      <c r="F745">
        <f>IF(E745 = E744, G744, G744 + IF(soki3[[#This Row],[WEEKEND]], 5000, $V$8))</f>
        <v>45874</v>
      </c>
      <c r="G745">
        <f>IF(soki3[[#This Row],[Butelek]]-soki3[[#This Row],[wielkosc_zamowienia]]&lt;0, soki3[[#This Row],[Butelek]], soki3[[#This Row],[Butelek]]-soki3[[#This Row],[wielkosc_zamowienia]])</f>
        <v>40004</v>
      </c>
      <c r="H745" t="b">
        <f>(soki3[[#This Row],[Butelek]]=soki3[[#This Row],[Zostało]])</f>
        <v>0</v>
      </c>
      <c r="I745" t="b">
        <f>WEEKDAY(soki3[[#This Row],[data]],2)&gt;5</f>
        <v>0</v>
      </c>
    </row>
    <row r="746" spans="1:9" x14ac:dyDescent="0.25">
      <c r="A746">
        <v>745</v>
      </c>
      <c r="B746" s="2">
        <v>44557</v>
      </c>
      <c r="C746" t="s">
        <v>5</v>
      </c>
      <c r="D746">
        <v>8040</v>
      </c>
      <c r="E746">
        <f t="shared" si="24"/>
        <v>360</v>
      </c>
      <c r="F746">
        <f>IF(E746 = E745, G745, G745 + IF(soki3[[#This Row],[WEEKEND]], 5000, $V$8))</f>
        <v>40004</v>
      </c>
      <c r="G746">
        <f>IF(soki3[[#This Row],[Butelek]]-soki3[[#This Row],[wielkosc_zamowienia]]&lt;0, soki3[[#This Row],[Butelek]], soki3[[#This Row],[Butelek]]-soki3[[#This Row],[wielkosc_zamowienia]])</f>
        <v>31964</v>
      </c>
      <c r="H746" t="b">
        <f>(soki3[[#This Row],[Butelek]]=soki3[[#This Row],[Zostało]])</f>
        <v>0</v>
      </c>
      <c r="I746" t="b">
        <f>WEEKDAY(soki3[[#This Row],[data]],2)&gt;5</f>
        <v>0</v>
      </c>
    </row>
    <row r="747" spans="1:9" x14ac:dyDescent="0.25">
      <c r="A747">
        <v>746</v>
      </c>
      <c r="B747" s="2">
        <v>44557</v>
      </c>
      <c r="C747" t="s">
        <v>4</v>
      </c>
      <c r="D747">
        <v>8030</v>
      </c>
      <c r="E747">
        <f t="shared" si="24"/>
        <v>360</v>
      </c>
      <c r="F747">
        <f>IF(E747 = E746, G746, G746 + IF(soki3[[#This Row],[WEEKEND]], 5000, $V$8))</f>
        <v>31964</v>
      </c>
      <c r="G747">
        <f>IF(soki3[[#This Row],[Butelek]]-soki3[[#This Row],[wielkosc_zamowienia]]&lt;0, soki3[[#This Row],[Butelek]], soki3[[#This Row],[Butelek]]-soki3[[#This Row],[wielkosc_zamowienia]])</f>
        <v>23934</v>
      </c>
      <c r="H747" t="b">
        <f>(soki3[[#This Row],[Butelek]]=soki3[[#This Row],[Zostało]])</f>
        <v>0</v>
      </c>
      <c r="I747" t="b">
        <f>WEEKDAY(soki3[[#This Row],[data]],2)&gt;5</f>
        <v>0</v>
      </c>
    </row>
    <row r="748" spans="1:9" x14ac:dyDescent="0.25">
      <c r="A748">
        <v>747</v>
      </c>
      <c r="B748" s="2">
        <v>44558</v>
      </c>
      <c r="C748" t="s">
        <v>5</v>
      </c>
      <c r="D748">
        <v>4140</v>
      </c>
      <c r="E748">
        <f t="shared" si="24"/>
        <v>361</v>
      </c>
      <c r="F748">
        <f>IF(E748 = E747, G747, G747 + IF(soki3[[#This Row],[WEEKEND]], 5000, $V$8))</f>
        <v>37113</v>
      </c>
      <c r="G748">
        <f>IF(soki3[[#This Row],[Butelek]]-soki3[[#This Row],[wielkosc_zamowienia]]&lt;0, soki3[[#This Row],[Butelek]], soki3[[#This Row],[Butelek]]-soki3[[#This Row],[wielkosc_zamowienia]])</f>
        <v>32973</v>
      </c>
      <c r="H748" t="b">
        <f>(soki3[[#This Row],[Butelek]]=soki3[[#This Row],[Zostało]])</f>
        <v>0</v>
      </c>
      <c r="I748" t="b">
        <f>WEEKDAY(soki3[[#This Row],[data]],2)&gt;5</f>
        <v>0</v>
      </c>
    </row>
    <row r="749" spans="1:9" x14ac:dyDescent="0.25">
      <c r="A749">
        <v>748</v>
      </c>
      <c r="B749" s="2">
        <v>44558</v>
      </c>
      <c r="C749" t="s">
        <v>4</v>
      </c>
      <c r="D749">
        <v>1410</v>
      </c>
      <c r="E749">
        <f t="shared" si="24"/>
        <v>361</v>
      </c>
      <c r="F749">
        <f>IF(E749 = E748, G748, G748 + IF(soki3[[#This Row],[WEEKEND]], 5000, $V$8))</f>
        <v>32973</v>
      </c>
      <c r="G749">
        <f>IF(soki3[[#This Row],[Butelek]]-soki3[[#This Row],[wielkosc_zamowienia]]&lt;0, soki3[[#This Row],[Butelek]], soki3[[#This Row],[Butelek]]-soki3[[#This Row],[wielkosc_zamowienia]])</f>
        <v>31563</v>
      </c>
      <c r="H749" t="b">
        <f>(soki3[[#This Row],[Butelek]]=soki3[[#This Row],[Zostało]])</f>
        <v>0</v>
      </c>
      <c r="I749" t="b">
        <f>WEEKDAY(soki3[[#This Row],[data]],2)&gt;5</f>
        <v>0</v>
      </c>
    </row>
    <row r="750" spans="1:9" x14ac:dyDescent="0.25">
      <c r="A750">
        <v>749</v>
      </c>
      <c r="B750" s="2">
        <v>44558</v>
      </c>
      <c r="C750" t="s">
        <v>6</v>
      </c>
      <c r="D750">
        <v>4500</v>
      </c>
      <c r="E750">
        <f t="shared" si="24"/>
        <v>361</v>
      </c>
      <c r="F750">
        <f>IF(E750 = E749, G749, G749 + IF(soki3[[#This Row],[WEEKEND]], 5000, $V$8))</f>
        <v>31563</v>
      </c>
      <c r="G750">
        <f>IF(soki3[[#This Row],[Butelek]]-soki3[[#This Row],[wielkosc_zamowienia]]&lt;0, soki3[[#This Row],[Butelek]], soki3[[#This Row],[Butelek]]-soki3[[#This Row],[wielkosc_zamowienia]])</f>
        <v>27063</v>
      </c>
      <c r="H750" t="b">
        <f>(soki3[[#This Row],[Butelek]]=soki3[[#This Row],[Zostało]])</f>
        <v>0</v>
      </c>
      <c r="I750" t="b">
        <f>WEEKDAY(soki3[[#This Row],[data]],2)&gt;5</f>
        <v>0</v>
      </c>
    </row>
    <row r="751" spans="1:9" x14ac:dyDescent="0.25">
      <c r="A751">
        <v>750</v>
      </c>
      <c r="B751" s="2">
        <v>44559</v>
      </c>
      <c r="C751" t="s">
        <v>5</v>
      </c>
      <c r="D751">
        <v>4050</v>
      </c>
      <c r="E751">
        <f t="shared" si="24"/>
        <v>362</v>
      </c>
      <c r="F751">
        <f>IF(E751 = E750, G750, G750 + IF(soki3[[#This Row],[WEEKEND]], 5000, $V$8))</f>
        <v>40242</v>
      </c>
      <c r="G751">
        <f>IF(soki3[[#This Row],[Butelek]]-soki3[[#This Row],[wielkosc_zamowienia]]&lt;0, soki3[[#This Row],[Butelek]], soki3[[#This Row],[Butelek]]-soki3[[#This Row],[wielkosc_zamowienia]])</f>
        <v>36192</v>
      </c>
      <c r="H751" t="b">
        <f>(soki3[[#This Row],[Butelek]]=soki3[[#This Row],[Zostało]])</f>
        <v>0</v>
      </c>
      <c r="I751" t="b">
        <f>WEEKDAY(soki3[[#This Row],[data]],2)&gt;5</f>
        <v>0</v>
      </c>
    </row>
    <row r="752" spans="1:9" x14ac:dyDescent="0.25">
      <c r="A752">
        <v>751</v>
      </c>
      <c r="B752" s="2">
        <v>44559</v>
      </c>
      <c r="C752" t="s">
        <v>4</v>
      </c>
      <c r="D752">
        <v>7390</v>
      </c>
      <c r="E752">
        <f t="shared" si="24"/>
        <v>362</v>
      </c>
      <c r="F752">
        <f>IF(E752 = E751, G751, G751 + IF(soki3[[#This Row],[WEEKEND]], 5000, $V$8))</f>
        <v>36192</v>
      </c>
      <c r="G752">
        <f>IF(soki3[[#This Row],[Butelek]]-soki3[[#This Row],[wielkosc_zamowienia]]&lt;0, soki3[[#This Row],[Butelek]], soki3[[#This Row],[Butelek]]-soki3[[#This Row],[wielkosc_zamowienia]])</f>
        <v>28802</v>
      </c>
      <c r="H752" t="b">
        <f>(soki3[[#This Row],[Butelek]]=soki3[[#This Row],[Zostało]])</f>
        <v>0</v>
      </c>
      <c r="I752" t="b">
        <f>WEEKDAY(soki3[[#This Row],[data]],2)&gt;5</f>
        <v>0</v>
      </c>
    </row>
    <row r="753" spans="1:9" x14ac:dyDescent="0.25">
      <c r="A753">
        <v>752</v>
      </c>
      <c r="B753" s="2">
        <v>44560</v>
      </c>
      <c r="C753" t="s">
        <v>6</v>
      </c>
      <c r="D753">
        <v>4600</v>
      </c>
      <c r="E753">
        <f t="shared" si="24"/>
        <v>363</v>
      </c>
      <c r="F753">
        <f>IF(E753 = E752, G752, G752 + IF(soki3[[#This Row],[WEEKEND]], 5000, $V$8))</f>
        <v>41981</v>
      </c>
      <c r="G753">
        <f>IF(soki3[[#This Row],[Butelek]]-soki3[[#This Row],[wielkosc_zamowienia]]&lt;0, soki3[[#This Row],[Butelek]], soki3[[#This Row],[Butelek]]-soki3[[#This Row],[wielkosc_zamowienia]])</f>
        <v>37381</v>
      </c>
      <c r="H753" t="b">
        <f>(soki3[[#This Row],[Butelek]]=soki3[[#This Row],[Zostało]])</f>
        <v>0</v>
      </c>
      <c r="I753" t="b">
        <f>WEEKDAY(soki3[[#This Row],[data]],2)&gt;5</f>
        <v>0</v>
      </c>
    </row>
    <row r="754" spans="1:9" x14ac:dyDescent="0.25">
      <c r="A754">
        <v>753</v>
      </c>
      <c r="B754" s="2">
        <v>44560</v>
      </c>
      <c r="C754" t="s">
        <v>5</v>
      </c>
      <c r="D754">
        <v>7040</v>
      </c>
      <c r="E754">
        <f t="shared" si="24"/>
        <v>363</v>
      </c>
      <c r="F754">
        <f>IF(E754 = E753, G753, G753 + IF(soki3[[#This Row],[WEEKEND]], 5000, $V$8))</f>
        <v>37381</v>
      </c>
      <c r="G754">
        <f>IF(soki3[[#This Row],[Butelek]]-soki3[[#This Row],[wielkosc_zamowienia]]&lt;0, soki3[[#This Row],[Butelek]], soki3[[#This Row],[Butelek]]-soki3[[#This Row],[wielkosc_zamowienia]])</f>
        <v>30341</v>
      </c>
      <c r="H754" t="b">
        <f>(soki3[[#This Row],[Butelek]]=soki3[[#This Row],[Zostało]])</f>
        <v>0</v>
      </c>
      <c r="I754" t="b">
        <f>WEEKDAY(soki3[[#This Row],[data]],2)&gt;5</f>
        <v>0</v>
      </c>
    </row>
    <row r="755" spans="1:9" x14ac:dyDescent="0.25">
      <c r="A755">
        <v>754</v>
      </c>
      <c r="B755" s="2">
        <v>44560</v>
      </c>
      <c r="C755" t="s">
        <v>7</v>
      </c>
      <c r="D755">
        <v>2410</v>
      </c>
      <c r="E755">
        <f t="shared" si="24"/>
        <v>363</v>
      </c>
      <c r="F755">
        <f>IF(E755 = E754, G754, G754 + IF(soki3[[#This Row],[WEEKEND]], 5000, $V$8))</f>
        <v>30341</v>
      </c>
      <c r="G755">
        <f>IF(soki3[[#This Row],[Butelek]]-soki3[[#This Row],[wielkosc_zamowienia]]&lt;0, soki3[[#This Row],[Butelek]], soki3[[#This Row],[Butelek]]-soki3[[#This Row],[wielkosc_zamowienia]])</f>
        <v>27931</v>
      </c>
      <c r="H755" t="b">
        <f>(soki3[[#This Row],[Butelek]]=soki3[[#This Row],[Zostało]])</f>
        <v>0</v>
      </c>
      <c r="I755" t="b">
        <f>WEEKDAY(soki3[[#This Row],[data]],2)&gt;5</f>
        <v>0</v>
      </c>
    </row>
    <row r="756" spans="1:9" x14ac:dyDescent="0.25">
      <c r="A756">
        <v>755</v>
      </c>
      <c r="B756" s="2">
        <v>44561</v>
      </c>
      <c r="C756" t="s">
        <v>6</v>
      </c>
      <c r="D756">
        <v>6290</v>
      </c>
      <c r="E756">
        <f t="shared" si="24"/>
        <v>364</v>
      </c>
      <c r="F756">
        <f>IF(E756 = E755, G755, G755 + IF(soki3[[#This Row],[WEEKEND]], 5000, $V$8))</f>
        <v>41110</v>
      </c>
      <c r="G756">
        <f>IF(soki3[[#This Row],[Butelek]]-soki3[[#This Row],[wielkosc_zamowienia]]&lt;0, soki3[[#This Row],[Butelek]], soki3[[#This Row],[Butelek]]-soki3[[#This Row],[wielkosc_zamowienia]])</f>
        <v>34820</v>
      </c>
      <c r="H756" t="b">
        <f>(soki3[[#This Row],[Butelek]]=soki3[[#This Row],[Zostało]])</f>
        <v>0</v>
      </c>
      <c r="I756" t="b">
        <f>WEEKDAY(soki3[[#This Row],[data]],2)&gt;5</f>
        <v>0</v>
      </c>
    </row>
  </sheetData>
  <conditionalFormatting sqref="S1:S1048576">
    <cfRule type="cellIs" dxfId="6" priority="2" operator="equal">
      <formula>$Q$12</formula>
    </cfRule>
  </conditionalFormatting>
  <conditionalFormatting sqref="H1:H1048576">
    <cfRule type="cellIs" dxfId="5" priority="1" operator="equal">
      <formula>TRUE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W k V N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W k V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F T V i Z C E i j i Q E A A H Q E A A A T A B w A R m 9 y b X V s Y X M v U 2 V j d G l v b j E u b S C i G A A o o B Q A A A A A A A A A A A A A A A A A A A A A A A A A A A D t k s F O G z E Q h s + N l H e w z G U j r V Z h B R x a 7 S F K q M o B R E m 4 F F e R u z s N J r Y n 8 s w S N h E X X o l T p d 5 Q 3 q t e 0 h Y O B f U B 8 M W e 3 / I / / k Y / Q c k G v R h v 9 9 0 P 3 U 6 3 Q 5 c 6 Q C U I 5 0 Y U w g J 3 O y K u z Y / w c F 9 t 7 j C K Q 7 r O R l j W D j w n H 4 2 F b I i e Y 0 G J H L 5 X 5 w S B 1 B m S q d U I a M 6 4 U F R e I t p p h S W p 4 8 H k / G y g j P + O w W l u 5 l o 5 f Z X 3 8 1 y N t I d p n v f 3 V d s / 4 x u W v f R i B N Y 4 w x A K + U 6 m Y o i 2 d p 6 K v V Q c + h I r 4 2 f F b r 7 f T 8 X n G h n G 3 F g o n o 7 Z C X r 4 2 k u 3 H D v y R M 8 2 d w / 3 y 8 i H Y o H V s t n 8 p B X 6 x s V q Z d A Z k B F y o r / F t 6 c B X T T 6 B L q K U M n f K a T i 4 v f V w N p x q a 0 O V H C o n z f 6 E p 1 8 n C s K b h Z P l p O g P b X o W 4 5 J s w B K / u 9 b 6 X o t f Z i u t M N l 6 6 3 j N I 4 8 H + x l r c t t K t a y 0 t y q s S O I e N 6 K T s / 0 q v F / d I Y b f t S j i Z 0 j l S 8 6 3 v a 6 H e P / D f Q 8 L T v y M S 9 J 3 p N v o X k L z S u h + Q V Q S w E C L Q A U A A I A C A B a R U 1 Y Y i 9 t 5 a Q A A A D 2 A A A A E g A A A A A A A A A A A A A A A A A A A A A A Q 2 9 u Z m l n L 1 B h Y 2 t h Z 2 U u e G 1 s U E s B A i 0 A F A A C A A g A W k V N W A / K 6 a u k A A A A 6 Q A A A B M A A A A A A A A A A A A A A A A A 8 A A A A F t D b 2 5 0 Z W 5 0 X 1 R 5 c G V z X S 5 4 b W x Q S w E C L Q A U A A I A C A B a R U 1 Y m Q h I o 4 k B A A B 0 B A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w A A A A A A A H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1 O j Q 4 O j Q x L j c 2 N j A 0 N z R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V U M T U 6 N D g 6 N D E u N z Y 2 M D Q 3 N F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N W E w N T E 2 M j Q t Z T B h Z C 0 0 M D A 3 L T g 5 N 2 Q t Z j R h Z m N h M j Q 1 M z M y I i A v P j w v U 3 R h Y m x l R W 5 0 c m l l c z 4 8 L 0 l 0 Z W 0 + P E l 0 Z W 0 + P E l 0 Z W 1 M b 2 N h d G l v b j 4 8 S X R l b V R 5 c G U + R m 9 y b X V s Y T w v S X R l b V R 5 c G U + P E l 0 Z W 1 Q Y X R o P l N l Y 3 R p b 2 4 x L 3 N v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T F F i M c d x M l M v q d s 2 e G O c A A A A A A g A A A A A A E G Y A A A A B A A A g A A A A l 4 g r l Z t / 7 i x P 0 6 7 a P 8 k M K O a z p L v i H b O j C z A z S W e i n z 4 A A A A A D o A A A A A C A A A g A A A A W b s o l H m K 4 9 5 F / b D l o J g k 5 v y h K n o l 2 q C O j 2 t O u 0 9 Q p n 1 Q A A A A 1 2 8 h t + x 2 N n F n E O 9 e 9 f Y n A / c 3 n e T c Q Q m i C l q i N v Z q A 8 / E 4 t k j I 4 K u f K v g 7 t D n w j L Y W E O K / E J W r e p 6 8 / 6 T e g b h D o E Q i I q R R x 1 q u c h Q e P s A F O Z A A A A A 8 r a C 0 B 0 B i O S w o 2 f V e t n r A u H 7 G U p M Q T U H 1 v B f f I H L 2 9 w n k D Y 5 j I H c d F z Y X r P 5 V H i B 6 3 o 9 g D W i A Y X 4 d / l k s G E e n Q = = < / D a t a M a s h u p > 
</file>

<file path=customXml/itemProps1.xml><?xml version="1.0" encoding="utf-8"?>
<ds:datastoreItem xmlns:ds="http://schemas.openxmlformats.org/officeDocument/2006/customXml" ds:itemID="{C6ED62B7-DFA0-4987-864B-1267985EAD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soki</vt:lpstr>
      <vt:lpstr>zad5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2024-02-13T07:44:20Z</dcterms:modified>
</cp:coreProperties>
</file>