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4\"/>
    </mc:Choice>
  </mc:AlternateContent>
  <xr:revisionPtr revIDLastSave="0" documentId="13_ncr:1_{207F0757-6372-4CFE-B1EB-A2B887684C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pg" sheetId="2" r:id="rId1"/>
    <sheet name="Arkusz1" sheetId="1" r:id="rId2"/>
  </sheets>
  <definedNames>
    <definedName name="ExternalData_1" localSheetId="0" hidden="1">lpg!$B$6:$C$371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2" l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7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7" i="2"/>
  <c r="I7" i="2"/>
  <c r="Q7" i="2" s="1"/>
  <c r="P7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17" i="2"/>
  <c r="K18" i="2"/>
  <c r="K19" i="2"/>
  <c r="K20" i="2"/>
  <c r="K21" i="2"/>
  <c r="K22" i="2"/>
  <c r="K23" i="2"/>
  <c r="K24" i="2"/>
  <c r="K25" i="2"/>
  <c r="K26" i="2"/>
  <c r="K27" i="2"/>
  <c r="K28" i="2"/>
  <c r="K16" i="2"/>
  <c r="K15" i="2"/>
  <c r="K14" i="2"/>
  <c r="K13" i="2"/>
  <c r="K12" i="2"/>
  <c r="K11" i="2"/>
  <c r="K9" i="2"/>
  <c r="K10" i="2"/>
  <c r="N7" i="2"/>
  <c r="T7" i="2" s="1"/>
  <c r="K8" i="2"/>
  <c r="K7" i="2"/>
  <c r="F7" i="2"/>
  <c r="H7" i="2" s="1"/>
  <c r="M7" i="2" s="1"/>
  <c r="E7" i="2"/>
  <c r="F8" i="2" l="1"/>
  <c r="H8" i="2" s="1"/>
  <c r="AA3" i="2"/>
  <c r="E8" i="2"/>
  <c r="S7" i="2"/>
  <c r="I8" i="2"/>
  <c r="Q8" i="2" s="1"/>
  <c r="M8" i="2"/>
  <c r="S8" i="2" s="1"/>
  <c r="P8" i="2"/>
  <c r="N8" i="2" l="1"/>
  <c r="T8" i="2" s="1"/>
  <c r="F9" i="2"/>
  <c r="E9" i="2"/>
  <c r="I9" i="2" l="1"/>
  <c r="Q9" i="2" s="1"/>
  <c r="H9" i="2"/>
  <c r="P9" i="2"/>
  <c r="N9" i="2"/>
  <c r="T9" i="2" l="1"/>
  <c r="F10" i="2"/>
  <c r="M9" i="2"/>
  <c r="I10" i="2" l="1"/>
  <c r="Q10" i="2" s="1"/>
  <c r="E10" i="2"/>
  <c r="S9" i="2"/>
  <c r="P10" i="2"/>
  <c r="N10" i="2"/>
  <c r="T10" i="2" s="1"/>
  <c r="H10" i="2"/>
  <c r="F11" i="2" l="1"/>
  <c r="M10" i="2"/>
  <c r="S10" i="2" s="1"/>
  <c r="I11" i="2" l="1"/>
  <c r="Q11" i="2" s="1"/>
  <c r="E11" i="2"/>
  <c r="H11" i="2"/>
  <c r="M11" i="2" s="1"/>
  <c r="P11" i="2"/>
  <c r="N11" i="2"/>
  <c r="T11" i="2" s="1"/>
  <c r="E12" i="2" l="1"/>
  <c r="S11" i="2"/>
  <c r="F12" i="2"/>
  <c r="I12" i="2" l="1"/>
  <c r="Q12" i="2" s="1"/>
  <c r="H12" i="2"/>
  <c r="M12" i="2" s="1"/>
  <c r="S12" i="2" s="1"/>
  <c r="P12" i="2"/>
  <c r="N12" i="2"/>
  <c r="T12" i="2" l="1"/>
  <c r="F13" i="2"/>
  <c r="E13" i="2"/>
  <c r="I13" i="2" l="1"/>
  <c r="Q13" i="2" s="1"/>
  <c r="H13" i="2"/>
  <c r="M13" i="2" s="1"/>
  <c r="P13" i="2"/>
  <c r="N13" i="2"/>
  <c r="F14" i="2" l="1"/>
  <c r="T13" i="2"/>
  <c r="E14" i="2"/>
  <c r="S13" i="2"/>
  <c r="H14" i="2"/>
  <c r="M14" i="2" s="1"/>
  <c r="P14" i="2"/>
  <c r="E15" i="2" l="1"/>
  <c r="S14" i="2"/>
  <c r="I14" i="2"/>
  <c r="N14" i="2" s="1"/>
  <c r="Q14" i="2" l="1"/>
  <c r="F15" i="2"/>
  <c r="T14" i="2"/>
  <c r="I15" i="2" l="1"/>
  <c r="Q15" i="2" s="1"/>
  <c r="H15" i="2"/>
  <c r="M15" i="2" s="1"/>
  <c r="P15" i="2"/>
  <c r="N15" i="2"/>
  <c r="E16" i="2" l="1"/>
  <c r="S15" i="2"/>
  <c r="F16" i="2"/>
  <c r="T15" i="2"/>
  <c r="I16" i="2" l="1"/>
  <c r="Q16" i="2" s="1"/>
  <c r="P16" i="2"/>
  <c r="H16" i="2"/>
  <c r="M16" i="2" s="1"/>
  <c r="N16" i="2" l="1"/>
  <c r="F17" i="2"/>
  <c r="T16" i="2"/>
  <c r="E17" i="2"/>
  <c r="S16" i="2"/>
  <c r="I17" i="2" l="1"/>
  <c r="Q17" i="2" s="1"/>
  <c r="P17" i="2"/>
  <c r="H17" i="2"/>
  <c r="M17" i="2" s="1"/>
  <c r="N17" i="2"/>
  <c r="F18" i="2" l="1"/>
  <c r="T17" i="2"/>
  <c r="E18" i="2"/>
  <c r="S17" i="2"/>
  <c r="I18" i="2" l="1"/>
  <c r="Q18" i="2" s="1"/>
  <c r="P18" i="2"/>
  <c r="N18" i="2"/>
  <c r="H18" i="2"/>
  <c r="M18" i="2" s="1"/>
  <c r="E19" i="2" l="1"/>
  <c r="S18" i="2"/>
  <c r="F19" i="2"/>
  <c r="T18" i="2"/>
  <c r="I19" i="2" l="1"/>
  <c r="Q19" i="2" s="1"/>
  <c r="H19" i="2"/>
  <c r="N19" i="2"/>
  <c r="P19" i="2"/>
  <c r="M19" i="2"/>
  <c r="E20" i="2" l="1"/>
  <c r="S19" i="2"/>
  <c r="F20" i="2"/>
  <c r="T19" i="2"/>
  <c r="I20" i="2" l="1"/>
  <c r="Q20" i="2" s="1"/>
  <c r="P20" i="2"/>
  <c r="N20" i="2"/>
  <c r="H20" i="2"/>
  <c r="M20" i="2" s="1"/>
  <c r="E21" i="2" l="1"/>
  <c r="S20" i="2"/>
  <c r="F21" i="2"/>
  <c r="T20" i="2"/>
  <c r="I21" i="2" l="1"/>
  <c r="Q21" i="2" s="1"/>
  <c r="P21" i="2"/>
  <c r="N21" i="2"/>
  <c r="H21" i="2"/>
  <c r="M21" i="2" s="1"/>
  <c r="E22" i="2" l="1"/>
  <c r="S21" i="2"/>
  <c r="F22" i="2"/>
  <c r="T21" i="2"/>
  <c r="I22" i="2" l="1"/>
  <c r="Q22" i="2" s="1"/>
  <c r="P22" i="2"/>
  <c r="H22" i="2"/>
  <c r="M22" i="2" s="1"/>
  <c r="N22" i="2"/>
  <c r="E23" i="2" l="1"/>
  <c r="S22" i="2"/>
  <c r="F23" i="2"/>
  <c r="T22" i="2"/>
  <c r="I23" i="2" l="1"/>
  <c r="Q23" i="2" s="1"/>
  <c r="P23" i="2"/>
  <c r="H23" i="2"/>
  <c r="M23" i="2" s="1"/>
  <c r="N23" i="2"/>
  <c r="F24" i="2" l="1"/>
  <c r="T23" i="2"/>
  <c r="E24" i="2"/>
  <c r="S23" i="2"/>
  <c r="I24" i="2" l="1"/>
  <c r="Q24" i="2" s="1"/>
  <c r="H24" i="2"/>
  <c r="M24" i="2" s="1"/>
  <c r="P24" i="2"/>
  <c r="N24" i="2"/>
  <c r="E25" i="2" l="1"/>
  <c r="S24" i="2"/>
  <c r="F25" i="2"/>
  <c r="T24" i="2"/>
  <c r="I25" i="2" l="1"/>
  <c r="Q25" i="2" s="1"/>
  <c r="P25" i="2"/>
  <c r="H25" i="2"/>
  <c r="M25" i="2" s="1"/>
  <c r="N25" i="2"/>
  <c r="F26" i="2" l="1"/>
  <c r="T25" i="2"/>
  <c r="E26" i="2"/>
  <c r="S25" i="2"/>
  <c r="I26" i="2" l="1"/>
  <c r="Q26" i="2" s="1"/>
  <c r="P26" i="2"/>
  <c r="N26" i="2"/>
  <c r="H26" i="2"/>
  <c r="M26" i="2" s="1"/>
  <c r="F27" i="2" l="1"/>
  <c r="T26" i="2"/>
  <c r="E27" i="2"/>
  <c r="S26" i="2"/>
  <c r="I27" i="2" l="1"/>
  <c r="Q27" i="2" s="1"/>
  <c r="H27" i="2"/>
  <c r="M27" i="2" s="1"/>
  <c r="N27" i="2"/>
  <c r="P27" i="2"/>
  <c r="F28" i="2" l="1"/>
  <c r="T27" i="2"/>
  <c r="E28" i="2"/>
  <c r="S27" i="2"/>
  <c r="I28" i="2" l="1"/>
  <c r="Q28" i="2" s="1"/>
  <c r="P28" i="2"/>
  <c r="H28" i="2"/>
  <c r="M28" i="2" s="1"/>
  <c r="N28" i="2" l="1"/>
  <c r="E29" i="2"/>
  <c r="S28" i="2"/>
  <c r="F29" i="2"/>
  <c r="T28" i="2"/>
  <c r="I29" i="2" l="1"/>
  <c r="Q29" i="2" s="1"/>
  <c r="P29" i="2"/>
  <c r="H29" i="2"/>
  <c r="N29" i="2"/>
  <c r="M29" i="2"/>
  <c r="F30" i="2" l="1"/>
  <c r="T29" i="2"/>
  <c r="E30" i="2"/>
  <c r="S29" i="2"/>
  <c r="I30" i="2" l="1"/>
  <c r="Q30" i="2" s="1"/>
  <c r="P30" i="2"/>
  <c r="H30" i="2"/>
  <c r="M30" i="2" s="1"/>
  <c r="N30" i="2"/>
  <c r="E31" i="2" l="1"/>
  <c r="S30" i="2"/>
  <c r="F31" i="2"/>
  <c r="T30" i="2"/>
  <c r="I31" i="2" l="1"/>
  <c r="Q31" i="2" s="1"/>
  <c r="H31" i="2"/>
  <c r="M31" i="2" s="1"/>
  <c r="P31" i="2"/>
  <c r="N31" i="2"/>
  <c r="F32" i="2" l="1"/>
  <c r="T31" i="2"/>
  <c r="E32" i="2"/>
  <c r="S31" i="2"/>
  <c r="I32" i="2" l="1"/>
  <c r="Q32" i="2" s="1"/>
  <c r="P32" i="2"/>
  <c r="H32" i="2"/>
  <c r="M32" i="2" s="1"/>
  <c r="N32" i="2"/>
  <c r="F33" i="2" l="1"/>
  <c r="T32" i="2"/>
  <c r="E33" i="2"/>
  <c r="S32" i="2"/>
  <c r="I33" i="2" l="1"/>
  <c r="Q33" i="2" s="1"/>
  <c r="P33" i="2"/>
  <c r="H33" i="2"/>
  <c r="M33" i="2" s="1"/>
  <c r="N33" i="2"/>
  <c r="F34" i="2" l="1"/>
  <c r="T33" i="2"/>
  <c r="E34" i="2"/>
  <c r="S33" i="2"/>
  <c r="I34" i="2" l="1"/>
  <c r="Q34" i="2" s="1"/>
  <c r="P34" i="2"/>
  <c r="H34" i="2"/>
  <c r="M34" i="2" s="1"/>
  <c r="N34" i="2" l="1"/>
  <c r="F35" i="2" s="1"/>
  <c r="T34" i="2"/>
  <c r="E35" i="2"/>
  <c r="S34" i="2"/>
  <c r="I35" i="2" l="1"/>
  <c r="Q35" i="2" s="1"/>
  <c r="P35" i="2"/>
  <c r="H35" i="2"/>
  <c r="M35" i="2" s="1"/>
  <c r="N35" i="2" l="1"/>
  <c r="F36" i="2"/>
  <c r="T35" i="2"/>
  <c r="E36" i="2"/>
  <c r="S35" i="2"/>
  <c r="I36" i="2" l="1"/>
  <c r="Q36" i="2" s="1"/>
  <c r="P36" i="2"/>
  <c r="H36" i="2"/>
  <c r="M36" i="2" s="1"/>
  <c r="N36" i="2" l="1"/>
  <c r="E37" i="2"/>
  <c r="S36" i="2"/>
  <c r="F37" i="2"/>
  <c r="T36" i="2"/>
  <c r="I37" i="2" l="1"/>
  <c r="Q37" i="2" s="1"/>
  <c r="P37" i="2"/>
  <c r="H37" i="2"/>
  <c r="M37" i="2"/>
  <c r="N37" i="2" l="1"/>
  <c r="F38" i="2"/>
  <c r="T37" i="2"/>
  <c r="E38" i="2"/>
  <c r="S37" i="2"/>
  <c r="I38" i="2" l="1"/>
  <c r="Q38" i="2" s="1"/>
  <c r="P38" i="2"/>
  <c r="N38" i="2"/>
  <c r="H38" i="2"/>
  <c r="M38" i="2" s="1"/>
  <c r="E39" i="2" l="1"/>
  <c r="S38" i="2"/>
  <c r="F39" i="2"/>
  <c r="T38" i="2"/>
  <c r="I39" i="2" l="1"/>
  <c r="Q39" i="2" s="1"/>
  <c r="H39" i="2"/>
  <c r="M39" i="2" s="1"/>
  <c r="P39" i="2"/>
  <c r="N39" i="2"/>
  <c r="E40" i="2" l="1"/>
  <c r="S39" i="2"/>
  <c r="F40" i="2"/>
  <c r="T39" i="2"/>
  <c r="I40" i="2" l="1"/>
  <c r="Q40" i="2" s="1"/>
  <c r="P40" i="2"/>
  <c r="H40" i="2"/>
  <c r="M40" i="2" s="1"/>
  <c r="N40" i="2"/>
  <c r="F41" i="2" l="1"/>
  <c r="T40" i="2"/>
  <c r="E41" i="2"/>
  <c r="S40" i="2"/>
  <c r="I41" i="2" l="1"/>
  <c r="Q41" i="2" s="1"/>
  <c r="P41" i="2"/>
  <c r="H41" i="2"/>
  <c r="M41" i="2" s="1"/>
  <c r="N41" i="2" l="1"/>
  <c r="E42" i="2"/>
  <c r="S41" i="2"/>
  <c r="F42" i="2"/>
  <c r="T41" i="2"/>
  <c r="I42" i="2" l="1"/>
  <c r="Q42" i="2" s="1"/>
  <c r="P42" i="2"/>
  <c r="H42" i="2"/>
  <c r="M42" i="2" s="1"/>
  <c r="N42" i="2"/>
  <c r="F43" i="2" l="1"/>
  <c r="T42" i="2"/>
  <c r="E43" i="2"/>
  <c r="S42" i="2"/>
  <c r="I43" i="2" l="1"/>
  <c r="Q43" i="2" s="1"/>
  <c r="H43" i="2"/>
  <c r="M43" i="2" s="1"/>
  <c r="N43" i="2"/>
  <c r="P43" i="2"/>
  <c r="F44" i="2" l="1"/>
  <c r="T43" i="2"/>
  <c r="E44" i="2"/>
  <c r="S43" i="2"/>
  <c r="I44" i="2" l="1"/>
  <c r="Q44" i="2" s="1"/>
  <c r="P44" i="2"/>
  <c r="H44" i="2"/>
  <c r="M44" i="2" s="1"/>
  <c r="N44" i="2" l="1"/>
  <c r="E45" i="2"/>
  <c r="S44" i="2"/>
  <c r="F45" i="2"/>
  <c r="T44" i="2"/>
  <c r="I45" i="2" l="1"/>
  <c r="Q45" i="2" s="1"/>
  <c r="P45" i="2"/>
  <c r="H45" i="2"/>
  <c r="M45" i="2" s="1"/>
  <c r="N45" i="2"/>
  <c r="F46" i="2" l="1"/>
  <c r="T45" i="2"/>
  <c r="E46" i="2"/>
  <c r="S45" i="2"/>
  <c r="I46" i="2" l="1"/>
  <c r="Q46" i="2" s="1"/>
  <c r="P46" i="2"/>
  <c r="H46" i="2"/>
  <c r="M46" i="2" s="1"/>
  <c r="N46" i="2"/>
  <c r="F47" i="2" l="1"/>
  <c r="T46" i="2"/>
  <c r="E47" i="2"/>
  <c r="S46" i="2"/>
  <c r="I47" i="2" l="1"/>
  <c r="Q47" i="2" s="1"/>
  <c r="H47" i="2"/>
  <c r="M47" i="2" s="1"/>
  <c r="P47" i="2"/>
  <c r="E48" i="2" l="1"/>
  <c r="S47" i="2"/>
  <c r="N47" i="2"/>
  <c r="F48" i="2" l="1"/>
  <c r="T47" i="2"/>
  <c r="I48" i="2" l="1"/>
  <c r="Q48" i="2" s="1"/>
  <c r="P48" i="2"/>
  <c r="N48" i="2"/>
  <c r="H48" i="2"/>
  <c r="M48" i="2" s="1"/>
  <c r="E49" i="2" l="1"/>
  <c r="S48" i="2"/>
  <c r="F49" i="2"/>
  <c r="T48" i="2"/>
  <c r="I49" i="2" l="1"/>
  <c r="Q49" i="2" s="1"/>
  <c r="H49" i="2"/>
  <c r="M49" i="2" s="1"/>
  <c r="P49" i="2"/>
  <c r="N49" i="2"/>
  <c r="F50" i="2" l="1"/>
  <c r="T49" i="2"/>
  <c r="E50" i="2"/>
  <c r="S49" i="2"/>
  <c r="I50" i="2" l="1"/>
  <c r="Q50" i="2" s="1"/>
  <c r="H50" i="2"/>
  <c r="M50" i="2" s="1"/>
  <c r="P50" i="2"/>
  <c r="N50" i="2"/>
  <c r="F51" i="2" l="1"/>
  <c r="T50" i="2"/>
  <c r="E51" i="2"/>
  <c r="S50" i="2"/>
  <c r="I51" i="2" l="1"/>
  <c r="Q51" i="2" s="1"/>
  <c r="H51" i="2"/>
  <c r="M51" i="2" s="1"/>
  <c r="P51" i="2"/>
  <c r="N51" i="2"/>
  <c r="F52" i="2" l="1"/>
  <c r="T51" i="2"/>
  <c r="E52" i="2"/>
  <c r="S51" i="2"/>
  <c r="I52" i="2" l="1"/>
  <c r="Q52" i="2" s="1"/>
  <c r="P52" i="2"/>
  <c r="H52" i="2"/>
  <c r="M52" i="2" s="1"/>
  <c r="N52" i="2"/>
  <c r="E53" i="2" l="1"/>
  <c r="S52" i="2"/>
  <c r="F53" i="2"/>
  <c r="T52" i="2"/>
  <c r="I53" i="2" l="1"/>
  <c r="Q53" i="2" s="1"/>
  <c r="P53" i="2"/>
  <c r="H53" i="2"/>
  <c r="M53" i="2" s="1"/>
  <c r="N53" i="2" l="1"/>
  <c r="F54" i="2" s="1"/>
  <c r="T53" i="2"/>
  <c r="E54" i="2"/>
  <c r="S53" i="2"/>
  <c r="I54" i="2" l="1"/>
  <c r="Q54" i="2" s="1"/>
  <c r="P54" i="2"/>
  <c r="N54" i="2"/>
  <c r="H54" i="2"/>
  <c r="M54" i="2" s="1"/>
  <c r="E55" i="2" l="1"/>
  <c r="S54" i="2"/>
  <c r="F55" i="2"/>
  <c r="T54" i="2"/>
  <c r="I55" i="2" l="1"/>
  <c r="Q55" i="2" s="1"/>
  <c r="H55" i="2"/>
  <c r="M55" i="2" s="1"/>
  <c r="P55" i="2"/>
  <c r="N55" i="2"/>
  <c r="E56" i="2" l="1"/>
  <c r="S55" i="2"/>
  <c r="F56" i="2"/>
  <c r="T55" i="2"/>
  <c r="I56" i="2" l="1"/>
  <c r="Q56" i="2" s="1"/>
  <c r="P56" i="2"/>
  <c r="H56" i="2"/>
  <c r="M56" i="2" s="1"/>
  <c r="N56" i="2" l="1"/>
  <c r="E57" i="2"/>
  <c r="S56" i="2"/>
  <c r="F57" i="2"/>
  <c r="T56" i="2"/>
  <c r="I57" i="2" l="1"/>
  <c r="Q57" i="2" s="1"/>
  <c r="H57" i="2"/>
  <c r="M57" i="2" s="1"/>
  <c r="N57" i="2"/>
  <c r="P57" i="2"/>
  <c r="E58" i="2" l="1"/>
  <c r="S57" i="2"/>
  <c r="F58" i="2"/>
  <c r="T57" i="2"/>
  <c r="I58" i="2" l="1"/>
  <c r="Q58" i="2" s="1"/>
  <c r="H58" i="2"/>
  <c r="M58" i="2" s="1"/>
  <c r="P58" i="2"/>
  <c r="N58" i="2"/>
  <c r="E59" i="2" l="1"/>
  <c r="S58" i="2"/>
  <c r="F59" i="2"/>
  <c r="T58" i="2"/>
  <c r="I59" i="2" l="1"/>
  <c r="Q59" i="2" s="1"/>
  <c r="P59" i="2"/>
  <c r="H59" i="2"/>
  <c r="N59" i="2"/>
  <c r="M59" i="2"/>
  <c r="E60" i="2" l="1"/>
  <c r="S59" i="2"/>
  <c r="F60" i="2"/>
  <c r="T59" i="2"/>
  <c r="I60" i="2" l="1"/>
  <c r="Q60" i="2" s="1"/>
  <c r="P60" i="2"/>
  <c r="H60" i="2"/>
  <c r="M60" i="2" s="1"/>
  <c r="N60" i="2" l="1"/>
  <c r="F61" i="2"/>
  <c r="T60" i="2"/>
  <c r="E61" i="2"/>
  <c r="S60" i="2"/>
  <c r="I61" i="2" l="1"/>
  <c r="Q61" i="2" s="1"/>
  <c r="P61" i="2"/>
  <c r="H61" i="2"/>
  <c r="M61" i="2" s="1"/>
  <c r="N61" i="2"/>
  <c r="F62" i="2" l="1"/>
  <c r="T61" i="2"/>
  <c r="E62" i="2"/>
  <c r="S61" i="2"/>
  <c r="I62" i="2" l="1"/>
  <c r="Q62" i="2" s="1"/>
  <c r="H62" i="2"/>
  <c r="M62" i="2" s="1"/>
  <c r="P62" i="2"/>
  <c r="N62" i="2"/>
  <c r="F63" i="2" l="1"/>
  <c r="T62" i="2"/>
  <c r="E63" i="2"/>
  <c r="S62" i="2"/>
  <c r="I63" i="2" l="1"/>
  <c r="Q63" i="2" s="1"/>
  <c r="H63" i="2"/>
  <c r="M63" i="2" s="1"/>
  <c r="N63" i="2"/>
  <c r="P63" i="2"/>
  <c r="E64" i="2" l="1"/>
  <c r="S63" i="2"/>
  <c r="F64" i="2"/>
  <c r="T63" i="2"/>
  <c r="I64" i="2" l="1"/>
  <c r="Q64" i="2" s="1"/>
  <c r="P64" i="2"/>
  <c r="H64" i="2"/>
  <c r="M64" i="2" s="1"/>
  <c r="N64" i="2" l="1"/>
  <c r="F65" i="2" s="1"/>
  <c r="T64" i="2"/>
  <c r="E65" i="2"/>
  <c r="S64" i="2"/>
  <c r="I65" i="2" l="1"/>
  <c r="Q65" i="2" s="1"/>
  <c r="P65" i="2"/>
  <c r="H65" i="2"/>
  <c r="M65" i="2" s="1"/>
  <c r="N65" i="2" l="1"/>
  <c r="F66" i="2"/>
  <c r="T65" i="2"/>
  <c r="E66" i="2"/>
  <c r="S65" i="2"/>
  <c r="I66" i="2" l="1"/>
  <c r="Q66" i="2" s="1"/>
  <c r="P66" i="2"/>
  <c r="H66" i="2"/>
  <c r="M66" i="2" s="1"/>
  <c r="N66" i="2" l="1"/>
  <c r="E67" i="2"/>
  <c r="S66" i="2"/>
  <c r="F67" i="2"/>
  <c r="T66" i="2"/>
  <c r="I67" i="2" l="1"/>
  <c r="Q67" i="2" s="1"/>
  <c r="H67" i="2"/>
  <c r="M67" i="2" s="1"/>
  <c r="P67" i="2"/>
  <c r="N67" i="2"/>
  <c r="F68" i="2" l="1"/>
  <c r="T67" i="2"/>
  <c r="E68" i="2"/>
  <c r="S67" i="2"/>
  <c r="I68" i="2" l="1"/>
  <c r="Q68" i="2" s="1"/>
  <c r="P68" i="2"/>
  <c r="H68" i="2"/>
  <c r="M68" i="2" s="1"/>
  <c r="N68" i="2" l="1"/>
  <c r="E69" i="2"/>
  <c r="S68" i="2"/>
  <c r="F69" i="2"/>
  <c r="T68" i="2"/>
  <c r="I69" i="2" l="1"/>
  <c r="Q69" i="2" s="1"/>
  <c r="H69" i="2"/>
  <c r="M69" i="2" s="1"/>
  <c r="P69" i="2"/>
  <c r="E70" i="2" l="1"/>
  <c r="S69" i="2"/>
  <c r="N69" i="2"/>
  <c r="F70" i="2" l="1"/>
  <c r="T69" i="2"/>
  <c r="I70" i="2" l="1"/>
  <c r="Q70" i="2" s="1"/>
  <c r="P70" i="2"/>
  <c r="H70" i="2"/>
  <c r="M70" i="2" s="1"/>
  <c r="N70" i="2" l="1"/>
  <c r="F71" i="2"/>
  <c r="T70" i="2"/>
  <c r="E71" i="2"/>
  <c r="S70" i="2"/>
  <c r="I71" i="2" l="1"/>
  <c r="Q71" i="2" s="1"/>
  <c r="H71" i="2"/>
  <c r="M71" i="2" s="1"/>
  <c r="P71" i="2"/>
  <c r="N71" i="2" l="1"/>
  <c r="E72" i="2"/>
  <c r="S71" i="2"/>
  <c r="F72" i="2" l="1"/>
  <c r="T71" i="2"/>
  <c r="I72" i="2" l="1"/>
  <c r="Q72" i="2" s="1"/>
  <c r="P72" i="2"/>
  <c r="H72" i="2"/>
  <c r="M72" i="2" s="1"/>
  <c r="N72" i="2"/>
  <c r="F73" i="2" l="1"/>
  <c r="T72" i="2"/>
  <c r="E73" i="2"/>
  <c r="S72" i="2"/>
  <c r="I73" i="2" l="1"/>
  <c r="Q73" i="2" s="1"/>
  <c r="P73" i="2"/>
  <c r="H73" i="2"/>
  <c r="M73" i="2" s="1"/>
  <c r="N73" i="2" l="1"/>
  <c r="F74" i="2" s="1"/>
  <c r="T73" i="2"/>
  <c r="E74" i="2"/>
  <c r="S73" i="2"/>
  <c r="I74" i="2" l="1"/>
  <c r="Q74" i="2" s="1"/>
  <c r="P74" i="2"/>
  <c r="H74" i="2"/>
  <c r="M74" i="2" s="1"/>
  <c r="N74" i="2" l="1"/>
  <c r="E75" i="2"/>
  <c r="S74" i="2"/>
  <c r="F75" i="2"/>
  <c r="T74" i="2"/>
  <c r="I75" i="2" l="1"/>
  <c r="Q75" i="2" s="1"/>
  <c r="H75" i="2"/>
  <c r="M75" i="2" s="1"/>
  <c r="P75" i="2"/>
  <c r="N75" i="2"/>
  <c r="F76" i="2" l="1"/>
  <c r="T75" i="2"/>
  <c r="E76" i="2"/>
  <c r="S75" i="2"/>
  <c r="I76" i="2" l="1"/>
  <c r="Q76" i="2" s="1"/>
  <c r="P76" i="2"/>
  <c r="H76" i="2"/>
  <c r="M76" i="2" s="1"/>
  <c r="N76" i="2"/>
  <c r="F77" i="2" l="1"/>
  <c r="T76" i="2"/>
  <c r="E77" i="2"/>
  <c r="S76" i="2"/>
  <c r="I77" i="2" l="1"/>
  <c r="Q77" i="2" s="1"/>
  <c r="P77" i="2"/>
  <c r="H77" i="2"/>
  <c r="M77" i="2" s="1"/>
  <c r="N77" i="2" l="1"/>
  <c r="F78" i="2" s="1"/>
  <c r="T77" i="2"/>
  <c r="E78" i="2"/>
  <c r="S77" i="2"/>
  <c r="I78" i="2" l="1"/>
  <c r="Q78" i="2" s="1"/>
  <c r="P78" i="2"/>
  <c r="N78" i="2"/>
  <c r="H78" i="2"/>
  <c r="M78" i="2" s="1"/>
  <c r="E79" i="2" l="1"/>
  <c r="S78" i="2"/>
  <c r="F79" i="2"/>
  <c r="T78" i="2"/>
  <c r="I79" i="2" l="1"/>
  <c r="Q79" i="2" s="1"/>
  <c r="P79" i="2"/>
  <c r="H79" i="2"/>
  <c r="M79" i="2" s="1"/>
  <c r="N79" i="2"/>
  <c r="F80" i="2" l="1"/>
  <c r="T79" i="2"/>
  <c r="E80" i="2"/>
  <c r="S79" i="2"/>
  <c r="I80" i="2" l="1"/>
  <c r="Q80" i="2" s="1"/>
  <c r="P80" i="2"/>
  <c r="H80" i="2"/>
  <c r="M80" i="2" s="1"/>
  <c r="N80" i="2"/>
  <c r="F81" i="2" l="1"/>
  <c r="T80" i="2"/>
  <c r="E81" i="2"/>
  <c r="S80" i="2"/>
  <c r="I81" i="2" l="1"/>
  <c r="Q81" i="2" s="1"/>
  <c r="P81" i="2"/>
  <c r="H81" i="2"/>
  <c r="M81" i="2" s="1"/>
  <c r="N81" i="2" l="1"/>
  <c r="F82" i="2" s="1"/>
  <c r="E82" i="2"/>
  <c r="S81" i="2"/>
  <c r="T81" i="2"/>
  <c r="I82" i="2" l="1"/>
  <c r="Q82" i="2" s="1"/>
  <c r="P82" i="2"/>
  <c r="H82" i="2"/>
  <c r="M82" i="2" s="1"/>
  <c r="N82" i="2"/>
  <c r="E83" i="2" l="1"/>
  <c r="S82" i="2"/>
  <c r="F83" i="2"/>
  <c r="T82" i="2"/>
  <c r="I83" i="2" l="1"/>
  <c r="Q83" i="2" s="1"/>
  <c r="H83" i="2"/>
  <c r="M83" i="2" s="1"/>
  <c r="P83" i="2"/>
  <c r="N83" i="2" l="1"/>
  <c r="F84" i="2" s="1"/>
  <c r="T83" i="2"/>
  <c r="E84" i="2"/>
  <c r="S83" i="2"/>
  <c r="I84" i="2" l="1"/>
  <c r="Q84" i="2" s="1"/>
  <c r="P84" i="2"/>
  <c r="H84" i="2"/>
  <c r="M84" i="2" s="1"/>
  <c r="N84" i="2" l="1"/>
  <c r="F85" i="2" s="1"/>
  <c r="T84" i="2"/>
  <c r="E85" i="2"/>
  <c r="S84" i="2"/>
  <c r="I85" i="2" l="1"/>
  <c r="Q85" i="2" s="1"/>
  <c r="P85" i="2"/>
  <c r="N85" i="2"/>
  <c r="H85" i="2"/>
  <c r="M85" i="2" s="1"/>
  <c r="E86" i="2" l="1"/>
  <c r="S85" i="2"/>
  <c r="F86" i="2"/>
  <c r="T85" i="2"/>
  <c r="I86" i="2" l="1"/>
  <c r="Q86" i="2" s="1"/>
  <c r="P86" i="2"/>
  <c r="H86" i="2"/>
  <c r="M86" i="2" s="1"/>
  <c r="N86" i="2" l="1"/>
  <c r="E87" i="2"/>
  <c r="S86" i="2"/>
  <c r="F87" i="2"/>
  <c r="T86" i="2"/>
  <c r="I87" i="2" l="1"/>
  <c r="Q87" i="2" s="1"/>
  <c r="P87" i="2"/>
  <c r="H87" i="2"/>
  <c r="M87" i="2" s="1"/>
  <c r="N87" i="2"/>
  <c r="F88" i="2" l="1"/>
  <c r="T87" i="2"/>
  <c r="E88" i="2"/>
  <c r="S87" i="2"/>
  <c r="I88" i="2" l="1"/>
  <c r="Q88" i="2" s="1"/>
  <c r="P88" i="2"/>
  <c r="H88" i="2"/>
  <c r="M88" i="2" s="1"/>
  <c r="N88" i="2" l="1"/>
  <c r="F89" i="2" s="1"/>
  <c r="T88" i="2"/>
  <c r="E89" i="2"/>
  <c r="S88" i="2"/>
  <c r="I89" i="2" l="1"/>
  <c r="Q89" i="2" s="1"/>
  <c r="P89" i="2"/>
  <c r="H89" i="2"/>
  <c r="M89" i="2" s="1"/>
  <c r="N89" i="2"/>
  <c r="F90" i="2" l="1"/>
  <c r="T89" i="2"/>
  <c r="E90" i="2"/>
  <c r="S89" i="2"/>
  <c r="I90" i="2" l="1"/>
  <c r="Q90" i="2" s="1"/>
  <c r="P90" i="2"/>
  <c r="H90" i="2"/>
  <c r="M90" i="2" s="1"/>
  <c r="N90" i="2" l="1"/>
  <c r="F91" i="2"/>
  <c r="T90" i="2"/>
  <c r="E91" i="2"/>
  <c r="S90" i="2"/>
  <c r="I91" i="2" l="1"/>
  <c r="Q91" i="2" s="1"/>
  <c r="P91" i="2"/>
  <c r="H91" i="2"/>
  <c r="M91" i="2" s="1"/>
  <c r="N91" i="2" l="1"/>
  <c r="E92" i="2"/>
  <c r="S91" i="2"/>
  <c r="F92" i="2"/>
  <c r="T91" i="2"/>
  <c r="I92" i="2" l="1"/>
  <c r="Q92" i="2" s="1"/>
  <c r="P92" i="2"/>
  <c r="H92" i="2"/>
  <c r="M92" i="2" s="1"/>
  <c r="N92" i="2" l="1"/>
  <c r="E93" i="2"/>
  <c r="S92" i="2"/>
  <c r="F93" i="2"/>
  <c r="T92" i="2"/>
  <c r="I93" i="2" l="1"/>
  <c r="Q93" i="2" s="1"/>
  <c r="P93" i="2"/>
  <c r="N93" i="2"/>
  <c r="H93" i="2"/>
  <c r="M93" i="2" s="1"/>
  <c r="E94" i="2" l="1"/>
  <c r="S93" i="2"/>
  <c r="F94" i="2"/>
  <c r="T93" i="2"/>
  <c r="I94" i="2" l="1"/>
  <c r="Q94" i="2" s="1"/>
  <c r="P94" i="2"/>
  <c r="H94" i="2"/>
  <c r="M94" i="2" s="1"/>
  <c r="N94" i="2" l="1"/>
  <c r="E95" i="2"/>
  <c r="S94" i="2"/>
  <c r="F95" i="2"/>
  <c r="T94" i="2"/>
  <c r="I95" i="2" l="1"/>
  <c r="Q95" i="2" s="1"/>
  <c r="P95" i="2"/>
  <c r="H95" i="2"/>
  <c r="M95" i="2" s="1"/>
  <c r="N95" i="2"/>
  <c r="F96" i="2" l="1"/>
  <c r="T95" i="2"/>
  <c r="E96" i="2"/>
  <c r="S95" i="2"/>
  <c r="I96" i="2" l="1"/>
  <c r="Q96" i="2" s="1"/>
  <c r="P96" i="2"/>
  <c r="N96" i="2"/>
  <c r="H96" i="2"/>
  <c r="M96" i="2" s="1"/>
  <c r="E97" i="2" l="1"/>
  <c r="S96" i="2"/>
  <c r="F97" i="2"/>
  <c r="T96" i="2"/>
  <c r="I97" i="2" l="1"/>
  <c r="Q97" i="2" s="1"/>
  <c r="P97" i="2"/>
  <c r="H97" i="2"/>
  <c r="M97" i="2" s="1"/>
  <c r="N97" i="2"/>
  <c r="F98" i="2" l="1"/>
  <c r="T97" i="2"/>
  <c r="E98" i="2"/>
  <c r="S97" i="2"/>
  <c r="I98" i="2" l="1"/>
  <c r="Q98" i="2" s="1"/>
  <c r="P98" i="2"/>
  <c r="H98" i="2"/>
  <c r="M98" i="2" s="1"/>
  <c r="N98" i="2" l="1"/>
  <c r="E99" i="2"/>
  <c r="S98" i="2"/>
  <c r="F99" i="2"/>
  <c r="T98" i="2"/>
  <c r="I99" i="2" l="1"/>
  <c r="Q99" i="2" s="1"/>
  <c r="P99" i="2"/>
  <c r="H99" i="2"/>
  <c r="M99" i="2" s="1"/>
  <c r="N99" i="2"/>
  <c r="F100" i="2" l="1"/>
  <c r="T99" i="2"/>
  <c r="E100" i="2"/>
  <c r="S99" i="2"/>
  <c r="I100" i="2" l="1"/>
  <c r="Q100" i="2" s="1"/>
  <c r="P100" i="2"/>
  <c r="H100" i="2"/>
  <c r="M100" i="2" s="1"/>
  <c r="N100" i="2" l="1"/>
  <c r="E101" i="2"/>
  <c r="S100" i="2"/>
  <c r="F101" i="2"/>
  <c r="T100" i="2"/>
  <c r="I101" i="2" l="1"/>
  <c r="Q101" i="2" s="1"/>
  <c r="P101" i="2"/>
  <c r="H101" i="2"/>
  <c r="M101" i="2" s="1"/>
  <c r="N101" i="2" l="1"/>
  <c r="E102" i="2"/>
  <c r="S101" i="2"/>
  <c r="F102" i="2"/>
  <c r="T101" i="2"/>
  <c r="I102" i="2" l="1"/>
  <c r="Q102" i="2" s="1"/>
  <c r="P102" i="2"/>
  <c r="H102" i="2"/>
  <c r="M102" i="2" s="1"/>
  <c r="E103" i="2" l="1"/>
  <c r="S102" i="2"/>
  <c r="N102" i="2"/>
  <c r="F103" i="2" l="1"/>
  <c r="T102" i="2"/>
  <c r="I103" i="2" l="1"/>
  <c r="Q103" i="2" s="1"/>
  <c r="P103" i="2"/>
  <c r="H103" i="2"/>
  <c r="M103" i="2" s="1"/>
  <c r="N103" i="2" l="1"/>
  <c r="E104" i="2"/>
  <c r="S103" i="2"/>
  <c r="F104" i="2"/>
  <c r="T103" i="2"/>
  <c r="I104" i="2" l="1"/>
  <c r="Q104" i="2" s="1"/>
  <c r="P104" i="2"/>
  <c r="H104" i="2"/>
  <c r="M104" i="2" s="1"/>
  <c r="N104" i="2" l="1"/>
  <c r="F105" i="2" s="1"/>
  <c r="T104" i="2"/>
  <c r="E105" i="2"/>
  <c r="S104" i="2"/>
  <c r="I105" i="2" l="1"/>
  <c r="Q105" i="2" s="1"/>
  <c r="P105" i="2"/>
  <c r="H105" i="2"/>
  <c r="M105" i="2" s="1"/>
  <c r="N105" i="2"/>
  <c r="F106" i="2" l="1"/>
  <c r="T105" i="2"/>
  <c r="E106" i="2"/>
  <c r="S105" i="2"/>
  <c r="I106" i="2" l="1"/>
  <c r="Q106" i="2" s="1"/>
  <c r="P106" i="2"/>
  <c r="H106" i="2"/>
  <c r="M106" i="2" s="1"/>
  <c r="N106" i="2" l="1"/>
  <c r="E107" i="2"/>
  <c r="S106" i="2"/>
  <c r="F107" i="2"/>
  <c r="T106" i="2"/>
  <c r="I107" i="2" l="1"/>
  <c r="Q107" i="2" s="1"/>
  <c r="P107" i="2"/>
  <c r="H107" i="2"/>
  <c r="M107" i="2" s="1"/>
  <c r="N107" i="2" l="1"/>
  <c r="E108" i="2"/>
  <c r="S107" i="2"/>
  <c r="F108" i="2"/>
  <c r="T107" i="2"/>
  <c r="I108" i="2" l="1"/>
  <c r="Q108" i="2" s="1"/>
  <c r="H108" i="2"/>
  <c r="P108" i="2"/>
  <c r="M108" i="2"/>
  <c r="N108" i="2" l="1"/>
  <c r="E109" i="2"/>
  <c r="S108" i="2"/>
  <c r="F109" i="2"/>
  <c r="T108" i="2"/>
  <c r="I109" i="2" l="1"/>
  <c r="Q109" i="2" s="1"/>
  <c r="P109" i="2"/>
  <c r="H109" i="2"/>
  <c r="M109" i="2" s="1"/>
  <c r="N109" i="2"/>
  <c r="E110" i="2" l="1"/>
  <c r="S109" i="2"/>
  <c r="F110" i="2"/>
  <c r="T109" i="2"/>
  <c r="I110" i="2" l="1"/>
  <c r="Q110" i="2" s="1"/>
  <c r="P110" i="2"/>
  <c r="H110" i="2"/>
  <c r="M110" i="2" s="1"/>
  <c r="N110" i="2" l="1"/>
  <c r="F111" i="2"/>
  <c r="T110" i="2"/>
  <c r="E111" i="2"/>
  <c r="S110" i="2"/>
  <c r="I111" i="2" l="1"/>
  <c r="Q111" i="2" s="1"/>
  <c r="P111" i="2"/>
  <c r="H111" i="2"/>
  <c r="M111" i="2" s="1"/>
  <c r="N111" i="2" l="1"/>
  <c r="E112" i="2"/>
  <c r="S111" i="2"/>
  <c r="F112" i="2" l="1"/>
  <c r="T111" i="2"/>
  <c r="I112" i="2" l="1"/>
  <c r="Q112" i="2" s="1"/>
  <c r="H112" i="2"/>
  <c r="M112" i="2" s="1"/>
  <c r="P112" i="2"/>
  <c r="N112" i="2" l="1"/>
  <c r="E113" i="2"/>
  <c r="S112" i="2"/>
  <c r="F113" i="2" l="1"/>
  <c r="T112" i="2"/>
  <c r="I113" i="2" l="1"/>
  <c r="Q113" i="2" s="1"/>
  <c r="P113" i="2"/>
  <c r="H113" i="2"/>
  <c r="M113" i="2" s="1"/>
  <c r="N113" i="2" l="1"/>
  <c r="F114" i="2" s="1"/>
  <c r="T113" i="2"/>
  <c r="E114" i="2"/>
  <c r="S113" i="2"/>
  <c r="I114" i="2" l="1"/>
  <c r="Q114" i="2" s="1"/>
  <c r="H114" i="2"/>
  <c r="M114" i="2" s="1"/>
  <c r="P114" i="2"/>
  <c r="N114" i="2" l="1"/>
  <c r="E115" i="2"/>
  <c r="S114" i="2"/>
  <c r="F115" i="2"/>
  <c r="T114" i="2"/>
  <c r="I115" i="2" l="1"/>
  <c r="Q115" i="2" s="1"/>
  <c r="P115" i="2"/>
  <c r="N115" i="2"/>
  <c r="H115" i="2"/>
  <c r="M115" i="2" s="1"/>
  <c r="E116" i="2" l="1"/>
  <c r="S115" i="2"/>
  <c r="F116" i="2"/>
  <c r="T115" i="2"/>
  <c r="I116" i="2" l="1"/>
  <c r="Q116" i="2" s="1"/>
  <c r="H116" i="2"/>
  <c r="M116" i="2" s="1"/>
  <c r="N116" i="2"/>
  <c r="P116" i="2"/>
  <c r="E117" i="2" l="1"/>
  <c r="S116" i="2"/>
  <c r="F117" i="2"/>
  <c r="T116" i="2"/>
  <c r="I117" i="2" l="1"/>
  <c r="Q117" i="2" s="1"/>
  <c r="P117" i="2"/>
  <c r="N117" i="2"/>
  <c r="H117" i="2"/>
  <c r="M117" i="2" s="1"/>
  <c r="E118" i="2" l="1"/>
  <c r="S117" i="2"/>
  <c r="F118" i="2"/>
  <c r="T117" i="2"/>
  <c r="I118" i="2" l="1"/>
  <c r="Q118" i="2" s="1"/>
  <c r="H118" i="2"/>
  <c r="M118" i="2" s="1"/>
  <c r="P118" i="2"/>
  <c r="N118" i="2"/>
  <c r="E119" i="2" l="1"/>
  <c r="S118" i="2"/>
  <c r="F119" i="2"/>
  <c r="T118" i="2"/>
  <c r="I119" i="2" l="1"/>
  <c r="Q119" i="2" s="1"/>
  <c r="P119" i="2"/>
  <c r="H119" i="2"/>
  <c r="M119" i="2" s="1"/>
  <c r="N119" i="2"/>
  <c r="F120" i="2" l="1"/>
  <c r="T119" i="2"/>
  <c r="E120" i="2"/>
  <c r="S119" i="2"/>
  <c r="I120" i="2" l="1"/>
  <c r="Q120" i="2" s="1"/>
  <c r="P120" i="2"/>
  <c r="N120" i="2"/>
  <c r="H120" i="2"/>
  <c r="M120" i="2" s="1"/>
  <c r="E121" i="2" l="1"/>
  <c r="S120" i="2"/>
  <c r="F121" i="2"/>
  <c r="T120" i="2"/>
  <c r="I121" i="2" l="1"/>
  <c r="Q121" i="2" s="1"/>
  <c r="P121" i="2"/>
  <c r="H121" i="2"/>
  <c r="M121" i="2" s="1"/>
  <c r="N121" i="2"/>
  <c r="F122" i="2" l="1"/>
  <c r="T121" i="2"/>
  <c r="E122" i="2"/>
  <c r="S121" i="2"/>
  <c r="I122" i="2" l="1"/>
  <c r="Q122" i="2" s="1"/>
  <c r="P122" i="2"/>
  <c r="H122" i="2"/>
  <c r="M122" i="2" s="1"/>
  <c r="N122" i="2"/>
  <c r="F123" i="2" l="1"/>
  <c r="T122" i="2"/>
  <c r="E123" i="2"/>
  <c r="S122" i="2"/>
  <c r="I123" i="2" l="1"/>
  <c r="Q123" i="2" s="1"/>
  <c r="P123" i="2"/>
  <c r="N123" i="2"/>
  <c r="H123" i="2"/>
  <c r="M123" i="2" s="1"/>
  <c r="E124" i="2" l="1"/>
  <c r="S123" i="2"/>
  <c r="F124" i="2"/>
  <c r="T123" i="2"/>
  <c r="I124" i="2" l="1"/>
  <c r="Q124" i="2" s="1"/>
  <c r="P124" i="2"/>
  <c r="H124" i="2"/>
  <c r="M124" i="2" s="1"/>
  <c r="N124" i="2" l="1"/>
  <c r="F125" i="2"/>
  <c r="T124" i="2"/>
  <c r="E125" i="2"/>
  <c r="S124" i="2"/>
  <c r="I125" i="2" l="1"/>
  <c r="Q125" i="2" s="1"/>
  <c r="P125" i="2"/>
  <c r="H125" i="2"/>
  <c r="M125" i="2" s="1"/>
  <c r="E126" i="2" l="1"/>
  <c r="S125" i="2"/>
  <c r="N125" i="2"/>
  <c r="F126" i="2" l="1"/>
  <c r="T125" i="2"/>
  <c r="I126" i="2" l="1"/>
  <c r="Q126" i="2" s="1"/>
  <c r="P126" i="2"/>
  <c r="N126" i="2"/>
  <c r="H126" i="2"/>
  <c r="M126" i="2" s="1"/>
  <c r="E127" i="2" l="1"/>
  <c r="S126" i="2"/>
  <c r="F127" i="2"/>
  <c r="T126" i="2"/>
  <c r="I127" i="2" l="1"/>
  <c r="Q127" i="2" s="1"/>
  <c r="P127" i="2"/>
  <c r="H127" i="2"/>
  <c r="M127" i="2" s="1"/>
  <c r="N127" i="2"/>
  <c r="F128" i="2" l="1"/>
  <c r="T127" i="2"/>
  <c r="E128" i="2"/>
  <c r="S127" i="2"/>
  <c r="I128" i="2" l="1"/>
  <c r="Q128" i="2" s="1"/>
  <c r="P128" i="2"/>
  <c r="N128" i="2"/>
  <c r="H128" i="2"/>
  <c r="M128" i="2" s="1"/>
  <c r="E129" i="2" l="1"/>
  <c r="S128" i="2"/>
  <c r="F129" i="2"/>
  <c r="T128" i="2"/>
  <c r="I129" i="2" l="1"/>
  <c r="Q129" i="2" s="1"/>
  <c r="H129" i="2"/>
  <c r="M129" i="2" s="1"/>
  <c r="P129" i="2"/>
  <c r="N129" i="2"/>
  <c r="E130" i="2" l="1"/>
  <c r="S129" i="2"/>
  <c r="F130" i="2"/>
  <c r="T129" i="2"/>
  <c r="I130" i="2" l="1"/>
  <c r="Q130" i="2" s="1"/>
  <c r="H130" i="2"/>
  <c r="M130" i="2" s="1"/>
  <c r="P130" i="2"/>
  <c r="N130" i="2"/>
  <c r="F131" i="2" l="1"/>
  <c r="T130" i="2"/>
  <c r="E131" i="2"/>
  <c r="S130" i="2"/>
  <c r="I131" i="2" l="1"/>
  <c r="Q131" i="2" s="1"/>
  <c r="P131" i="2"/>
  <c r="N131" i="2"/>
  <c r="H131" i="2"/>
  <c r="M131" i="2" s="1"/>
  <c r="F132" i="2" l="1"/>
  <c r="T131" i="2"/>
  <c r="E132" i="2"/>
  <c r="S131" i="2"/>
  <c r="I132" i="2" l="1"/>
  <c r="Q132" i="2" s="1"/>
  <c r="P132" i="2"/>
  <c r="H132" i="2"/>
  <c r="M132" i="2" s="1"/>
  <c r="N132" i="2"/>
  <c r="F133" i="2" l="1"/>
  <c r="T132" i="2"/>
  <c r="E133" i="2"/>
  <c r="S132" i="2"/>
  <c r="I133" i="2" l="1"/>
  <c r="Q133" i="2" s="1"/>
  <c r="P133" i="2"/>
  <c r="N133" i="2"/>
  <c r="H133" i="2"/>
  <c r="M133" i="2" s="1"/>
  <c r="E134" i="2" l="1"/>
  <c r="S133" i="2"/>
  <c r="F134" i="2"/>
  <c r="T133" i="2"/>
  <c r="I134" i="2" l="1"/>
  <c r="Q134" i="2" s="1"/>
  <c r="H134" i="2"/>
  <c r="P134" i="2"/>
  <c r="M134" i="2"/>
  <c r="E135" i="2" l="1"/>
  <c r="S134" i="2"/>
  <c r="N134" i="2"/>
  <c r="F135" i="2" l="1"/>
  <c r="T134" i="2"/>
  <c r="I135" i="2" l="1"/>
  <c r="Q135" i="2" s="1"/>
  <c r="P135" i="2"/>
  <c r="H135" i="2"/>
  <c r="M135" i="2" s="1"/>
  <c r="N135" i="2"/>
  <c r="F136" i="2" l="1"/>
  <c r="T135" i="2"/>
  <c r="E136" i="2"/>
  <c r="S135" i="2"/>
  <c r="I136" i="2" l="1"/>
  <c r="Q136" i="2" s="1"/>
  <c r="P136" i="2"/>
  <c r="N136" i="2"/>
  <c r="H136" i="2"/>
  <c r="M136" i="2" s="1"/>
  <c r="E137" i="2" l="1"/>
  <c r="S136" i="2"/>
  <c r="F137" i="2"/>
  <c r="T136" i="2"/>
  <c r="I137" i="2" l="1"/>
  <c r="Q137" i="2" s="1"/>
  <c r="P137" i="2"/>
  <c r="H137" i="2"/>
  <c r="M137" i="2" s="1"/>
  <c r="N137" i="2" l="1"/>
  <c r="F138" i="2"/>
  <c r="T137" i="2"/>
  <c r="E138" i="2"/>
  <c r="S137" i="2"/>
  <c r="I138" i="2" l="1"/>
  <c r="Q138" i="2" s="1"/>
  <c r="H138" i="2"/>
  <c r="M138" i="2" s="1"/>
  <c r="P138" i="2"/>
  <c r="N138" i="2"/>
  <c r="E139" i="2" l="1"/>
  <c r="S138" i="2"/>
  <c r="F139" i="2"/>
  <c r="T138" i="2"/>
  <c r="I139" i="2" l="1"/>
  <c r="Q139" i="2" s="1"/>
  <c r="P139" i="2"/>
  <c r="H139" i="2"/>
  <c r="M139" i="2" s="1"/>
  <c r="E140" i="2" l="1"/>
  <c r="S139" i="2"/>
  <c r="N139" i="2"/>
  <c r="F140" i="2" l="1"/>
  <c r="T139" i="2"/>
  <c r="I140" i="2" l="1"/>
  <c r="Q140" i="2" s="1"/>
  <c r="H140" i="2"/>
  <c r="M140" i="2" s="1"/>
  <c r="P140" i="2"/>
  <c r="N140" i="2" l="1"/>
  <c r="F141" i="2"/>
  <c r="T140" i="2"/>
  <c r="E141" i="2"/>
  <c r="S140" i="2"/>
  <c r="I141" i="2" l="1"/>
  <c r="Q141" i="2" s="1"/>
  <c r="P141" i="2"/>
  <c r="N141" i="2"/>
  <c r="H141" i="2"/>
  <c r="M141" i="2" s="1"/>
  <c r="E142" i="2" l="1"/>
  <c r="S141" i="2"/>
  <c r="F142" i="2"/>
  <c r="T141" i="2"/>
  <c r="I142" i="2" l="1"/>
  <c r="Q142" i="2" s="1"/>
  <c r="P142" i="2"/>
  <c r="H142" i="2"/>
  <c r="M142" i="2" s="1"/>
  <c r="N142" i="2" l="1"/>
  <c r="E143" i="2"/>
  <c r="S142" i="2"/>
  <c r="F143" i="2" l="1"/>
  <c r="T142" i="2"/>
  <c r="I143" i="2" l="1"/>
  <c r="Q143" i="2" s="1"/>
  <c r="P143" i="2"/>
  <c r="H143" i="2"/>
  <c r="M143" i="2" s="1"/>
  <c r="E144" i="2" l="1"/>
  <c r="S143" i="2"/>
  <c r="N143" i="2"/>
  <c r="F144" i="2" l="1"/>
  <c r="T143" i="2"/>
  <c r="I144" i="2" l="1"/>
  <c r="Q144" i="2" s="1"/>
  <c r="H144" i="2"/>
  <c r="M144" i="2" s="1"/>
  <c r="P144" i="2"/>
  <c r="N144" i="2" l="1"/>
  <c r="E145" i="2"/>
  <c r="S144" i="2"/>
  <c r="F145" i="2"/>
  <c r="T144" i="2"/>
  <c r="I145" i="2" l="1"/>
  <c r="Q145" i="2" s="1"/>
  <c r="P145" i="2"/>
  <c r="H145" i="2"/>
  <c r="M145" i="2" s="1"/>
  <c r="N145" i="2" l="1"/>
  <c r="F146" i="2"/>
  <c r="T145" i="2"/>
  <c r="E146" i="2"/>
  <c r="S145" i="2"/>
  <c r="I146" i="2" l="1"/>
  <c r="Q146" i="2" s="1"/>
  <c r="H146" i="2"/>
  <c r="M146" i="2" s="1"/>
  <c r="N146" i="2"/>
  <c r="P146" i="2"/>
  <c r="E147" i="2" l="1"/>
  <c r="S146" i="2"/>
  <c r="F147" i="2"/>
  <c r="T146" i="2"/>
  <c r="I147" i="2" l="1"/>
  <c r="Q147" i="2" s="1"/>
  <c r="P147" i="2"/>
  <c r="H147" i="2"/>
  <c r="N147" i="2"/>
  <c r="M147" i="2"/>
  <c r="E148" i="2" l="1"/>
  <c r="S147" i="2"/>
  <c r="F148" i="2"/>
  <c r="T147" i="2"/>
  <c r="I148" i="2" l="1"/>
  <c r="Q148" i="2" s="1"/>
  <c r="P148" i="2"/>
  <c r="H148" i="2"/>
  <c r="M148" i="2" s="1"/>
  <c r="N148" i="2"/>
  <c r="F149" i="2" l="1"/>
  <c r="T148" i="2"/>
  <c r="E149" i="2"/>
  <c r="S148" i="2"/>
  <c r="I149" i="2" l="1"/>
  <c r="Q149" i="2" s="1"/>
  <c r="P149" i="2"/>
  <c r="H149" i="2"/>
  <c r="M149" i="2" s="1"/>
  <c r="N149" i="2"/>
  <c r="E150" i="2" l="1"/>
  <c r="S149" i="2"/>
  <c r="F150" i="2"/>
  <c r="T149" i="2"/>
  <c r="I150" i="2" l="1"/>
  <c r="Q150" i="2" s="1"/>
  <c r="H150" i="2"/>
  <c r="M150" i="2" s="1"/>
  <c r="P150" i="2"/>
  <c r="N150" i="2"/>
  <c r="E151" i="2" l="1"/>
  <c r="S150" i="2"/>
  <c r="F151" i="2"/>
  <c r="T150" i="2"/>
  <c r="I151" i="2" l="1"/>
  <c r="Q151" i="2" s="1"/>
  <c r="P151" i="2"/>
  <c r="H151" i="2"/>
  <c r="M151" i="2" s="1"/>
  <c r="N151" i="2"/>
  <c r="F152" i="2" l="1"/>
  <c r="T151" i="2"/>
  <c r="E152" i="2"/>
  <c r="S151" i="2"/>
  <c r="I152" i="2" l="1"/>
  <c r="Q152" i="2" s="1"/>
  <c r="P152" i="2"/>
  <c r="H152" i="2"/>
  <c r="M152" i="2" s="1"/>
  <c r="N152" i="2" l="1"/>
  <c r="F153" i="2"/>
  <c r="T152" i="2"/>
  <c r="E153" i="2"/>
  <c r="S152" i="2"/>
  <c r="I153" i="2" l="1"/>
  <c r="Q153" i="2" s="1"/>
  <c r="P153" i="2"/>
  <c r="H153" i="2"/>
  <c r="M153" i="2" s="1"/>
  <c r="N153" i="2"/>
  <c r="F154" i="2" l="1"/>
  <c r="T153" i="2"/>
  <c r="E154" i="2"/>
  <c r="S153" i="2"/>
  <c r="I154" i="2" l="1"/>
  <c r="Q154" i="2" s="1"/>
  <c r="H154" i="2"/>
  <c r="M154" i="2" s="1"/>
  <c r="P154" i="2"/>
  <c r="N154" i="2"/>
  <c r="E155" i="2" l="1"/>
  <c r="S154" i="2"/>
  <c r="F155" i="2"/>
  <c r="T154" i="2"/>
  <c r="I155" i="2" l="1"/>
  <c r="Q155" i="2" s="1"/>
  <c r="P155" i="2"/>
  <c r="H155" i="2"/>
  <c r="M155" i="2" s="1"/>
  <c r="N155" i="2"/>
  <c r="F156" i="2" l="1"/>
  <c r="T155" i="2"/>
  <c r="E156" i="2"/>
  <c r="S155" i="2"/>
  <c r="I156" i="2" l="1"/>
  <c r="Q156" i="2" s="1"/>
  <c r="P156" i="2"/>
  <c r="H156" i="2"/>
  <c r="M156" i="2" s="1"/>
  <c r="N156" i="2"/>
  <c r="F157" i="2" l="1"/>
  <c r="T156" i="2"/>
  <c r="E157" i="2"/>
  <c r="S156" i="2"/>
  <c r="I157" i="2" l="1"/>
  <c r="Q157" i="2" s="1"/>
  <c r="P157" i="2"/>
  <c r="H157" i="2"/>
  <c r="M157" i="2" s="1"/>
  <c r="N157" i="2"/>
  <c r="F158" i="2" l="1"/>
  <c r="T157" i="2"/>
  <c r="E158" i="2"/>
  <c r="S157" i="2"/>
  <c r="I158" i="2" l="1"/>
  <c r="Q158" i="2" s="1"/>
  <c r="H158" i="2"/>
  <c r="M158" i="2" s="1"/>
  <c r="N158" i="2"/>
  <c r="P158" i="2"/>
  <c r="E159" i="2" l="1"/>
  <c r="S158" i="2"/>
  <c r="F159" i="2"/>
  <c r="T158" i="2"/>
  <c r="I159" i="2" l="1"/>
  <c r="Q159" i="2" s="1"/>
  <c r="P159" i="2"/>
  <c r="H159" i="2"/>
  <c r="M159" i="2" s="1"/>
  <c r="N159" i="2" l="1"/>
  <c r="E160" i="2"/>
  <c r="S159" i="2"/>
  <c r="F160" i="2"/>
  <c r="T159" i="2"/>
  <c r="I160" i="2" l="1"/>
  <c r="Q160" i="2" s="1"/>
  <c r="P160" i="2"/>
  <c r="N160" i="2"/>
  <c r="H160" i="2"/>
  <c r="M160" i="2" s="1"/>
  <c r="E161" i="2" l="1"/>
  <c r="S160" i="2"/>
  <c r="F161" i="2"/>
  <c r="T160" i="2"/>
  <c r="I161" i="2" l="1"/>
  <c r="Q161" i="2" s="1"/>
  <c r="P161" i="2"/>
  <c r="H161" i="2"/>
  <c r="M161" i="2" s="1"/>
  <c r="N161" i="2"/>
  <c r="F162" i="2" l="1"/>
  <c r="T161" i="2"/>
  <c r="E162" i="2"/>
  <c r="S161" i="2"/>
  <c r="I162" i="2" l="1"/>
  <c r="Q162" i="2" s="1"/>
  <c r="H162" i="2"/>
  <c r="M162" i="2" s="1"/>
  <c r="N162" i="2"/>
  <c r="P162" i="2"/>
  <c r="E163" i="2" l="1"/>
  <c r="S162" i="2"/>
  <c r="F163" i="2"/>
  <c r="T162" i="2"/>
  <c r="I163" i="2" l="1"/>
  <c r="Q163" i="2" s="1"/>
  <c r="P163" i="2"/>
  <c r="N163" i="2"/>
  <c r="H163" i="2"/>
  <c r="M163" i="2" s="1"/>
  <c r="E164" i="2" l="1"/>
  <c r="S163" i="2"/>
  <c r="F164" i="2"/>
  <c r="T163" i="2"/>
  <c r="I164" i="2" l="1"/>
  <c r="Q164" i="2" s="1"/>
  <c r="P164" i="2"/>
  <c r="H164" i="2"/>
  <c r="M164" i="2" s="1"/>
  <c r="N164" i="2"/>
  <c r="F165" i="2" l="1"/>
  <c r="T164" i="2"/>
  <c r="E165" i="2"/>
  <c r="S164" i="2"/>
  <c r="I165" i="2" l="1"/>
  <c r="Q165" i="2" s="1"/>
  <c r="P165" i="2"/>
  <c r="H165" i="2"/>
  <c r="M165" i="2" s="1"/>
  <c r="N165" i="2"/>
  <c r="F166" i="2" l="1"/>
  <c r="T165" i="2"/>
  <c r="E166" i="2"/>
  <c r="S165" i="2"/>
  <c r="I166" i="2" l="1"/>
  <c r="Q166" i="2" s="1"/>
  <c r="P166" i="2"/>
  <c r="N166" i="2"/>
  <c r="H166" i="2"/>
  <c r="M166" i="2" s="1"/>
  <c r="E167" i="2" l="1"/>
  <c r="S166" i="2"/>
  <c r="F167" i="2"/>
  <c r="T166" i="2"/>
  <c r="I167" i="2" l="1"/>
  <c r="Q167" i="2" s="1"/>
  <c r="P167" i="2"/>
  <c r="H167" i="2"/>
  <c r="M167" i="2" s="1"/>
  <c r="N167" i="2"/>
  <c r="F168" i="2" l="1"/>
  <c r="T167" i="2"/>
  <c r="E168" i="2"/>
  <c r="S167" i="2"/>
  <c r="I168" i="2" l="1"/>
  <c r="Q168" i="2" s="1"/>
  <c r="P168" i="2"/>
  <c r="N168" i="2"/>
  <c r="H168" i="2"/>
  <c r="M168" i="2" s="1"/>
  <c r="E169" i="2" l="1"/>
  <c r="S168" i="2"/>
  <c r="F169" i="2"/>
  <c r="T168" i="2"/>
  <c r="I169" i="2" l="1"/>
  <c r="Q169" i="2" s="1"/>
  <c r="P169" i="2"/>
  <c r="H169" i="2"/>
  <c r="M169" i="2" s="1"/>
  <c r="N169" i="2"/>
  <c r="F170" i="2" l="1"/>
  <c r="T169" i="2"/>
  <c r="E170" i="2"/>
  <c r="S169" i="2"/>
  <c r="I170" i="2" l="1"/>
  <c r="Q170" i="2" s="1"/>
  <c r="H170" i="2"/>
  <c r="M170" i="2" s="1"/>
  <c r="P170" i="2"/>
  <c r="N170" i="2"/>
  <c r="E171" i="2" l="1"/>
  <c r="S170" i="2"/>
  <c r="F171" i="2"/>
  <c r="T170" i="2"/>
  <c r="I171" i="2" l="1"/>
  <c r="Q171" i="2" s="1"/>
  <c r="P171" i="2"/>
  <c r="H171" i="2"/>
  <c r="N171" i="2"/>
  <c r="M171" i="2"/>
  <c r="F172" i="2" l="1"/>
  <c r="T171" i="2"/>
  <c r="E172" i="2"/>
  <c r="S171" i="2"/>
  <c r="I172" i="2" l="1"/>
  <c r="Q172" i="2" s="1"/>
  <c r="P172" i="2"/>
  <c r="H172" i="2"/>
  <c r="M172" i="2" s="1"/>
  <c r="N172" i="2"/>
  <c r="E173" i="2" l="1"/>
  <c r="S172" i="2"/>
  <c r="F173" i="2"/>
  <c r="T172" i="2"/>
  <c r="I173" i="2" l="1"/>
  <c r="Q173" i="2" s="1"/>
  <c r="H173" i="2"/>
  <c r="M173" i="2" s="1"/>
  <c r="P173" i="2"/>
  <c r="N173" i="2"/>
  <c r="F174" i="2" l="1"/>
  <c r="T173" i="2"/>
  <c r="E174" i="2"/>
  <c r="S173" i="2"/>
  <c r="I174" i="2" l="1"/>
  <c r="Q174" i="2" s="1"/>
  <c r="P174" i="2"/>
  <c r="H174" i="2"/>
  <c r="M174" i="2" s="1"/>
  <c r="N174" i="2" l="1"/>
  <c r="F175" i="2"/>
  <c r="T174" i="2"/>
  <c r="E175" i="2"/>
  <c r="S174" i="2"/>
  <c r="I175" i="2" l="1"/>
  <c r="Q175" i="2" s="1"/>
  <c r="P175" i="2"/>
  <c r="H175" i="2"/>
  <c r="M175" i="2" s="1"/>
  <c r="N175" i="2"/>
  <c r="F176" i="2" l="1"/>
  <c r="T175" i="2"/>
  <c r="E176" i="2"/>
  <c r="S175" i="2"/>
  <c r="I176" i="2" l="1"/>
  <c r="Q176" i="2" s="1"/>
  <c r="H176" i="2"/>
  <c r="M176" i="2" s="1"/>
  <c r="P176" i="2"/>
  <c r="N176" i="2" l="1"/>
  <c r="E177" i="2"/>
  <c r="S176" i="2"/>
  <c r="F177" i="2" l="1"/>
  <c r="T176" i="2"/>
  <c r="I177" i="2" l="1"/>
  <c r="Q177" i="2" s="1"/>
  <c r="P177" i="2"/>
  <c r="H177" i="2"/>
  <c r="M177" i="2" s="1"/>
  <c r="N177" i="2" l="1"/>
  <c r="E178" i="2"/>
  <c r="S177" i="2"/>
  <c r="F178" i="2" l="1"/>
  <c r="T177" i="2"/>
  <c r="I178" i="2" l="1"/>
  <c r="Q178" i="2" s="1"/>
  <c r="H178" i="2"/>
  <c r="M178" i="2" s="1"/>
  <c r="P178" i="2"/>
  <c r="N178" i="2"/>
  <c r="F179" i="2" l="1"/>
  <c r="T178" i="2"/>
  <c r="E179" i="2"/>
  <c r="S178" i="2"/>
  <c r="I179" i="2" l="1"/>
  <c r="Q179" i="2" s="1"/>
  <c r="P179" i="2"/>
  <c r="H179" i="2"/>
  <c r="M179" i="2" s="1"/>
  <c r="N179" i="2"/>
  <c r="F180" i="2" l="1"/>
  <c r="T179" i="2"/>
  <c r="E180" i="2"/>
  <c r="S179" i="2"/>
  <c r="I180" i="2" l="1"/>
  <c r="Q180" i="2" s="1"/>
  <c r="P180" i="2"/>
  <c r="H180" i="2"/>
  <c r="M180" i="2" s="1"/>
  <c r="N180" i="2" l="1"/>
  <c r="F181" i="2"/>
  <c r="T180" i="2"/>
  <c r="E181" i="2"/>
  <c r="S180" i="2"/>
  <c r="I181" i="2" l="1"/>
  <c r="Q181" i="2" s="1"/>
  <c r="P181" i="2"/>
  <c r="H181" i="2"/>
  <c r="M181" i="2" s="1"/>
  <c r="N181" i="2" l="1"/>
  <c r="E182" i="2"/>
  <c r="S181" i="2"/>
  <c r="F182" i="2"/>
  <c r="T181" i="2"/>
  <c r="I182" i="2" l="1"/>
  <c r="Q182" i="2" s="1"/>
  <c r="H182" i="2"/>
  <c r="M182" i="2" s="1"/>
  <c r="N182" i="2"/>
  <c r="P182" i="2"/>
  <c r="E183" i="2" l="1"/>
  <c r="S182" i="2"/>
  <c r="F183" i="2"/>
  <c r="T182" i="2"/>
  <c r="I183" i="2" l="1"/>
  <c r="Q183" i="2" s="1"/>
  <c r="P183" i="2"/>
  <c r="H183" i="2"/>
  <c r="M183" i="2" s="1"/>
  <c r="N183" i="2"/>
  <c r="F184" i="2" l="1"/>
  <c r="T183" i="2"/>
  <c r="E184" i="2"/>
  <c r="S183" i="2"/>
  <c r="I184" i="2" l="1"/>
  <c r="Q184" i="2" s="1"/>
  <c r="P184" i="2"/>
  <c r="N184" i="2"/>
  <c r="H184" i="2"/>
  <c r="M184" i="2" s="1"/>
  <c r="E185" i="2" l="1"/>
  <c r="S184" i="2"/>
  <c r="F185" i="2"/>
  <c r="T184" i="2"/>
  <c r="I185" i="2" l="1"/>
  <c r="Q185" i="2" s="1"/>
  <c r="P185" i="2"/>
  <c r="N185" i="2"/>
  <c r="H185" i="2"/>
  <c r="M185" i="2" s="1"/>
  <c r="E186" i="2" l="1"/>
  <c r="S185" i="2"/>
  <c r="F186" i="2"/>
  <c r="T185" i="2"/>
  <c r="I186" i="2" l="1"/>
  <c r="Q186" i="2" s="1"/>
  <c r="P186" i="2"/>
  <c r="N186" i="2"/>
  <c r="H186" i="2"/>
  <c r="M186" i="2" s="1"/>
  <c r="E187" i="2" l="1"/>
  <c r="S186" i="2"/>
  <c r="F187" i="2"/>
  <c r="T186" i="2"/>
  <c r="I187" i="2" l="1"/>
  <c r="Q187" i="2" s="1"/>
  <c r="P187" i="2"/>
  <c r="N187" i="2"/>
  <c r="H187" i="2"/>
  <c r="M187" i="2" s="1"/>
  <c r="F188" i="2" l="1"/>
  <c r="T187" i="2"/>
  <c r="E188" i="2"/>
  <c r="S187" i="2"/>
  <c r="I188" i="2" l="1"/>
  <c r="Q188" i="2" s="1"/>
  <c r="H188" i="2"/>
  <c r="M188" i="2" s="1"/>
  <c r="P188" i="2"/>
  <c r="N188" i="2"/>
  <c r="F189" i="2" l="1"/>
  <c r="T188" i="2"/>
  <c r="E189" i="2"/>
  <c r="S188" i="2"/>
  <c r="I189" i="2" l="1"/>
  <c r="Q189" i="2" s="1"/>
  <c r="P189" i="2"/>
  <c r="N189" i="2"/>
  <c r="H189" i="2"/>
  <c r="M189" i="2" s="1"/>
  <c r="E190" i="2" l="1"/>
  <c r="S189" i="2"/>
  <c r="F190" i="2"/>
  <c r="T189" i="2"/>
  <c r="I190" i="2" l="1"/>
  <c r="Q190" i="2" s="1"/>
  <c r="H190" i="2"/>
  <c r="M190" i="2" s="1"/>
  <c r="P190" i="2"/>
  <c r="N190" i="2" l="1"/>
  <c r="F191" i="2"/>
  <c r="T190" i="2"/>
  <c r="E191" i="2"/>
  <c r="S190" i="2"/>
  <c r="I191" i="2" l="1"/>
  <c r="Q191" i="2" s="1"/>
  <c r="P191" i="2"/>
  <c r="H191" i="2"/>
  <c r="M191" i="2" s="1"/>
  <c r="N191" i="2"/>
  <c r="F192" i="2" l="1"/>
  <c r="T191" i="2"/>
  <c r="E192" i="2"/>
  <c r="S191" i="2"/>
  <c r="I192" i="2" l="1"/>
  <c r="Q192" i="2" s="1"/>
  <c r="H192" i="2"/>
  <c r="M192" i="2" s="1"/>
  <c r="P192" i="2"/>
  <c r="N192" i="2"/>
  <c r="E193" i="2" l="1"/>
  <c r="S192" i="2"/>
  <c r="F193" i="2"/>
  <c r="T192" i="2"/>
  <c r="I193" i="2" l="1"/>
  <c r="Q193" i="2" s="1"/>
  <c r="P193" i="2"/>
  <c r="H193" i="2"/>
  <c r="M193" i="2" s="1"/>
  <c r="N193" i="2" l="1"/>
  <c r="E194" i="2"/>
  <c r="S193" i="2"/>
  <c r="F194" i="2"/>
  <c r="T193" i="2"/>
  <c r="I194" i="2" l="1"/>
  <c r="Q194" i="2" s="1"/>
  <c r="P194" i="2"/>
  <c r="H194" i="2"/>
  <c r="M194" i="2" s="1"/>
  <c r="N194" i="2" l="1"/>
  <c r="E195" i="2"/>
  <c r="S194" i="2"/>
  <c r="F195" i="2"/>
  <c r="T194" i="2"/>
  <c r="I195" i="2" l="1"/>
  <c r="Q195" i="2" s="1"/>
  <c r="H195" i="2"/>
  <c r="M195" i="2" s="1"/>
  <c r="P195" i="2"/>
  <c r="N195" i="2"/>
  <c r="E196" i="2" l="1"/>
  <c r="S195" i="2"/>
  <c r="F196" i="2"/>
  <c r="T195" i="2"/>
  <c r="I196" i="2" l="1"/>
  <c r="Q196" i="2" s="1"/>
  <c r="H196" i="2"/>
  <c r="M196" i="2" s="1"/>
  <c r="P196" i="2"/>
  <c r="N196" i="2" l="1"/>
  <c r="F197" i="2"/>
  <c r="T196" i="2"/>
  <c r="E197" i="2"/>
  <c r="S196" i="2"/>
  <c r="I197" i="2" l="1"/>
  <c r="Q197" i="2" s="1"/>
  <c r="P197" i="2"/>
  <c r="N197" i="2"/>
  <c r="H197" i="2"/>
  <c r="M197" i="2" s="1"/>
  <c r="E198" i="2" l="1"/>
  <c r="S197" i="2"/>
  <c r="F198" i="2"/>
  <c r="T197" i="2"/>
  <c r="I198" i="2" l="1"/>
  <c r="Q198" i="2" s="1"/>
  <c r="P198" i="2"/>
  <c r="H198" i="2"/>
  <c r="N198" i="2"/>
  <c r="M198" i="2"/>
  <c r="E199" i="2" l="1"/>
  <c r="S198" i="2"/>
  <c r="F199" i="2"/>
  <c r="T198" i="2"/>
  <c r="I199" i="2" l="1"/>
  <c r="Q199" i="2" s="1"/>
  <c r="H199" i="2"/>
  <c r="M199" i="2" s="1"/>
  <c r="P199" i="2"/>
  <c r="N199" i="2" l="1"/>
  <c r="E200" i="2"/>
  <c r="S199" i="2"/>
  <c r="F200" i="2"/>
  <c r="T199" i="2"/>
  <c r="I200" i="2" l="1"/>
  <c r="Q200" i="2" s="1"/>
  <c r="P200" i="2"/>
  <c r="N200" i="2"/>
  <c r="H200" i="2"/>
  <c r="M200" i="2" s="1"/>
  <c r="E201" i="2" l="1"/>
  <c r="S200" i="2"/>
  <c r="F201" i="2"/>
  <c r="T200" i="2"/>
  <c r="I201" i="2" l="1"/>
  <c r="Q201" i="2" s="1"/>
  <c r="P201" i="2"/>
  <c r="H201" i="2"/>
  <c r="M201" i="2" s="1"/>
  <c r="N201" i="2"/>
  <c r="F202" i="2" l="1"/>
  <c r="T201" i="2"/>
  <c r="E202" i="2"/>
  <c r="S201" i="2"/>
  <c r="I202" i="2" l="1"/>
  <c r="Q202" i="2" s="1"/>
  <c r="P202" i="2"/>
  <c r="H202" i="2"/>
  <c r="M202" i="2" s="1"/>
  <c r="N202" i="2"/>
  <c r="F203" i="2" l="1"/>
  <c r="T202" i="2"/>
  <c r="E203" i="2"/>
  <c r="S202" i="2"/>
  <c r="I203" i="2" l="1"/>
  <c r="Q203" i="2" s="1"/>
  <c r="H203" i="2"/>
  <c r="M203" i="2" s="1"/>
  <c r="P203" i="2"/>
  <c r="N203" i="2"/>
  <c r="E204" i="2" l="1"/>
  <c r="S203" i="2"/>
  <c r="F204" i="2"/>
  <c r="T203" i="2"/>
  <c r="I204" i="2" l="1"/>
  <c r="Q204" i="2" s="1"/>
  <c r="P204" i="2"/>
  <c r="H204" i="2"/>
  <c r="M204" i="2" s="1"/>
  <c r="N204" i="2" l="1"/>
  <c r="E205" i="2"/>
  <c r="S204" i="2"/>
  <c r="F205" i="2"/>
  <c r="T204" i="2"/>
  <c r="I205" i="2" l="1"/>
  <c r="Q205" i="2" s="1"/>
  <c r="H205" i="2"/>
  <c r="M205" i="2" s="1"/>
  <c r="P205" i="2"/>
  <c r="N205" i="2" l="1"/>
  <c r="E206" i="2"/>
  <c r="S205" i="2"/>
  <c r="F206" i="2"/>
  <c r="T205" i="2"/>
  <c r="I206" i="2" l="1"/>
  <c r="Q206" i="2" s="1"/>
  <c r="P206" i="2"/>
  <c r="H206" i="2"/>
  <c r="M206" i="2" s="1"/>
  <c r="N206" i="2" l="1"/>
  <c r="E207" i="2"/>
  <c r="S206" i="2"/>
  <c r="F207" i="2"/>
  <c r="T206" i="2"/>
  <c r="I207" i="2" l="1"/>
  <c r="Q207" i="2" s="1"/>
  <c r="H207" i="2"/>
  <c r="M207" i="2" s="1"/>
  <c r="P207" i="2"/>
  <c r="N207" i="2"/>
  <c r="E208" i="2" l="1"/>
  <c r="S207" i="2"/>
  <c r="F208" i="2"/>
  <c r="T207" i="2"/>
  <c r="I208" i="2" l="1"/>
  <c r="Q208" i="2" s="1"/>
  <c r="P208" i="2"/>
  <c r="H208" i="2"/>
  <c r="M208" i="2" s="1"/>
  <c r="N208" i="2" l="1"/>
  <c r="F209" i="2" s="1"/>
  <c r="T208" i="2"/>
  <c r="E209" i="2"/>
  <c r="S208" i="2"/>
  <c r="I209" i="2" l="1"/>
  <c r="Q209" i="2" s="1"/>
  <c r="H209" i="2"/>
  <c r="M209" i="2" s="1"/>
  <c r="P209" i="2"/>
  <c r="N209" i="2"/>
  <c r="E210" i="2" l="1"/>
  <c r="S209" i="2"/>
  <c r="F210" i="2"/>
  <c r="T209" i="2"/>
  <c r="I210" i="2" l="1"/>
  <c r="Q210" i="2" s="1"/>
  <c r="P210" i="2"/>
  <c r="H210" i="2"/>
  <c r="M210" i="2" s="1"/>
  <c r="N210" i="2" l="1"/>
  <c r="E211" i="2"/>
  <c r="S210" i="2"/>
  <c r="F211" i="2"/>
  <c r="T210" i="2"/>
  <c r="I211" i="2" l="1"/>
  <c r="Q211" i="2" s="1"/>
  <c r="H211" i="2"/>
  <c r="M211" i="2" s="1"/>
  <c r="P211" i="2"/>
  <c r="N211" i="2" l="1"/>
  <c r="E212" i="2"/>
  <c r="S211" i="2"/>
  <c r="F212" i="2"/>
  <c r="T211" i="2"/>
  <c r="I212" i="2" l="1"/>
  <c r="Q212" i="2" s="1"/>
  <c r="P212" i="2"/>
  <c r="H212" i="2"/>
  <c r="M212" i="2" s="1"/>
  <c r="N212" i="2"/>
  <c r="F213" i="2" l="1"/>
  <c r="T212" i="2"/>
  <c r="E213" i="2"/>
  <c r="S212" i="2"/>
  <c r="I213" i="2" l="1"/>
  <c r="Q213" i="2" s="1"/>
  <c r="P213" i="2"/>
  <c r="H213" i="2"/>
  <c r="M213" i="2" s="1"/>
  <c r="N213" i="2"/>
  <c r="F214" i="2" l="1"/>
  <c r="T213" i="2"/>
  <c r="E214" i="2"/>
  <c r="S213" i="2"/>
  <c r="I214" i="2" l="1"/>
  <c r="Q214" i="2" s="1"/>
  <c r="P214" i="2"/>
  <c r="H214" i="2"/>
  <c r="M214" i="2" s="1"/>
  <c r="N214" i="2" l="1"/>
  <c r="E215" i="2"/>
  <c r="S214" i="2"/>
  <c r="F215" i="2"/>
  <c r="T214" i="2"/>
  <c r="I215" i="2" l="1"/>
  <c r="Q215" i="2" s="1"/>
  <c r="P215" i="2"/>
  <c r="H215" i="2"/>
  <c r="M215" i="2" s="1"/>
  <c r="N215" i="2" l="1"/>
  <c r="E216" i="2"/>
  <c r="S215" i="2"/>
  <c r="F216" i="2"/>
  <c r="T215" i="2"/>
  <c r="I216" i="2" l="1"/>
  <c r="Q216" i="2" s="1"/>
  <c r="H216" i="2"/>
  <c r="M216" i="2" s="1"/>
  <c r="P216" i="2"/>
  <c r="N216" i="2" l="1"/>
  <c r="F217" i="2" s="1"/>
  <c r="E217" i="2"/>
  <c r="S216" i="2"/>
  <c r="T216" i="2" l="1"/>
  <c r="I217" i="2"/>
  <c r="Q217" i="2" s="1"/>
  <c r="H217" i="2"/>
  <c r="M217" i="2" s="1"/>
  <c r="P217" i="2"/>
  <c r="N217" i="2" l="1"/>
  <c r="E218" i="2"/>
  <c r="S217" i="2"/>
  <c r="F218" i="2"/>
  <c r="T217" i="2"/>
  <c r="I218" i="2" l="1"/>
  <c r="Q218" i="2" s="1"/>
  <c r="P218" i="2"/>
  <c r="H218" i="2"/>
  <c r="M218" i="2" s="1"/>
  <c r="N218" i="2"/>
  <c r="F219" i="2" l="1"/>
  <c r="T218" i="2"/>
  <c r="E219" i="2"/>
  <c r="S218" i="2"/>
  <c r="I219" i="2" l="1"/>
  <c r="Q219" i="2" s="1"/>
  <c r="H219" i="2"/>
  <c r="M219" i="2" s="1"/>
  <c r="P219" i="2"/>
  <c r="N219" i="2"/>
  <c r="F220" i="2" l="1"/>
  <c r="T219" i="2"/>
  <c r="E220" i="2"/>
  <c r="S219" i="2"/>
  <c r="I220" i="2" l="1"/>
  <c r="Q220" i="2" s="1"/>
  <c r="P220" i="2"/>
  <c r="H220" i="2"/>
  <c r="M220" i="2" s="1"/>
  <c r="N220" i="2"/>
  <c r="E221" i="2" l="1"/>
  <c r="S220" i="2"/>
  <c r="F221" i="2"/>
  <c r="T220" i="2"/>
  <c r="I221" i="2" l="1"/>
  <c r="Q221" i="2" s="1"/>
  <c r="P221" i="2"/>
  <c r="H221" i="2"/>
  <c r="M221" i="2" s="1"/>
  <c r="N221" i="2" l="1"/>
  <c r="F222" i="2"/>
  <c r="T221" i="2"/>
  <c r="E222" i="2"/>
  <c r="S221" i="2"/>
  <c r="I222" i="2" l="1"/>
  <c r="Q222" i="2" s="1"/>
  <c r="P222" i="2"/>
  <c r="H222" i="2"/>
  <c r="M222" i="2" s="1"/>
  <c r="N222" i="2"/>
  <c r="E223" i="2" l="1"/>
  <c r="S222" i="2"/>
  <c r="F223" i="2"/>
  <c r="T222" i="2"/>
  <c r="I223" i="2" l="1"/>
  <c r="Q223" i="2" s="1"/>
  <c r="H223" i="2"/>
  <c r="M223" i="2" s="1"/>
  <c r="P223" i="2"/>
  <c r="N223" i="2"/>
  <c r="F224" i="2" l="1"/>
  <c r="T223" i="2"/>
  <c r="E224" i="2"/>
  <c r="S223" i="2"/>
  <c r="I224" i="2" l="1"/>
  <c r="Q224" i="2" s="1"/>
  <c r="P224" i="2"/>
  <c r="N224" i="2"/>
  <c r="H224" i="2"/>
  <c r="M224" i="2" s="1"/>
  <c r="E225" i="2" l="1"/>
  <c r="S224" i="2"/>
  <c r="F225" i="2"/>
  <c r="T224" i="2"/>
  <c r="I225" i="2" l="1"/>
  <c r="Q225" i="2" s="1"/>
  <c r="P225" i="2"/>
  <c r="N225" i="2"/>
  <c r="H225" i="2"/>
  <c r="M225" i="2" s="1"/>
  <c r="E226" i="2" l="1"/>
  <c r="S225" i="2"/>
  <c r="F226" i="2"/>
  <c r="T225" i="2"/>
  <c r="I226" i="2" l="1"/>
  <c r="Q226" i="2" s="1"/>
  <c r="P226" i="2"/>
  <c r="H226" i="2"/>
  <c r="M226" i="2" s="1"/>
  <c r="N226" i="2"/>
  <c r="F227" i="2" l="1"/>
  <c r="T226" i="2"/>
  <c r="E227" i="2"/>
  <c r="S226" i="2"/>
  <c r="I227" i="2" l="1"/>
  <c r="Q227" i="2" s="1"/>
  <c r="P227" i="2"/>
  <c r="N227" i="2"/>
  <c r="H227" i="2"/>
  <c r="M227" i="2" s="1"/>
  <c r="E228" i="2" l="1"/>
  <c r="S227" i="2"/>
  <c r="F228" i="2"/>
  <c r="T227" i="2"/>
  <c r="I228" i="2" l="1"/>
  <c r="Q228" i="2" s="1"/>
  <c r="P228" i="2"/>
  <c r="H228" i="2"/>
  <c r="M228" i="2" s="1"/>
  <c r="N228" i="2"/>
  <c r="F229" i="2" l="1"/>
  <c r="T228" i="2"/>
  <c r="E229" i="2"/>
  <c r="S228" i="2"/>
  <c r="I229" i="2" l="1"/>
  <c r="Q229" i="2" s="1"/>
  <c r="P229" i="2"/>
  <c r="H229" i="2"/>
  <c r="M229" i="2" s="1"/>
  <c r="E230" i="2" l="1"/>
  <c r="S229" i="2"/>
  <c r="N229" i="2"/>
  <c r="F230" i="2" l="1"/>
  <c r="T229" i="2"/>
  <c r="I230" i="2" l="1"/>
  <c r="Q230" i="2" s="1"/>
  <c r="P230" i="2"/>
  <c r="H230" i="2"/>
  <c r="M230" i="2" s="1"/>
  <c r="E231" i="2" l="1"/>
  <c r="S230" i="2"/>
  <c r="N230" i="2"/>
  <c r="F231" i="2" l="1"/>
  <c r="T230" i="2"/>
  <c r="I231" i="2" l="1"/>
  <c r="Q231" i="2" s="1"/>
  <c r="P231" i="2"/>
  <c r="H231" i="2"/>
  <c r="M231" i="2" s="1"/>
  <c r="N231" i="2" l="1"/>
  <c r="E232" i="2"/>
  <c r="S231" i="2"/>
  <c r="F232" i="2" l="1"/>
  <c r="T231" i="2"/>
  <c r="I232" i="2" l="1"/>
  <c r="Q232" i="2" s="1"/>
  <c r="P232" i="2"/>
  <c r="H232" i="2"/>
  <c r="M232" i="2" s="1"/>
  <c r="N232" i="2"/>
  <c r="F233" i="2" l="1"/>
  <c r="T232" i="2"/>
  <c r="E233" i="2"/>
  <c r="S232" i="2"/>
  <c r="I233" i="2" l="1"/>
  <c r="Q233" i="2" s="1"/>
  <c r="P233" i="2"/>
  <c r="H233" i="2"/>
  <c r="M233" i="2" s="1"/>
  <c r="N233" i="2" l="1"/>
  <c r="E234" i="2"/>
  <c r="S233" i="2"/>
  <c r="F234" i="2"/>
  <c r="T233" i="2"/>
  <c r="I234" i="2" l="1"/>
  <c r="Q234" i="2" s="1"/>
  <c r="P234" i="2"/>
  <c r="H234" i="2"/>
  <c r="M234" i="2" s="1"/>
  <c r="N234" i="2" l="1"/>
  <c r="F235" i="2" s="1"/>
  <c r="E235" i="2"/>
  <c r="S234" i="2"/>
  <c r="T234" i="2" l="1"/>
  <c r="I235" i="2"/>
  <c r="Q235" i="2" s="1"/>
  <c r="H235" i="2"/>
  <c r="M235" i="2" s="1"/>
  <c r="P235" i="2"/>
  <c r="N235" i="2" l="1"/>
  <c r="F236" i="2"/>
  <c r="T235" i="2"/>
  <c r="E236" i="2"/>
  <c r="S235" i="2"/>
  <c r="I236" i="2" l="1"/>
  <c r="Q236" i="2" s="1"/>
  <c r="P236" i="2"/>
  <c r="H236" i="2"/>
  <c r="M236" i="2" s="1"/>
  <c r="N236" i="2"/>
  <c r="F237" i="2" l="1"/>
  <c r="T236" i="2"/>
  <c r="E237" i="2"/>
  <c r="S236" i="2"/>
  <c r="I237" i="2" l="1"/>
  <c r="Q237" i="2" s="1"/>
  <c r="P237" i="2"/>
  <c r="H237" i="2"/>
  <c r="M237" i="2" s="1"/>
  <c r="N237" i="2"/>
  <c r="F238" i="2" l="1"/>
  <c r="T237" i="2"/>
  <c r="E238" i="2"/>
  <c r="S237" i="2"/>
  <c r="I238" i="2" l="1"/>
  <c r="Q238" i="2" s="1"/>
  <c r="P238" i="2"/>
  <c r="N238" i="2"/>
  <c r="H238" i="2"/>
  <c r="M238" i="2" s="1"/>
  <c r="E239" i="2" l="1"/>
  <c r="S238" i="2"/>
  <c r="F239" i="2"/>
  <c r="T238" i="2"/>
  <c r="I239" i="2" l="1"/>
  <c r="Q239" i="2" s="1"/>
  <c r="H239" i="2"/>
  <c r="M239" i="2" s="1"/>
  <c r="N239" i="2"/>
  <c r="P239" i="2"/>
  <c r="E240" i="2" l="1"/>
  <c r="S239" i="2"/>
  <c r="F240" i="2"/>
  <c r="T239" i="2"/>
  <c r="I240" i="2" l="1"/>
  <c r="Q240" i="2" s="1"/>
  <c r="P240" i="2"/>
  <c r="N240" i="2"/>
  <c r="H240" i="2"/>
  <c r="M240" i="2" s="1"/>
  <c r="F241" i="2" l="1"/>
  <c r="T240" i="2"/>
  <c r="E241" i="2"/>
  <c r="S240" i="2"/>
  <c r="I241" i="2" l="1"/>
  <c r="Q241" i="2" s="1"/>
  <c r="P241" i="2"/>
  <c r="N241" i="2"/>
  <c r="H241" i="2"/>
  <c r="M241" i="2" s="1"/>
  <c r="E242" i="2" l="1"/>
  <c r="S241" i="2"/>
  <c r="F242" i="2"/>
  <c r="T241" i="2"/>
  <c r="I242" i="2" l="1"/>
  <c r="Q242" i="2" s="1"/>
  <c r="P242" i="2"/>
  <c r="N242" i="2"/>
  <c r="H242" i="2"/>
  <c r="M242" i="2" s="1"/>
  <c r="E243" i="2" l="1"/>
  <c r="S242" i="2"/>
  <c r="F243" i="2"/>
  <c r="T242" i="2"/>
  <c r="I243" i="2" l="1"/>
  <c r="Q243" i="2" s="1"/>
  <c r="P243" i="2"/>
  <c r="H243" i="2"/>
  <c r="M243" i="2" s="1"/>
  <c r="N243" i="2" l="1"/>
  <c r="E244" i="2"/>
  <c r="S243" i="2"/>
  <c r="F244" i="2" l="1"/>
  <c r="T243" i="2"/>
  <c r="I244" i="2" l="1"/>
  <c r="Q244" i="2" s="1"/>
  <c r="P244" i="2"/>
  <c r="N244" i="2"/>
  <c r="H244" i="2"/>
  <c r="M244" i="2" s="1"/>
  <c r="E245" i="2" l="1"/>
  <c r="S244" i="2"/>
  <c r="F245" i="2"/>
  <c r="T244" i="2"/>
  <c r="I245" i="2" l="1"/>
  <c r="Q245" i="2" s="1"/>
  <c r="P245" i="2"/>
  <c r="H245" i="2"/>
  <c r="M245" i="2" s="1"/>
  <c r="N245" i="2"/>
  <c r="F246" i="2" l="1"/>
  <c r="T245" i="2"/>
  <c r="E246" i="2"/>
  <c r="S245" i="2"/>
  <c r="I246" i="2" l="1"/>
  <c r="Q246" i="2" s="1"/>
  <c r="P246" i="2"/>
  <c r="H246" i="2"/>
  <c r="M246" i="2" s="1"/>
  <c r="E247" i="2" l="1"/>
  <c r="S246" i="2"/>
  <c r="N246" i="2"/>
  <c r="F247" i="2" l="1"/>
  <c r="T246" i="2"/>
  <c r="I247" i="2" l="1"/>
  <c r="Q247" i="2" s="1"/>
  <c r="P247" i="2"/>
  <c r="H247" i="2"/>
  <c r="M247" i="2" s="1"/>
  <c r="N247" i="2"/>
  <c r="F248" i="2" l="1"/>
  <c r="T247" i="2"/>
  <c r="E248" i="2"/>
  <c r="S247" i="2"/>
  <c r="I248" i="2" l="1"/>
  <c r="Q248" i="2" s="1"/>
  <c r="H248" i="2"/>
  <c r="M248" i="2" s="1"/>
  <c r="P248" i="2"/>
  <c r="N248" i="2"/>
  <c r="E249" i="2" l="1"/>
  <c r="S248" i="2"/>
  <c r="F249" i="2"/>
  <c r="T248" i="2"/>
  <c r="I249" i="2" l="1"/>
  <c r="Q249" i="2" s="1"/>
  <c r="P249" i="2"/>
  <c r="H249" i="2"/>
  <c r="M249" i="2" s="1"/>
  <c r="N249" i="2"/>
  <c r="F250" i="2" l="1"/>
  <c r="T249" i="2"/>
  <c r="E250" i="2"/>
  <c r="S249" i="2"/>
  <c r="I250" i="2" l="1"/>
  <c r="Q250" i="2" s="1"/>
  <c r="P250" i="2"/>
  <c r="H250" i="2"/>
  <c r="M250" i="2" s="1"/>
  <c r="N250" i="2"/>
  <c r="F251" i="2" l="1"/>
  <c r="T250" i="2"/>
  <c r="E251" i="2"/>
  <c r="S250" i="2"/>
  <c r="I251" i="2" l="1"/>
  <c r="Q251" i="2" s="1"/>
  <c r="P251" i="2"/>
  <c r="N251" i="2"/>
  <c r="H251" i="2"/>
  <c r="M251" i="2" s="1"/>
  <c r="E252" i="2" l="1"/>
  <c r="S251" i="2"/>
  <c r="F252" i="2"/>
  <c r="T251" i="2"/>
  <c r="I252" i="2" l="1"/>
  <c r="Q252" i="2" s="1"/>
  <c r="P252" i="2"/>
  <c r="H252" i="2"/>
  <c r="M252" i="2" s="1"/>
  <c r="N252" i="2" l="1"/>
  <c r="F253" i="2"/>
  <c r="T252" i="2"/>
  <c r="E253" i="2"/>
  <c r="S252" i="2"/>
  <c r="I253" i="2" l="1"/>
  <c r="Q253" i="2" s="1"/>
  <c r="P253" i="2"/>
  <c r="H253" i="2"/>
  <c r="M253" i="2" s="1"/>
  <c r="N253" i="2"/>
  <c r="F254" i="2" l="1"/>
  <c r="T253" i="2"/>
  <c r="E254" i="2"/>
  <c r="S253" i="2"/>
  <c r="I254" i="2" l="1"/>
  <c r="Q254" i="2" s="1"/>
  <c r="P254" i="2"/>
  <c r="H254" i="2"/>
  <c r="M254" i="2" s="1"/>
  <c r="N254" i="2"/>
  <c r="F255" i="2" l="1"/>
  <c r="T254" i="2"/>
  <c r="E255" i="2"/>
  <c r="S254" i="2"/>
  <c r="I255" i="2" l="1"/>
  <c r="Q255" i="2" s="1"/>
  <c r="P255" i="2"/>
  <c r="H255" i="2"/>
  <c r="M255" i="2" s="1"/>
  <c r="N255" i="2"/>
  <c r="E256" i="2" l="1"/>
  <c r="S255" i="2"/>
  <c r="F256" i="2"/>
  <c r="T255" i="2"/>
  <c r="I256" i="2" l="1"/>
  <c r="Q256" i="2" s="1"/>
  <c r="H256" i="2"/>
  <c r="M256" i="2" s="1"/>
  <c r="P256" i="2"/>
  <c r="N256" i="2"/>
  <c r="E257" i="2" l="1"/>
  <c r="S256" i="2"/>
  <c r="F257" i="2"/>
  <c r="T256" i="2"/>
  <c r="I257" i="2" l="1"/>
  <c r="Q257" i="2" s="1"/>
  <c r="P257" i="2"/>
  <c r="N257" i="2"/>
  <c r="H257" i="2"/>
  <c r="M257" i="2" s="1"/>
  <c r="E258" i="2" l="1"/>
  <c r="S257" i="2"/>
  <c r="F258" i="2"/>
  <c r="T257" i="2"/>
  <c r="I258" i="2" l="1"/>
  <c r="Q258" i="2" s="1"/>
  <c r="H258" i="2"/>
  <c r="M258" i="2" s="1"/>
  <c r="P258" i="2"/>
  <c r="N258" i="2" l="1"/>
  <c r="F259" i="2"/>
  <c r="T258" i="2"/>
  <c r="E259" i="2"/>
  <c r="S258" i="2"/>
  <c r="I259" i="2" l="1"/>
  <c r="Q259" i="2" s="1"/>
  <c r="P259" i="2"/>
  <c r="H259" i="2"/>
  <c r="M259" i="2" s="1"/>
  <c r="N259" i="2"/>
  <c r="E260" i="2" l="1"/>
  <c r="S259" i="2"/>
  <c r="F260" i="2"/>
  <c r="T259" i="2"/>
  <c r="I260" i="2" l="1"/>
  <c r="Q260" i="2" s="1"/>
  <c r="H260" i="2"/>
  <c r="M260" i="2" s="1"/>
  <c r="P260" i="2"/>
  <c r="N260" i="2"/>
  <c r="E261" i="2" l="1"/>
  <c r="S260" i="2"/>
  <c r="F261" i="2"/>
  <c r="T260" i="2"/>
  <c r="I261" i="2" l="1"/>
  <c r="Q261" i="2" s="1"/>
  <c r="H261" i="2"/>
  <c r="M261" i="2" s="1"/>
  <c r="P261" i="2"/>
  <c r="E262" i="2" l="1"/>
  <c r="S261" i="2"/>
  <c r="N261" i="2"/>
  <c r="F262" i="2" l="1"/>
  <c r="T261" i="2"/>
  <c r="I262" i="2" l="1"/>
  <c r="Q262" i="2" s="1"/>
  <c r="P262" i="2"/>
  <c r="N262" i="2"/>
  <c r="H262" i="2"/>
  <c r="M262" i="2" s="1"/>
  <c r="E263" i="2" l="1"/>
  <c r="S262" i="2"/>
  <c r="F263" i="2"/>
  <c r="T262" i="2"/>
  <c r="I263" i="2" l="1"/>
  <c r="Q263" i="2" s="1"/>
  <c r="P263" i="2"/>
  <c r="N263" i="2"/>
  <c r="H263" i="2"/>
  <c r="M263" i="2" s="1"/>
  <c r="E264" i="2" l="1"/>
  <c r="S263" i="2"/>
  <c r="F264" i="2"/>
  <c r="T263" i="2"/>
  <c r="I264" i="2" l="1"/>
  <c r="Q264" i="2" s="1"/>
  <c r="P264" i="2"/>
  <c r="N264" i="2"/>
  <c r="H264" i="2"/>
  <c r="M264" i="2" s="1"/>
  <c r="E265" i="2" l="1"/>
  <c r="S264" i="2"/>
  <c r="F265" i="2"/>
  <c r="T264" i="2"/>
  <c r="I265" i="2" l="1"/>
  <c r="Q265" i="2" s="1"/>
  <c r="H265" i="2"/>
  <c r="M265" i="2" s="1"/>
  <c r="P265" i="2"/>
  <c r="N265" i="2"/>
  <c r="E266" i="2" l="1"/>
  <c r="S265" i="2"/>
  <c r="F266" i="2"/>
  <c r="T265" i="2"/>
  <c r="I266" i="2" l="1"/>
  <c r="Q266" i="2" s="1"/>
  <c r="P266" i="2"/>
  <c r="N266" i="2"/>
  <c r="H266" i="2"/>
  <c r="M266" i="2" s="1"/>
  <c r="F267" i="2" l="1"/>
  <c r="T266" i="2"/>
  <c r="E267" i="2"/>
  <c r="S266" i="2"/>
  <c r="I267" i="2" l="1"/>
  <c r="Q267" i="2" s="1"/>
  <c r="P267" i="2"/>
  <c r="H267" i="2"/>
  <c r="M267" i="2" s="1"/>
  <c r="N267" i="2" l="1"/>
  <c r="F268" i="2"/>
  <c r="T267" i="2"/>
  <c r="E268" i="2"/>
  <c r="S267" i="2"/>
  <c r="I268" i="2" l="1"/>
  <c r="Q268" i="2" s="1"/>
  <c r="P268" i="2"/>
  <c r="H268" i="2"/>
  <c r="M268" i="2" s="1"/>
  <c r="N268" i="2"/>
  <c r="E269" i="2" l="1"/>
  <c r="S268" i="2"/>
  <c r="F269" i="2"/>
  <c r="T268" i="2"/>
  <c r="I269" i="2" l="1"/>
  <c r="Q269" i="2" s="1"/>
  <c r="P269" i="2"/>
  <c r="N269" i="2"/>
  <c r="H269" i="2"/>
  <c r="M269" i="2" s="1"/>
  <c r="E270" i="2" l="1"/>
  <c r="S269" i="2"/>
  <c r="F270" i="2"/>
  <c r="T269" i="2"/>
  <c r="I270" i="2" l="1"/>
  <c r="Q270" i="2" s="1"/>
  <c r="H270" i="2"/>
  <c r="M270" i="2" s="1"/>
  <c r="P270" i="2"/>
  <c r="N270" i="2"/>
  <c r="E271" i="2" l="1"/>
  <c r="S270" i="2"/>
  <c r="F271" i="2"/>
  <c r="T270" i="2"/>
  <c r="I271" i="2" l="1"/>
  <c r="Q271" i="2" s="1"/>
  <c r="P271" i="2"/>
  <c r="N271" i="2"/>
  <c r="H271" i="2"/>
  <c r="M271" i="2" s="1"/>
  <c r="E272" i="2" l="1"/>
  <c r="S271" i="2"/>
  <c r="F272" i="2"/>
  <c r="T271" i="2"/>
  <c r="I272" i="2" l="1"/>
  <c r="Q272" i="2" s="1"/>
  <c r="P272" i="2"/>
  <c r="H272" i="2"/>
  <c r="M272" i="2" s="1"/>
  <c r="N272" i="2" l="1"/>
  <c r="E273" i="2"/>
  <c r="S272" i="2"/>
  <c r="F273" i="2"/>
  <c r="T272" i="2"/>
  <c r="I273" i="2" l="1"/>
  <c r="Q273" i="2" s="1"/>
  <c r="P273" i="2"/>
  <c r="N273" i="2"/>
  <c r="H273" i="2"/>
  <c r="M273" i="2" s="1"/>
  <c r="E274" i="2" l="1"/>
  <c r="S273" i="2"/>
  <c r="F274" i="2"/>
  <c r="T273" i="2"/>
  <c r="I274" i="2" l="1"/>
  <c r="Q274" i="2" s="1"/>
  <c r="P274" i="2"/>
  <c r="H274" i="2"/>
  <c r="M274" i="2" s="1"/>
  <c r="N274" i="2" l="1"/>
  <c r="E275" i="2"/>
  <c r="S274" i="2"/>
  <c r="F275" i="2"/>
  <c r="T274" i="2"/>
  <c r="I275" i="2" l="1"/>
  <c r="Q275" i="2" s="1"/>
  <c r="P275" i="2"/>
  <c r="N275" i="2"/>
  <c r="H275" i="2"/>
  <c r="M275" i="2" s="1"/>
  <c r="E276" i="2" l="1"/>
  <c r="S275" i="2"/>
  <c r="F276" i="2"/>
  <c r="T275" i="2"/>
  <c r="I276" i="2" l="1"/>
  <c r="Q276" i="2" s="1"/>
  <c r="P276" i="2"/>
  <c r="H276" i="2"/>
  <c r="M276" i="2" s="1"/>
  <c r="N276" i="2"/>
  <c r="E277" i="2" l="1"/>
  <c r="S276" i="2"/>
  <c r="F277" i="2"/>
  <c r="T276" i="2"/>
  <c r="I277" i="2" l="1"/>
  <c r="Q277" i="2" s="1"/>
  <c r="P277" i="2"/>
  <c r="H277" i="2"/>
  <c r="M277" i="2" s="1"/>
  <c r="N277" i="2"/>
  <c r="F278" i="2" l="1"/>
  <c r="T277" i="2"/>
  <c r="E278" i="2"/>
  <c r="S277" i="2"/>
  <c r="I278" i="2" l="1"/>
  <c r="Q278" i="2" s="1"/>
  <c r="P278" i="2"/>
  <c r="H278" i="2"/>
  <c r="M278" i="2" s="1"/>
  <c r="N278" i="2" l="1"/>
  <c r="E279" i="2"/>
  <c r="S278" i="2"/>
  <c r="F279" i="2"/>
  <c r="T278" i="2"/>
  <c r="I279" i="2" l="1"/>
  <c r="Q279" i="2" s="1"/>
  <c r="P279" i="2"/>
  <c r="H279" i="2"/>
  <c r="M279" i="2" s="1"/>
  <c r="N279" i="2"/>
  <c r="E280" i="2" l="1"/>
  <c r="S279" i="2"/>
  <c r="F280" i="2"/>
  <c r="T279" i="2"/>
  <c r="I280" i="2" l="1"/>
  <c r="Q280" i="2" s="1"/>
  <c r="H280" i="2"/>
  <c r="M280" i="2" s="1"/>
  <c r="N280" i="2"/>
  <c r="P280" i="2"/>
  <c r="F281" i="2" l="1"/>
  <c r="T280" i="2"/>
  <c r="E281" i="2"/>
  <c r="S280" i="2"/>
  <c r="I281" i="2" l="1"/>
  <c r="Q281" i="2" s="1"/>
  <c r="P281" i="2"/>
  <c r="H281" i="2"/>
  <c r="M281" i="2" s="1"/>
  <c r="N281" i="2"/>
  <c r="E282" i="2" l="1"/>
  <c r="S281" i="2"/>
  <c r="F282" i="2"/>
  <c r="T281" i="2"/>
  <c r="I282" i="2" l="1"/>
  <c r="Q282" i="2" s="1"/>
  <c r="P282" i="2"/>
  <c r="H282" i="2"/>
  <c r="M282" i="2" s="1"/>
  <c r="N282" i="2"/>
  <c r="F283" i="2" l="1"/>
  <c r="T282" i="2"/>
  <c r="E283" i="2"/>
  <c r="S282" i="2"/>
  <c r="I283" i="2" l="1"/>
  <c r="Q283" i="2" s="1"/>
  <c r="P283" i="2"/>
  <c r="H283" i="2"/>
  <c r="M283" i="2" s="1"/>
  <c r="N283" i="2"/>
  <c r="E284" i="2" l="1"/>
  <c r="S283" i="2"/>
  <c r="F284" i="2"/>
  <c r="T283" i="2"/>
  <c r="I284" i="2" l="1"/>
  <c r="Q284" i="2" s="1"/>
  <c r="P284" i="2"/>
  <c r="H284" i="2"/>
  <c r="M284" i="2" s="1"/>
  <c r="N284" i="2"/>
  <c r="F285" i="2" l="1"/>
  <c r="T284" i="2"/>
  <c r="E285" i="2"/>
  <c r="S284" i="2"/>
  <c r="I285" i="2" l="1"/>
  <c r="Q285" i="2" s="1"/>
  <c r="P285" i="2"/>
  <c r="N285" i="2"/>
  <c r="H285" i="2"/>
  <c r="M285" i="2" s="1"/>
  <c r="E286" i="2" l="1"/>
  <c r="S285" i="2"/>
  <c r="F286" i="2"/>
  <c r="T285" i="2"/>
  <c r="I286" i="2" l="1"/>
  <c r="Q286" i="2" s="1"/>
  <c r="P286" i="2"/>
  <c r="H286" i="2"/>
  <c r="M286" i="2" s="1"/>
  <c r="N286" i="2"/>
  <c r="F287" i="2" l="1"/>
  <c r="T286" i="2"/>
  <c r="E287" i="2"/>
  <c r="S286" i="2"/>
  <c r="I287" i="2" l="1"/>
  <c r="Q287" i="2" s="1"/>
  <c r="P287" i="2"/>
  <c r="N287" i="2"/>
  <c r="H287" i="2"/>
  <c r="M287" i="2" s="1"/>
  <c r="E288" i="2" l="1"/>
  <c r="S287" i="2"/>
  <c r="F288" i="2"/>
  <c r="T287" i="2"/>
  <c r="I288" i="2" l="1"/>
  <c r="Q288" i="2" s="1"/>
  <c r="H288" i="2"/>
  <c r="M288" i="2" s="1"/>
  <c r="P288" i="2"/>
  <c r="N288" i="2"/>
  <c r="F289" i="2" l="1"/>
  <c r="T288" i="2"/>
  <c r="E289" i="2"/>
  <c r="S288" i="2"/>
  <c r="I289" i="2" l="1"/>
  <c r="Q289" i="2" s="1"/>
  <c r="H289" i="2"/>
  <c r="M289" i="2" s="1"/>
  <c r="P289" i="2"/>
  <c r="N289" i="2"/>
  <c r="E290" i="2" l="1"/>
  <c r="S289" i="2"/>
  <c r="F290" i="2"/>
  <c r="T289" i="2"/>
  <c r="I290" i="2" l="1"/>
  <c r="Q290" i="2" s="1"/>
  <c r="H290" i="2"/>
  <c r="M290" i="2" s="1"/>
  <c r="N290" i="2"/>
  <c r="P290" i="2"/>
  <c r="E291" i="2" l="1"/>
  <c r="S290" i="2"/>
  <c r="F291" i="2"/>
  <c r="T290" i="2"/>
  <c r="I291" i="2" l="1"/>
  <c r="Q291" i="2" s="1"/>
  <c r="H291" i="2"/>
  <c r="M291" i="2" s="1"/>
  <c r="N291" i="2"/>
  <c r="P291" i="2"/>
  <c r="E292" i="2" l="1"/>
  <c r="S291" i="2"/>
  <c r="F292" i="2"/>
  <c r="T291" i="2"/>
  <c r="I292" i="2" l="1"/>
  <c r="Q292" i="2" s="1"/>
  <c r="H292" i="2"/>
  <c r="M292" i="2" s="1"/>
  <c r="P292" i="2"/>
  <c r="N292" i="2"/>
  <c r="F293" i="2" l="1"/>
  <c r="T292" i="2"/>
  <c r="E293" i="2"/>
  <c r="S292" i="2"/>
  <c r="I293" i="2" l="1"/>
  <c r="Q293" i="2" s="1"/>
  <c r="P293" i="2"/>
  <c r="N293" i="2"/>
  <c r="H293" i="2"/>
  <c r="M293" i="2" s="1"/>
  <c r="F294" i="2" l="1"/>
  <c r="T293" i="2"/>
  <c r="E294" i="2"/>
  <c r="S293" i="2"/>
  <c r="I294" i="2" l="1"/>
  <c r="Q294" i="2" s="1"/>
  <c r="P294" i="2"/>
  <c r="H294" i="2"/>
  <c r="M294" i="2" s="1"/>
  <c r="N294" i="2" l="1"/>
  <c r="F295" i="2"/>
  <c r="T294" i="2"/>
  <c r="E295" i="2"/>
  <c r="S294" i="2"/>
  <c r="I295" i="2" l="1"/>
  <c r="Q295" i="2" s="1"/>
  <c r="P295" i="2"/>
  <c r="N295" i="2"/>
  <c r="H295" i="2"/>
  <c r="M295" i="2" s="1"/>
  <c r="E296" i="2" l="1"/>
  <c r="S295" i="2"/>
  <c r="F296" i="2"/>
  <c r="T295" i="2"/>
  <c r="I296" i="2" l="1"/>
  <c r="Q296" i="2" s="1"/>
  <c r="H296" i="2"/>
  <c r="M296" i="2" s="1"/>
  <c r="P296" i="2"/>
  <c r="N296" i="2"/>
  <c r="E297" i="2" l="1"/>
  <c r="S296" i="2"/>
  <c r="F297" i="2"/>
  <c r="T296" i="2"/>
  <c r="I297" i="2" l="1"/>
  <c r="Q297" i="2" s="1"/>
  <c r="H297" i="2"/>
  <c r="M297" i="2" s="1"/>
  <c r="P297" i="2"/>
  <c r="N297" i="2"/>
  <c r="F298" i="2" l="1"/>
  <c r="T297" i="2"/>
  <c r="E298" i="2"/>
  <c r="S297" i="2"/>
  <c r="I298" i="2" l="1"/>
  <c r="Q298" i="2" s="1"/>
  <c r="P298" i="2"/>
  <c r="H298" i="2"/>
  <c r="M298" i="2" s="1"/>
  <c r="N298" i="2"/>
  <c r="F299" i="2" l="1"/>
  <c r="T298" i="2"/>
  <c r="E299" i="2"/>
  <c r="S298" i="2"/>
  <c r="I299" i="2" l="1"/>
  <c r="Q299" i="2" s="1"/>
  <c r="P299" i="2"/>
  <c r="H299" i="2"/>
  <c r="M299" i="2" s="1"/>
  <c r="N299" i="2" l="1"/>
  <c r="E300" i="2"/>
  <c r="S299" i="2"/>
  <c r="F300" i="2"/>
  <c r="T299" i="2"/>
  <c r="I300" i="2" l="1"/>
  <c r="Q300" i="2" s="1"/>
  <c r="P300" i="2"/>
  <c r="N300" i="2"/>
  <c r="H300" i="2"/>
  <c r="M300" i="2" s="1"/>
  <c r="E301" i="2" l="1"/>
  <c r="S300" i="2"/>
  <c r="F301" i="2"/>
  <c r="T300" i="2"/>
  <c r="I301" i="2" l="1"/>
  <c r="Q301" i="2" s="1"/>
  <c r="P301" i="2"/>
  <c r="N301" i="2"/>
  <c r="H301" i="2"/>
  <c r="M301" i="2" s="1"/>
  <c r="F302" i="2" l="1"/>
  <c r="T301" i="2"/>
  <c r="E302" i="2"/>
  <c r="S301" i="2"/>
  <c r="I302" i="2" l="1"/>
  <c r="Q302" i="2" s="1"/>
  <c r="P302" i="2"/>
  <c r="H302" i="2"/>
  <c r="M302" i="2" s="1"/>
  <c r="N302" i="2" l="1"/>
  <c r="F303" i="2"/>
  <c r="T302" i="2"/>
  <c r="E303" i="2"/>
  <c r="S302" i="2"/>
  <c r="I303" i="2" l="1"/>
  <c r="Q303" i="2" s="1"/>
  <c r="H303" i="2"/>
  <c r="M303" i="2" s="1"/>
  <c r="P303" i="2"/>
  <c r="N303" i="2"/>
  <c r="E304" i="2" l="1"/>
  <c r="S303" i="2"/>
  <c r="F304" i="2"/>
  <c r="T303" i="2"/>
  <c r="I304" i="2" l="1"/>
  <c r="Q304" i="2" s="1"/>
  <c r="H304" i="2"/>
  <c r="M304" i="2" s="1"/>
  <c r="P304" i="2"/>
  <c r="N304" i="2"/>
  <c r="F305" i="2" l="1"/>
  <c r="T304" i="2"/>
  <c r="E305" i="2"/>
  <c r="S304" i="2"/>
  <c r="I305" i="2" l="1"/>
  <c r="Q305" i="2" s="1"/>
  <c r="P305" i="2"/>
  <c r="H305" i="2"/>
  <c r="M305" i="2" s="1"/>
  <c r="N305" i="2"/>
  <c r="F306" i="2" l="1"/>
  <c r="T305" i="2"/>
  <c r="E306" i="2"/>
  <c r="S305" i="2"/>
  <c r="I306" i="2" l="1"/>
  <c r="Q306" i="2" s="1"/>
  <c r="P306" i="2"/>
  <c r="H306" i="2"/>
  <c r="M306" i="2" s="1"/>
  <c r="N306" i="2" l="1"/>
  <c r="F307" i="2"/>
  <c r="T306" i="2"/>
  <c r="E307" i="2"/>
  <c r="S306" i="2"/>
  <c r="I307" i="2" l="1"/>
  <c r="Q307" i="2" s="1"/>
  <c r="H307" i="2"/>
  <c r="M307" i="2" s="1"/>
  <c r="P307" i="2"/>
  <c r="N307" i="2" l="1"/>
  <c r="E308" i="2"/>
  <c r="S307" i="2"/>
  <c r="F308" i="2" l="1"/>
  <c r="T307" i="2"/>
  <c r="I308" i="2" l="1"/>
  <c r="Q308" i="2" s="1"/>
  <c r="H308" i="2"/>
  <c r="M308" i="2" s="1"/>
  <c r="N308" i="2"/>
  <c r="P308" i="2"/>
  <c r="E309" i="2" l="1"/>
  <c r="S308" i="2"/>
  <c r="F309" i="2"/>
  <c r="T308" i="2"/>
  <c r="I309" i="2" l="1"/>
  <c r="Q309" i="2" s="1"/>
  <c r="H309" i="2"/>
  <c r="M309" i="2" s="1"/>
  <c r="P309" i="2"/>
  <c r="N309" i="2"/>
  <c r="F310" i="2" l="1"/>
  <c r="T309" i="2"/>
  <c r="E310" i="2"/>
  <c r="S309" i="2"/>
  <c r="I310" i="2" l="1"/>
  <c r="Q310" i="2" s="1"/>
  <c r="P310" i="2"/>
  <c r="H310" i="2"/>
  <c r="M310" i="2" s="1"/>
  <c r="N310" i="2"/>
  <c r="F311" i="2" l="1"/>
  <c r="T310" i="2"/>
  <c r="E311" i="2"/>
  <c r="S310" i="2"/>
  <c r="I311" i="2" l="1"/>
  <c r="Q311" i="2" s="1"/>
  <c r="P311" i="2"/>
  <c r="H311" i="2"/>
  <c r="M311" i="2" s="1"/>
  <c r="E312" i="2" l="1"/>
  <c r="S311" i="2"/>
  <c r="N311" i="2"/>
  <c r="F312" i="2" l="1"/>
  <c r="T311" i="2"/>
  <c r="I312" i="2" l="1"/>
  <c r="Q312" i="2" s="1"/>
  <c r="P312" i="2"/>
  <c r="H312" i="2"/>
  <c r="M312" i="2" s="1"/>
  <c r="N312" i="2"/>
  <c r="F313" i="2" l="1"/>
  <c r="T312" i="2"/>
  <c r="E313" i="2"/>
  <c r="S312" i="2"/>
  <c r="I313" i="2" l="1"/>
  <c r="Q313" i="2" s="1"/>
  <c r="P313" i="2"/>
  <c r="N313" i="2"/>
  <c r="H313" i="2"/>
  <c r="M313" i="2" s="1"/>
  <c r="E314" i="2" l="1"/>
  <c r="S313" i="2"/>
  <c r="F314" i="2"/>
  <c r="T313" i="2"/>
  <c r="I314" i="2" l="1"/>
  <c r="Q314" i="2" s="1"/>
  <c r="P314" i="2"/>
  <c r="N314" i="2"/>
  <c r="H314" i="2"/>
  <c r="M314" i="2" s="1"/>
  <c r="E315" i="2" l="1"/>
  <c r="S314" i="2"/>
  <c r="F315" i="2"/>
  <c r="T314" i="2"/>
  <c r="I315" i="2" l="1"/>
  <c r="Q315" i="2" s="1"/>
  <c r="P315" i="2"/>
  <c r="H315" i="2"/>
  <c r="M315" i="2" s="1"/>
  <c r="N315" i="2" l="1"/>
  <c r="E316" i="2"/>
  <c r="S315" i="2"/>
  <c r="F316" i="2"/>
  <c r="T315" i="2"/>
  <c r="I316" i="2" l="1"/>
  <c r="Q316" i="2" s="1"/>
  <c r="P316" i="2"/>
  <c r="H316" i="2"/>
  <c r="M316" i="2" s="1"/>
  <c r="N316" i="2" l="1"/>
  <c r="F317" i="2"/>
  <c r="T316" i="2"/>
  <c r="E317" i="2"/>
  <c r="S316" i="2"/>
  <c r="I317" i="2" l="1"/>
  <c r="Q317" i="2" s="1"/>
  <c r="P317" i="2"/>
  <c r="H317" i="2"/>
  <c r="M317" i="2" s="1"/>
  <c r="E318" i="2" l="1"/>
  <c r="S317" i="2"/>
  <c r="N317" i="2"/>
  <c r="F318" i="2" l="1"/>
  <c r="T317" i="2"/>
  <c r="I318" i="2" l="1"/>
  <c r="Q318" i="2" s="1"/>
  <c r="P318" i="2"/>
  <c r="H318" i="2"/>
  <c r="M318" i="2" s="1"/>
  <c r="N318" i="2"/>
  <c r="F319" i="2" l="1"/>
  <c r="T318" i="2"/>
  <c r="E319" i="2"/>
  <c r="S318" i="2"/>
  <c r="I319" i="2" l="1"/>
  <c r="Q319" i="2" s="1"/>
  <c r="P319" i="2"/>
  <c r="H319" i="2"/>
  <c r="M319" i="2" s="1"/>
  <c r="E320" i="2" l="1"/>
  <c r="S319" i="2"/>
  <c r="N319" i="2"/>
  <c r="F320" i="2" l="1"/>
  <c r="T319" i="2"/>
  <c r="I320" i="2" l="1"/>
  <c r="Q320" i="2" s="1"/>
  <c r="H320" i="2"/>
  <c r="M320" i="2" s="1"/>
  <c r="P320" i="2"/>
  <c r="E321" i="2" l="1"/>
  <c r="S320" i="2"/>
  <c r="N320" i="2"/>
  <c r="F321" i="2" l="1"/>
  <c r="T320" i="2"/>
  <c r="I321" i="2" l="1"/>
  <c r="Q321" i="2" s="1"/>
  <c r="P321" i="2"/>
  <c r="H321" i="2"/>
  <c r="M321" i="2" s="1"/>
  <c r="N321" i="2" l="1"/>
  <c r="F322" i="2"/>
  <c r="T321" i="2"/>
  <c r="E322" i="2"/>
  <c r="S321" i="2"/>
  <c r="I322" i="2" l="1"/>
  <c r="Q322" i="2" s="1"/>
  <c r="P322" i="2"/>
  <c r="H322" i="2"/>
  <c r="M322" i="2" s="1"/>
  <c r="N322" i="2"/>
  <c r="F323" i="2" l="1"/>
  <c r="T322" i="2"/>
  <c r="E323" i="2"/>
  <c r="S322" i="2"/>
  <c r="I323" i="2" l="1"/>
  <c r="Q323" i="2" s="1"/>
  <c r="P323" i="2"/>
  <c r="H323" i="2"/>
  <c r="M323" i="2" s="1"/>
  <c r="N323" i="2"/>
  <c r="E324" i="2" l="1"/>
  <c r="S323" i="2"/>
  <c r="F324" i="2"/>
  <c r="T323" i="2"/>
  <c r="I324" i="2" l="1"/>
  <c r="Q324" i="2" s="1"/>
  <c r="H324" i="2"/>
  <c r="M324" i="2" s="1"/>
  <c r="N324" i="2"/>
  <c r="P324" i="2"/>
  <c r="E325" i="2" l="1"/>
  <c r="S324" i="2"/>
  <c r="F325" i="2"/>
  <c r="T324" i="2"/>
  <c r="I325" i="2" l="1"/>
  <c r="Q325" i="2" s="1"/>
  <c r="H325" i="2"/>
  <c r="M325" i="2" s="1"/>
  <c r="P325" i="2"/>
  <c r="N325" i="2" l="1"/>
  <c r="E326" i="2"/>
  <c r="S325" i="2"/>
  <c r="F326" i="2"/>
  <c r="T325" i="2"/>
  <c r="I326" i="2" l="1"/>
  <c r="Q326" i="2" s="1"/>
  <c r="P326" i="2"/>
  <c r="H326" i="2"/>
  <c r="M326" i="2" s="1"/>
  <c r="N326" i="2" l="1"/>
  <c r="E327" i="2"/>
  <c r="S326" i="2"/>
  <c r="F327" i="2"/>
  <c r="T326" i="2"/>
  <c r="I327" i="2" l="1"/>
  <c r="Q327" i="2" s="1"/>
  <c r="P327" i="2"/>
  <c r="H327" i="2"/>
  <c r="M327" i="2" s="1"/>
  <c r="N327" i="2" l="1"/>
  <c r="E328" i="2"/>
  <c r="S327" i="2"/>
  <c r="F328" i="2"/>
  <c r="T327" i="2"/>
  <c r="I328" i="2" l="1"/>
  <c r="Q328" i="2" s="1"/>
  <c r="P328" i="2"/>
  <c r="H328" i="2"/>
  <c r="M328" i="2" s="1"/>
  <c r="N328" i="2" l="1"/>
  <c r="E329" i="2"/>
  <c r="S328" i="2"/>
  <c r="F329" i="2"/>
  <c r="T328" i="2"/>
  <c r="I329" i="2" l="1"/>
  <c r="Q329" i="2" s="1"/>
  <c r="P329" i="2"/>
  <c r="H329" i="2"/>
  <c r="M329" i="2" s="1"/>
  <c r="N329" i="2" l="1"/>
  <c r="F330" i="2"/>
  <c r="T329" i="2"/>
  <c r="E330" i="2"/>
  <c r="S329" i="2"/>
  <c r="I330" i="2" l="1"/>
  <c r="Q330" i="2" s="1"/>
  <c r="H330" i="2"/>
  <c r="M330" i="2" s="1"/>
  <c r="N330" i="2"/>
  <c r="P330" i="2"/>
  <c r="F331" i="2" l="1"/>
  <c r="T330" i="2"/>
  <c r="E331" i="2"/>
  <c r="S330" i="2"/>
  <c r="I331" i="2" l="1"/>
  <c r="Q331" i="2" s="1"/>
  <c r="P331" i="2"/>
  <c r="N331" i="2"/>
  <c r="H331" i="2"/>
  <c r="M331" i="2" s="1"/>
  <c r="E332" i="2" l="1"/>
  <c r="S331" i="2"/>
  <c r="F332" i="2"/>
  <c r="T331" i="2"/>
  <c r="I332" i="2" l="1"/>
  <c r="Q332" i="2" s="1"/>
  <c r="P332" i="2"/>
  <c r="H332" i="2"/>
  <c r="M332" i="2" s="1"/>
  <c r="N332" i="2" l="1"/>
  <c r="F333" i="2" s="1"/>
  <c r="T332" i="2"/>
  <c r="E333" i="2"/>
  <c r="S332" i="2"/>
  <c r="I333" i="2" l="1"/>
  <c r="Q333" i="2" s="1"/>
  <c r="P333" i="2"/>
  <c r="H333" i="2"/>
  <c r="M333" i="2" s="1"/>
  <c r="N333" i="2" l="1"/>
  <c r="F334" i="2" s="1"/>
  <c r="T333" i="2"/>
  <c r="E334" i="2"/>
  <c r="S333" i="2"/>
  <c r="I334" i="2" l="1"/>
  <c r="Q334" i="2" s="1"/>
  <c r="H334" i="2"/>
  <c r="M334" i="2" s="1"/>
  <c r="P334" i="2"/>
  <c r="N334" i="2"/>
  <c r="E335" i="2" l="1"/>
  <c r="S334" i="2"/>
  <c r="F335" i="2"/>
  <c r="T334" i="2"/>
  <c r="I335" i="2" l="1"/>
  <c r="Q335" i="2" s="1"/>
  <c r="P335" i="2"/>
  <c r="H335" i="2"/>
  <c r="M335" i="2" s="1"/>
  <c r="N335" i="2"/>
  <c r="F336" i="2" l="1"/>
  <c r="T335" i="2"/>
  <c r="E336" i="2"/>
  <c r="S335" i="2"/>
  <c r="I336" i="2" l="1"/>
  <c r="Q336" i="2" s="1"/>
  <c r="H336" i="2"/>
  <c r="M336" i="2" s="1"/>
  <c r="P336" i="2"/>
  <c r="N336" i="2"/>
  <c r="F337" i="2" l="1"/>
  <c r="T336" i="2"/>
  <c r="E337" i="2"/>
  <c r="S336" i="2"/>
  <c r="I337" i="2" l="1"/>
  <c r="Q337" i="2" s="1"/>
  <c r="P337" i="2"/>
  <c r="H337" i="2"/>
  <c r="M337" i="2" s="1"/>
  <c r="N337" i="2"/>
  <c r="F338" i="2" l="1"/>
  <c r="T337" i="2"/>
  <c r="E338" i="2"/>
  <c r="S337" i="2"/>
  <c r="I338" i="2" l="1"/>
  <c r="Q338" i="2" s="1"/>
  <c r="P338" i="2"/>
  <c r="H338" i="2"/>
  <c r="M338" i="2" s="1"/>
  <c r="N338" i="2" l="1"/>
  <c r="E339" i="2"/>
  <c r="S338" i="2"/>
  <c r="F339" i="2" l="1"/>
  <c r="T338" i="2"/>
  <c r="I339" i="2" l="1"/>
  <c r="Q339" i="2" s="1"/>
  <c r="H339" i="2"/>
  <c r="M339" i="2" s="1"/>
  <c r="P339" i="2"/>
  <c r="N339" i="2"/>
  <c r="E340" i="2" l="1"/>
  <c r="S339" i="2"/>
  <c r="F340" i="2"/>
  <c r="T339" i="2"/>
  <c r="I340" i="2" l="1"/>
  <c r="Q340" i="2" s="1"/>
  <c r="P340" i="2"/>
  <c r="N340" i="2"/>
  <c r="H340" i="2"/>
  <c r="M340" i="2" s="1"/>
  <c r="E341" i="2" l="1"/>
  <c r="S340" i="2"/>
  <c r="F341" i="2"/>
  <c r="T340" i="2"/>
  <c r="I341" i="2" l="1"/>
  <c r="Q341" i="2" s="1"/>
  <c r="P341" i="2"/>
  <c r="H341" i="2"/>
  <c r="M341" i="2" s="1"/>
  <c r="E342" i="2" l="1"/>
  <c r="S341" i="2"/>
  <c r="N341" i="2"/>
  <c r="F342" i="2" l="1"/>
  <c r="T341" i="2"/>
  <c r="I342" i="2" l="1"/>
  <c r="Q342" i="2" s="1"/>
  <c r="H342" i="2"/>
  <c r="M342" i="2" s="1"/>
  <c r="P342" i="2"/>
  <c r="N342" i="2"/>
  <c r="E343" i="2" l="1"/>
  <c r="S342" i="2"/>
  <c r="F343" i="2"/>
  <c r="T342" i="2"/>
  <c r="I343" i="2" l="1"/>
  <c r="Q343" i="2" s="1"/>
  <c r="P343" i="2"/>
  <c r="N343" i="2"/>
  <c r="H343" i="2"/>
  <c r="M343" i="2" s="1"/>
  <c r="E344" i="2" l="1"/>
  <c r="S343" i="2"/>
  <c r="F344" i="2"/>
  <c r="T343" i="2"/>
  <c r="I344" i="2" l="1"/>
  <c r="Q344" i="2" s="1"/>
  <c r="P344" i="2"/>
  <c r="H344" i="2"/>
  <c r="M344" i="2" s="1"/>
  <c r="N344" i="2"/>
  <c r="E345" i="2" l="1"/>
  <c r="S344" i="2"/>
  <c r="F345" i="2"/>
  <c r="T344" i="2"/>
  <c r="I345" i="2" l="1"/>
  <c r="Q345" i="2" s="1"/>
  <c r="P345" i="2"/>
  <c r="H345" i="2"/>
  <c r="M345" i="2" s="1"/>
  <c r="N345" i="2" l="1"/>
  <c r="E346" i="2"/>
  <c r="S345" i="2"/>
  <c r="F346" i="2"/>
  <c r="T345" i="2"/>
  <c r="I346" i="2" l="1"/>
  <c r="Q346" i="2" s="1"/>
  <c r="H346" i="2"/>
  <c r="M346" i="2" s="1"/>
  <c r="P346" i="2"/>
  <c r="N346" i="2"/>
  <c r="F347" i="2" l="1"/>
  <c r="T346" i="2"/>
  <c r="E347" i="2"/>
  <c r="S346" i="2"/>
  <c r="I347" i="2" l="1"/>
  <c r="Q347" i="2" s="1"/>
  <c r="P347" i="2"/>
  <c r="H347" i="2"/>
  <c r="M347" i="2" s="1"/>
  <c r="N347" i="2" l="1"/>
  <c r="E348" i="2"/>
  <c r="S347" i="2"/>
  <c r="F348" i="2" l="1"/>
  <c r="T347" i="2"/>
  <c r="I348" i="2" l="1"/>
  <c r="Q348" i="2" s="1"/>
  <c r="P348" i="2"/>
  <c r="H348" i="2"/>
  <c r="M348" i="2" s="1"/>
  <c r="N348" i="2" l="1"/>
  <c r="E349" i="2"/>
  <c r="S348" i="2"/>
  <c r="F349" i="2"/>
  <c r="T348" i="2"/>
  <c r="I349" i="2" l="1"/>
  <c r="Q349" i="2" s="1"/>
  <c r="P349" i="2"/>
  <c r="H349" i="2"/>
  <c r="M349" i="2" s="1"/>
  <c r="N349" i="2" l="1"/>
  <c r="E350" i="2"/>
  <c r="S349" i="2"/>
  <c r="F350" i="2"/>
  <c r="T349" i="2"/>
  <c r="I350" i="2" l="1"/>
  <c r="Q350" i="2" s="1"/>
  <c r="P350" i="2"/>
  <c r="H350" i="2"/>
  <c r="M350" i="2" s="1"/>
  <c r="N350" i="2"/>
  <c r="F351" i="2" l="1"/>
  <c r="T350" i="2"/>
  <c r="E351" i="2"/>
  <c r="S350" i="2"/>
  <c r="I351" i="2" l="1"/>
  <c r="Q351" i="2" s="1"/>
  <c r="P351" i="2"/>
  <c r="N351" i="2"/>
  <c r="H351" i="2"/>
  <c r="M351" i="2" s="1"/>
  <c r="E352" i="2" l="1"/>
  <c r="S351" i="2"/>
  <c r="F352" i="2"/>
  <c r="T351" i="2"/>
  <c r="I352" i="2" l="1"/>
  <c r="Q352" i="2" s="1"/>
  <c r="P352" i="2"/>
  <c r="H352" i="2"/>
  <c r="M352" i="2" s="1"/>
  <c r="N352" i="2" l="1"/>
  <c r="E353" i="2"/>
  <c r="S352" i="2"/>
  <c r="F353" i="2"/>
  <c r="T352" i="2"/>
  <c r="I353" i="2" l="1"/>
  <c r="Q353" i="2" s="1"/>
  <c r="P353" i="2"/>
  <c r="H353" i="2"/>
  <c r="M353" i="2" s="1"/>
  <c r="N353" i="2" l="1"/>
  <c r="E354" i="2"/>
  <c r="S353" i="2"/>
  <c r="F354" i="2"/>
  <c r="T353" i="2"/>
  <c r="I354" i="2" l="1"/>
  <c r="Q354" i="2" s="1"/>
  <c r="P354" i="2"/>
  <c r="N354" i="2"/>
  <c r="H354" i="2"/>
  <c r="M354" i="2" s="1"/>
  <c r="E355" i="2" l="1"/>
  <c r="S354" i="2"/>
  <c r="F355" i="2"/>
  <c r="T354" i="2"/>
  <c r="I355" i="2" l="1"/>
  <c r="Q355" i="2" s="1"/>
  <c r="P355" i="2"/>
  <c r="H355" i="2"/>
  <c r="M355" i="2" s="1"/>
  <c r="N355" i="2"/>
  <c r="F356" i="2" l="1"/>
  <c r="T355" i="2"/>
  <c r="E356" i="2"/>
  <c r="S355" i="2"/>
  <c r="I356" i="2" l="1"/>
  <c r="Q356" i="2" s="1"/>
  <c r="P356" i="2"/>
  <c r="H356" i="2"/>
  <c r="M356" i="2" s="1"/>
  <c r="N356" i="2" l="1"/>
  <c r="F357" i="2" s="1"/>
  <c r="E357" i="2"/>
  <c r="S356" i="2"/>
  <c r="T356" i="2" l="1"/>
  <c r="I357" i="2"/>
  <c r="Q357" i="2" s="1"/>
  <c r="P357" i="2"/>
  <c r="H357" i="2"/>
  <c r="M357" i="2" s="1"/>
  <c r="N357" i="2" l="1"/>
  <c r="F358" i="2"/>
  <c r="T357" i="2"/>
  <c r="E358" i="2"/>
  <c r="S357" i="2"/>
  <c r="I358" i="2" l="1"/>
  <c r="Q358" i="2" s="1"/>
  <c r="P358" i="2"/>
  <c r="N358" i="2"/>
  <c r="H358" i="2"/>
  <c r="M358" i="2" s="1"/>
  <c r="E359" i="2" l="1"/>
  <c r="S358" i="2"/>
  <c r="F359" i="2"/>
  <c r="T358" i="2"/>
  <c r="I359" i="2" l="1"/>
  <c r="Q359" i="2" s="1"/>
  <c r="P359" i="2"/>
  <c r="H359" i="2"/>
  <c r="M359" i="2" s="1"/>
  <c r="N359" i="2"/>
  <c r="F360" i="2" l="1"/>
  <c r="T359" i="2"/>
  <c r="E360" i="2"/>
  <c r="S359" i="2"/>
  <c r="I360" i="2" l="1"/>
  <c r="Q360" i="2" s="1"/>
  <c r="P360" i="2"/>
  <c r="N360" i="2"/>
  <c r="H360" i="2"/>
  <c r="M360" i="2" s="1"/>
  <c r="E361" i="2" l="1"/>
  <c r="S360" i="2"/>
  <c r="F361" i="2"/>
  <c r="T360" i="2"/>
  <c r="I361" i="2" l="1"/>
  <c r="Q361" i="2" s="1"/>
  <c r="P361" i="2"/>
  <c r="H361" i="2"/>
  <c r="M361" i="2" s="1"/>
  <c r="N361" i="2"/>
  <c r="F362" i="2" l="1"/>
  <c r="T361" i="2"/>
  <c r="E362" i="2"/>
  <c r="S361" i="2"/>
  <c r="I362" i="2" l="1"/>
  <c r="Q362" i="2" s="1"/>
  <c r="P362" i="2"/>
  <c r="N362" i="2"/>
  <c r="H362" i="2"/>
  <c r="M362" i="2" s="1"/>
  <c r="F363" i="2" l="1"/>
  <c r="T362" i="2"/>
  <c r="E363" i="2"/>
  <c r="S362" i="2"/>
  <c r="I363" i="2" l="1"/>
  <c r="Q363" i="2" s="1"/>
  <c r="P363" i="2"/>
  <c r="N363" i="2"/>
  <c r="H363" i="2"/>
  <c r="M363" i="2" s="1"/>
  <c r="E364" i="2" l="1"/>
  <c r="S363" i="2"/>
  <c r="F364" i="2"/>
  <c r="T363" i="2"/>
  <c r="I364" i="2" l="1"/>
  <c r="Q364" i="2" s="1"/>
  <c r="P364" i="2"/>
  <c r="N364" i="2"/>
  <c r="H364" i="2"/>
  <c r="M364" i="2" s="1"/>
  <c r="E365" i="2" l="1"/>
  <c r="S364" i="2"/>
  <c r="F365" i="2"/>
  <c r="T364" i="2"/>
  <c r="I365" i="2" l="1"/>
  <c r="Q365" i="2" s="1"/>
  <c r="P365" i="2"/>
  <c r="H365" i="2"/>
  <c r="M365" i="2" s="1"/>
  <c r="N365" i="2"/>
  <c r="F366" i="2" l="1"/>
  <c r="T365" i="2"/>
  <c r="E366" i="2"/>
  <c r="S365" i="2"/>
  <c r="I366" i="2" l="1"/>
  <c r="Q366" i="2" s="1"/>
  <c r="H366" i="2"/>
  <c r="M366" i="2" s="1"/>
  <c r="P366" i="2"/>
  <c r="N366" i="2"/>
  <c r="E367" i="2" l="1"/>
  <c r="S366" i="2"/>
  <c r="F367" i="2"/>
  <c r="T366" i="2"/>
  <c r="I367" i="2" l="1"/>
  <c r="Q367" i="2" s="1"/>
  <c r="P367" i="2"/>
  <c r="N367" i="2"/>
  <c r="H367" i="2"/>
  <c r="M367" i="2" s="1"/>
  <c r="E368" i="2" l="1"/>
  <c r="S367" i="2"/>
  <c r="F368" i="2"/>
  <c r="T367" i="2"/>
  <c r="I368" i="2" l="1"/>
  <c r="Q368" i="2" s="1"/>
  <c r="H368" i="2"/>
  <c r="M368" i="2" s="1"/>
  <c r="P368" i="2"/>
  <c r="N368" i="2"/>
  <c r="E369" i="2" l="1"/>
  <c r="S368" i="2"/>
  <c r="F369" i="2"/>
  <c r="T368" i="2"/>
  <c r="I369" i="2" l="1"/>
  <c r="Q369" i="2" s="1"/>
  <c r="P369" i="2"/>
  <c r="N369" i="2"/>
  <c r="H369" i="2"/>
  <c r="M369" i="2" s="1"/>
  <c r="E370" i="2" l="1"/>
  <c r="S369" i="2"/>
  <c r="F370" i="2"/>
  <c r="T369" i="2"/>
  <c r="I370" i="2" l="1"/>
  <c r="Q370" i="2" s="1"/>
  <c r="H370" i="2"/>
  <c r="M370" i="2" s="1"/>
  <c r="P370" i="2"/>
  <c r="N370" i="2" l="1"/>
  <c r="F371" i="2"/>
  <c r="T370" i="2"/>
  <c r="E371" i="2"/>
  <c r="S370" i="2"/>
  <c r="I371" i="2" l="1"/>
  <c r="Q371" i="2" s="1"/>
  <c r="P371" i="2"/>
  <c r="H371" i="2"/>
  <c r="Q4" i="2" s="1"/>
  <c r="N371" i="2" l="1"/>
  <c r="Q3" i="2"/>
  <c r="T371" i="2"/>
  <c r="M371" i="2"/>
  <c r="Q2" i="2" l="1"/>
  <c r="S371" i="2"/>
  <c r="A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E9DADA-A011-4C5C-B153-423550FAF2F0}" keepAlive="1" name="Zapytanie — lpg" description="Połączenie z zapytaniem „lpg” w skoroszycie." type="5" refreshedVersion="8" background="1" saveData="1">
    <dbPr connection="Provider=Microsoft.Mashup.OleDb.1;Data Source=$Workbook$;Location=lpg;Extended Properties=&quot;&quot;" command="SELECT * FROM [lpg]"/>
  </connection>
</connections>
</file>

<file path=xl/sharedStrings.xml><?xml version="1.0" encoding="utf-8"?>
<sst xmlns="http://schemas.openxmlformats.org/spreadsheetml/2006/main" count="30" uniqueCount="25">
  <si>
    <t>data</t>
  </si>
  <si>
    <t>km</t>
  </si>
  <si>
    <t>lp</t>
  </si>
  <si>
    <t>poj. PB95</t>
  </si>
  <si>
    <t>poj. LPG</t>
  </si>
  <si>
    <t>zuż. PB95</t>
  </si>
  <si>
    <t>zuż. LPG</t>
  </si>
  <si>
    <t>na 100km</t>
  </si>
  <si>
    <t>zbiornik PB</t>
  </si>
  <si>
    <t>zbiornik LPG</t>
  </si>
  <si>
    <t>zuż. PB</t>
  </si>
  <si>
    <t>czwrtek?</t>
  </si>
  <si>
    <t>tank. PB</t>
  </si>
  <si>
    <t>tank. LPG</t>
  </si>
  <si>
    <t>tank PB</t>
  </si>
  <si>
    <t>tank LPG</t>
  </si>
  <si>
    <t>tylko LPG</t>
  </si>
  <si>
    <t>&lt;5.25 LPG</t>
  </si>
  <si>
    <t>stan lpg po</t>
  </si>
  <si>
    <t>cena LPG</t>
  </si>
  <si>
    <t>cena PB</t>
  </si>
  <si>
    <t>koszt. Inst.</t>
  </si>
  <si>
    <t>eksp. LPG</t>
  </si>
  <si>
    <t>eksp. PB</t>
  </si>
  <si>
    <t>tylko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</si>
</sst>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2"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Poruwnanie stanu zbiornika LPG przed i po podróży w kolejnych 31 dniach podróży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Stan przed+lpg!$F$7:$F$371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lpg!$B$7:$B$37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lpg!$F$7:$F$37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E-4D18-AE84-B389FC7FE3F7}"/>
            </c:ext>
          </c:extLst>
        </c:ser>
        <c:ser>
          <c:idx val="1"/>
          <c:order val="1"/>
          <c:tx>
            <c:v>Stan po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lpg!$B$7:$B$37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lpg!$Q$7:$Q$37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E-4D18-AE84-B389FC7FE3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35394719"/>
        <c:axId val="1974707951"/>
      </c:barChart>
      <c:dateAx>
        <c:axId val="2135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07951"/>
        <c:crosses val="autoZero"/>
        <c:auto val="1"/>
        <c:lblOffset val="100"/>
        <c:baseTimeUnit val="days"/>
      </c:dateAx>
      <c:valAx>
        <c:axId val="197470795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zbiornika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35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514350</xdr:colOff>
      <xdr:row>9</xdr:row>
      <xdr:rowOff>33336</xdr:rowOff>
    </xdr:from>
    <xdr:to>
      <xdr:col>38</xdr:col>
      <xdr:colOff>476250</xdr:colOff>
      <xdr:row>34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CD11A4-7C8F-B06C-3364-852FE2E89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00897E-1C8C-431A-85BB-31583E48D2A2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k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D005C-55AB-42B7-A9AA-1BA7B5AF8EFE}" name="lpg" displayName="lpg" ref="B6:C371" tableType="queryTable" totalsRowShown="0">
  <autoFilter ref="B6:C371" xr:uid="{DABD005C-55AB-42B7-A9AA-1BA7B5AF8EFE}"/>
  <tableColumns count="2">
    <tableColumn id="1" xr3:uid="{1FC1DC16-0A48-4E40-94F7-61E31A14412D}" uniqueName="1" name="data" queryTableFieldId="1" dataDxfId="0"/>
    <tableColumn id="2" xr3:uid="{97A7AE12-F6BE-4F7F-BD26-317FD5B32AAD}" uniqueName="2" name="k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4766-529B-4C4E-8BDA-205CC8E49757}">
  <dimension ref="A1:AA372"/>
  <sheetViews>
    <sheetView tabSelected="1" workbookViewId="0">
      <selection activeCell="R15" sqref="R15"/>
    </sheetView>
  </sheetViews>
  <sheetFormatPr defaultRowHeight="15" x14ac:dyDescent="0.25"/>
  <cols>
    <col min="1" max="1" width="10.140625" bestFit="1" customWidth="1"/>
    <col min="2" max="2" width="12.7109375" customWidth="1"/>
    <col min="3" max="3" width="9.85546875" customWidth="1"/>
    <col min="5" max="5" width="10.85546875" customWidth="1"/>
    <col min="6" max="6" width="11.7109375" customWidth="1"/>
    <col min="17" max="17" width="10.5703125" customWidth="1"/>
  </cols>
  <sheetData>
    <row r="1" spans="1:27" x14ac:dyDescent="0.25">
      <c r="C1" t="s">
        <v>3</v>
      </c>
      <c r="D1">
        <v>45</v>
      </c>
      <c r="F1" t="s">
        <v>5</v>
      </c>
      <c r="G1">
        <v>6</v>
      </c>
      <c r="H1" t="s">
        <v>7</v>
      </c>
    </row>
    <row r="2" spans="1:27" x14ac:dyDescent="0.25">
      <c r="C2" t="s">
        <v>4</v>
      </c>
      <c r="D2">
        <v>30</v>
      </c>
      <c r="F2" t="s">
        <v>6</v>
      </c>
      <c r="G2">
        <v>9</v>
      </c>
      <c r="H2" t="s">
        <v>7</v>
      </c>
      <c r="P2" t="s">
        <v>14</v>
      </c>
      <c r="Q2">
        <f>COUNTIF(M:M, TRUE)</f>
        <v>43</v>
      </c>
      <c r="W2" t="s">
        <v>19</v>
      </c>
      <c r="X2">
        <v>2.29</v>
      </c>
      <c r="Z2" t="s">
        <v>22</v>
      </c>
      <c r="AA2">
        <f>$X$4+$X$2*SUM(T:T) + $X$3 * SUM(S:S)</f>
        <v>8316.9616000000024</v>
      </c>
    </row>
    <row r="3" spans="1:27" x14ac:dyDescent="0.25">
      <c r="P3" t="s">
        <v>15</v>
      </c>
      <c r="Q3">
        <f>COUNTIF(N:N, TRUE)</f>
        <v>78</v>
      </c>
      <c r="W3" t="s">
        <v>20</v>
      </c>
      <c r="X3">
        <v>4.99</v>
      </c>
      <c r="Z3" t="s">
        <v>23</v>
      </c>
      <c r="AA3">
        <f>ROUND(SUM(U:U) * $X$3, 2)</f>
        <v>8965.23</v>
      </c>
    </row>
    <row r="4" spans="1:27" x14ac:dyDescent="0.25">
      <c r="P4" t="s">
        <v>16</v>
      </c>
      <c r="Q4">
        <f>COUNTIF(H:H, 0)</f>
        <v>200</v>
      </c>
      <c r="W4" t="s">
        <v>21</v>
      </c>
      <c r="X4">
        <v>1600</v>
      </c>
    </row>
    <row r="6" spans="1:27" x14ac:dyDescent="0.25">
      <c r="A6" t="s">
        <v>2</v>
      </c>
      <c r="B6" t="s">
        <v>0</v>
      </c>
      <c r="C6" t="s">
        <v>1</v>
      </c>
      <c r="E6" t="s">
        <v>8</v>
      </c>
      <c r="F6" t="s">
        <v>9</v>
      </c>
      <c r="H6" t="s">
        <v>10</v>
      </c>
      <c r="I6" t="s">
        <v>6</v>
      </c>
      <c r="K6" t="s">
        <v>11</v>
      </c>
      <c r="M6" t="s">
        <v>12</v>
      </c>
      <c r="N6" t="s">
        <v>13</v>
      </c>
      <c r="P6" t="s">
        <v>17</v>
      </c>
      <c r="Q6" t="s">
        <v>18</v>
      </c>
      <c r="S6" t="s">
        <v>12</v>
      </c>
      <c r="T6" t="s">
        <v>13</v>
      </c>
      <c r="U6" t="s">
        <v>24</v>
      </c>
      <c r="V6" t="s">
        <v>16</v>
      </c>
    </row>
    <row r="7" spans="1:27" x14ac:dyDescent="0.25">
      <c r="A7">
        <v>1</v>
      </c>
      <c r="B7" s="1">
        <v>41640</v>
      </c>
      <c r="C7">
        <v>159</v>
      </c>
      <c r="E7">
        <f>D1</f>
        <v>45</v>
      </c>
      <c r="F7">
        <f>D2</f>
        <v>30</v>
      </c>
      <c r="H7">
        <f>ROUND(IF(F7&gt;15, 0, ($G$1*(lpg[[#This Row],[km]]/2))/100), 2)</f>
        <v>0</v>
      </c>
      <c r="I7">
        <f>ROUND(IF(F7&gt;15, ($G$2*(lpg[[#This Row],[km]]))/100, ($G$2*(lpg[[#This Row],[km]]/2))/100), 2)</f>
        <v>14.31</v>
      </c>
      <c r="K7" t="b">
        <f>WEEKDAY(lpg[[#This Row],[data]],14) = 1</f>
        <v>0</v>
      </c>
      <c r="M7" t="b">
        <f>AND(K7,E7-H7 &lt; 40)</f>
        <v>0</v>
      </c>
      <c r="N7" t="b">
        <f>F7-I7 &lt; 5</f>
        <v>0</v>
      </c>
      <c r="P7" t="b">
        <f>F7&lt;5.25</f>
        <v>0</v>
      </c>
      <c r="Q7">
        <f>F7-I7</f>
        <v>15.69</v>
      </c>
      <c r="S7">
        <f t="shared" ref="S7:S28" si="0">IF(M7,$D$1-(E7-H7), 0)</f>
        <v>0</v>
      </c>
      <c r="T7">
        <f>IF(N7,$D$2-Q7, 0)</f>
        <v>0</v>
      </c>
      <c r="U7">
        <f>lpg[[#This Row],[km]]/100 * $G$1</f>
        <v>9.5400000000000009</v>
      </c>
      <c r="V7">
        <f>lpg[[#This Row],[km]]/100 * $G$2</f>
        <v>14.31</v>
      </c>
    </row>
    <row r="8" spans="1:27" x14ac:dyDescent="0.25">
      <c r="A8">
        <v>2</v>
      </c>
      <c r="B8" s="1">
        <v>41641</v>
      </c>
      <c r="C8">
        <v>82</v>
      </c>
      <c r="E8">
        <f>IF(M7, $D$1, E7-H7)</f>
        <v>45</v>
      </c>
      <c r="F8">
        <f>IF(N7, $D$2, F7-I7)</f>
        <v>15.69</v>
      </c>
      <c r="H8">
        <f>ROUND(IF(F8&gt;15, 0, ($G$1*(lpg[[#This Row],[km]]/2))/100), 2)</f>
        <v>0</v>
      </c>
      <c r="I8">
        <f>ROUND(IF(F8&gt;15, ($G$2*(lpg[[#This Row],[km]]))/100, ($G$2*(lpg[[#This Row],[km]]/2))/100), 2)</f>
        <v>7.38</v>
      </c>
      <c r="K8" t="b">
        <f>WEEKDAY(lpg[[#This Row],[data]],14) = 1</f>
        <v>1</v>
      </c>
      <c r="M8" t="b">
        <f>AND(K8,E8-H8 &lt; 40)</f>
        <v>0</v>
      </c>
      <c r="N8" t="b">
        <f>F8-I8 &lt; 5</f>
        <v>0</v>
      </c>
      <c r="P8" t="b">
        <f t="shared" ref="P8:P71" si="1">F8&lt;5.25</f>
        <v>0</v>
      </c>
      <c r="Q8">
        <f t="shared" ref="Q8:Q71" si="2">F8-I8</f>
        <v>8.3099999999999987</v>
      </c>
      <c r="S8">
        <f t="shared" si="0"/>
        <v>0</v>
      </c>
      <c r="T8">
        <f t="shared" ref="T8:T12" si="3">IF(N8,$D$2-Q8, 0)</f>
        <v>0</v>
      </c>
      <c r="U8">
        <f>lpg[[#This Row],[km]]/100 * $G$1</f>
        <v>4.92</v>
      </c>
      <c r="V8">
        <f>lpg[[#This Row],[km]]/100 * $G$2</f>
        <v>7.38</v>
      </c>
    </row>
    <row r="9" spans="1:27" x14ac:dyDescent="0.25">
      <c r="A9">
        <v>3</v>
      </c>
      <c r="B9" s="1">
        <v>41642</v>
      </c>
      <c r="C9">
        <v>108</v>
      </c>
      <c r="E9">
        <f t="shared" ref="E9:E10" si="4">IF(M8, $D$1, E8-H8)</f>
        <v>45</v>
      </c>
      <c r="F9">
        <f t="shared" ref="F9:F10" si="5">IF(N8, $D$2, F8-I8)</f>
        <v>8.3099999999999987</v>
      </c>
      <c r="H9">
        <f>ROUND(IF(F9&gt;15, 0, ($G$1*(lpg[[#This Row],[km]]/2))/100), 2)</f>
        <v>3.24</v>
      </c>
      <c r="I9">
        <f>ROUND(IF(F9&gt;15, ($G$2*(lpg[[#This Row],[km]]))/100, ($G$2*(lpg[[#This Row],[km]]/2))/100), 2)</f>
        <v>4.8600000000000003</v>
      </c>
      <c r="K9" t="b">
        <f>WEEKDAY(lpg[[#This Row],[data]],14) = 1</f>
        <v>0</v>
      </c>
      <c r="M9" t="b">
        <f t="shared" ref="M9:M10" si="6">AND(K9,E9-H9 &lt; 40)</f>
        <v>0</v>
      </c>
      <c r="N9" t="b">
        <f t="shared" ref="N9:N10" si="7">F9-I9 &lt; 5</f>
        <v>1</v>
      </c>
      <c r="P9" t="b">
        <f t="shared" si="1"/>
        <v>0</v>
      </c>
      <c r="Q9">
        <f t="shared" si="2"/>
        <v>3.4499999999999984</v>
      </c>
      <c r="S9">
        <f t="shared" si="0"/>
        <v>0</v>
      </c>
      <c r="T9">
        <f t="shared" si="3"/>
        <v>26.55</v>
      </c>
      <c r="U9">
        <f>lpg[[#This Row],[km]]/100 * $G$1</f>
        <v>6.48</v>
      </c>
      <c r="V9">
        <f>lpg[[#This Row],[km]]/100 * $G$2</f>
        <v>9.7200000000000006</v>
      </c>
    </row>
    <row r="10" spans="1:27" x14ac:dyDescent="0.25">
      <c r="A10">
        <v>4</v>
      </c>
      <c r="B10" s="1">
        <v>41643</v>
      </c>
      <c r="C10">
        <v>149</v>
      </c>
      <c r="E10">
        <f>IF(M9, $D$1, E9-H9)</f>
        <v>41.76</v>
      </c>
      <c r="F10">
        <f t="shared" si="5"/>
        <v>30</v>
      </c>
      <c r="H10">
        <f>ROUND(IF(F10&gt;15, 0, ($G$1*(lpg[[#This Row],[km]]/2))/100), 2)</f>
        <v>0</v>
      </c>
      <c r="I10">
        <f>ROUND(IF(F10&gt;15, ($G$2*(lpg[[#This Row],[km]]))/100, ($G$2*(lpg[[#This Row],[km]]/2))/100), 2)</f>
        <v>13.41</v>
      </c>
      <c r="K10" t="b">
        <f>WEEKDAY(lpg[[#This Row],[data]],14) = 1</f>
        <v>0</v>
      </c>
      <c r="M10" t="b">
        <f t="shared" si="6"/>
        <v>0</v>
      </c>
      <c r="N10" t="b">
        <f t="shared" si="7"/>
        <v>0</v>
      </c>
      <c r="P10" t="b">
        <f t="shared" si="1"/>
        <v>0</v>
      </c>
      <c r="Q10">
        <f t="shared" si="2"/>
        <v>16.59</v>
      </c>
      <c r="S10">
        <f t="shared" si="0"/>
        <v>0</v>
      </c>
      <c r="T10">
        <f t="shared" si="3"/>
        <v>0</v>
      </c>
      <c r="U10">
        <f>lpg[[#This Row],[km]]/100 * $G$1</f>
        <v>8.94</v>
      </c>
      <c r="V10">
        <f>lpg[[#This Row],[km]]/100 * $G$2</f>
        <v>13.41</v>
      </c>
    </row>
    <row r="11" spans="1:27" x14ac:dyDescent="0.25">
      <c r="A11">
        <v>5</v>
      </c>
      <c r="B11" s="1">
        <v>41644</v>
      </c>
      <c r="C11">
        <v>118</v>
      </c>
      <c r="E11">
        <f t="shared" ref="E11:E16" si="8">IF(M10, $D$1, E10-H10)</f>
        <v>41.76</v>
      </c>
      <c r="F11">
        <f t="shared" ref="F11:F16" si="9">IF(N10, $D$2, F10-I10)</f>
        <v>16.59</v>
      </c>
      <c r="H11">
        <f>ROUND(IF(F11&gt;15, 0, ($G$1*(lpg[[#This Row],[km]]/2))/100), 2)</f>
        <v>0</v>
      </c>
      <c r="I11">
        <f>ROUND(IF(F11&gt;15, ($G$2*(lpg[[#This Row],[km]]))/100, ($G$2*(lpg[[#This Row],[km]]/2))/100), 2)</f>
        <v>10.62</v>
      </c>
      <c r="K11" t="b">
        <f>WEEKDAY(lpg[[#This Row],[data]],14) = 1</f>
        <v>0</v>
      </c>
      <c r="M11" t="b">
        <f t="shared" ref="M11:M16" si="10">AND(K11,E11-H11 &lt; 40)</f>
        <v>0</v>
      </c>
      <c r="N11" t="b">
        <f t="shared" ref="N11:N16" si="11">F11-I11 &lt; 5</f>
        <v>0</v>
      </c>
      <c r="P11" t="b">
        <f t="shared" si="1"/>
        <v>0</v>
      </c>
      <c r="Q11">
        <f t="shared" si="2"/>
        <v>5.9700000000000006</v>
      </c>
      <c r="S11">
        <f t="shared" si="0"/>
        <v>0</v>
      </c>
      <c r="T11">
        <f t="shared" si="3"/>
        <v>0</v>
      </c>
      <c r="U11">
        <f>lpg[[#This Row],[km]]/100 * $G$1</f>
        <v>7.08</v>
      </c>
      <c r="V11">
        <f>lpg[[#This Row],[km]]/100 * $G$2</f>
        <v>10.62</v>
      </c>
    </row>
    <row r="12" spans="1:27" x14ac:dyDescent="0.25">
      <c r="A12">
        <v>6</v>
      </c>
      <c r="B12" s="1">
        <v>41645</v>
      </c>
      <c r="C12">
        <v>99</v>
      </c>
      <c r="E12">
        <f t="shared" si="8"/>
        <v>41.76</v>
      </c>
      <c r="F12">
        <f t="shared" si="9"/>
        <v>5.9700000000000006</v>
      </c>
      <c r="H12">
        <f>ROUND(IF(F12&gt;15, 0, ($G$1*(lpg[[#This Row],[km]]/2))/100), 2)</f>
        <v>2.97</v>
      </c>
      <c r="I12">
        <f>ROUND(IF(F12&gt;15, ($G$2*(lpg[[#This Row],[km]]))/100, ($G$2*(lpg[[#This Row],[km]]/2))/100), 2)</f>
        <v>4.46</v>
      </c>
      <c r="K12" t="b">
        <f>WEEKDAY(lpg[[#This Row],[data]],14) = 1</f>
        <v>0</v>
      </c>
      <c r="M12" t="b">
        <f t="shared" si="10"/>
        <v>0</v>
      </c>
      <c r="N12" t="b">
        <f t="shared" si="11"/>
        <v>1</v>
      </c>
      <c r="P12" t="b">
        <f t="shared" si="1"/>
        <v>0</v>
      </c>
      <c r="Q12">
        <f t="shared" si="2"/>
        <v>1.5100000000000007</v>
      </c>
      <c r="S12">
        <f t="shared" si="0"/>
        <v>0</v>
      </c>
      <c r="T12">
        <f t="shared" si="3"/>
        <v>28.49</v>
      </c>
      <c r="U12">
        <f>lpg[[#This Row],[km]]/100 * $G$1</f>
        <v>5.9399999999999995</v>
      </c>
      <c r="V12">
        <f>lpg[[#This Row],[km]]/100 * $G$2</f>
        <v>8.91</v>
      </c>
    </row>
    <row r="13" spans="1:27" x14ac:dyDescent="0.25">
      <c r="A13">
        <v>7</v>
      </c>
      <c r="B13" s="1">
        <v>41646</v>
      </c>
      <c r="C13">
        <v>67</v>
      </c>
      <c r="E13">
        <f t="shared" si="8"/>
        <v>38.79</v>
      </c>
      <c r="F13">
        <f t="shared" si="9"/>
        <v>30</v>
      </c>
      <c r="H13">
        <f>ROUND(IF(F13&gt;15, 0, ($G$1*(lpg[[#This Row],[km]]/2))/100), 2)</f>
        <v>0</v>
      </c>
      <c r="I13">
        <f>ROUND(IF(F13&gt;15, ($G$2*(lpg[[#This Row],[km]]))/100, ($G$2*(lpg[[#This Row],[km]]/2))/100), 2)</f>
        <v>6.03</v>
      </c>
      <c r="K13" t="b">
        <f>WEEKDAY(lpg[[#This Row],[data]],14) = 1</f>
        <v>0</v>
      </c>
      <c r="M13" t="b">
        <f t="shared" si="10"/>
        <v>0</v>
      </c>
      <c r="N13" t="b">
        <f t="shared" si="11"/>
        <v>0</v>
      </c>
      <c r="P13" t="b">
        <f t="shared" si="1"/>
        <v>0</v>
      </c>
      <c r="Q13">
        <f t="shared" si="2"/>
        <v>23.97</v>
      </c>
      <c r="S13">
        <f t="shared" si="0"/>
        <v>0</v>
      </c>
      <c r="T13">
        <f t="shared" ref="T13:T19" si="12">IF(N13,$D$2-Q13, 0)</f>
        <v>0</v>
      </c>
      <c r="U13">
        <f>lpg[[#This Row],[km]]/100 * $G$1</f>
        <v>4.0200000000000005</v>
      </c>
      <c r="V13">
        <f>lpg[[#This Row],[km]]/100 * $G$2</f>
        <v>6.03</v>
      </c>
    </row>
    <row r="14" spans="1:27" x14ac:dyDescent="0.25">
      <c r="A14">
        <v>8</v>
      </c>
      <c r="B14" s="1">
        <v>41647</v>
      </c>
      <c r="C14">
        <v>152</v>
      </c>
      <c r="E14">
        <f t="shared" si="8"/>
        <v>38.79</v>
      </c>
      <c r="F14">
        <f t="shared" si="9"/>
        <v>23.97</v>
      </c>
      <c r="H14">
        <f>ROUND(IF(F14&gt;15, 0, ($G$1*(lpg[[#This Row],[km]]/2))/100), 2)</f>
        <v>0</v>
      </c>
      <c r="I14">
        <f>ROUND(IF(F14&gt;15, ($G$2*(lpg[[#This Row],[km]]))/100, ($G$2*(lpg[[#This Row],[km]]/2))/100), 2)</f>
        <v>13.68</v>
      </c>
      <c r="K14" t="b">
        <f>WEEKDAY(lpg[[#This Row],[data]],14) = 1</f>
        <v>0</v>
      </c>
      <c r="M14" t="b">
        <f t="shared" si="10"/>
        <v>0</v>
      </c>
      <c r="N14" t="b">
        <f t="shared" si="11"/>
        <v>0</v>
      </c>
      <c r="P14" t="b">
        <f t="shared" si="1"/>
        <v>0</v>
      </c>
      <c r="Q14">
        <f t="shared" si="2"/>
        <v>10.29</v>
      </c>
      <c r="S14">
        <f t="shared" si="0"/>
        <v>0</v>
      </c>
      <c r="T14">
        <f t="shared" si="12"/>
        <v>0</v>
      </c>
      <c r="U14">
        <f>lpg[[#This Row],[km]]/100 * $G$1</f>
        <v>9.120000000000001</v>
      </c>
      <c r="V14">
        <f>lpg[[#This Row],[km]]/100 * $G$2</f>
        <v>13.68</v>
      </c>
    </row>
    <row r="15" spans="1:27" x14ac:dyDescent="0.25">
      <c r="A15">
        <v>9</v>
      </c>
      <c r="B15" s="1">
        <v>41648</v>
      </c>
      <c r="C15">
        <v>84</v>
      </c>
      <c r="E15">
        <f t="shared" si="8"/>
        <v>38.79</v>
      </c>
      <c r="F15">
        <f t="shared" si="9"/>
        <v>10.29</v>
      </c>
      <c r="H15">
        <f>ROUND(IF(F15&gt;15, 0, ($G$1*(lpg[[#This Row],[km]]/2))/100), 2)</f>
        <v>2.52</v>
      </c>
      <c r="I15">
        <f>ROUND(IF(F15&gt;15, ($G$2*(lpg[[#This Row],[km]]))/100, ($G$2*(lpg[[#This Row],[km]]/2))/100), 2)</f>
        <v>3.78</v>
      </c>
      <c r="K15" t="b">
        <f>WEEKDAY(lpg[[#This Row],[data]],14) = 1</f>
        <v>1</v>
      </c>
      <c r="M15" t="b">
        <f t="shared" si="10"/>
        <v>1</v>
      </c>
      <c r="N15" t="b">
        <f t="shared" si="11"/>
        <v>0</v>
      </c>
      <c r="P15" t="b">
        <f t="shared" si="1"/>
        <v>0</v>
      </c>
      <c r="Q15">
        <f t="shared" si="2"/>
        <v>6.51</v>
      </c>
      <c r="S15">
        <f>IF(M15,$D$1-(E15-H15), 0)</f>
        <v>8.730000000000004</v>
      </c>
      <c r="T15">
        <f t="shared" si="12"/>
        <v>0</v>
      </c>
      <c r="U15">
        <f>lpg[[#This Row],[km]]/100 * $G$1</f>
        <v>5.04</v>
      </c>
      <c r="V15">
        <f>lpg[[#This Row],[km]]/100 * $G$2</f>
        <v>7.56</v>
      </c>
    </row>
    <row r="16" spans="1:27" x14ac:dyDescent="0.25">
      <c r="A16">
        <v>10</v>
      </c>
      <c r="B16" s="1">
        <v>41649</v>
      </c>
      <c r="C16">
        <v>144</v>
      </c>
      <c r="E16">
        <f t="shared" si="8"/>
        <v>45</v>
      </c>
      <c r="F16">
        <f t="shared" si="9"/>
        <v>6.51</v>
      </c>
      <c r="H16">
        <f>ROUND(IF(F16&gt;15, 0, ($G$1*(lpg[[#This Row],[km]]/2))/100), 2)</f>
        <v>4.32</v>
      </c>
      <c r="I16">
        <f>ROUND(IF(F16&gt;15, ($G$2*(lpg[[#This Row],[km]]))/100, ($G$2*(lpg[[#This Row],[km]]/2))/100), 2)</f>
        <v>6.48</v>
      </c>
      <c r="K16" t="b">
        <f>WEEKDAY(lpg[[#This Row],[data]],14) = 1</f>
        <v>0</v>
      </c>
      <c r="M16" t="b">
        <f t="shared" si="10"/>
        <v>0</v>
      </c>
      <c r="N16" t="b">
        <f t="shared" si="11"/>
        <v>1</v>
      </c>
      <c r="P16" t="b">
        <f t="shared" si="1"/>
        <v>0</v>
      </c>
      <c r="Q16">
        <f t="shared" si="2"/>
        <v>2.9999999999999361E-2</v>
      </c>
      <c r="S16">
        <f t="shared" si="0"/>
        <v>0</v>
      </c>
      <c r="T16">
        <f t="shared" si="12"/>
        <v>29.97</v>
      </c>
      <c r="U16">
        <f>lpg[[#This Row],[km]]/100 * $G$1</f>
        <v>8.64</v>
      </c>
      <c r="V16">
        <f>lpg[[#This Row],[km]]/100 * $G$2</f>
        <v>12.959999999999999</v>
      </c>
    </row>
    <row r="17" spans="1:22" x14ac:dyDescent="0.25">
      <c r="A17">
        <v>11</v>
      </c>
      <c r="B17" s="1">
        <v>41650</v>
      </c>
      <c r="C17">
        <v>16</v>
      </c>
      <c r="E17">
        <f t="shared" ref="E17:E28" si="13">IF(M16, $D$1, E16-H16)</f>
        <v>40.68</v>
      </c>
      <c r="F17">
        <f t="shared" ref="F17:F28" si="14">IF(N16, $D$2, F16-I16)</f>
        <v>30</v>
      </c>
      <c r="H17">
        <f>ROUND(IF(F17&gt;15, 0, ($G$1*(lpg[[#This Row],[km]]/2))/100), 2)</f>
        <v>0</v>
      </c>
      <c r="I17">
        <f>ROUND(IF(F17&gt;15, ($G$2*(lpg[[#This Row],[km]]))/100, ($G$2*(lpg[[#This Row],[km]]/2))/100), 2)</f>
        <v>1.44</v>
      </c>
      <c r="K17" t="b">
        <f>WEEKDAY(lpg[[#This Row],[data]],14) = 1</f>
        <v>0</v>
      </c>
      <c r="M17" t="b">
        <f t="shared" ref="M17:M28" si="15">AND(K17,E17-H17 &lt; 40)</f>
        <v>0</v>
      </c>
      <c r="N17" t="b">
        <f t="shared" ref="N17:N28" si="16">F17-I17 &lt; 5</f>
        <v>0</v>
      </c>
      <c r="P17" t="b">
        <f t="shared" si="1"/>
        <v>0</v>
      </c>
      <c r="Q17">
        <f t="shared" si="2"/>
        <v>28.56</v>
      </c>
      <c r="S17">
        <f t="shared" si="0"/>
        <v>0</v>
      </c>
      <c r="T17">
        <f t="shared" si="12"/>
        <v>0</v>
      </c>
      <c r="U17">
        <f>lpg[[#This Row],[km]]/100 * $G$1</f>
        <v>0.96</v>
      </c>
      <c r="V17">
        <f>lpg[[#This Row],[km]]/100 * $G$2</f>
        <v>1.44</v>
      </c>
    </row>
    <row r="18" spans="1:22" x14ac:dyDescent="0.25">
      <c r="A18">
        <v>12</v>
      </c>
      <c r="B18" s="1">
        <v>41651</v>
      </c>
      <c r="C18">
        <v>124</v>
      </c>
      <c r="E18">
        <f t="shared" si="13"/>
        <v>40.68</v>
      </c>
      <c r="F18">
        <f t="shared" si="14"/>
        <v>28.56</v>
      </c>
      <c r="H18">
        <f>ROUND(IF(F18&gt;15, 0, ($G$1*(lpg[[#This Row],[km]]/2))/100), 2)</f>
        <v>0</v>
      </c>
      <c r="I18">
        <f>ROUND(IF(F18&gt;15, ($G$2*(lpg[[#This Row],[km]]))/100, ($G$2*(lpg[[#This Row],[km]]/2))/100), 2)</f>
        <v>11.16</v>
      </c>
      <c r="K18" t="b">
        <f>WEEKDAY(lpg[[#This Row],[data]],14) = 1</f>
        <v>0</v>
      </c>
      <c r="M18" t="b">
        <f t="shared" si="15"/>
        <v>0</v>
      </c>
      <c r="N18" t="b">
        <f t="shared" si="16"/>
        <v>0</v>
      </c>
      <c r="P18" t="b">
        <f t="shared" si="1"/>
        <v>0</v>
      </c>
      <c r="Q18">
        <f t="shared" si="2"/>
        <v>17.399999999999999</v>
      </c>
      <c r="S18">
        <f t="shared" si="0"/>
        <v>0</v>
      </c>
      <c r="T18">
        <f t="shared" si="12"/>
        <v>0</v>
      </c>
      <c r="U18">
        <f>lpg[[#This Row],[km]]/100 * $G$1</f>
        <v>7.4399999999999995</v>
      </c>
      <c r="V18">
        <f>lpg[[#This Row],[km]]/100 * $G$2</f>
        <v>11.16</v>
      </c>
    </row>
    <row r="19" spans="1:22" x14ac:dyDescent="0.25">
      <c r="A19">
        <v>13</v>
      </c>
      <c r="B19" s="1">
        <v>41652</v>
      </c>
      <c r="C19">
        <v>65</v>
      </c>
      <c r="E19">
        <f t="shared" si="13"/>
        <v>40.68</v>
      </c>
      <c r="F19">
        <f t="shared" si="14"/>
        <v>17.399999999999999</v>
      </c>
      <c r="H19">
        <f>ROUND(IF(F19&gt;15, 0, ($G$1*(lpg[[#This Row],[km]]/2))/100), 2)</f>
        <v>0</v>
      </c>
      <c r="I19">
        <f>ROUND(IF(F19&gt;15, ($G$2*(lpg[[#This Row],[km]]))/100, ($G$2*(lpg[[#This Row],[km]]/2))/100), 2)</f>
        <v>5.85</v>
      </c>
      <c r="K19" t="b">
        <f>WEEKDAY(lpg[[#This Row],[data]],14) = 1</f>
        <v>0</v>
      </c>
      <c r="M19" t="b">
        <f t="shared" si="15"/>
        <v>0</v>
      </c>
      <c r="N19" t="b">
        <f t="shared" si="16"/>
        <v>0</v>
      </c>
      <c r="P19" t="b">
        <f t="shared" si="1"/>
        <v>0</v>
      </c>
      <c r="Q19">
        <f t="shared" si="2"/>
        <v>11.549999999999999</v>
      </c>
      <c r="S19">
        <f t="shared" si="0"/>
        <v>0</v>
      </c>
      <c r="T19">
        <f t="shared" si="12"/>
        <v>0</v>
      </c>
      <c r="U19">
        <f>lpg[[#This Row],[km]]/100 * $G$1</f>
        <v>3.9000000000000004</v>
      </c>
      <c r="V19">
        <f>lpg[[#This Row],[km]]/100 * $G$2</f>
        <v>5.8500000000000005</v>
      </c>
    </row>
    <row r="20" spans="1:22" x14ac:dyDescent="0.25">
      <c r="A20">
        <v>14</v>
      </c>
      <c r="B20" s="1">
        <v>41653</v>
      </c>
      <c r="C20">
        <v>101</v>
      </c>
      <c r="E20">
        <f t="shared" si="13"/>
        <v>40.68</v>
      </c>
      <c r="F20">
        <f t="shared" si="14"/>
        <v>11.549999999999999</v>
      </c>
      <c r="H20">
        <f>ROUND(IF(F20&gt;15, 0, ($G$1*(lpg[[#This Row],[km]]/2))/100), 2)</f>
        <v>3.03</v>
      </c>
      <c r="I20">
        <f>ROUND(IF(F20&gt;15, ($G$2*(lpg[[#This Row],[km]]))/100, ($G$2*(lpg[[#This Row],[km]]/2))/100), 2)</f>
        <v>4.55</v>
      </c>
      <c r="K20" t="b">
        <f>WEEKDAY(lpg[[#This Row],[data]],14) = 1</f>
        <v>0</v>
      </c>
      <c r="M20" t="b">
        <f t="shared" si="15"/>
        <v>0</v>
      </c>
      <c r="N20" t="b">
        <f t="shared" si="16"/>
        <v>0</v>
      </c>
      <c r="P20" t="b">
        <f t="shared" si="1"/>
        <v>0</v>
      </c>
      <c r="Q20">
        <f t="shared" si="2"/>
        <v>6.9999999999999991</v>
      </c>
      <c r="S20">
        <f t="shared" si="0"/>
        <v>0</v>
      </c>
      <c r="T20">
        <f t="shared" ref="T20:T29" si="17">IF(N20,$D$2-Q20, 0)</f>
        <v>0</v>
      </c>
      <c r="U20">
        <f>lpg[[#This Row],[km]]/100 * $G$1</f>
        <v>6.0600000000000005</v>
      </c>
      <c r="V20">
        <f>lpg[[#This Row],[km]]/100 * $G$2</f>
        <v>9.09</v>
      </c>
    </row>
    <row r="21" spans="1:22" x14ac:dyDescent="0.25">
      <c r="A21">
        <v>15</v>
      </c>
      <c r="B21" s="1">
        <v>41654</v>
      </c>
      <c r="C21">
        <v>19</v>
      </c>
      <c r="E21">
        <f t="shared" si="13"/>
        <v>37.65</v>
      </c>
      <c r="F21">
        <f t="shared" si="14"/>
        <v>6.9999999999999991</v>
      </c>
      <c r="H21">
        <f>ROUND(IF(F21&gt;15, 0, ($G$1*(lpg[[#This Row],[km]]/2))/100), 2)</f>
        <v>0.56999999999999995</v>
      </c>
      <c r="I21">
        <f>ROUND(IF(F21&gt;15, ($G$2*(lpg[[#This Row],[km]]))/100, ($G$2*(lpg[[#This Row],[km]]/2))/100), 2)</f>
        <v>0.86</v>
      </c>
      <c r="K21" t="b">
        <f>WEEKDAY(lpg[[#This Row],[data]],14) = 1</f>
        <v>0</v>
      </c>
      <c r="M21" t="b">
        <f t="shared" si="15"/>
        <v>0</v>
      </c>
      <c r="N21" t="b">
        <f t="shared" si="16"/>
        <v>0</v>
      </c>
      <c r="P21" t="b">
        <f t="shared" si="1"/>
        <v>0</v>
      </c>
      <c r="Q21">
        <f t="shared" si="2"/>
        <v>6.1399999999999988</v>
      </c>
      <c r="S21">
        <f t="shared" si="0"/>
        <v>0</v>
      </c>
      <c r="T21">
        <f t="shared" si="17"/>
        <v>0</v>
      </c>
      <c r="U21">
        <f>lpg[[#This Row],[km]]/100 * $G$1</f>
        <v>1.1400000000000001</v>
      </c>
      <c r="V21">
        <f>lpg[[#This Row],[km]]/100 * $G$2</f>
        <v>1.71</v>
      </c>
    </row>
    <row r="22" spans="1:22" x14ac:dyDescent="0.25">
      <c r="A22">
        <v>16</v>
      </c>
      <c r="B22" s="1">
        <v>41655</v>
      </c>
      <c r="C22">
        <v>31</v>
      </c>
      <c r="E22">
        <f t="shared" si="13"/>
        <v>37.08</v>
      </c>
      <c r="F22">
        <f t="shared" si="14"/>
        <v>6.1399999999999988</v>
      </c>
      <c r="H22">
        <f>ROUND(IF(F22&gt;15, 0, ($G$1*(lpg[[#This Row],[km]]/2))/100), 2)</f>
        <v>0.93</v>
      </c>
      <c r="I22">
        <f>ROUND(IF(F22&gt;15, ($G$2*(lpg[[#This Row],[km]]))/100, ($G$2*(lpg[[#This Row],[km]]/2))/100), 2)</f>
        <v>1.4</v>
      </c>
      <c r="K22" t="b">
        <f>WEEKDAY(lpg[[#This Row],[data]],14) = 1</f>
        <v>1</v>
      </c>
      <c r="M22" t="b">
        <f t="shared" si="15"/>
        <v>1</v>
      </c>
      <c r="N22" t="b">
        <f t="shared" si="16"/>
        <v>1</v>
      </c>
      <c r="P22" t="b">
        <f t="shared" si="1"/>
        <v>0</v>
      </c>
      <c r="Q22">
        <f t="shared" si="2"/>
        <v>4.7399999999999984</v>
      </c>
      <c r="S22">
        <f t="shared" si="0"/>
        <v>8.8500000000000014</v>
      </c>
      <c r="T22">
        <f t="shared" si="17"/>
        <v>25.26</v>
      </c>
      <c r="U22">
        <f>lpg[[#This Row],[km]]/100 * $G$1</f>
        <v>1.8599999999999999</v>
      </c>
      <c r="V22">
        <f>lpg[[#This Row],[km]]/100 * $G$2</f>
        <v>2.79</v>
      </c>
    </row>
    <row r="23" spans="1:22" x14ac:dyDescent="0.25">
      <c r="A23">
        <v>17</v>
      </c>
      <c r="B23" s="1">
        <v>41656</v>
      </c>
      <c r="C23">
        <v>109</v>
      </c>
      <c r="E23">
        <f t="shared" si="13"/>
        <v>45</v>
      </c>
      <c r="F23">
        <f t="shared" si="14"/>
        <v>30</v>
      </c>
      <c r="H23">
        <f>ROUND(IF(F23&gt;15, 0, ($G$1*(lpg[[#This Row],[km]]/2))/100), 2)</f>
        <v>0</v>
      </c>
      <c r="I23">
        <f>ROUND(IF(F23&gt;15, ($G$2*(lpg[[#This Row],[km]]))/100, ($G$2*(lpg[[#This Row],[km]]/2))/100), 2)</f>
        <v>9.81</v>
      </c>
      <c r="K23" t="b">
        <f>WEEKDAY(lpg[[#This Row],[data]],14) = 1</f>
        <v>0</v>
      </c>
      <c r="M23" t="b">
        <f t="shared" si="15"/>
        <v>0</v>
      </c>
      <c r="N23" t="b">
        <f t="shared" si="16"/>
        <v>0</v>
      </c>
      <c r="P23" t="b">
        <f t="shared" si="1"/>
        <v>0</v>
      </c>
      <c r="Q23">
        <f t="shared" si="2"/>
        <v>20.189999999999998</v>
      </c>
      <c r="S23">
        <f t="shared" si="0"/>
        <v>0</v>
      </c>
      <c r="T23">
        <f t="shared" si="17"/>
        <v>0</v>
      </c>
      <c r="U23">
        <f>lpg[[#This Row],[km]]/100 * $G$1</f>
        <v>6.5400000000000009</v>
      </c>
      <c r="V23">
        <f>lpg[[#This Row],[km]]/100 * $G$2</f>
        <v>9.81</v>
      </c>
    </row>
    <row r="24" spans="1:22" x14ac:dyDescent="0.25">
      <c r="A24">
        <v>18</v>
      </c>
      <c r="B24" s="1">
        <v>41657</v>
      </c>
      <c r="C24">
        <v>40</v>
      </c>
      <c r="E24">
        <f t="shared" si="13"/>
        <v>45</v>
      </c>
      <c r="F24">
        <f t="shared" si="14"/>
        <v>20.189999999999998</v>
      </c>
      <c r="H24">
        <f>ROUND(IF(F24&gt;15, 0, ($G$1*(lpg[[#This Row],[km]]/2))/100), 2)</f>
        <v>0</v>
      </c>
      <c r="I24">
        <f>ROUND(IF(F24&gt;15, ($G$2*(lpg[[#This Row],[km]]))/100, ($G$2*(lpg[[#This Row],[km]]/2))/100), 2)</f>
        <v>3.6</v>
      </c>
      <c r="K24" t="b">
        <f>WEEKDAY(lpg[[#This Row],[data]],14) = 1</f>
        <v>0</v>
      </c>
      <c r="M24" t="b">
        <f t="shared" si="15"/>
        <v>0</v>
      </c>
      <c r="N24" t="b">
        <f t="shared" si="16"/>
        <v>0</v>
      </c>
      <c r="P24" t="b">
        <f t="shared" si="1"/>
        <v>0</v>
      </c>
      <c r="Q24">
        <f t="shared" si="2"/>
        <v>16.589999999999996</v>
      </c>
      <c r="S24">
        <f t="shared" si="0"/>
        <v>0</v>
      </c>
      <c r="T24">
        <f t="shared" si="17"/>
        <v>0</v>
      </c>
      <c r="U24">
        <f>lpg[[#This Row],[km]]/100 * $G$1</f>
        <v>2.4000000000000004</v>
      </c>
      <c r="V24">
        <f>lpg[[#This Row],[km]]/100 * $G$2</f>
        <v>3.6</v>
      </c>
    </row>
    <row r="25" spans="1:22" x14ac:dyDescent="0.25">
      <c r="A25">
        <v>19</v>
      </c>
      <c r="B25" s="1">
        <v>41658</v>
      </c>
      <c r="C25">
        <v>70</v>
      </c>
      <c r="E25">
        <f t="shared" si="13"/>
        <v>45</v>
      </c>
      <c r="F25">
        <f t="shared" si="14"/>
        <v>16.589999999999996</v>
      </c>
      <c r="H25">
        <f>ROUND(IF(F25&gt;15, 0, ($G$1*(lpg[[#This Row],[km]]/2))/100), 2)</f>
        <v>0</v>
      </c>
      <c r="I25">
        <f>ROUND(IF(F25&gt;15, ($G$2*(lpg[[#This Row],[km]]))/100, ($G$2*(lpg[[#This Row],[km]]/2))/100), 2)</f>
        <v>6.3</v>
      </c>
      <c r="K25" t="b">
        <f>WEEKDAY(lpg[[#This Row],[data]],14) = 1</f>
        <v>0</v>
      </c>
      <c r="M25" t="b">
        <f t="shared" si="15"/>
        <v>0</v>
      </c>
      <c r="N25" t="b">
        <f t="shared" si="16"/>
        <v>0</v>
      </c>
      <c r="P25" t="b">
        <f t="shared" si="1"/>
        <v>0</v>
      </c>
      <c r="Q25">
        <f t="shared" si="2"/>
        <v>10.289999999999996</v>
      </c>
      <c r="S25">
        <f t="shared" si="0"/>
        <v>0</v>
      </c>
      <c r="T25">
        <f t="shared" si="17"/>
        <v>0</v>
      </c>
      <c r="U25">
        <f>lpg[[#This Row],[km]]/100 * $G$1</f>
        <v>4.1999999999999993</v>
      </c>
      <c r="V25">
        <f>lpg[[#This Row],[km]]/100 * $G$2</f>
        <v>6.3</v>
      </c>
    </row>
    <row r="26" spans="1:22" x14ac:dyDescent="0.25">
      <c r="A26">
        <v>20</v>
      </c>
      <c r="B26" s="1">
        <v>41659</v>
      </c>
      <c r="C26">
        <v>34</v>
      </c>
      <c r="E26">
        <f t="shared" si="13"/>
        <v>45</v>
      </c>
      <c r="F26">
        <f t="shared" si="14"/>
        <v>10.289999999999996</v>
      </c>
      <c r="H26">
        <f>ROUND(IF(F26&gt;15, 0, ($G$1*(lpg[[#This Row],[km]]/2))/100), 2)</f>
        <v>1.02</v>
      </c>
      <c r="I26">
        <f>ROUND(IF(F26&gt;15, ($G$2*(lpg[[#This Row],[km]]))/100, ($G$2*(lpg[[#This Row],[km]]/2))/100), 2)</f>
        <v>1.53</v>
      </c>
      <c r="K26" t="b">
        <f>WEEKDAY(lpg[[#This Row],[data]],14) = 1</f>
        <v>0</v>
      </c>
      <c r="M26" t="b">
        <f t="shared" si="15"/>
        <v>0</v>
      </c>
      <c r="N26" t="b">
        <f t="shared" si="16"/>
        <v>0</v>
      </c>
      <c r="P26" t="b">
        <f t="shared" si="1"/>
        <v>0</v>
      </c>
      <c r="Q26">
        <f t="shared" si="2"/>
        <v>8.7599999999999962</v>
      </c>
      <c r="S26">
        <f t="shared" si="0"/>
        <v>0</v>
      </c>
      <c r="T26">
        <f t="shared" si="17"/>
        <v>0</v>
      </c>
      <c r="U26">
        <f>lpg[[#This Row],[km]]/100 * $G$1</f>
        <v>2.04</v>
      </c>
      <c r="V26">
        <f>lpg[[#This Row],[km]]/100 * $G$2</f>
        <v>3.06</v>
      </c>
    </row>
    <row r="27" spans="1:22" x14ac:dyDescent="0.25">
      <c r="A27">
        <v>21</v>
      </c>
      <c r="B27" s="1">
        <v>41660</v>
      </c>
      <c r="C27">
        <v>111</v>
      </c>
      <c r="E27">
        <f t="shared" si="13"/>
        <v>43.98</v>
      </c>
      <c r="F27">
        <f t="shared" si="14"/>
        <v>8.7599999999999962</v>
      </c>
      <c r="H27">
        <f>ROUND(IF(F27&gt;15, 0, ($G$1*(lpg[[#This Row],[km]]/2))/100), 2)</f>
        <v>3.33</v>
      </c>
      <c r="I27">
        <f>ROUND(IF(F27&gt;15, ($G$2*(lpg[[#This Row],[km]]))/100, ($G$2*(lpg[[#This Row],[km]]/2))/100), 2)</f>
        <v>5</v>
      </c>
      <c r="K27" t="b">
        <f>WEEKDAY(lpg[[#This Row],[data]],14) = 1</f>
        <v>0</v>
      </c>
      <c r="M27" t="b">
        <f t="shared" si="15"/>
        <v>0</v>
      </c>
      <c r="N27" t="b">
        <f t="shared" si="16"/>
        <v>1</v>
      </c>
      <c r="P27" t="b">
        <f t="shared" si="1"/>
        <v>0</v>
      </c>
      <c r="Q27">
        <f t="shared" si="2"/>
        <v>3.7599999999999962</v>
      </c>
      <c r="S27">
        <f t="shared" si="0"/>
        <v>0</v>
      </c>
      <c r="T27">
        <f t="shared" si="17"/>
        <v>26.240000000000002</v>
      </c>
      <c r="U27">
        <f>lpg[[#This Row],[km]]/100 * $G$1</f>
        <v>6.66</v>
      </c>
      <c r="V27">
        <f>lpg[[#This Row],[km]]/100 * $G$2</f>
        <v>9.99</v>
      </c>
    </row>
    <row r="28" spans="1:22" x14ac:dyDescent="0.25">
      <c r="A28">
        <v>22</v>
      </c>
      <c r="B28" s="1">
        <v>41661</v>
      </c>
      <c r="C28">
        <v>125</v>
      </c>
      <c r="E28">
        <f t="shared" si="13"/>
        <v>40.65</v>
      </c>
      <c r="F28">
        <f t="shared" si="14"/>
        <v>30</v>
      </c>
      <c r="H28">
        <f>ROUND(IF(F28&gt;15, 0, ($G$1*(lpg[[#This Row],[km]]/2))/100), 2)</f>
        <v>0</v>
      </c>
      <c r="I28">
        <f>ROUND(IF(F28&gt;15, ($G$2*(lpg[[#This Row],[km]]))/100, ($G$2*(lpg[[#This Row],[km]]/2))/100), 2)</f>
        <v>11.25</v>
      </c>
      <c r="K28" t="b">
        <f>WEEKDAY(lpg[[#This Row],[data]],14) = 1</f>
        <v>0</v>
      </c>
      <c r="M28" t="b">
        <f t="shared" si="15"/>
        <v>0</v>
      </c>
      <c r="N28" t="b">
        <f t="shared" si="16"/>
        <v>0</v>
      </c>
      <c r="P28" t="b">
        <f t="shared" si="1"/>
        <v>0</v>
      </c>
      <c r="Q28">
        <f t="shared" si="2"/>
        <v>18.75</v>
      </c>
      <c r="S28">
        <f t="shared" si="0"/>
        <v>0</v>
      </c>
      <c r="T28">
        <f t="shared" si="17"/>
        <v>0</v>
      </c>
      <c r="U28">
        <f>lpg[[#This Row],[km]]/100 * $G$1</f>
        <v>7.5</v>
      </c>
      <c r="V28">
        <f>lpg[[#This Row],[km]]/100 * $G$2</f>
        <v>11.25</v>
      </c>
    </row>
    <row r="29" spans="1:22" x14ac:dyDescent="0.25">
      <c r="A29">
        <v>23</v>
      </c>
      <c r="B29" s="1">
        <v>41662</v>
      </c>
      <c r="C29">
        <v>76</v>
      </c>
      <c r="E29">
        <f t="shared" ref="E29:E92" si="18">IF(M28, $D$1, E28-H28)</f>
        <v>40.65</v>
      </c>
      <c r="F29">
        <f t="shared" ref="F29:F92" si="19">IF(N28, $D$2, F28-I28)</f>
        <v>18.75</v>
      </c>
      <c r="H29">
        <f>ROUND(IF(F29&gt;15, 0, ($G$1*(lpg[[#This Row],[km]]/2))/100), 2)</f>
        <v>0</v>
      </c>
      <c r="I29">
        <f>ROUND(IF(F29&gt;15, ($G$2*(lpg[[#This Row],[km]]))/100, ($G$2*(lpg[[#This Row],[km]]/2))/100), 2)</f>
        <v>6.84</v>
      </c>
      <c r="K29" t="b">
        <f>WEEKDAY(lpg[[#This Row],[data]],14) = 1</f>
        <v>1</v>
      </c>
      <c r="M29" t="b">
        <f t="shared" ref="M29:M92" si="20">AND(K29,E29-H29 &lt; 40)</f>
        <v>0</v>
      </c>
      <c r="N29" t="b">
        <f t="shared" ref="N29:N92" si="21">F29-I29 &lt; 5</f>
        <v>0</v>
      </c>
      <c r="P29" t="b">
        <f t="shared" si="1"/>
        <v>0</v>
      </c>
      <c r="Q29">
        <f t="shared" si="2"/>
        <v>11.91</v>
      </c>
      <c r="S29">
        <f t="shared" ref="S29:S92" si="22">IF(M29,$D$1-(E29-H29), 0)</f>
        <v>0</v>
      </c>
      <c r="T29">
        <f t="shared" si="17"/>
        <v>0</v>
      </c>
      <c r="U29">
        <f>lpg[[#This Row],[km]]/100 * $G$1</f>
        <v>4.5600000000000005</v>
      </c>
      <c r="V29">
        <f>lpg[[#This Row],[km]]/100 * $G$2</f>
        <v>6.84</v>
      </c>
    </row>
    <row r="30" spans="1:22" x14ac:dyDescent="0.25">
      <c r="A30">
        <v>24</v>
      </c>
      <c r="B30" s="1">
        <v>41663</v>
      </c>
      <c r="C30">
        <v>125</v>
      </c>
      <c r="E30">
        <f t="shared" si="18"/>
        <v>40.65</v>
      </c>
      <c r="F30">
        <f t="shared" si="19"/>
        <v>11.91</v>
      </c>
      <c r="H30">
        <f>ROUND(IF(F30&gt;15, 0, ($G$1*(lpg[[#This Row],[km]]/2))/100), 2)</f>
        <v>3.75</v>
      </c>
      <c r="I30">
        <f>ROUND(IF(F30&gt;15, ($G$2*(lpg[[#This Row],[km]]))/100, ($G$2*(lpg[[#This Row],[km]]/2))/100), 2)</f>
        <v>5.63</v>
      </c>
      <c r="K30" t="b">
        <f>WEEKDAY(lpg[[#This Row],[data]],14) = 1</f>
        <v>0</v>
      </c>
      <c r="M30" t="b">
        <f t="shared" si="20"/>
        <v>0</v>
      </c>
      <c r="N30" t="b">
        <f t="shared" si="21"/>
        <v>0</v>
      </c>
      <c r="P30" t="b">
        <f t="shared" si="1"/>
        <v>0</v>
      </c>
      <c r="Q30">
        <f t="shared" si="2"/>
        <v>6.28</v>
      </c>
      <c r="S30">
        <f t="shared" si="22"/>
        <v>0</v>
      </c>
      <c r="T30">
        <f t="shared" ref="T30:T93" si="23">IF(N30,$D$2-Q30, 0)</f>
        <v>0</v>
      </c>
      <c r="U30">
        <f>lpg[[#This Row],[km]]/100 * $G$1</f>
        <v>7.5</v>
      </c>
      <c r="V30">
        <f>lpg[[#This Row],[km]]/100 * $G$2</f>
        <v>11.25</v>
      </c>
    </row>
    <row r="31" spans="1:22" x14ac:dyDescent="0.25">
      <c r="A31">
        <v>25</v>
      </c>
      <c r="B31" s="1">
        <v>41664</v>
      </c>
      <c r="C31">
        <v>23</v>
      </c>
      <c r="E31">
        <f t="shared" si="18"/>
        <v>36.9</v>
      </c>
      <c r="F31">
        <f t="shared" si="19"/>
        <v>6.28</v>
      </c>
      <c r="H31">
        <f>ROUND(IF(F31&gt;15, 0, ($G$1*(lpg[[#This Row],[km]]/2))/100), 2)</f>
        <v>0.69</v>
      </c>
      <c r="I31">
        <f>ROUND(IF(F31&gt;15, ($G$2*(lpg[[#This Row],[km]]))/100, ($G$2*(lpg[[#This Row],[km]]/2))/100), 2)</f>
        <v>1.04</v>
      </c>
      <c r="K31" t="b">
        <f>WEEKDAY(lpg[[#This Row],[data]],14) = 1</f>
        <v>0</v>
      </c>
      <c r="M31" t="b">
        <f t="shared" si="20"/>
        <v>0</v>
      </c>
      <c r="N31" t="b">
        <f t="shared" si="21"/>
        <v>0</v>
      </c>
      <c r="P31" t="b">
        <f t="shared" si="1"/>
        <v>0</v>
      </c>
      <c r="Q31">
        <f t="shared" si="2"/>
        <v>5.24</v>
      </c>
      <c r="S31">
        <f t="shared" si="22"/>
        <v>0</v>
      </c>
      <c r="T31">
        <f t="shared" si="23"/>
        <v>0</v>
      </c>
      <c r="U31">
        <f>lpg[[#This Row],[km]]/100 * $G$1</f>
        <v>1.3800000000000001</v>
      </c>
      <c r="V31">
        <f>lpg[[#This Row],[km]]/100 * $G$2</f>
        <v>2.0700000000000003</v>
      </c>
    </row>
    <row r="32" spans="1:22" x14ac:dyDescent="0.25">
      <c r="A32">
        <v>26</v>
      </c>
      <c r="B32" s="1">
        <v>41665</v>
      </c>
      <c r="C32">
        <v>93</v>
      </c>
      <c r="E32">
        <f t="shared" si="18"/>
        <v>36.21</v>
      </c>
      <c r="F32">
        <f t="shared" si="19"/>
        <v>5.24</v>
      </c>
      <c r="H32">
        <f>ROUND(IF(F32&gt;15, 0, ($G$1*(lpg[[#This Row],[km]]/2))/100), 2)</f>
        <v>2.79</v>
      </c>
      <c r="I32">
        <f>ROUND(IF(F32&gt;15, ($G$2*(lpg[[#This Row],[km]]))/100, ($G$2*(lpg[[#This Row],[km]]/2))/100), 2)</f>
        <v>4.1900000000000004</v>
      </c>
      <c r="K32" t="b">
        <f>WEEKDAY(lpg[[#This Row],[data]],14) = 1</f>
        <v>0</v>
      </c>
      <c r="M32" t="b">
        <f t="shared" si="20"/>
        <v>0</v>
      </c>
      <c r="N32" t="b">
        <f t="shared" si="21"/>
        <v>1</v>
      </c>
      <c r="P32" t="b">
        <f t="shared" si="1"/>
        <v>1</v>
      </c>
      <c r="Q32">
        <f t="shared" si="2"/>
        <v>1.0499999999999998</v>
      </c>
      <c r="S32">
        <f t="shared" si="22"/>
        <v>0</v>
      </c>
      <c r="T32">
        <f t="shared" si="23"/>
        <v>28.95</v>
      </c>
      <c r="U32">
        <f>lpg[[#This Row],[km]]/100 * $G$1</f>
        <v>5.58</v>
      </c>
      <c r="V32">
        <f>lpg[[#This Row],[km]]/100 * $G$2</f>
        <v>8.370000000000001</v>
      </c>
    </row>
    <row r="33" spans="1:22" x14ac:dyDescent="0.25">
      <c r="A33">
        <v>27</v>
      </c>
      <c r="B33" s="1">
        <v>41666</v>
      </c>
      <c r="C33">
        <v>111</v>
      </c>
      <c r="E33">
        <f t="shared" si="18"/>
        <v>33.42</v>
      </c>
      <c r="F33">
        <f t="shared" si="19"/>
        <v>30</v>
      </c>
      <c r="H33">
        <f>ROUND(IF(F33&gt;15, 0, ($G$1*(lpg[[#This Row],[km]]/2))/100), 2)</f>
        <v>0</v>
      </c>
      <c r="I33">
        <f>ROUND(IF(F33&gt;15, ($G$2*(lpg[[#This Row],[km]]))/100, ($G$2*(lpg[[#This Row],[km]]/2))/100), 2)</f>
        <v>9.99</v>
      </c>
      <c r="K33" t="b">
        <f>WEEKDAY(lpg[[#This Row],[data]],14) = 1</f>
        <v>0</v>
      </c>
      <c r="M33" t="b">
        <f t="shared" si="20"/>
        <v>0</v>
      </c>
      <c r="N33" t="b">
        <f t="shared" si="21"/>
        <v>0</v>
      </c>
      <c r="P33" t="b">
        <f t="shared" si="1"/>
        <v>0</v>
      </c>
      <c r="Q33">
        <f t="shared" si="2"/>
        <v>20.009999999999998</v>
      </c>
      <c r="S33">
        <f t="shared" si="22"/>
        <v>0</v>
      </c>
      <c r="T33">
        <f t="shared" si="23"/>
        <v>0</v>
      </c>
      <c r="U33">
        <f>lpg[[#This Row],[km]]/100 * $G$1</f>
        <v>6.66</v>
      </c>
      <c r="V33">
        <f>lpg[[#This Row],[km]]/100 * $G$2</f>
        <v>9.99</v>
      </c>
    </row>
    <row r="34" spans="1:22" x14ac:dyDescent="0.25">
      <c r="A34">
        <v>28</v>
      </c>
      <c r="B34" s="1">
        <v>41667</v>
      </c>
      <c r="C34">
        <v>52</v>
      </c>
      <c r="E34">
        <f t="shared" si="18"/>
        <v>33.42</v>
      </c>
      <c r="F34">
        <f t="shared" si="19"/>
        <v>20.009999999999998</v>
      </c>
      <c r="H34">
        <f>ROUND(IF(F34&gt;15, 0, ($G$1*(lpg[[#This Row],[km]]/2))/100), 2)</f>
        <v>0</v>
      </c>
      <c r="I34">
        <f>ROUND(IF(F34&gt;15, ($G$2*(lpg[[#This Row],[km]]))/100, ($G$2*(lpg[[#This Row],[km]]/2))/100), 2)</f>
        <v>4.68</v>
      </c>
      <c r="K34" t="b">
        <f>WEEKDAY(lpg[[#This Row],[data]],14) = 1</f>
        <v>0</v>
      </c>
      <c r="M34" t="b">
        <f t="shared" si="20"/>
        <v>0</v>
      </c>
      <c r="N34" t="b">
        <f t="shared" si="21"/>
        <v>0</v>
      </c>
      <c r="P34" t="b">
        <f t="shared" si="1"/>
        <v>0</v>
      </c>
      <c r="Q34">
        <f t="shared" si="2"/>
        <v>15.329999999999998</v>
      </c>
      <c r="S34">
        <f t="shared" si="22"/>
        <v>0</v>
      </c>
      <c r="T34">
        <f t="shared" si="23"/>
        <v>0</v>
      </c>
      <c r="U34">
        <f>lpg[[#This Row],[km]]/100 * $G$1</f>
        <v>3.12</v>
      </c>
      <c r="V34">
        <f>lpg[[#This Row],[km]]/100 * $G$2</f>
        <v>4.68</v>
      </c>
    </row>
    <row r="35" spans="1:22" x14ac:dyDescent="0.25">
      <c r="A35">
        <v>29</v>
      </c>
      <c r="B35" s="1">
        <v>41668</v>
      </c>
      <c r="C35">
        <v>65</v>
      </c>
      <c r="E35">
        <f t="shared" si="18"/>
        <v>33.42</v>
      </c>
      <c r="F35">
        <f t="shared" si="19"/>
        <v>15.329999999999998</v>
      </c>
      <c r="H35">
        <f>ROUND(IF(F35&gt;15, 0, ($G$1*(lpg[[#This Row],[km]]/2))/100), 2)</f>
        <v>0</v>
      </c>
      <c r="I35">
        <f>ROUND(IF(F35&gt;15, ($G$2*(lpg[[#This Row],[km]]))/100, ($G$2*(lpg[[#This Row],[km]]/2))/100), 2)</f>
        <v>5.85</v>
      </c>
      <c r="K35" t="b">
        <f>WEEKDAY(lpg[[#This Row],[data]],14) = 1</f>
        <v>0</v>
      </c>
      <c r="M35" t="b">
        <f t="shared" si="20"/>
        <v>0</v>
      </c>
      <c r="N35" t="b">
        <f t="shared" si="21"/>
        <v>0</v>
      </c>
      <c r="P35" t="b">
        <f t="shared" si="1"/>
        <v>0</v>
      </c>
      <c r="Q35">
        <f t="shared" si="2"/>
        <v>9.4799999999999986</v>
      </c>
      <c r="S35">
        <f t="shared" si="22"/>
        <v>0</v>
      </c>
      <c r="T35">
        <f t="shared" si="23"/>
        <v>0</v>
      </c>
      <c r="U35">
        <f>lpg[[#This Row],[km]]/100 * $G$1</f>
        <v>3.9000000000000004</v>
      </c>
      <c r="V35">
        <f>lpg[[#This Row],[km]]/100 * $G$2</f>
        <v>5.8500000000000005</v>
      </c>
    </row>
    <row r="36" spans="1:22" x14ac:dyDescent="0.25">
      <c r="A36">
        <v>30</v>
      </c>
      <c r="B36" s="1">
        <v>41669</v>
      </c>
      <c r="C36">
        <v>120</v>
      </c>
      <c r="E36">
        <f t="shared" si="18"/>
        <v>33.42</v>
      </c>
      <c r="F36">
        <f t="shared" si="19"/>
        <v>9.4799999999999986</v>
      </c>
      <c r="H36">
        <f>ROUND(IF(F36&gt;15, 0, ($G$1*(lpg[[#This Row],[km]]/2))/100), 2)</f>
        <v>3.6</v>
      </c>
      <c r="I36">
        <f>ROUND(IF(F36&gt;15, ($G$2*(lpg[[#This Row],[km]]))/100, ($G$2*(lpg[[#This Row],[km]]/2))/100), 2)</f>
        <v>5.4</v>
      </c>
      <c r="K36" t="b">
        <f>WEEKDAY(lpg[[#This Row],[data]],14) = 1</f>
        <v>1</v>
      </c>
      <c r="M36" t="b">
        <f t="shared" si="20"/>
        <v>1</v>
      </c>
      <c r="N36" t="b">
        <f t="shared" si="21"/>
        <v>1</v>
      </c>
      <c r="P36" t="b">
        <f t="shared" si="1"/>
        <v>0</v>
      </c>
      <c r="Q36">
        <f t="shared" si="2"/>
        <v>4.0799999999999983</v>
      </c>
      <c r="S36">
        <f t="shared" si="22"/>
        <v>15.18</v>
      </c>
      <c r="T36">
        <f t="shared" si="23"/>
        <v>25.92</v>
      </c>
      <c r="U36">
        <f>lpg[[#This Row],[km]]/100 * $G$1</f>
        <v>7.1999999999999993</v>
      </c>
      <c r="V36">
        <f>lpg[[#This Row],[km]]/100 * $G$2</f>
        <v>10.799999999999999</v>
      </c>
    </row>
    <row r="37" spans="1:22" x14ac:dyDescent="0.25">
      <c r="A37">
        <v>31</v>
      </c>
      <c r="B37" s="1">
        <v>41670</v>
      </c>
      <c r="C37">
        <v>113</v>
      </c>
      <c r="E37">
        <f t="shared" si="18"/>
        <v>45</v>
      </c>
      <c r="F37">
        <f t="shared" si="19"/>
        <v>30</v>
      </c>
      <c r="H37">
        <f>ROUND(IF(F37&gt;15, 0, ($G$1*(lpg[[#This Row],[km]]/2))/100), 2)</f>
        <v>0</v>
      </c>
      <c r="I37">
        <f>ROUND(IF(F37&gt;15, ($G$2*(lpg[[#This Row],[km]]))/100, ($G$2*(lpg[[#This Row],[km]]/2))/100), 2)</f>
        <v>10.17</v>
      </c>
      <c r="K37" t="b">
        <f>WEEKDAY(lpg[[#This Row],[data]],14) = 1</f>
        <v>0</v>
      </c>
      <c r="M37" t="b">
        <f t="shared" si="20"/>
        <v>0</v>
      </c>
      <c r="N37" t="b">
        <f t="shared" si="21"/>
        <v>0</v>
      </c>
      <c r="P37" t="b">
        <f t="shared" si="1"/>
        <v>0</v>
      </c>
      <c r="Q37">
        <f t="shared" si="2"/>
        <v>19.829999999999998</v>
      </c>
      <c r="S37">
        <f t="shared" si="22"/>
        <v>0</v>
      </c>
      <c r="T37">
        <f t="shared" si="23"/>
        <v>0</v>
      </c>
      <c r="U37">
        <f>lpg[[#This Row],[km]]/100 * $G$1</f>
        <v>6.7799999999999994</v>
      </c>
      <c r="V37">
        <f>lpg[[#This Row],[km]]/100 * $G$2</f>
        <v>10.169999999999998</v>
      </c>
    </row>
    <row r="38" spans="1:22" x14ac:dyDescent="0.25">
      <c r="A38">
        <v>32</v>
      </c>
      <c r="B38" s="1">
        <v>41671</v>
      </c>
      <c r="C38">
        <v>110</v>
      </c>
      <c r="E38">
        <f t="shared" si="18"/>
        <v>45</v>
      </c>
      <c r="F38">
        <f t="shared" si="19"/>
        <v>19.829999999999998</v>
      </c>
      <c r="H38">
        <f>ROUND(IF(F38&gt;15, 0, ($G$1*(lpg[[#This Row],[km]]/2))/100), 2)</f>
        <v>0</v>
      </c>
      <c r="I38">
        <f>ROUND(IF(F38&gt;15, ($G$2*(lpg[[#This Row],[km]]))/100, ($G$2*(lpg[[#This Row],[km]]/2))/100), 2)</f>
        <v>9.9</v>
      </c>
      <c r="K38" t="b">
        <f>WEEKDAY(lpg[[#This Row],[data]],14) = 1</f>
        <v>0</v>
      </c>
      <c r="M38" t="b">
        <f t="shared" si="20"/>
        <v>0</v>
      </c>
      <c r="N38" t="b">
        <f t="shared" si="21"/>
        <v>0</v>
      </c>
      <c r="P38" t="b">
        <f t="shared" si="1"/>
        <v>0</v>
      </c>
      <c r="Q38">
        <f t="shared" si="2"/>
        <v>9.9299999999999979</v>
      </c>
      <c r="S38">
        <f t="shared" si="22"/>
        <v>0</v>
      </c>
      <c r="T38">
        <f t="shared" si="23"/>
        <v>0</v>
      </c>
      <c r="U38">
        <f>lpg[[#This Row],[km]]/100 * $G$1</f>
        <v>6.6000000000000005</v>
      </c>
      <c r="V38">
        <f>lpg[[#This Row],[km]]/100 * $G$2</f>
        <v>9.9</v>
      </c>
    </row>
    <row r="39" spans="1:22" x14ac:dyDescent="0.25">
      <c r="A39">
        <v>33</v>
      </c>
      <c r="B39" s="1">
        <v>41672</v>
      </c>
      <c r="C39">
        <v>135</v>
      </c>
      <c r="E39">
        <f t="shared" si="18"/>
        <v>45</v>
      </c>
      <c r="F39">
        <f t="shared" si="19"/>
        <v>9.9299999999999979</v>
      </c>
      <c r="H39">
        <f>ROUND(IF(F39&gt;15, 0, ($G$1*(lpg[[#This Row],[km]]/2))/100), 2)</f>
        <v>4.05</v>
      </c>
      <c r="I39">
        <f>ROUND(IF(F39&gt;15, ($G$2*(lpg[[#This Row],[km]]))/100, ($G$2*(lpg[[#This Row],[km]]/2))/100), 2)</f>
        <v>6.08</v>
      </c>
      <c r="K39" t="b">
        <f>WEEKDAY(lpg[[#This Row],[data]],14) = 1</f>
        <v>0</v>
      </c>
      <c r="M39" t="b">
        <f t="shared" si="20"/>
        <v>0</v>
      </c>
      <c r="N39" t="b">
        <f t="shared" si="21"/>
        <v>1</v>
      </c>
      <c r="P39" t="b">
        <f t="shared" si="1"/>
        <v>0</v>
      </c>
      <c r="Q39">
        <f t="shared" si="2"/>
        <v>3.8499999999999979</v>
      </c>
      <c r="S39">
        <f t="shared" si="22"/>
        <v>0</v>
      </c>
      <c r="T39">
        <f t="shared" si="23"/>
        <v>26.150000000000002</v>
      </c>
      <c r="U39">
        <f>lpg[[#This Row],[km]]/100 * $G$1</f>
        <v>8.1000000000000014</v>
      </c>
      <c r="V39">
        <f>lpg[[#This Row],[km]]/100 * $G$2</f>
        <v>12.15</v>
      </c>
    </row>
    <row r="40" spans="1:22" x14ac:dyDescent="0.25">
      <c r="A40">
        <v>34</v>
      </c>
      <c r="B40" s="1">
        <v>41673</v>
      </c>
      <c r="C40">
        <v>37</v>
      </c>
      <c r="E40">
        <f t="shared" si="18"/>
        <v>40.950000000000003</v>
      </c>
      <c r="F40">
        <f t="shared" si="19"/>
        <v>30</v>
      </c>
      <c r="H40">
        <f>ROUND(IF(F40&gt;15, 0, ($G$1*(lpg[[#This Row],[km]]/2))/100), 2)</f>
        <v>0</v>
      </c>
      <c r="I40">
        <f>ROUND(IF(F40&gt;15, ($G$2*(lpg[[#This Row],[km]]))/100, ($G$2*(lpg[[#This Row],[km]]/2))/100), 2)</f>
        <v>3.33</v>
      </c>
      <c r="K40" t="b">
        <f>WEEKDAY(lpg[[#This Row],[data]],14) = 1</f>
        <v>0</v>
      </c>
      <c r="M40" t="b">
        <f t="shared" si="20"/>
        <v>0</v>
      </c>
      <c r="N40" t="b">
        <f t="shared" si="21"/>
        <v>0</v>
      </c>
      <c r="P40" t="b">
        <f t="shared" si="1"/>
        <v>0</v>
      </c>
      <c r="Q40">
        <f t="shared" si="2"/>
        <v>26.67</v>
      </c>
      <c r="S40">
        <f t="shared" si="22"/>
        <v>0</v>
      </c>
      <c r="T40">
        <f t="shared" si="23"/>
        <v>0</v>
      </c>
      <c r="U40">
        <f>lpg[[#This Row],[km]]/100 * $G$1</f>
        <v>2.2199999999999998</v>
      </c>
      <c r="V40">
        <f>lpg[[#This Row],[km]]/100 * $G$2</f>
        <v>3.33</v>
      </c>
    </row>
    <row r="41" spans="1:22" x14ac:dyDescent="0.25">
      <c r="A41">
        <v>35</v>
      </c>
      <c r="B41" s="1">
        <v>41674</v>
      </c>
      <c r="C41">
        <v>113</v>
      </c>
      <c r="E41">
        <f t="shared" si="18"/>
        <v>40.950000000000003</v>
      </c>
      <c r="F41">
        <f t="shared" si="19"/>
        <v>26.67</v>
      </c>
      <c r="H41">
        <f>ROUND(IF(F41&gt;15, 0, ($G$1*(lpg[[#This Row],[km]]/2))/100), 2)</f>
        <v>0</v>
      </c>
      <c r="I41">
        <f>ROUND(IF(F41&gt;15, ($G$2*(lpg[[#This Row],[km]]))/100, ($G$2*(lpg[[#This Row],[km]]/2))/100), 2)</f>
        <v>10.17</v>
      </c>
      <c r="K41" t="b">
        <f>WEEKDAY(lpg[[#This Row],[data]],14) = 1</f>
        <v>0</v>
      </c>
      <c r="M41" t="b">
        <f t="shared" si="20"/>
        <v>0</v>
      </c>
      <c r="N41" t="b">
        <f t="shared" si="21"/>
        <v>0</v>
      </c>
      <c r="P41" t="b">
        <f t="shared" si="1"/>
        <v>0</v>
      </c>
      <c r="Q41">
        <f t="shared" si="2"/>
        <v>16.5</v>
      </c>
      <c r="S41">
        <f t="shared" si="22"/>
        <v>0</v>
      </c>
      <c r="T41">
        <f t="shared" si="23"/>
        <v>0</v>
      </c>
      <c r="U41">
        <f>lpg[[#This Row],[km]]/100 * $G$1</f>
        <v>6.7799999999999994</v>
      </c>
      <c r="V41">
        <f>lpg[[#This Row],[km]]/100 * $G$2</f>
        <v>10.169999999999998</v>
      </c>
    </row>
    <row r="42" spans="1:22" x14ac:dyDescent="0.25">
      <c r="A42">
        <v>36</v>
      </c>
      <c r="B42" s="1">
        <v>41675</v>
      </c>
      <c r="C42">
        <v>79</v>
      </c>
      <c r="E42">
        <f t="shared" si="18"/>
        <v>40.950000000000003</v>
      </c>
      <c r="F42">
        <f t="shared" si="19"/>
        <v>16.5</v>
      </c>
      <c r="H42">
        <f>ROUND(IF(F42&gt;15, 0, ($G$1*(lpg[[#This Row],[km]]/2))/100), 2)</f>
        <v>0</v>
      </c>
      <c r="I42">
        <f>ROUND(IF(F42&gt;15, ($G$2*(lpg[[#This Row],[km]]))/100, ($G$2*(lpg[[#This Row],[km]]/2))/100), 2)</f>
        <v>7.11</v>
      </c>
      <c r="K42" t="b">
        <f>WEEKDAY(lpg[[#This Row],[data]],14) = 1</f>
        <v>0</v>
      </c>
      <c r="M42" t="b">
        <f t="shared" si="20"/>
        <v>0</v>
      </c>
      <c r="N42" t="b">
        <f t="shared" si="21"/>
        <v>0</v>
      </c>
      <c r="P42" t="b">
        <f t="shared" si="1"/>
        <v>0</v>
      </c>
      <c r="Q42">
        <f t="shared" si="2"/>
        <v>9.39</v>
      </c>
      <c r="S42">
        <f t="shared" si="22"/>
        <v>0</v>
      </c>
      <c r="T42">
        <f t="shared" si="23"/>
        <v>0</v>
      </c>
      <c r="U42">
        <f>lpg[[#This Row],[km]]/100 * $G$1</f>
        <v>4.74</v>
      </c>
      <c r="V42">
        <f>lpg[[#This Row],[km]]/100 * $G$2</f>
        <v>7.11</v>
      </c>
    </row>
    <row r="43" spans="1:22" x14ac:dyDescent="0.25">
      <c r="A43">
        <v>37</v>
      </c>
      <c r="B43" s="1">
        <v>41676</v>
      </c>
      <c r="C43">
        <v>94</v>
      </c>
      <c r="E43">
        <f t="shared" si="18"/>
        <v>40.950000000000003</v>
      </c>
      <c r="F43">
        <f t="shared" si="19"/>
        <v>9.39</v>
      </c>
      <c r="H43">
        <f>ROUND(IF(F43&gt;15, 0, ($G$1*(lpg[[#This Row],[km]]/2))/100), 2)</f>
        <v>2.82</v>
      </c>
      <c r="I43">
        <f>ROUND(IF(F43&gt;15, ($G$2*(lpg[[#This Row],[km]]))/100, ($G$2*(lpg[[#This Row],[km]]/2))/100), 2)</f>
        <v>4.2300000000000004</v>
      </c>
      <c r="K43" t="b">
        <f>WEEKDAY(lpg[[#This Row],[data]],14) = 1</f>
        <v>1</v>
      </c>
      <c r="M43" t="b">
        <f t="shared" si="20"/>
        <v>1</v>
      </c>
      <c r="N43" t="b">
        <f t="shared" si="21"/>
        <v>0</v>
      </c>
      <c r="P43" t="b">
        <f t="shared" si="1"/>
        <v>0</v>
      </c>
      <c r="Q43">
        <f t="shared" si="2"/>
        <v>5.16</v>
      </c>
      <c r="S43">
        <f t="shared" si="22"/>
        <v>6.8699999999999974</v>
      </c>
      <c r="T43">
        <f t="shared" si="23"/>
        <v>0</v>
      </c>
      <c r="U43">
        <f>lpg[[#This Row],[km]]/100 * $G$1</f>
        <v>5.64</v>
      </c>
      <c r="V43">
        <f>lpg[[#This Row],[km]]/100 * $G$2</f>
        <v>8.4599999999999991</v>
      </c>
    </row>
    <row r="44" spans="1:22" x14ac:dyDescent="0.25">
      <c r="A44">
        <v>38</v>
      </c>
      <c r="B44" s="1">
        <v>41677</v>
      </c>
      <c r="C44">
        <v>35</v>
      </c>
      <c r="E44">
        <f t="shared" si="18"/>
        <v>45</v>
      </c>
      <c r="F44">
        <f t="shared" si="19"/>
        <v>5.16</v>
      </c>
      <c r="H44">
        <f>ROUND(IF(F44&gt;15, 0, ($G$1*(lpg[[#This Row],[km]]/2))/100), 2)</f>
        <v>1.05</v>
      </c>
      <c r="I44">
        <f>ROUND(IF(F44&gt;15, ($G$2*(lpg[[#This Row],[km]]))/100, ($G$2*(lpg[[#This Row],[km]]/2))/100), 2)</f>
        <v>1.58</v>
      </c>
      <c r="K44" t="b">
        <f>WEEKDAY(lpg[[#This Row],[data]],14) = 1</f>
        <v>0</v>
      </c>
      <c r="M44" t="b">
        <f t="shared" si="20"/>
        <v>0</v>
      </c>
      <c r="N44" t="b">
        <f t="shared" si="21"/>
        <v>1</v>
      </c>
      <c r="P44" t="b">
        <f t="shared" si="1"/>
        <v>1</v>
      </c>
      <c r="Q44">
        <f t="shared" si="2"/>
        <v>3.58</v>
      </c>
      <c r="S44">
        <f t="shared" si="22"/>
        <v>0</v>
      </c>
      <c r="T44">
        <f t="shared" si="23"/>
        <v>26.42</v>
      </c>
      <c r="U44">
        <f>lpg[[#This Row],[km]]/100 * $G$1</f>
        <v>2.0999999999999996</v>
      </c>
      <c r="V44">
        <f>lpg[[#This Row],[km]]/100 * $G$2</f>
        <v>3.15</v>
      </c>
    </row>
    <row r="45" spans="1:22" x14ac:dyDescent="0.25">
      <c r="A45">
        <v>39</v>
      </c>
      <c r="B45" s="1">
        <v>41678</v>
      </c>
      <c r="C45">
        <v>54</v>
      </c>
      <c r="E45">
        <f t="shared" si="18"/>
        <v>43.95</v>
      </c>
      <c r="F45">
        <f t="shared" si="19"/>
        <v>30</v>
      </c>
      <c r="H45">
        <f>ROUND(IF(F45&gt;15, 0, ($G$1*(lpg[[#This Row],[km]]/2))/100), 2)</f>
        <v>0</v>
      </c>
      <c r="I45">
        <f>ROUND(IF(F45&gt;15, ($G$2*(lpg[[#This Row],[km]]))/100, ($G$2*(lpg[[#This Row],[km]]/2))/100), 2)</f>
        <v>4.8600000000000003</v>
      </c>
      <c r="K45" t="b">
        <f>WEEKDAY(lpg[[#This Row],[data]],14) = 1</f>
        <v>0</v>
      </c>
      <c r="M45" t="b">
        <f t="shared" si="20"/>
        <v>0</v>
      </c>
      <c r="N45" t="b">
        <f t="shared" si="21"/>
        <v>0</v>
      </c>
      <c r="P45" t="b">
        <f t="shared" si="1"/>
        <v>0</v>
      </c>
      <c r="Q45">
        <f t="shared" si="2"/>
        <v>25.14</v>
      </c>
      <c r="S45">
        <f t="shared" si="22"/>
        <v>0</v>
      </c>
      <c r="T45">
        <f t="shared" si="23"/>
        <v>0</v>
      </c>
      <c r="U45">
        <f>lpg[[#This Row],[km]]/100 * $G$1</f>
        <v>3.24</v>
      </c>
      <c r="V45">
        <f>lpg[[#This Row],[km]]/100 * $G$2</f>
        <v>4.8600000000000003</v>
      </c>
    </row>
    <row r="46" spans="1:22" x14ac:dyDescent="0.25">
      <c r="A46">
        <v>40</v>
      </c>
      <c r="B46" s="1">
        <v>41679</v>
      </c>
      <c r="C46">
        <v>57</v>
      </c>
      <c r="E46">
        <f t="shared" si="18"/>
        <v>43.95</v>
      </c>
      <c r="F46">
        <f t="shared" si="19"/>
        <v>25.14</v>
      </c>
      <c r="H46">
        <f>ROUND(IF(F46&gt;15, 0, ($G$1*(lpg[[#This Row],[km]]/2))/100), 2)</f>
        <v>0</v>
      </c>
      <c r="I46">
        <f>ROUND(IF(F46&gt;15, ($G$2*(lpg[[#This Row],[km]]))/100, ($G$2*(lpg[[#This Row],[km]]/2))/100), 2)</f>
        <v>5.13</v>
      </c>
      <c r="K46" t="b">
        <f>WEEKDAY(lpg[[#This Row],[data]],14) = 1</f>
        <v>0</v>
      </c>
      <c r="M46" t="b">
        <f t="shared" si="20"/>
        <v>0</v>
      </c>
      <c r="N46" t="b">
        <f t="shared" si="21"/>
        <v>0</v>
      </c>
      <c r="P46" t="b">
        <f t="shared" si="1"/>
        <v>0</v>
      </c>
      <c r="Q46">
        <f t="shared" si="2"/>
        <v>20.010000000000002</v>
      </c>
      <c r="S46">
        <f t="shared" si="22"/>
        <v>0</v>
      </c>
      <c r="T46">
        <f t="shared" si="23"/>
        <v>0</v>
      </c>
      <c r="U46">
        <f>lpg[[#This Row],[km]]/100 * $G$1</f>
        <v>3.42</v>
      </c>
      <c r="V46">
        <f>lpg[[#This Row],[km]]/100 * $G$2</f>
        <v>5.13</v>
      </c>
    </row>
    <row r="47" spans="1:22" x14ac:dyDescent="0.25">
      <c r="A47">
        <v>41</v>
      </c>
      <c r="B47" s="1">
        <v>41680</v>
      </c>
      <c r="C47">
        <v>147</v>
      </c>
      <c r="E47">
        <f t="shared" si="18"/>
        <v>43.95</v>
      </c>
      <c r="F47">
        <f t="shared" si="19"/>
        <v>20.010000000000002</v>
      </c>
      <c r="H47">
        <f>ROUND(IF(F47&gt;15, 0, ($G$1*(lpg[[#This Row],[km]]/2))/100), 2)</f>
        <v>0</v>
      </c>
      <c r="I47">
        <f>ROUND(IF(F47&gt;15, ($G$2*(lpg[[#This Row],[km]]))/100, ($G$2*(lpg[[#This Row],[km]]/2))/100), 2)</f>
        <v>13.23</v>
      </c>
      <c r="K47" t="b">
        <f>WEEKDAY(lpg[[#This Row],[data]],14) = 1</f>
        <v>0</v>
      </c>
      <c r="M47" t="b">
        <f t="shared" si="20"/>
        <v>0</v>
      </c>
      <c r="N47" t="b">
        <f t="shared" si="21"/>
        <v>0</v>
      </c>
      <c r="P47" t="b">
        <f t="shared" si="1"/>
        <v>0</v>
      </c>
      <c r="Q47">
        <f t="shared" si="2"/>
        <v>6.7800000000000011</v>
      </c>
      <c r="S47">
        <f t="shared" si="22"/>
        <v>0</v>
      </c>
      <c r="T47">
        <f t="shared" si="23"/>
        <v>0</v>
      </c>
      <c r="U47">
        <f>lpg[[#This Row],[km]]/100 * $G$1</f>
        <v>8.82</v>
      </c>
      <c r="V47">
        <f>lpg[[#This Row],[km]]/100 * $G$2</f>
        <v>13.23</v>
      </c>
    </row>
    <row r="48" spans="1:22" x14ac:dyDescent="0.25">
      <c r="A48">
        <v>42</v>
      </c>
      <c r="B48" s="1">
        <v>41681</v>
      </c>
      <c r="C48">
        <v>144</v>
      </c>
      <c r="E48">
        <f t="shared" si="18"/>
        <v>43.95</v>
      </c>
      <c r="F48">
        <f t="shared" si="19"/>
        <v>6.7800000000000011</v>
      </c>
      <c r="H48">
        <f>ROUND(IF(F48&gt;15, 0, ($G$1*(lpg[[#This Row],[km]]/2))/100), 2)</f>
        <v>4.32</v>
      </c>
      <c r="I48">
        <f>ROUND(IF(F48&gt;15, ($G$2*(lpg[[#This Row],[km]]))/100, ($G$2*(lpg[[#This Row],[km]]/2))/100), 2)</f>
        <v>6.48</v>
      </c>
      <c r="K48" t="b">
        <f>WEEKDAY(lpg[[#This Row],[data]],14) = 1</f>
        <v>0</v>
      </c>
      <c r="M48" t="b">
        <f t="shared" si="20"/>
        <v>0</v>
      </c>
      <c r="N48" t="b">
        <f t="shared" si="21"/>
        <v>1</v>
      </c>
      <c r="P48" t="b">
        <f t="shared" si="1"/>
        <v>0</v>
      </c>
      <c r="Q48">
        <f t="shared" si="2"/>
        <v>0.30000000000000071</v>
      </c>
      <c r="S48">
        <f t="shared" si="22"/>
        <v>0</v>
      </c>
      <c r="T48">
        <f t="shared" si="23"/>
        <v>29.7</v>
      </c>
      <c r="U48">
        <f>lpg[[#This Row],[km]]/100 * $G$1</f>
        <v>8.64</v>
      </c>
      <c r="V48">
        <f>lpg[[#This Row],[km]]/100 * $G$2</f>
        <v>12.959999999999999</v>
      </c>
    </row>
    <row r="49" spans="1:22" x14ac:dyDescent="0.25">
      <c r="A49">
        <v>43</v>
      </c>
      <c r="B49" s="1">
        <v>41682</v>
      </c>
      <c r="C49">
        <v>50</v>
      </c>
      <c r="E49">
        <f t="shared" si="18"/>
        <v>39.630000000000003</v>
      </c>
      <c r="F49">
        <f t="shared" si="19"/>
        <v>30</v>
      </c>
      <c r="H49">
        <f>ROUND(IF(F49&gt;15, 0, ($G$1*(lpg[[#This Row],[km]]/2))/100), 2)</f>
        <v>0</v>
      </c>
      <c r="I49">
        <f>ROUND(IF(F49&gt;15, ($G$2*(lpg[[#This Row],[km]]))/100, ($G$2*(lpg[[#This Row],[km]]/2))/100), 2)</f>
        <v>4.5</v>
      </c>
      <c r="K49" t="b">
        <f>WEEKDAY(lpg[[#This Row],[data]],14) = 1</f>
        <v>0</v>
      </c>
      <c r="M49" t="b">
        <f t="shared" si="20"/>
        <v>0</v>
      </c>
      <c r="N49" t="b">
        <f t="shared" si="21"/>
        <v>0</v>
      </c>
      <c r="P49" t="b">
        <f t="shared" si="1"/>
        <v>0</v>
      </c>
      <c r="Q49">
        <f t="shared" si="2"/>
        <v>25.5</v>
      </c>
      <c r="S49">
        <f t="shared" si="22"/>
        <v>0</v>
      </c>
      <c r="T49">
        <f t="shared" si="23"/>
        <v>0</v>
      </c>
      <c r="U49">
        <f>lpg[[#This Row],[km]]/100 * $G$1</f>
        <v>3</v>
      </c>
      <c r="V49">
        <f>lpg[[#This Row],[km]]/100 * $G$2</f>
        <v>4.5</v>
      </c>
    </row>
    <row r="50" spans="1:22" x14ac:dyDescent="0.25">
      <c r="A50">
        <v>44</v>
      </c>
      <c r="B50" s="1">
        <v>41683</v>
      </c>
      <c r="C50">
        <v>129</v>
      </c>
      <c r="E50">
        <f t="shared" si="18"/>
        <v>39.630000000000003</v>
      </c>
      <c r="F50">
        <f t="shared" si="19"/>
        <v>25.5</v>
      </c>
      <c r="H50">
        <f>ROUND(IF(F50&gt;15, 0, ($G$1*(lpg[[#This Row],[km]]/2))/100), 2)</f>
        <v>0</v>
      </c>
      <c r="I50">
        <f>ROUND(IF(F50&gt;15, ($G$2*(lpg[[#This Row],[km]]))/100, ($G$2*(lpg[[#This Row],[km]]/2))/100), 2)</f>
        <v>11.61</v>
      </c>
      <c r="K50" t="b">
        <f>WEEKDAY(lpg[[#This Row],[data]],14) = 1</f>
        <v>1</v>
      </c>
      <c r="M50" t="b">
        <f t="shared" si="20"/>
        <v>1</v>
      </c>
      <c r="N50" t="b">
        <f t="shared" si="21"/>
        <v>0</v>
      </c>
      <c r="P50" t="b">
        <f t="shared" si="1"/>
        <v>0</v>
      </c>
      <c r="Q50">
        <f t="shared" si="2"/>
        <v>13.89</v>
      </c>
      <c r="S50">
        <f t="shared" si="22"/>
        <v>5.3699999999999974</v>
      </c>
      <c r="T50">
        <f t="shared" si="23"/>
        <v>0</v>
      </c>
      <c r="U50">
        <f>lpg[[#This Row],[km]]/100 * $G$1</f>
        <v>7.74</v>
      </c>
      <c r="V50">
        <f>lpg[[#This Row],[km]]/100 * $G$2</f>
        <v>11.61</v>
      </c>
    </row>
    <row r="51" spans="1:22" x14ac:dyDescent="0.25">
      <c r="A51">
        <v>45</v>
      </c>
      <c r="B51" s="1">
        <v>41684</v>
      </c>
      <c r="C51">
        <v>71</v>
      </c>
      <c r="E51">
        <f t="shared" si="18"/>
        <v>45</v>
      </c>
      <c r="F51">
        <f t="shared" si="19"/>
        <v>13.89</v>
      </c>
      <c r="H51">
        <f>ROUND(IF(F51&gt;15, 0, ($G$1*(lpg[[#This Row],[km]]/2))/100), 2)</f>
        <v>2.13</v>
      </c>
      <c r="I51">
        <f>ROUND(IF(F51&gt;15, ($G$2*(lpg[[#This Row],[km]]))/100, ($G$2*(lpg[[#This Row],[km]]/2))/100), 2)</f>
        <v>3.2</v>
      </c>
      <c r="K51" t="b">
        <f>WEEKDAY(lpg[[#This Row],[data]],14) = 1</f>
        <v>0</v>
      </c>
      <c r="M51" t="b">
        <f t="shared" si="20"/>
        <v>0</v>
      </c>
      <c r="N51" t="b">
        <f t="shared" si="21"/>
        <v>0</v>
      </c>
      <c r="P51" t="b">
        <f t="shared" si="1"/>
        <v>0</v>
      </c>
      <c r="Q51">
        <f t="shared" si="2"/>
        <v>10.690000000000001</v>
      </c>
      <c r="S51">
        <f t="shared" si="22"/>
        <v>0</v>
      </c>
      <c r="T51">
        <f t="shared" si="23"/>
        <v>0</v>
      </c>
      <c r="U51">
        <f>lpg[[#This Row],[km]]/100 * $G$1</f>
        <v>4.26</v>
      </c>
      <c r="V51">
        <f>lpg[[#This Row],[km]]/100 * $G$2</f>
        <v>6.39</v>
      </c>
    </row>
    <row r="52" spans="1:22" x14ac:dyDescent="0.25">
      <c r="A52">
        <v>46</v>
      </c>
      <c r="B52" s="1">
        <v>41685</v>
      </c>
      <c r="C52">
        <v>125</v>
      </c>
      <c r="E52">
        <f t="shared" si="18"/>
        <v>42.87</v>
      </c>
      <c r="F52">
        <f t="shared" si="19"/>
        <v>10.690000000000001</v>
      </c>
      <c r="H52">
        <f>ROUND(IF(F52&gt;15, 0, ($G$1*(lpg[[#This Row],[km]]/2))/100), 2)</f>
        <v>3.75</v>
      </c>
      <c r="I52">
        <f>ROUND(IF(F52&gt;15, ($G$2*(lpg[[#This Row],[km]]))/100, ($G$2*(lpg[[#This Row],[km]]/2))/100), 2)</f>
        <v>5.63</v>
      </c>
      <c r="K52" t="b">
        <f>WEEKDAY(lpg[[#This Row],[data]],14) = 1</f>
        <v>0</v>
      </c>
      <c r="M52" t="b">
        <f t="shared" si="20"/>
        <v>0</v>
      </c>
      <c r="N52" t="b">
        <f t="shared" si="21"/>
        <v>0</v>
      </c>
      <c r="P52" t="b">
        <f t="shared" si="1"/>
        <v>0</v>
      </c>
      <c r="Q52">
        <f t="shared" si="2"/>
        <v>5.0600000000000014</v>
      </c>
      <c r="S52">
        <f t="shared" si="22"/>
        <v>0</v>
      </c>
      <c r="T52">
        <f t="shared" si="23"/>
        <v>0</v>
      </c>
      <c r="U52">
        <f>lpg[[#This Row],[km]]/100 * $G$1</f>
        <v>7.5</v>
      </c>
      <c r="V52">
        <f>lpg[[#This Row],[km]]/100 * $G$2</f>
        <v>11.25</v>
      </c>
    </row>
    <row r="53" spans="1:22" x14ac:dyDescent="0.25">
      <c r="A53">
        <v>47</v>
      </c>
      <c r="B53" s="1">
        <v>41686</v>
      </c>
      <c r="C53">
        <v>97</v>
      </c>
      <c r="E53">
        <f t="shared" si="18"/>
        <v>39.119999999999997</v>
      </c>
      <c r="F53">
        <f t="shared" si="19"/>
        <v>5.0600000000000014</v>
      </c>
      <c r="H53">
        <f>ROUND(IF(F53&gt;15, 0, ($G$1*(lpg[[#This Row],[km]]/2))/100), 2)</f>
        <v>2.91</v>
      </c>
      <c r="I53">
        <f>ROUND(IF(F53&gt;15, ($G$2*(lpg[[#This Row],[km]]))/100, ($G$2*(lpg[[#This Row],[km]]/2))/100), 2)</f>
        <v>4.37</v>
      </c>
      <c r="K53" t="b">
        <f>WEEKDAY(lpg[[#This Row],[data]],14) = 1</f>
        <v>0</v>
      </c>
      <c r="M53" t="b">
        <f t="shared" si="20"/>
        <v>0</v>
      </c>
      <c r="N53" t="b">
        <f t="shared" si="21"/>
        <v>1</v>
      </c>
      <c r="P53" t="b">
        <f t="shared" si="1"/>
        <v>1</v>
      </c>
      <c r="Q53">
        <f t="shared" si="2"/>
        <v>0.69000000000000128</v>
      </c>
      <c r="S53">
        <f t="shared" si="22"/>
        <v>0</v>
      </c>
      <c r="T53">
        <f t="shared" si="23"/>
        <v>29.31</v>
      </c>
      <c r="U53">
        <f>lpg[[#This Row],[km]]/100 * $G$1</f>
        <v>5.82</v>
      </c>
      <c r="V53">
        <f>lpg[[#This Row],[km]]/100 * $G$2</f>
        <v>8.73</v>
      </c>
    </row>
    <row r="54" spans="1:22" x14ac:dyDescent="0.25">
      <c r="A54">
        <v>48</v>
      </c>
      <c r="B54" s="1">
        <v>41687</v>
      </c>
      <c r="C54">
        <v>104</v>
      </c>
      <c r="E54">
        <f t="shared" si="18"/>
        <v>36.209999999999994</v>
      </c>
      <c r="F54">
        <f t="shared" si="19"/>
        <v>30</v>
      </c>
      <c r="H54">
        <f>ROUND(IF(F54&gt;15, 0, ($G$1*(lpg[[#This Row],[km]]/2))/100), 2)</f>
        <v>0</v>
      </c>
      <c r="I54">
        <f>ROUND(IF(F54&gt;15, ($G$2*(lpg[[#This Row],[km]]))/100, ($G$2*(lpg[[#This Row],[km]]/2))/100), 2)</f>
        <v>9.36</v>
      </c>
      <c r="K54" t="b">
        <f>WEEKDAY(lpg[[#This Row],[data]],14) = 1</f>
        <v>0</v>
      </c>
      <c r="M54" t="b">
        <f t="shared" si="20"/>
        <v>0</v>
      </c>
      <c r="N54" t="b">
        <f t="shared" si="21"/>
        <v>0</v>
      </c>
      <c r="P54" t="b">
        <f t="shared" si="1"/>
        <v>0</v>
      </c>
      <c r="Q54">
        <f t="shared" si="2"/>
        <v>20.64</v>
      </c>
      <c r="S54">
        <f t="shared" si="22"/>
        <v>0</v>
      </c>
      <c r="T54">
        <f t="shared" si="23"/>
        <v>0</v>
      </c>
      <c r="U54">
        <f>lpg[[#This Row],[km]]/100 * $G$1</f>
        <v>6.24</v>
      </c>
      <c r="V54">
        <f>lpg[[#This Row],[km]]/100 * $G$2</f>
        <v>9.36</v>
      </c>
    </row>
    <row r="55" spans="1:22" x14ac:dyDescent="0.25">
      <c r="A55">
        <v>49</v>
      </c>
      <c r="B55" s="1">
        <v>41688</v>
      </c>
      <c r="C55">
        <v>108</v>
      </c>
      <c r="E55">
        <f t="shared" si="18"/>
        <v>36.209999999999994</v>
      </c>
      <c r="F55">
        <f t="shared" si="19"/>
        <v>20.64</v>
      </c>
      <c r="H55">
        <f>ROUND(IF(F55&gt;15, 0, ($G$1*(lpg[[#This Row],[km]]/2))/100), 2)</f>
        <v>0</v>
      </c>
      <c r="I55">
        <f>ROUND(IF(F55&gt;15, ($G$2*(lpg[[#This Row],[km]]))/100, ($G$2*(lpg[[#This Row],[km]]/2))/100), 2)</f>
        <v>9.7200000000000006</v>
      </c>
      <c r="K55" t="b">
        <f>WEEKDAY(lpg[[#This Row],[data]],14) = 1</f>
        <v>0</v>
      </c>
      <c r="M55" t="b">
        <f t="shared" si="20"/>
        <v>0</v>
      </c>
      <c r="N55" t="b">
        <f t="shared" si="21"/>
        <v>0</v>
      </c>
      <c r="P55" t="b">
        <f t="shared" si="1"/>
        <v>0</v>
      </c>
      <c r="Q55">
        <f t="shared" si="2"/>
        <v>10.92</v>
      </c>
      <c r="S55">
        <f t="shared" si="22"/>
        <v>0</v>
      </c>
      <c r="T55">
        <f t="shared" si="23"/>
        <v>0</v>
      </c>
      <c r="U55">
        <f>lpg[[#This Row],[km]]/100 * $G$1</f>
        <v>6.48</v>
      </c>
      <c r="V55">
        <f>lpg[[#This Row],[km]]/100 * $G$2</f>
        <v>9.7200000000000006</v>
      </c>
    </row>
    <row r="56" spans="1:22" x14ac:dyDescent="0.25">
      <c r="A56">
        <v>50</v>
      </c>
      <c r="B56" s="1">
        <v>41689</v>
      </c>
      <c r="C56">
        <v>61</v>
      </c>
      <c r="E56">
        <f t="shared" si="18"/>
        <v>36.209999999999994</v>
      </c>
      <c r="F56">
        <f t="shared" si="19"/>
        <v>10.92</v>
      </c>
      <c r="H56">
        <f>ROUND(IF(F56&gt;15, 0, ($G$1*(lpg[[#This Row],[km]]/2))/100), 2)</f>
        <v>1.83</v>
      </c>
      <c r="I56">
        <f>ROUND(IF(F56&gt;15, ($G$2*(lpg[[#This Row],[km]]))/100, ($G$2*(lpg[[#This Row],[km]]/2))/100), 2)</f>
        <v>2.75</v>
      </c>
      <c r="K56" t="b">
        <f>WEEKDAY(lpg[[#This Row],[data]],14) = 1</f>
        <v>0</v>
      </c>
      <c r="M56" t="b">
        <f t="shared" si="20"/>
        <v>0</v>
      </c>
      <c r="N56" t="b">
        <f t="shared" si="21"/>
        <v>0</v>
      </c>
      <c r="P56" t="b">
        <f t="shared" si="1"/>
        <v>0</v>
      </c>
      <c r="Q56">
        <f t="shared" si="2"/>
        <v>8.17</v>
      </c>
      <c r="S56">
        <f t="shared" si="22"/>
        <v>0</v>
      </c>
      <c r="T56">
        <f t="shared" si="23"/>
        <v>0</v>
      </c>
      <c r="U56">
        <f>lpg[[#This Row],[km]]/100 * $G$1</f>
        <v>3.66</v>
      </c>
      <c r="V56">
        <f>lpg[[#This Row],[km]]/100 * $G$2</f>
        <v>5.49</v>
      </c>
    </row>
    <row r="57" spans="1:22" x14ac:dyDescent="0.25">
      <c r="A57">
        <v>51</v>
      </c>
      <c r="B57" s="1">
        <v>41690</v>
      </c>
      <c r="C57">
        <v>35</v>
      </c>
      <c r="E57">
        <f t="shared" si="18"/>
        <v>34.379999999999995</v>
      </c>
      <c r="F57">
        <f t="shared" si="19"/>
        <v>8.17</v>
      </c>
      <c r="H57">
        <f>ROUND(IF(F57&gt;15, 0, ($G$1*(lpg[[#This Row],[km]]/2))/100), 2)</f>
        <v>1.05</v>
      </c>
      <c r="I57">
        <f>ROUND(IF(F57&gt;15, ($G$2*(lpg[[#This Row],[km]]))/100, ($G$2*(lpg[[#This Row],[km]]/2))/100), 2)</f>
        <v>1.58</v>
      </c>
      <c r="K57" t="b">
        <f>WEEKDAY(lpg[[#This Row],[data]],14) = 1</f>
        <v>1</v>
      </c>
      <c r="M57" t="b">
        <f t="shared" si="20"/>
        <v>1</v>
      </c>
      <c r="N57" t="b">
        <f t="shared" si="21"/>
        <v>0</v>
      </c>
      <c r="P57" t="b">
        <f t="shared" si="1"/>
        <v>0</v>
      </c>
      <c r="Q57">
        <f t="shared" si="2"/>
        <v>6.59</v>
      </c>
      <c r="S57">
        <f t="shared" si="22"/>
        <v>11.670000000000002</v>
      </c>
      <c r="T57">
        <f t="shared" si="23"/>
        <v>0</v>
      </c>
      <c r="U57">
        <f>lpg[[#This Row],[km]]/100 * $G$1</f>
        <v>2.0999999999999996</v>
      </c>
      <c r="V57">
        <f>lpg[[#This Row],[km]]/100 * $G$2</f>
        <v>3.15</v>
      </c>
    </row>
    <row r="58" spans="1:22" x14ac:dyDescent="0.25">
      <c r="A58">
        <v>52</v>
      </c>
      <c r="B58" s="1">
        <v>41691</v>
      </c>
      <c r="C58">
        <v>40</v>
      </c>
      <c r="E58">
        <f t="shared" si="18"/>
        <v>45</v>
      </c>
      <c r="F58">
        <f t="shared" si="19"/>
        <v>6.59</v>
      </c>
      <c r="H58">
        <f>ROUND(IF(F58&gt;15, 0, ($G$1*(lpg[[#This Row],[km]]/2))/100), 2)</f>
        <v>1.2</v>
      </c>
      <c r="I58">
        <f>ROUND(IF(F58&gt;15, ($G$2*(lpg[[#This Row],[km]]))/100, ($G$2*(lpg[[#This Row],[km]]/2))/100), 2)</f>
        <v>1.8</v>
      </c>
      <c r="K58" t="b">
        <f>WEEKDAY(lpg[[#This Row],[data]],14) = 1</f>
        <v>0</v>
      </c>
      <c r="M58" t="b">
        <f t="shared" si="20"/>
        <v>0</v>
      </c>
      <c r="N58" t="b">
        <f t="shared" si="21"/>
        <v>1</v>
      </c>
      <c r="P58" t="b">
        <f t="shared" si="1"/>
        <v>0</v>
      </c>
      <c r="Q58">
        <f t="shared" si="2"/>
        <v>4.79</v>
      </c>
      <c r="S58">
        <f t="shared" si="22"/>
        <v>0</v>
      </c>
      <c r="T58">
        <f t="shared" si="23"/>
        <v>25.21</v>
      </c>
      <c r="U58">
        <f>lpg[[#This Row],[km]]/100 * $G$1</f>
        <v>2.4000000000000004</v>
      </c>
      <c r="V58">
        <f>lpg[[#This Row],[km]]/100 * $G$2</f>
        <v>3.6</v>
      </c>
    </row>
    <row r="59" spans="1:22" x14ac:dyDescent="0.25">
      <c r="A59">
        <v>53</v>
      </c>
      <c r="B59" s="1">
        <v>41692</v>
      </c>
      <c r="C59">
        <v>23</v>
      </c>
      <c r="E59">
        <f t="shared" si="18"/>
        <v>43.8</v>
      </c>
      <c r="F59">
        <f t="shared" si="19"/>
        <v>30</v>
      </c>
      <c r="H59">
        <f>ROUND(IF(F59&gt;15, 0, ($G$1*(lpg[[#This Row],[km]]/2))/100), 2)</f>
        <v>0</v>
      </c>
      <c r="I59">
        <f>ROUND(IF(F59&gt;15, ($G$2*(lpg[[#This Row],[km]]))/100, ($G$2*(lpg[[#This Row],[km]]/2))/100), 2)</f>
        <v>2.0699999999999998</v>
      </c>
      <c r="K59" t="b">
        <f>WEEKDAY(lpg[[#This Row],[data]],14) = 1</f>
        <v>0</v>
      </c>
      <c r="M59" t="b">
        <f t="shared" si="20"/>
        <v>0</v>
      </c>
      <c r="N59" t="b">
        <f t="shared" si="21"/>
        <v>0</v>
      </c>
      <c r="P59" t="b">
        <f t="shared" si="1"/>
        <v>0</v>
      </c>
      <c r="Q59">
        <f t="shared" si="2"/>
        <v>27.93</v>
      </c>
      <c r="S59">
        <f t="shared" si="22"/>
        <v>0</v>
      </c>
      <c r="T59">
        <f t="shared" si="23"/>
        <v>0</v>
      </c>
      <c r="U59">
        <f>lpg[[#This Row],[km]]/100 * $G$1</f>
        <v>1.3800000000000001</v>
      </c>
      <c r="V59">
        <f>lpg[[#This Row],[km]]/100 * $G$2</f>
        <v>2.0700000000000003</v>
      </c>
    </row>
    <row r="60" spans="1:22" x14ac:dyDescent="0.25">
      <c r="A60">
        <v>54</v>
      </c>
      <c r="B60" s="1">
        <v>41693</v>
      </c>
      <c r="C60">
        <v>116</v>
      </c>
      <c r="E60">
        <f t="shared" si="18"/>
        <v>43.8</v>
      </c>
      <c r="F60">
        <f t="shared" si="19"/>
        <v>27.93</v>
      </c>
      <c r="H60">
        <f>ROUND(IF(F60&gt;15, 0, ($G$1*(lpg[[#This Row],[km]]/2))/100), 2)</f>
        <v>0</v>
      </c>
      <c r="I60">
        <f>ROUND(IF(F60&gt;15, ($G$2*(lpg[[#This Row],[km]]))/100, ($G$2*(lpg[[#This Row],[km]]/2))/100), 2)</f>
        <v>10.44</v>
      </c>
      <c r="K60" t="b">
        <f>WEEKDAY(lpg[[#This Row],[data]],14) = 1</f>
        <v>0</v>
      </c>
      <c r="M60" t="b">
        <f t="shared" si="20"/>
        <v>0</v>
      </c>
      <c r="N60" t="b">
        <f t="shared" si="21"/>
        <v>0</v>
      </c>
      <c r="P60" t="b">
        <f t="shared" si="1"/>
        <v>0</v>
      </c>
      <c r="Q60">
        <f t="shared" si="2"/>
        <v>17.490000000000002</v>
      </c>
      <c r="S60">
        <f t="shared" si="22"/>
        <v>0</v>
      </c>
      <c r="T60">
        <f t="shared" si="23"/>
        <v>0</v>
      </c>
      <c r="U60">
        <f>lpg[[#This Row],[km]]/100 * $G$1</f>
        <v>6.9599999999999991</v>
      </c>
      <c r="V60">
        <f>lpg[[#This Row],[km]]/100 * $G$2</f>
        <v>10.44</v>
      </c>
    </row>
    <row r="61" spans="1:22" x14ac:dyDescent="0.25">
      <c r="A61">
        <v>55</v>
      </c>
      <c r="B61" s="1">
        <v>41694</v>
      </c>
      <c r="C61">
        <v>77</v>
      </c>
      <c r="E61">
        <f t="shared" si="18"/>
        <v>43.8</v>
      </c>
      <c r="F61">
        <f t="shared" si="19"/>
        <v>17.490000000000002</v>
      </c>
      <c r="H61">
        <f>ROUND(IF(F61&gt;15, 0, ($G$1*(lpg[[#This Row],[km]]/2))/100), 2)</f>
        <v>0</v>
      </c>
      <c r="I61">
        <f>ROUND(IF(F61&gt;15, ($G$2*(lpg[[#This Row],[km]]))/100, ($G$2*(lpg[[#This Row],[km]]/2))/100), 2)</f>
        <v>6.93</v>
      </c>
      <c r="K61" t="b">
        <f>WEEKDAY(lpg[[#This Row],[data]],14) = 1</f>
        <v>0</v>
      </c>
      <c r="M61" t="b">
        <f t="shared" si="20"/>
        <v>0</v>
      </c>
      <c r="N61" t="b">
        <f t="shared" si="21"/>
        <v>0</v>
      </c>
      <c r="P61" t="b">
        <f t="shared" si="1"/>
        <v>0</v>
      </c>
      <c r="Q61">
        <f t="shared" si="2"/>
        <v>10.560000000000002</v>
      </c>
      <c r="S61">
        <f t="shared" si="22"/>
        <v>0</v>
      </c>
      <c r="T61">
        <f t="shared" si="23"/>
        <v>0</v>
      </c>
      <c r="U61">
        <f>lpg[[#This Row],[km]]/100 * $G$1</f>
        <v>4.62</v>
      </c>
      <c r="V61">
        <f>lpg[[#This Row],[km]]/100 * $G$2</f>
        <v>6.93</v>
      </c>
    </row>
    <row r="62" spans="1:22" x14ac:dyDescent="0.25">
      <c r="A62">
        <v>56</v>
      </c>
      <c r="B62" s="1">
        <v>41695</v>
      </c>
      <c r="C62">
        <v>126</v>
      </c>
      <c r="E62">
        <f t="shared" si="18"/>
        <v>43.8</v>
      </c>
      <c r="F62">
        <f t="shared" si="19"/>
        <v>10.560000000000002</v>
      </c>
      <c r="H62">
        <f>ROUND(IF(F62&gt;15, 0, ($G$1*(lpg[[#This Row],[km]]/2))/100), 2)</f>
        <v>3.78</v>
      </c>
      <c r="I62">
        <f>ROUND(IF(F62&gt;15, ($G$2*(lpg[[#This Row],[km]]))/100, ($G$2*(lpg[[#This Row],[km]]/2))/100), 2)</f>
        <v>5.67</v>
      </c>
      <c r="K62" t="b">
        <f>WEEKDAY(lpg[[#This Row],[data]],14) = 1</f>
        <v>0</v>
      </c>
      <c r="M62" t="b">
        <f t="shared" si="20"/>
        <v>0</v>
      </c>
      <c r="N62" t="b">
        <f t="shared" si="21"/>
        <v>1</v>
      </c>
      <c r="P62" t="b">
        <f t="shared" si="1"/>
        <v>0</v>
      </c>
      <c r="Q62">
        <f t="shared" si="2"/>
        <v>4.8900000000000023</v>
      </c>
      <c r="S62">
        <f t="shared" si="22"/>
        <v>0</v>
      </c>
      <c r="T62">
        <f t="shared" si="23"/>
        <v>25.11</v>
      </c>
      <c r="U62">
        <f>lpg[[#This Row],[km]]/100 * $G$1</f>
        <v>7.5600000000000005</v>
      </c>
      <c r="V62">
        <f>lpg[[#This Row],[km]]/100 * $G$2</f>
        <v>11.34</v>
      </c>
    </row>
    <row r="63" spans="1:22" x14ac:dyDescent="0.25">
      <c r="A63">
        <v>57</v>
      </c>
      <c r="B63" s="1">
        <v>41696</v>
      </c>
      <c r="C63">
        <v>123</v>
      </c>
      <c r="E63">
        <f t="shared" si="18"/>
        <v>40.019999999999996</v>
      </c>
      <c r="F63">
        <f t="shared" si="19"/>
        <v>30</v>
      </c>
      <c r="H63">
        <f>ROUND(IF(F63&gt;15, 0, ($G$1*(lpg[[#This Row],[km]]/2))/100), 2)</f>
        <v>0</v>
      </c>
      <c r="I63">
        <f>ROUND(IF(F63&gt;15, ($G$2*(lpg[[#This Row],[km]]))/100, ($G$2*(lpg[[#This Row],[km]]/2))/100), 2)</f>
        <v>11.07</v>
      </c>
      <c r="K63" t="b">
        <f>WEEKDAY(lpg[[#This Row],[data]],14) = 1</f>
        <v>0</v>
      </c>
      <c r="M63" t="b">
        <f t="shared" si="20"/>
        <v>0</v>
      </c>
      <c r="N63" t="b">
        <f t="shared" si="21"/>
        <v>0</v>
      </c>
      <c r="P63" t="b">
        <f t="shared" si="1"/>
        <v>0</v>
      </c>
      <c r="Q63">
        <f t="shared" si="2"/>
        <v>18.93</v>
      </c>
      <c r="S63">
        <f t="shared" si="22"/>
        <v>0</v>
      </c>
      <c r="T63">
        <f t="shared" si="23"/>
        <v>0</v>
      </c>
      <c r="U63">
        <f>lpg[[#This Row],[km]]/100 * $G$1</f>
        <v>7.38</v>
      </c>
      <c r="V63">
        <f>lpg[[#This Row],[km]]/100 * $G$2</f>
        <v>11.07</v>
      </c>
    </row>
    <row r="64" spans="1:22" x14ac:dyDescent="0.25">
      <c r="A64">
        <v>58</v>
      </c>
      <c r="B64" s="1">
        <v>41697</v>
      </c>
      <c r="C64">
        <v>33</v>
      </c>
      <c r="E64">
        <f t="shared" si="18"/>
        <v>40.019999999999996</v>
      </c>
      <c r="F64">
        <f t="shared" si="19"/>
        <v>18.93</v>
      </c>
      <c r="H64">
        <f>ROUND(IF(F64&gt;15, 0, ($G$1*(lpg[[#This Row],[km]]/2))/100), 2)</f>
        <v>0</v>
      </c>
      <c r="I64">
        <f>ROUND(IF(F64&gt;15, ($G$2*(lpg[[#This Row],[km]]))/100, ($G$2*(lpg[[#This Row],[km]]/2))/100), 2)</f>
        <v>2.97</v>
      </c>
      <c r="K64" t="b">
        <f>WEEKDAY(lpg[[#This Row],[data]],14) = 1</f>
        <v>1</v>
      </c>
      <c r="M64" t="b">
        <f t="shared" si="20"/>
        <v>0</v>
      </c>
      <c r="N64" t="b">
        <f t="shared" si="21"/>
        <v>0</v>
      </c>
      <c r="P64" t="b">
        <f t="shared" si="1"/>
        <v>0</v>
      </c>
      <c r="Q64">
        <f t="shared" si="2"/>
        <v>15.959999999999999</v>
      </c>
      <c r="S64">
        <f t="shared" si="22"/>
        <v>0</v>
      </c>
      <c r="T64">
        <f t="shared" si="23"/>
        <v>0</v>
      </c>
      <c r="U64">
        <f>lpg[[#This Row],[km]]/100 * $G$1</f>
        <v>1.98</v>
      </c>
      <c r="V64">
        <f>lpg[[#This Row],[km]]/100 * $G$2</f>
        <v>2.97</v>
      </c>
    </row>
    <row r="65" spans="1:22" x14ac:dyDescent="0.25">
      <c r="A65">
        <v>59</v>
      </c>
      <c r="B65" s="1">
        <v>41698</v>
      </c>
      <c r="C65">
        <v>34</v>
      </c>
      <c r="E65">
        <f t="shared" si="18"/>
        <v>40.019999999999996</v>
      </c>
      <c r="F65">
        <f t="shared" si="19"/>
        <v>15.959999999999999</v>
      </c>
      <c r="H65">
        <f>ROUND(IF(F65&gt;15, 0, ($G$1*(lpg[[#This Row],[km]]/2))/100), 2)</f>
        <v>0</v>
      </c>
      <c r="I65">
        <f>ROUND(IF(F65&gt;15, ($G$2*(lpg[[#This Row],[km]]))/100, ($G$2*(lpg[[#This Row],[km]]/2))/100), 2)</f>
        <v>3.06</v>
      </c>
      <c r="K65" t="b">
        <f>WEEKDAY(lpg[[#This Row],[data]],14) = 1</f>
        <v>0</v>
      </c>
      <c r="M65" t="b">
        <f t="shared" si="20"/>
        <v>0</v>
      </c>
      <c r="N65" t="b">
        <f t="shared" si="21"/>
        <v>0</v>
      </c>
      <c r="P65" t="b">
        <f t="shared" si="1"/>
        <v>0</v>
      </c>
      <c r="Q65">
        <f t="shared" si="2"/>
        <v>12.899999999999999</v>
      </c>
      <c r="S65">
        <f t="shared" si="22"/>
        <v>0</v>
      </c>
      <c r="T65">
        <f t="shared" si="23"/>
        <v>0</v>
      </c>
      <c r="U65">
        <f>lpg[[#This Row],[km]]/100 * $G$1</f>
        <v>2.04</v>
      </c>
      <c r="V65">
        <f>lpg[[#This Row],[km]]/100 * $G$2</f>
        <v>3.06</v>
      </c>
    </row>
    <row r="66" spans="1:22" x14ac:dyDescent="0.25">
      <c r="A66">
        <v>60</v>
      </c>
      <c r="B66" s="1">
        <v>41699</v>
      </c>
      <c r="C66">
        <v>137</v>
      </c>
      <c r="E66">
        <f t="shared" si="18"/>
        <v>40.019999999999996</v>
      </c>
      <c r="F66">
        <f t="shared" si="19"/>
        <v>12.899999999999999</v>
      </c>
      <c r="H66">
        <f>ROUND(IF(F66&gt;15, 0, ($G$1*(lpg[[#This Row],[km]]/2))/100), 2)</f>
        <v>4.1100000000000003</v>
      </c>
      <c r="I66">
        <f>ROUND(IF(F66&gt;15, ($G$2*(lpg[[#This Row],[km]]))/100, ($G$2*(lpg[[#This Row],[km]]/2))/100), 2)</f>
        <v>6.17</v>
      </c>
      <c r="K66" t="b">
        <f>WEEKDAY(lpg[[#This Row],[data]],14) = 1</f>
        <v>0</v>
      </c>
      <c r="M66" t="b">
        <f t="shared" si="20"/>
        <v>0</v>
      </c>
      <c r="N66" t="b">
        <f t="shared" si="21"/>
        <v>0</v>
      </c>
      <c r="P66" t="b">
        <f t="shared" si="1"/>
        <v>0</v>
      </c>
      <c r="Q66">
        <f t="shared" si="2"/>
        <v>6.7299999999999986</v>
      </c>
      <c r="S66">
        <f t="shared" si="22"/>
        <v>0</v>
      </c>
      <c r="T66">
        <f t="shared" si="23"/>
        <v>0</v>
      </c>
      <c r="U66">
        <f>lpg[[#This Row],[km]]/100 * $G$1</f>
        <v>8.2200000000000006</v>
      </c>
      <c r="V66">
        <f>lpg[[#This Row],[km]]/100 * $G$2</f>
        <v>12.330000000000002</v>
      </c>
    </row>
    <row r="67" spans="1:22" x14ac:dyDescent="0.25">
      <c r="A67">
        <v>61</v>
      </c>
      <c r="B67" s="1">
        <v>41700</v>
      </c>
      <c r="C67">
        <v>39</v>
      </c>
      <c r="E67">
        <f t="shared" si="18"/>
        <v>35.909999999999997</v>
      </c>
      <c r="F67">
        <f t="shared" si="19"/>
        <v>6.7299999999999986</v>
      </c>
      <c r="H67">
        <f>ROUND(IF(F67&gt;15, 0, ($G$1*(lpg[[#This Row],[km]]/2))/100), 2)</f>
        <v>1.17</v>
      </c>
      <c r="I67">
        <f>ROUND(IF(F67&gt;15, ($G$2*(lpg[[#This Row],[km]]))/100, ($G$2*(lpg[[#This Row],[km]]/2))/100), 2)</f>
        <v>1.76</v>
      </c>
      <c r="K67" t="b">
        <f>WEEKDAY(lpg[[#This Row],[data]],14) = 1</f>
        <v>0</v>
      </c>
      <c r="M67" t="b">
        <f t="shared" si="20"/>
        <v>0</v>
      </c>
      <c r="N67" t="b">
        <f t="shared" si="21"/>
        <v>1</v>
      </c>
      <c r="P67" t="b">
        <f t="shared" si="1"/>
        <v>0</v>
      </c>
      <c r="Q67">
        <f t="shared" si="2"/>
        <v>4.9699999999999989</v>
      </c>
      <c r="S67">
        <f t="shared" si="22"/>
        <v>0</v>
      </c>
      <c r="T67">
        <f t="shared" si="23"/>
        <v>25.03</v>
      </c>
      <c r="U67">
        <f>lpg[[#This Row],[km]]/100 * $G$1</f>
        <v>2.34</v>
      </c>
      <c r="V67">
        <f>lpg[[#This Row],[km]]/100 * $G$2</f>
        <v>3.5100000000000002</v>
      </c>
    </row>
    <row r="68" spans="1:22" x14ac:dyDescent="0.25">
      <c r="A68">
        <v>62</v>
      </c>
      <c r="B68" s="1">
        <v>41701</v>
      </c>
      <c r="C68">
        <v>99</v>
      </c>
      <c r="E68">
        <f t="shared" si="18"/>
        <v>34.739999999999995</v>
      </c>
      <c r="F68">
        <f t="shared" si="19"/>
        <v>30</v>
      </c>
      <c r="H68">
        <f>ROUND(IF(F68&gt;15, 0, ($G$1*(lpg[[#This Row],[km]]/2))/100), 2)</f>
        <v>0</v>
      </c>
      <c r="I68">
        <f>ROUND(IF(F68&gt;15, ($G$2*(lpg[[#This Row],[km]]))/100, ($G$2*(lpg[[#This Row],[km]]/2))/100), 2)</f>
        <v>8.91</v>
      </c>
      <c r="K68" t="b">
        <f>WEEKDAY(lpg[[#This Row],[data]],14) = 1</f>
        <v>0</v>
      </c>
      <c r="M68" t="b">
        <f t="shared" si="20"/>
        <v>0</v>
      </c>
      <c r="N68" t="b">
        <f t="shared" si="21"/>
        <v>0</v>
      </c>
      <c r="P68" t="b">
        <f t="shared" si="1"/>
        <v>0</v>
      </c>
      <c r="Q68">
        <f t="shared" si="2"/>
        <v>21.09</v>
      </c>
      <c r="S68">
        <f t="shared" si="22"/>
        <v>0</v>
      </c>
      <c r="T68">
        <f t="shared" si="23"/>
        <v>0</v>
      </c>
      <c r="U68">
        <f>lpg[[#This Row],[km]]/100 * $G$1</f>
        <v>5.9399999999999995</v>
      </c>
      <c r="V68">
        <f>lpg[[#This Row],[km]]/100 * $G$2</f>
        <v>8.91</v>
      </c>
    </row>
    <row r="69" spans="1:22" x14ac:dyDescent="0.25">
      <c r="A69">
        <v>63</v>
      </c>
      <c r="B69" s="1">
        <v>41702</v>
      </c>
      <c r="C69">
        <v>65</v>
      </c>
      <c r="E69">
        <f t="shared" si="18"/>
        <v>34.739999999999995</v>
      </c>
      <c r="F69">
        <f t="shared" si="19"/>
        <v>21.09</v>
      </c>
      <c r="H69">
        <f>ROUND(IF(F69&gt;15, 0, ($G$1*(lpg[[#This Row],[km]]/2))/100), 2)</f>
        <v>0</v>
      </c>
      <c r="I69">
        <f>ROUND(IF(F69&gt;15, ($G$2*(lpg[[#This Row],[km]]))/100, ($G$2*(lpg[[#This Row],[km]]/2))/100), 2)</f>
        <v>5.85</v>
      </c>
      <c r="K69" t="b">
        <f>WEEKDAY(lpg[[#This Row],[data]],14) = 1</f>
        <v>0</v>
      </c>
      <c r="M69" t="b">
        <f t="shared" si="20"/>
        <v>0</v>
      </c>
      <c r="N69" t="b">
        <f t="shared" si="21"/>
        <v>0</v>
      </c>
      <c r="P69" t="b">
        <f t="shared" si="1"/>
        <v>0</v>
      </c>
      <c r="Q69">
        <f t="shared" si="2"/>
        <v>15.24</v>
      </c>
      <c r="S69">
        <f t="shared" si="22"/>
        <v>0</v>
      </c>
      <c r="T69">
        <f t="shared" si="23"/>
        <v>0</v>
      </c>
      <c r="U69">
        <f>lpg[[#This Row],[km]]/100 * $G$1</f>
        <v>3.9000000000000004</v>
      </c>
      <c r="V69">
        <f>lpg[[#This Row],[km]]/100 * $G$2</f>
        <v>5.8500000000000005</v>
      </c>
    </row>
    <row r="70" spans="1:22" x14ac:dyDescent="0.25">
      <c r="A70">
        <v>64</v>
      </c>
      <c r="B70" s="1">
        <v>41703</v>
      </c>
      <c r="C70">
        <v>81</v>
      </c>
      <c r="E70">
        <f t="shared" si="18"/>
        <v>34.739999999999995</v>
      </c>
      <c r="F70">
        <f t="shared" si="19"/>
        <v>15.24</v>
      </c>
      <c r="H70">
        <f>ROUND(IF(F70&gt;15, 0, ($G$1*(lpg[[#This Row],[km]]/2))/100), 2)</f>
        <v>0</v>
      </c>
      <c r="I70">
        <f>ROUND(IF(F70&gt;15, ($G$2*(lpg[[#This Row],[km]]))/100, ($G$2*(lpg[[#This Row],[km]]/2))/100), 2)</f>
        <v>7.29</v>
      </c>
      <c r="K70" t="b">
        <f>WEEKDAY(lpg[[#This Row],[data]],14) = 1</f>
        <v>0</v>
      </c>
      <c r="M70" t="b">
        <f t="shared" si="20"/>
        <v>0</v>
      </c>
      <c r="N70" t="b">
        <f t="shared" si="21"/>
        <v>0</v>
      </c>
      <c r="P70" t="b">
        <f t="shared" si="1"/>
        <v>0</v>
      </c>
      <c r="Q70">
        <f t="shared" si="2"/>
        <v>7.95</v>
      </c>
      <c r="S70">
        <f t="shared" si="22"/>
        <v>0</v>
      </c>
      <c r="T70">
        <f t="shared" si="23"/>
        <v>0</v>
      </c>
      <c r="U70">
        <f>lpg[[#This Row],[km]]/100 * $G$1</f>
        <v>4.8600000000000003</v>
      </c>
      <c r="V70">
        <f>lpg[[#This Row],[km]]/100 * $G$2</f>
        <v>7.2900000000000009</v>
      </c>
    </row>
    <row r="71" spans="1:22" x14ac:dyDescent="0.25">
      <c r="A71">
        <v>65</v>
      </c>
      <c r="B71" s="1">
        <v>41704</v>
      </c>
      <c r="C71">
        <v>42</v>
      </c>
      <c r="E71">
        <f t="shared" si="18"/>
        <v>34.739999999999995</v>
      </c>
      <c r="F71">
        <f t="shared" si="19"/>
        <v>7.95</v>
      </c>
      <c r="H71">
        <f>ROUND(IF(F71&gt;15, 0, ($G$1*(lpg[[#This Row],[km]]/2))/100), 2)</f>
        <v>1.26</v>
      </c>
      <c r="I71">
        <f>ROUND(IF(F71&gt;15, ($G$2*(lpg[[#This Row],[km]]))/100, ($G$2*(lpg[[#This Row],[km]]/2))/100), 2)</f>
        <v>1.89</v>
      </c>
      <c r="K71" t="b">
        <f>WEEKDAY(lpg[[#This Row],[data]],14) = 1</f>
        <v>1</v>
      </c>
      <c r="M71" t="b">
        <f t="shared" si="20"/>
        <v>1</v>
      </c>
      <c r="N71" t="b">
        <f t="shared" si="21"/>
        <v>0</v>
      </c>
      <c r="P71" t="b">
        <f t="shared" si="1"/>
        <v>0</v>
      </c>
      <c r="Q71">
        <f t="shared" si="2"/>
        <v>6.0600000000000005</v>
      </c>
      <c r="S71">
        <f t="shared" si="22"/>
        <v>11.520000000000003</v>
      </c>
      <c r="T71">
        <f t="shared" si="23"/>
        <v>0</v>
      </c>
      <c r="U71">
        <f>lpg[[#This Row],[km]]/100 * $G$1</f>
        <v>2.52</v>
      </c>
      <c r="V71">
        <f>lpg[[#This Row],[km]]/100 * $G$2</f>
        <v>3.78</v>
      </c>
    </row>
    <row r="72" spans="1:22" x14ac:dyDescent="0.25">
      <c r="A72">
        <v>66</v>
      </c>
      <c r="B72" s="1">
        <v>41705</v>
      </c>
      <c r="C72">
        <v>73</v>
      </c>
      <c r="E72">
        <f t="shared" si="18"/>
        <v>45</v>
      </c>
      <c r="F72">
        <f t="shared" si="19"/>
        <v>6.0600000000000005</v>
      </c>
      <c r="H72">
        <f>ROUND(IF(F72&gt;15, 0, ($G$1*(lpg[[#This Row],[km]]/2))/100), 2)</f>
        <v>2.19</v>
      </c>
      <c r="I72">
        <f>ROUND(IF(F72&gt;15, ($G$2*(lpg[[#This Row],[km]]))/100, ($G$2*(lpg[[#This Row],[km]]/2))/100), 2)</f>
        <v>3.29</v>
      </c>
      <c r="K72" t="b">
        <f>WEEKDAY(lpg[[#This Row],[data]],14) = 1</f>
        <v>0</v>
      </c>
      <c r="M72" t="b">
        <f t="shared" si="20"/>
        <v>0</v>
      </c>
      <c r="N72" t="b">
        <f t="shared" si="21"/>
        <v>1</v>
      </c>
      <c r="P72" t="b">
        <f t="shared" ref="P72:P135" si="24">F72&lt;5.25</f>
        <v>0</v>
      </c>
      <c r="Q72">
        <f t="shared" ref="Q72:Q135" si="25">F72-I72</f>
        <v>2.7700000000000005</v>
      </c>
      <c r="S72">
        <f t="shared" si="22"/>
        <v>0</v>
      </c>
      <c r="T72">
        <f t="shared" si="23"/>
        <v>27.23</v>
      </c>
      <c r="U72">
        <f>lpg[[#This Row],[km]]/100 * $G$1</f>
        <v>4.38</v>
      </c>
      <c r="V72">
        <f>lpg[[#This Row],[km]]/100 * $G$2</f>
        <v>6.57</v>
      </c>
    </row>
    <row r="73" spans="1:22" x14ac:dyDescent="0.25">
      <c r="A73">
        <v>67</v>
      </c>
      <c r="B73" s="1">
        <v>41706</v>
      </c>
      <c r="C73">
        <v>95</v>
      </c>
      <c r="E73">
        <f t="shared" si="18"/>
        <v>42.81</v>
      </c>
      <c r="F73">
        <f t="shared" si="19"/>
        <v>30</v>
      </c>
      <c r="H73">
        <f>ROUND(IF(F73&gt;15, 0, ($G$1*(lpg[[#This Row],[km]]/2))/100), 2)</f>
        <v>0</v>
      </c>
      <c r="I73">
        <f>ROUND(IF(F73&gt;15, ($G$2*(lpg[[#This Row],[km]]))/100, ($G$2*(lpg[[#This Row],[km]]/2))/100), 2)</f>
        <v>8.5500000000000007</v>
      </c>
      <c r="K73" t="b">
        <f>WEEKDAY(lpg[[#This Row],[data]],14) = 1</f>
        <v>0</v>
      </c>
      <c r="M73" t="b">
        <f t="shared" si="20"/>
        <v>0</v>
      </c>
      <c r="N73" t="b">
        <f t="shared" si="21"/>
        <v>0</v>
      </c>
      <c r="P73" t="b">
        <f t="shared" si="24"/>
        <v>0</v>
      </c>
      <c r="Q73">
        <f t="shared" si="25"/>
        <v>21.45</v>
      </c>
      <c r="S73">
        <f t="shared" si="22"/>
        <v>0</v>
      </c>
      <c r="T73">
        <f t="shared" si="23"/>
        <v>0</v>
      </c>
      <c r="U73">
        <f>lpg[[#This Row],[km]]/100 * $G$1</f>
        <v>5.6999999999999993</v>
      </c>
      <c r="V73">
        <f>lpg[[#This Row],[km]]/100 * $G$2</f>
        <v>8.5499999999999989</v>
      </c>
    </row>
    <row r="74" spans="1:22" x14ac:dyDescent="0.25">
      <c r="A74">
        <v>68</v>
      </c>
      <c r="B74" s="1">
        <v>41707</v>
      </c>
      <c r="C74">
        <v>70</v>
      </c>
      <c r="E74">
        <f t="shared" si="18"/>
        <v>42.81</v>
      </c>
      <c r="F74">
        <f t="shared" si="19"/>
        <v>21.45</v>
      </c>
      <c r="H74">
        <f>ROUND(IF(F74&gt;15, 0, ($G$1*(lpg[[#This Row],[km]]/2))/100), 2)</f>
        <v>0</v>
      </c>
      <c r="I74">
        <f>ROUND(IF(F74&gt;15, ($G$2*(lpg[[#This Row],[km]]))/100, ($G$2*(lpg[[#This Row],[km]]/2))/100), 2)</f>
        <v>6.3</v>
      </c>
      <c r="K74" t="b">
        <f>WEEKDAY(lpg[[#This Row],[data]],14) = 1</f>
        <v>0</v>
      </c>
      <c r="M74" t="b">
        <f t="shared" si="20"/>
        <v>0</v>
      </c>
      <c r="N74" t="b">
        <f t="shared" si="21"/>
        <v>0</v>
      </c>
      <c r="P74" t="b">
        <f t="shared" si="24"/>
        <v>0</v>
      </c>
      <c r="Q74">
        <f t="shared" si="25"/>
        <v>15.149999999999999</v>
      </c>
      <c r="S74">
        <f t="shared" si="22"/>
        <v>0</v>
      </c>
      <c r="T74">
        <f t="shared" si="23"/>
        <v>0</v>
      </c>
      <c r="U74">
        <f>lpg[[#This Row],[km]]/100 * $G$1</f>
        <v>4.1999999999999993</v>
      </c>
      <c r="V74">
        <f>lpg[[#This Row],[km]]/100 * $G$2</f>
        <v>6.3</v>
      </c>
    </row>
    <row r="75" spans="1:22" x14ac:dyDescent="0.25">
      <c r="A75">
        <v>69</v>
      </c>
      <c r="B75" s="1">
        <v>41708</v>
      </c>
      <c r="C75">
        <v>18</v>
      </c>
      <c r="E75">
        <f t="shared" si="18"/>
        <v>42.81</v>
      </c>
      <c r="F75">
        <f t="shared" si="19"/>
        <v>15.149999999999999</v>
      </c>
      <c r="H75">
        <f>ROUND(IF(F75&gt;15, 0, ($G$1*(lpg[[#This Row],[km]]/2))/100), 2)</f>
        <v>0</v>
      </c>
      <c r="I75">
        <f>ROUND(IF(F75&gt;15, ($G$2*(lpg[[#This Row],[km]]))/100, ($G$2*(lpg[[#This Row],[km]]/2))/100), 2)</f>
        <v>1.62</v>
      </c>
      <c r="K75" t="b">
        <f>WEEKDAY(lpg[[#This Row],[data]],14) = 1</f>
        <v>0</v>
      </c>
      <c r="M75" t="b">
        <f t="shared" si="20"/>
        <v>0</v>
      </c>
      <c r="N75" t="b">
        <f t="shared" si="21"/>
        <v>0</v>
      </c>
      <c r="P75" t="b">
        <f t="shared" si="24"/>
        <v>0</v>
      </c>
      <c r="Q75">
        <f t="shared" si="25"/>
        <v>13.529999999999998</v>
      </c>
      <c r="S75">
        <f t="shared" si="22"/>
        <v>0</v>
      </c>
      <c r="T75">
        <f t="shared" si="23"/>
        <v>0</v>
      </c>
      <c r="U75">
        <f>lpg[[#This Row],[km]]/100 * $G$1</f>
        <v>1.08</v>
      </c>
      <c r="V75">
        <f>lpg[[#This Row],[km]]/100 * $G$2</f>
        <v>1.6199999999999999</v>
      </c>
    </row>
    <row r="76" spans="1:22" x14ac:dyDescent="0.25">
      <c r="A76">
        <v>70</v>
      </c>
      <c r="B76" s="1">
        <v>41709</v>
      </c>
      <c r="C76">
        <v>140</v>
      </c>
      <c r="E76">
        <f t="shared" si="18"/>
        <v>42.81</v>
      </c>
      <c r="F76">
        <f t="shared" si="19"/>
        <v>13.529999999999998</v>
      </c>
      <c r="H76">
        <f>ROUND(IF(F76&gt;15, 0, ($G$1*(lpg[[#This Row],[km]]/2))/100), 2)</f>
        <v>4.2</v>
      </c>
      <c r="I76">
        <f>ROUND(IF(F76&gt;15, ($G$2*(lpg[[#This Row],[km]]))/100, ($G$2*(lpg[[#This Row],[km]]/2))/100), 2)</f>
        <v>6.3</v>
      </c>
      <c r="K76" t="b">
        <f>WEEKDAY(lpg[[#This Row],[data]],14) = 1</f>
        <v>0</v>
      </c>
      <c r="M76" t="b">
        <f t="shared" si="20"/>
        <v>0</v>
      </c>
      <c r="N76" t="b">
        <f t="shared" si="21"/>
        <v>0</v>
      </c>
      <c r="P76" t="b">
        <f t="shared" si="24"/>
        <v>0</v>
      </c>
      <c r="Q76">
        <f t="shared" si="25"/>
        <v>7.2299999999999978</v>
      </c>
      <c r="S76">
        <f t="shared" si="22"/>
        <v>0</v>
      </c>
      <c r="T76">
        <f t="shared" si="23"/>
        <v>0</v>
      </c>
      <c r="U76">
        <f>lpg[[#This Row],[km]]/100 * $G$1</f>
        <v>8.3999999999999986</v>
      </c>
      <c r="V76">
        <f>lpg[[#This Row],[km]]/100 * $G$2</f>
        <v>12.6</v>
      </c>
    </row>
    <row r="77" spans="1:22" x14ac:dyDescent="0.25">
      <c r="A77">
        <v>71</v>
      </c>
      <c r="B77" s="1">
        <v>41710</v>
      </c>
      <c r="C77">
        <v>35</v>
      </c>
      <c r="E77">
        <f t="shared" si="18"/>
        <v>38.61</v>
      </c>
      <c r="F77">
        <f t="shared" si="19"/>
        <v>7.2299999999999978</v>
      </c>
      <c r="H77">
        <f>ROUND(IF(F77&gt;15, 0, ($G$1*(lpg[[#This Row],[km]]/2))/100), 2)</f>
        <v>1.05</v>
      </c>
      <c r="I77">
        <f>ROUND(IF(F77&gt;15, ($G$2*(lpg[[#This Row],[km]]))/100, ($G$2*(lpg[[#This Row],[km]]/2))/100), 2)</f>
        <v>1.58</v>
      </c>
      <c r="K77" t="b">
        <f>WEEKDAY(lpg[[#This Row],[data]],14) = 1</f>
        <v>0</v>
      </c>
      <c r="M77" t="b">
        <f t="shared" si="20"/>
        <v>0</v>
      </c>
      <c r="N77" t="b">
        <f t="shared" si="21"/>
        <v>0</v>
      </c>
      <c r="P77" t="b">
        <f t="shared" si="24"/>
        <v>0</v>
      </c>
      <c r="Q77">
        <f t="shared" si="25"/>
        <v>5.6499999999999977</v>
      </c>
      <c r="S77">
        <f t="shared" si="22"/>
        <v>0</v>
      </c>
      <c r="T77">
        <f t="shared" si="23"/>
        <v>0</v>
      </c>
      <c r="U77">
        <f>lpg[[#This Row],[km]]/100 * $G$1</f>
        <v>2.0999999999999996</v>
      </c>
      <c r="V77">
        <f>lpg[[#This Row],[km]]/100 * $G$2</f>
        <v>3.15</v>
      </c>
    </row>
    <row r="78" spans="1:22" x14ac:dyDescent="0.25">
      <c r="A78">
        <v>72</v>
      </c>
      <c r="B78" s="1">
        <v>41711</v>
      </c>
      <c r="C78">
        <v>65</v>
      </c>
      <c r="E78">
        <f t="shared" si="18"/>
        <v>37.56</v>
      </c>
      <c r="F78">
        <f t="shared" si="19"/>
        <v>5.6499999999999977</v>
      </c>
      <c r="H78">
        <f>ROUND(IF(F78&gt;15, 0, ($G$1*(lpg[[#This Row],[km]]/2))/100), 2)</f>
        <v>1.95</v>
      </c>
      <c r="I78">
        <f>ROUND(IF(F78&gt;15, ($G$2*(lpg[[#This Row],[km]]))/100, ($G$2*(lpg[[#This Row],[km]]/2))/100), 2)</f>
        <v>2.93</v>
      </c>
      <c r="K78" t="b">
        <f>WEEKDAY(lpg[[#This Row],[data]],14) = 1</f>
        <v>1</v>
      </c>
      <c r="M78" t="b">
        <f t="shared" si="20"/>
        <v>1</v>
      </c>
      <c r="N78" t="b">
        <f t="shared" si="21"/>
        <v>1</v>
      </c>
      <c r="P78" t="b">
        <f t="shared" si="24"/>
        <v>0</v>
      </c>
      <c r="Q78">
        <f t="shared" si="25"/>
        <v>2.7199999999999975</v>
      </c>
      <c r="S78">
        <f t="shared" si="22"/>
        <v>9.39</v>
      </c>
      <c r="T78">
        <f t="shared" si="23"/>
        <v>27.28</v>
      </c>
      <c r="U78">
        <f>lpg[[#This Row],[km]]/100 * $G$1</f>
        <v>3.9000000000000004</v>
      </c>
      <c r="V78">
        <f>lpg[[#This Row],[km]]/100 * $G$2</f>
        <v>5.8500000000000005</v>
      </c>
    </row>
    <row r="79" spans="1:22" x14ac:dyDescent="0.25">
      <c r="A79">
        <v>73</v>
      </c>
      <c r="B79" s="1">
        <v>41712</v>
      </c>
      <c r="C79">
        <v>225</v>
      </c>
      <c r="E79">
        <f t="shared" si="18"/>
        <v>45</v>
      </c>
      <c r="F79">
        <f t="shared" si="19"/>
        <v>30</v>
      </c>
      <c r="H79">
        <f>ROUND(IF(F79&gt;15, 0, ($G$1*(lpg[[#This Row],[km]]/2))/100), 2)</f>
        <v>0</v>
      </c>
      <c r="I79">
        <f>ROUND(IF(F79&gt;15, ($G$2*(lpg[[#This Row],[km]]))/100, ($G$2*(lpg[[#This Row],[km]]/2))/100), 2)</f>
        <v>20.25</v>
      </c>
      <c r="K79" t="b">
        <f>WEEKDAY(lpg[[#This Row],[data]],14) = 1</f>
        <v>0</v>
      </c>
      <c r="M79" t="b">
        <f t="shared" si="20"/>
        <v>0</v>
      </c>
      <c r="N79" t="b">
        <f t="shared" si="21"/>
        <v>0</v>
      </c>
      <c r="P79" t="b">
        <f t="shared" si="24"/>
        <v>0</v>
      </c>
      <c r="Q79">
        <f t="shared" si="25"/>
        <v>9.75</v>
      </c>
      <c r="S79">
        <f t="shared" si="22"/>
        <v>0</v>
      </c>
      <c r="T79">
        <f t="shared" si="23"/>
        <v>0</v>
      </c>
      <c r="U79">
        <f>lpg[[#This Row],[km]]/100 * $G$1</f>
        <v>13.5</v>
      </c>
      <c r="V79">
        <f>lpg[[#This Row],[km]]/100 * $G$2</f>
        <v>20.25</v>
      </c>
    </row>
    <row r="80" spans="1:22" x14ac:dyDescent="0.25">
      <c r="A80">
        <v>74</v>
      </c>
      <c r="B80" s="1">
        <v>41713</v>
      </c>
      <c r="C80">
        <v>138</v>
      </c>
      <c r="E80">
        <f t="shared" si="18"/>
        <v>45</v>
      </c>
      <c r="F80">
        <f t="shared" si="19"/>
        <v>9.75</v>
      </c>
      <c r="H80">
        <f>ROUND(IF(F80&gt;15, 0, ($G$1*(lpg[[#This Row],[km]]/2))/100), 2)</f>
        <v>4.1399999999999997</v>
      </c>
      <c r="I80">
        <f>ROUND(IF(F80&gt;15, ($G$2*(lpg[[#This Row],[km]]))/100, ($G$2*(lpg[[#This Row],[km]]/2))/100), 2)</f>
        <v>6.21</v>
      </c>
      <c r="K80" t="b">
        <f>WEEKDAY(lpg[[#This Row],[data]],14) = 1</f>
        <v>0</v>
      </c>
      <c r="M80" t="b">
        <f t="shared" si="20"/>
        <v>0</v>
      </c>
      <c r="N80" t="b">
        <f t="shared" si="21"/>
        <v>1</v>
      </c>
      <c r="P80" t="b">
        <f t="shared" si="24"/>
        <v>0</v>
      </c>
      <c r="Q80">
        <f t="shared" si="25"/>
        <v>3.54</v>
      </c>
      <c r="S80">
        <f t="shared" si="22"/>
        <v>0</v>
      </c>
      <c r="T80">
        <f t="shared" si="23"/>
        <v>26.46</v>
      </c>
      <c r="U80">
        <f>lpg[[#This Row],[km]]/100 * $G$1</f>
        <v>8.2799999999999994</v>
      </c>
      <c r="V80">
        <f>lpg[[#This Row],[km]]/100 * $G$2</f>
        <v>12.419999999999998</v>
      </c>
    </row>
    <row r="81" spans="1:22" x14ac:dyDescent="0.25">
      <c r="A81">
        <v>75</v>
      </c>
      <c r="B81" s="1">
        <v>41714</v>
      </c>
      <c r="C81">
        <v>64</v>
      </c>
      <c r="E81">
        <f t="shared" si="18"/>
        <v>40.86</v>
      </c>
      <c r="F81">
        <f t="shared" si="19"/>
        <v>30</v>
      </c>
      <c r="H81">
        <f>ROUND(IF(F81&gt;15, 0, ($G$1*(lpg[[#This Row],[km]]/2))/100), 2)</f>
        <v>0</v>
      </c>
      <c r="I81">
        <f>ROUND(IF(F81&gt;15, ($G$2*(lpg[[#This Row],[km]]))/100, ($G$2*(lpg[[#This Row],[km]]/2))/100), 2)</f>
        <v>5.76</v>
      </c>
      <c r="K81" t="b">
        <f>WEEKDAY(lpg[[#This Row],[data]],14) = 1</f>
        <v>0</v>
      </c>
      <c r="M81" t="b">
        <f t="shared" si="20"/>
        <v>0</v>
      </c>
      <c r="N81" t="b">
        <f t="shared" si="21"/>
        <v>0</v>
      </c>
      <c r="P81" t="b">
        <f t="shared" si="24"/>
        <v>0</v>
      </c>
      <c r="Q81">
        <f t="shared" si="25"/>
        <v>24.240000000000002</v>
      </c>
      <c r="S81">
        <f t="shared" si="22"/>
        <v>0</v>
      </c>
      <c r="T81">
        <f t="shared" si="23"/>
        <v>0</v>
      </c>
      <c r="U81">
        <f>lpg[[#This Row],[km]]/100 * $G$1</f>
        <v>3.84</v>
      </c>
      <c r="V81">
        <f>lpg[[#This Row],[km]]/100 * $G$2</f>
        <v>5.76</v>
      </c>
    </row>
    <row r="82" spans="1:22" x14ac:dyDescent="0.25">
      <c r="A82">
        <v>76</v>
      </c>
      <c r="B82" s="1">
        <v>41715</v>
      </c>
      <c r="C82">
        <v>73</v>
      </c>
      <c r="E82">
        <f t="shared" si="18"/>
        <v>40.86</v>
      </c>
      <c r="F82">
        <f t="shared" si="19"/>
        <v>24.240000000000002</v>
      </c>
      <c r="H82">
        <f>ROUND(IF(F82&gt;15, 0, ($G$1*(lpg[[#This Row],[km]]/2))/100), 2)</f>
        <v>0</v>
      </c>
      <c r="I82">
        <f>ROUND(IF(F82&gt;15, ($G$2*(lpg[[#This Row],[km]]))/100, ($G$2*(lpg[[#This Row],[km]]/2))/100), 2)</f>
        <v>6.57</v>
      </c>
      <c r="K82" t="b">
        <f>WEEKDAY(lpg[[#This Row],[data]],14) = 1</f>
        <v>0</v>
      </c>
      <c r="M82" t="b">
        <f t="shared" si="20"/>
        <v>0</v>
      </c>
      <c r="N82" t="b">
        <f t="shared" si="21"/>
        <v>0</v>
      </c>
      <c r="P82" t="b">
        <f t="shared" si="24"/>
        <v>0</v>
      </c>
      <c r="Q82">
        <f t="shared" si="25"/>
        <v>17.670000000000002</v>
      </c>
      <c r="S82">
        <f t="shared" si="22"/>
        <v>0</v>
      </c>
      <c r="T82">
        <f t="shared" si="23"/>
        <v>0</v>
      </c>
      <c r="U82">
        <f>lpg[[#This Row],[km]]/100 * $G$1</f>
        <v>4.38</v>
      </c>
      <c r="V82">
        <f>lpg[[#This Row],[km]]/100 * $G$2</f>
        <v>6.57</v>
      </c>
    </row>
    <row r="83" spans="1:22" x14ac:dyDescent="0.25">
      <c r="A83">
        <v>77</v>
      </c>
      <c r="B83" s="1">
        <v>41716</v>
      </c>
      <c r="C83">
        <v>109</v>
      </c>
      <c r="E83">
        <f t="shared" si="18"/>
        <v>40.86</v>
      </c>
      <c r="F83">
        <f t="shared" si="19"/>
        <v>17.670000000000002</v>
      </c>
      <c r="H83">
        <f>ROUND(IF(F83&gt;15, 0, ($G$1*(lpg[[#This Row],[km]]/2))/100), 2)</f>
        <v>0</v>
      </c>
      <c r="I83">
        <f>ROUND(IF(F83&gt;15, ($G$2*(lpg[[#This Row],[km]]))/100, ($G$2*(lpg[[#This Row],[km]]/2))/100), 2)</f>
        <v>9.81</v>
      </c>
      <c r="K83" t="b">
        <f>WEEKDAY(lpg[[#This Row],[data]],14) = 1</f>
        <v>0</v>
      </c>
      <c r="M83" t="b">
        <f t="shared" si="20"/>
        <v>0</v>
      </c>
      <c r="N83" t="b">
        <f t="shared" si="21"/>
        <v>0</v>
      </c>
      <c r="P83" t="b">
        <f t="shared" si="24"/>
        <v>0</v>
      </c>
      <c r="Q83">
        <f t="shared" si="25"/>
        <v>7.8600000000000012</v>
      </c>
      <c r="S83">
        <f t="shared" si="22"/>
        <v>0</v>
      </c>
      <c r="T83">
        <f t="shared" si="23"/>
        <v>0</v>
      </c>
      <c r="U83">
        <f>lpg[[#This Row],[km]]/100 * $G$1</f>
        <v>6.5400000000000009</v>
      </c>
      <c r="V83">
        <f>lpg[[#This Row],[km]]/100 * $G$2</f>
        <v>9.81</v>
      </c>
    </row>
    <row r="84" spans="1:22" x14ac:dyDescent="0.25">
      <c r="A84">
        <v>78</v>
      </c>
      <c r="B84" s="1">
        <v>41717</v>
      </c>
      <c r="C84">
        <v>69</v>
      </c>
      <c r="E84">
        <f t="shared" si="18"/>
        <v>40.86</v>
      </c>
      <c r="F84">
        <f t="shared" si="19"/>
        <v>7.8600000000000012</v>
      </c>
      <c r="H84">
        <f>ROUND(IF(F84&gt;15, 0, ($G$1*(lpg[[#This Row],[km]]/2))/100), 2)</f>
        <v>2.0699999999999998</v>
      </c>
      <c r="I84">
        <f>ROUND(IF(F84&gt;15, ($G$2*(lpg[[#This Row],[km]]))/100, ($G$2*(lpg[[#This Row],[km]]/2))/100), 2)</f>
        <v>3.11</v>
      </c>
      <c r="K84" t="b">
        <f>WEEKDAY(lpg[[#This Row],[data]],14) = 1</f>
        <v>0</v>
      </c>
      <c r="M84" t="b">
        <f t="shared" si="20"/>
        <v>0</v>
      </c>
      <c r="N84" t="b">
        <f t="shared" si="21"/>
        <v>1</v>
      </c>
      <c r="P84" t="b">
        <f t="shared" si="24"/>
        <v>0</v>
      </c>
      <c r="Q84">
        <f t="shared" si="25"/>
        <v>4.7500000000000018</v>
      </c>
      <c r="S84">
        <f t="shared" si="22"/>
        <v>0</v>
      </c>
      <c r="T84">
        <f t="shared" si="23"/>
        <v>25.25</v>
      </c>
      <c r="U84">
        <f>lpg[[#This Row],[km]]/100 * $G$1</f>
        <v>4.1399999999999997</v>
      </c>
      <c r="V84">
        <f>lpg[[#This Row],[km]]/100 * $G$2</f>
        <v>6.2099999999999991</v>
      </c>
    </row>
    <row r="85" spans="1:22" x14ac:dyDescent="0.25">
      <c r="A85">
        <v>79</v>
      </c>
      <c r="B85" s="1">
        <v>41718</v>
      </c>
      <c r="C85">
        <v>21</v>
      </c>
      <c r="E85">
        <f t="shared" si="18"/>
        <v>38.79</v>
      </c>
      <c r="F85">
        <f t="shared" si="19"/>
        <v>30</v>
      </c>
      <c r="H85">
        <f>ROUND(IF(F85&gt;15, 0, ($G$1*(lpg[[#This Row],[km]]/2))/100), 2)</f>
        <v>0</v>
      </c>
      <c r="I85">
        <f>ROUND(IF(F85&gt;15, ($G$2*(lpg[[#This Row],[km]]))/100, ($G$2*(lpg[[#This Row],[km]]/2))/100), 2)</f>
        <v>1.89</v>
      </c>
      <c r="K85" t="b">
        <f>WEEKDAY(lpg[[#This Row],[data]],14) = 1</f>
        <v>1</v>
      </c>
      <c r="M85" t="b">
        <f t="shared" si="20"/>
        <v>1</v>
      </c>
      <c r="N85" t="b">
        <f t="shared" si="21"/>
        <v>0</v>
      </c>
      <c r="P85" t="b">
        <f t="shared" si="24"/>
        <v>0</v>
      </c>
      <c r="Q85">
        <f t="shared" si="25"/>
        <v>28.11</v>
      </c>
      <c r="S85">
        <f t="shared" si="22"/>
        <v>6.2100000000000009</v>
      </c>
      <c r="T85">
        <f t="shared" si="23"/>
        <v>0</v>
      </c>
      <c r="U85">
        <f>lpg[[#This Row],[km]]/100 * $G$1</f>
        <v>1.26</v>
      </c>
      <c r="V85">
        <f>lpg[[#This Row],[km]]/100 * $G$2</f>
        <v>1.89</v>
      </c>
    </row>
    <row r="86" spans="1:22" x14ac:dyDescent="0.25">
      <c r="A86">
        <v>80</v>
      </c>
      <c r="B86" s="1">
        <v>41719</v>
      </c>
      <c r="C86">
        <v>116</v>
      </c>
      <c r="E86">
        <f t="shared" si="18"/>
        <v>45</v>
      </c>
      <c r="F86">
        <f t="shared" si="19"/>
        <v>28.11</v>
      </c>
      <c r="H86">
        <f>ROUND(IF(F86&gt;15, 0, ($G$1*(lpg[[#This Row],[km]]/2))/100), 2)</f>
        <v>0</v>
      </c>
      <c r="I86">
        <f>ROUND(IF(F86&gt;15, ($G$2*(lpg[[#This Row],[km]]))/100, ($G$2*(lpg[[#This Row],[km]]/2))/100), 2)</f>
        <v>10.44</v>
      </c>
      <c r="K86" t="b">
        <f>WEEKDAY(lpg[[#This Row],[data]],14) = 1</f>
        <v>0</v>
      </c>
      <c r="M86" t="b">
        <f t="shared" si="20"/>
        <v>0</v>
      </c>
      <c r="N86" t="b">
        <f t="shared" si="21"/>
        <v>0</v>
      </c>
      <c r="P86" t="b">
        <f t="shared" si="24"/>
        <v>0</v>
      </c>
      <c r="Q86">
        <f t="shared" si="25"/>
        <v>17.670000000000002</v>
      </c>
      <c r="S86">
        <f t="shared" si="22"/>
        <v>0</v>
      </c>
      <c r="T86">
        <f t="shared" si="23"/>
        <v>0</v>
      </c>
      <c r="U86">
        <f>lpg[[#This Row],[km]]/100 * $G$1</f>
        <v>6.9599999999999991</v>
      </c>
      <c r="V86">
        <f>lpg[[#This Row],[km]]/100 * $G$2</f>
        <v>10.44</v>
      </c>
    </row>
    <row r="87" spans="1:22" x14ac:dyDescent="0.25">
      <c r="A87">
        <v>81</v>
      </c>
      <c r="B87" s="1">
        <v>41720</v>
      </c>
      <c r="C87">
        <v>47</v>
      </c>
      <c r="E87">
        <f t="shared" si="18"/>
        <v>45</v>
      </c>
      <c r="F87">
        <f t="shared" si="19"/>
        <v>17.670000000000002</v>
      </c>
      <c r="H87">
        <f>ROUND(IF(F87&gt;15, 0, ($G$1*(lpg[[#This Row],[km]]/2))/100), 2)</f>
        <v>0</v>
      </c>
      <c r="I87">
        <f>ROUND(IF(F87&gt;15, ($G$2*(lpg[[#This Row],[km]]))/100, ($G$2*(lpg[[#This Row],[km]]/2))/100), 2)</f>
        <v>4.2300000000000004</v>
      </c>
      <c r="K87" t="b">
        <f>WEEKDAY(lpg[[#This Row],[data]],14) = 1</f>
        <v>0</v>
      </c>
      <c r="M87" t="b">
        <f t="shared" si="20"/>
        <v>0</v>
      </c>
      <c r="N87" t="b">
        <f t="shared" si="21"/>
        <v>0</v>
      </c>
      <c r="P87" t="b">
        <f t="shared" si="24"/>
        <v>0</v>
      </c>
      <c r="Q87">
        <f t="shared" si="25"/>
        <v>13.440000000000001</v>
      </c>
      <c r="S87">
        <f t="shared" si="22"/>
        <v>0</v>
      </c>
      <c r="T87">
        <f t="shared" si="23"/>
        <v>0</v>
      </c>
      <c r="U87">
        <f>lpg[[#This Row],[km]]/100 * $G$1</f>
        <v>2.82</v>
      </c>
      <c r="V87">
        <f>lpg[[#This Row],[km]]/100 * $G$2</f>
        <v>4.2299999999999995</v>
      </c>
    </row>
    <row r="88" spans="1:22" x14ac:dyDescent="0.25">
      <c r="A88">
        <v>82</v>
      </c>
      <c r="B88" s="1">
        <v>41721</v>
      </c>
      <c r="C88">
        <v>59</v>
      </c>
      <c r="E88">
        <f t="shared" si="18"/>
        <v>45</v>
      </c>
      <c r="F88">
        <f t="shared" si="19"/>
        <v>13.440000000000001</v>
      </c>
      <c r="H88">
        <f>ROUND(IF(F88&gt;15, 0, ($G$1*(lpg[[#This Row],[km]]/2))/100), 2)</f>
        <v>1.77</v>
      </c>
      <c r="I88">
        <f>ROUND(IF(F88&gt;15, ($G$2*(lpg[[#This Row],[km]]))/100, ($G$2*(lpg[[#This Row],[km]]/2))/100), 2)</f>
        <v>2.66</v>
      </c>
      <c r="K88" t="b">
        <f>WEEKDAY(lpg[[#This Row],[data]],14) = 1</f>
        <v>0</v>
      </c>
      <c r="M88" t="b">
        <f t="shared" si="20"/>
        <v>0</v>
      </c>
      <c r="N88" t="b">
        <f t="shared" si="21"/>
        <v>0</v>
      </c>
      <c r="P88" t="b">
        <f t="shared" si="24"/>
        <v>0</v>
      </c>
      <c r="Q88">
        <f t="shared" si="25"/>
        <v>10.780000000000001</v>
      </c>
      <c r="S88">
        <f t="shared" si="22"/>
        <v>0</v>
      </c>
      <c r="T88">
        <f t="shared" si="23"/>
        <v>0</v>
      </c>
      <c r="U88">
        <f>lpg[[#This Row],[km]]/100 * $G$1</f>
        <v>3.54</v>
      </c>
      <c r="V88">
        <f>lpg[[#This Row],[km]]/100 * $G$2</f>
        <v>5.31</v>
      </c>
    </row>
    <row r="89" spans="1:22" x14ac:dyDescent="0.25">
      <c r="A89">
        <v>83</v>
      </c>
      <c r="B89" s="1">
        <v>41722</v>
      </c>
      <c r="C89">
        <v>85</v>
      </c>
      <c r="E89">
        <f t="shared" si="18"/>
        <v>43.23</v>
      </c>
      <c r="F89">
        <f t="shared" si="19"/>
        <v>10.780000000000001</v>
      </c>
      <c r="H89">
        <f>ROUND(IF(F89&gt;15, 0, ($G$1*(lpg[[#This Row],[km]]/2))/100), 2)</f>
        <v>2.5499999999999998</v>
      </c>
      <c r="I89">
        <f>ROUND(IF(F89&gt;15, ($G$2*(lpg[[#This Row],[km]]))/100, ($G$2*(lpg[[#This Row],[km]]/2))/100), 2)</f>
        <v>3.83</v>
      </c>
      <c r="K89" t="b">
        <f>WEEKDAY(lpg[[#This Row],[data]],14) = 1</f>
        <v>0</v>
      </c>
      <c r="M89" t="b">
        <f t="shared" si="20"/>
        <v>0</v>
      </c>
      <c r="N89" t="b">
        <f t="shared" si="21"/>
        <v>0</v>
      </c>
      <c r="P89" t="b">
        <f t="shared" si="24"/>
        <v>0</v>
      </c>
      <c r="Q89">
        <f t="shared" si="25"/>
        <v>6.9500000000000011</v>
      </c>
      <c r="S89">
        <f t="shared" si="22"/>
        <v>0</v>
      </c>
      <c r="T89">
        <f t="shared" si="23"/>
        <v>0</v>
      </c>
      <c r="U89">
        <f>lpg[[#This Row],[km]]/100 * $G$1</f>
        <v>5.0999999999999996</v>
      </c>
      <c r="V89">
        <f>lpg[[#This Row],[km]]/100 * $G$2</f>
        <v>7.6499999999999995</v>
      </c>
    </row>
    <row r="90" spans="1:22" x14ac:dyDescent="0.25">
      <c r="A90">
        <v>84</v>
      </c>
      <c r="B90" s="1">
        <v>41723</v>
      </c>
      <c r="C90">
        <v>46</v>
      </c>
      <c r="E90">
        <f t="shared" si="18"/>
        <v>40.68</v>
      </c>
      <c r="F90">
        <f t="shared" si="19"/>
        <v>6.9500000000000011</v>
      </c>
      <c r="H90">
        <f>ROUND(IF(F90&gt;15, 0, ($G$1*(lpg[[#This Row],[km]]/2))/100), 2)</f>
        <v>1.38</v>
      </c>
      <c r="I90">
        <f>ROUND(IF(F90&gt;15, ($G$2*(lpg[[#This Row],[km]]))/100, ($G$2*(lpg[[#This Row],[km]]/2))/100), 2)</f>
        <v>2.0699999999999998</v>
      </c>
      <c r="K90" t="b">
        <f>WEEKDAY(lpg[[#This Row],[data]],14) = 1</f>
        <v>0</v>
      </c>
      <c r="M90" t="b">
        <f t="shared" si="20"/>
        <v>0</v>
      </c>
      <c r="N90" t="b">
        <f t="shared" si="21"/>
        <v>1</v>
      </c>
      <c r="P90" t="b">
        <f t="shared" si="24"/>
        <v>0</v>
      </c>
      <c r="Q90">
        <f t="shared" si="25"/>
        <v>4.8800000000000008</v>
      </c>
      <c r="S90">
        <f t="shared" si="22"/>
        <v>0</v>
      </c>
      <c r="T90">
        <f t="shared" si="23"/>
        <v>25.119999999999997</v>
      </c>
      <c r="U90">
        <f>lpg[[#This Row],[km]]/100 * $G$1</f>
        <v>2.7600000000000002</v>
      </c>
      <c r="V90">
        <f>lpg[[#This Row],[km]]/100 * $G$2</f>
        <v>4.1400000000000006</v>
      </c>
    </row>
    <row r="91" spans="1:22" x14ac:dyDescent="0.25">
      <c r="A91">
        <v>85</v>
      </c>
      <c r="B91" s="1">
        <v>41724</v>
      </c>
      <c r="C91">
        <v>41</v>
      </c>
      <c r="E91">
        <f t="shared" si="18"/>
        <v>39.299999999999997</v>
      </c>
      <c r="F91">
        <f t="shared" si="19"/>
        <v>30</v>
      </c>
      <c r="H91">
        <f>ROUND(IF(F91&gt;15, 0, ($G$1*(lpg[[#This Row],[km]]/2))/100), 2)</f>
        <v>0</v>
      </c>
      <c r="I91">
        <f>ROUND(IF(F91&gt;15, ($G$2*(lpg[[#This Row],[km]]))/100, ($G$2*(lpg[[#This Row],[km]]/2))/100), 2)</f>
        <v>3.69</v>
      </c>
      <c r="K91" t="b">
        <f>WEEKDAY(lpg[[#This Row],[data]],14) = 1</f>
        <v>0</v>
      </c>
      <c r="M91" t="b">
        <f t="shared" si="20"/>
        <v>0</v>
      </c>
      <c r="N91" t="b">
        <f t="shared" si="21"/>
        <v>0</v>
      </c>
      <c r="P91" t="b">
        <f t="shared" si="24"/>
        <v>0</v>
      </c>
      <c r="Q91">
        <f t="shared" si="25"/>
        <v>26.31</v>
      </c>
      <c r="S91">
        <f t="shared" si="22"/>
        <v>0</v>
      </c>
      <c r="T91">
        <f t="shared" si="23"/>
        <v>0</v>
      </c>
      <c r="U91">
        <f>lpg[[#This Row],[km]]/100 * $G$1</f>
        <v>2.46</v>
      </c>
      <c r="V91">
        <f>lpg[[#This Row],[km]]/100 * $G$2</f>
        <v>3.69</v>
      </c>
    </row>
    <row r="92" spans="1:22" x14ac:dyDescent="0.25">
      <c r="A92">
        <v>86</v>
      </c>
      <c r="B92" s="1">
        <v>41725</v>
      </c>
      <c r="C92">
        <v>102</v>
      </c>
      <c r="E92">
        <f t="shared" si="18"/>
        <v>39.299999999999997</v>
      </c>
      <c r="F92">
        <f t="shared" si="19"/>
        <v>26.31</v>
      </c>
      <c r="H92">
        <f>ROUND(IF(F92&gt;15, 0, ($G$1*(lpg[[#This Row],[km]]/2))/100), 2)</f>
        <v>0</v>
      </c>
      <c r="I92">
        <f>ROUND(IF(F92&gt;15, ($G$2*(lpg[[#This Row],[km]]))/100, ($G$2*(lpg[[#This Row],[km]]/2))/100), 2)</f>
        <v>9.18</v>
      </c>
      <c r="K92" t="b">
        <f>WEEKDAY(lpg[[#This Row],[data]],14) = 1</f>
        <v>1</v>
      </c>
      <c r="M92" t="b">
        <f t="shared" si="20"/>
        <v>1</v>
      </c>
      <c r="N92" t="b">
        <f t="shared" si="21"/>
        <v>0</v>
      </c>
      <c r="P92" t="b">
        <f t="shared" si="24"/>
        <v>0</v>
      </c>
      <c r="Q92">
        <f t="shared" si="25"/>
        <v>17.13</v>
      </c>
      <c r="S92">
        <f t="shared" si="22"/>
        <v>5.7000000000000028</v>
      </c>
      <c r="T92">
        <f t="shared" si="23"/>
        <v>0</v>
      </c>
      <c r="U92">
        <f>lpg[[#This Row],[km]]/100 * $G$1</f>
        <v>6.12</v>
      </c>
      <c r="V92">
        <f>lpg[[#This Row],[km]]/100 * $G$2</f>
        <v>9.18</v>
      </c>
    </row>
    <row r="93" spans="1:22" x14ac:dyDescent="0.25">
      <c r="A93">
        <v>87</v>
      </c>
      <c r="B93" s="1">
        <v>41726</v>
      </c>
      <c r="C93">
        <v>129</v>
      </c>
      <c r="E93">
        <f t="shared" ref="E93:E156" si="26">IF(M92, $D$1, E92-H92)</f>
        <v>45</v>
      </c>
      <c r="F93">
        <f t="shared" ref="F93:F156" si="27">IF(N92, $D$2, F92-I92)</f>
        <v>17.13</v>
      </c>
      <c r="H93">
        <f>ROUND(IF(F93&gt;15, 0, ($G$1*(lpg[[#This Row],[km]]/2))/100), 2)</f>
        <v>0</v>
      </c>
      <c r="I93">
        <f>ROUND(IF(F93&gt;15, ($G$2*(lpg[[#This Row],[km]]))/100, ($G$2*(lpg[[#This Row],[km]]/2))/100), 2)</f>
        <v>11.61</v>
      </c>
      <c r="K93" t="b">
        <f>WEEKDAY(lpg[[#This Row],[data]],14) = 1</f>
        <v>0</v>
      </c>
      <c r="M93" t="b">
        <f t="shared" ref="M93:M156" si="28">AND(K93,E93-H93 &lt; 40)</f>
        <v>0</v>
      </c>
      <c r="N93" t="b">
        <f t="shared" ref="N93:N156" si="29">F93-I93 &lt; 5</f>
        <v>0</v>
      </c>
      <c r="P93" t="b">
        <f t="shared" si="24"/>
        <v>0</v>
      </c>
      <c r="Q93">
        <f t="shared" si="25"/>
        <v>5.52</v>
      </c>
      <c r="S93">
        <f t="shared" ref="S93:S156" si="30">IF(M93,$D$1-(E93-H93), 0)</f>
        <v>0</v>
      </c>
      <c r="T93">
        <f t="shared" si="23"/>
        <v>0</v>
      </c>
      <c r="U93">
        <f>lpg[[#This Row],[km]]/100 * $G$1</f>
        <v>7.74</v>
      </c>
      <c r="V93">
        <f>lpg[[#This Row],[km]]/100 * $G$2</f>
        <v>11.61</v>
      </c>
    </row>
    <row r="94" spans="1:22" x14ac:dyDescent="0.25">
      <c r="A94">
        <v>88</v>
      </c>
      <c r="B94" s="1">
        <v>41727</v>
      </c>
      <c r="C94">
        <v>22</v>
      </c>
      <c r="E94">
        <f t="shared" si="26"/>
        <v>45</v>
      </c>
      <c r="F94">
        <f t="shared" si="27"/>
        <v>5.52</v>
      </c>
      <c r="H94">
        <f>ROUND(IF(F94&gt;15, 0, ($G$1*(lpg[[#This Row],[km]]/2))/100), 2)</f>
        <v>0.66</v>
      </c>
      <c r="I94">
        <f>ROUND(IF(F94&gt;15, ($G$2*(lpg[[#This Row],[km]]))/100, ($G$2*(lpg[[#This Row],[km]]/2))/100), 2)</f>
        <v>0.99</v>
      </c>
      <c r="K94" t="b">
        <f>WEEKDAY(lpg[[#This Row],[data]],14) = 1</f>
        <v>0</v>
      </c>
      <c r="M94" t="b">
        <f t="shared" si="28"/>
        <v>0</v>
      </c>
      <c r="N94" t="b">
        <f t="shared" si="29"/>
        <v>1</v>
      </c>
      <c r="P94" t="b">
        <f t="shared" si="24"/>
        <v>0</v>
      </c>
      <c r="Q94">
        <f t="shared" si="25"/>
        <v>4.5299999999999994</v>
      </c>
      <c r="S94">
        <f t="shared" si="30"/>
        <v>0</v>
      </c>
      <c r="T94">
        <f t="shared" ref="T94:T157" si="31">IF(N94,$D$2-Q94, 0)</f>
        <v>25.47</v>
      </c>
      <c r="U94">
        <f>lpg[[#This Row],[km]]/100 * $G$1</f>
        <v>1.32</v>
      </c>
      <c r="V94">
        <f>lpg[[#This Row],[km]]/100 * $G$2</f>
        <v>1.98</v>
      </c>
    </row>
    <row r="95" spans="1:22" x14ac:dyDescent="0.25">
      <c r="A95">
        <v>89</v>
      </c>
      <c r="B95" s="1">
        <v>41728</v>
      </c>
      <c r="C95">
        <v>25</v>
      </c>
      <c r="E95">
        <f t="shared" si="26"/>
        <v>44.34</v>
      </c>
      <c r="F95">
        <f t="shared" si="27"/>
        <v>30</v>
      </c>
      <c r="H95">
        <f>ROUND(IF(F95&gt;15, 0, ($G$1*(lpg[[#This Row],[km]]/2))/100), 2)</f>
        <v>0</v>
      </c>
      <c r="I95">
        <f>ROUND(IF(F95&gt;15, ($G$2*(lpg[[#This Row],[km]]))/100, ($G$2*(lpg[[#This Row],[km]]/2))/100), 2)</f>
        <v>2.25</v>
      </c>
      <c r="K95" t="b">
        <f>WEEKDAY(lpg[[#This Row],[data]],14) = 1</f>
        <v>0</v>
      </c>
      <c r="M95" t="b">
        <f t="shared" si="28"/>
        <v>0</v>
      </c>
      <c r="N95" t="b">
        <f t="shared" si="29"/>
        <v>0</v>
      </c>
      <c r="P95" t="b">
        <f t="shared" si="24"/>
        <v>0</v>
      </c>
      <c r="Q95">
        <f t="shared" si="25"/>
        <v>27.75</v>
      </c>
      <c r="S95">
        <f t="shared" si="30"/>
        <v>0</v>
      </c>
      <c r="T95">
        <f t="shared" si="31"/>
        <v>0</v>
      </c>
      <c r="U95">
        <f>lpg[[#This Row],[km]]/100 * $G$1</f>
        <v>1.5</v>
      </c>
      <c r="V95">
        <f>lpg[[#This Row],[km]]/100 * $G$2</f>
        <v>2.25</v>
      </c>
    </row>
    <row r="96" spans="1:22" x14ac:dyDescent="0.25">
      <c r="A96">
        <v>90</v>
      </c>
      <c r="B96" s="1">
        <v>41729</v>
      </c>
      <c r="C96">
        <v>26</v>
      </c>
      <c r="E96">
        <f t="shared" si="26"/>
        <v>44.34</v>
      </c>
      <c r="F96">
        <f t="shared" si="27"/>
        <v>27.75</v>
      </c>
      <c r="H96">
        <f>ROUND(IF(F96&gt;15, 0, ($G$1*(lpg[[#This Row],[km]]/2))/100), 2)</f>
        <v>0</v>
      </c>
      <c r="I96">
        <f>ROUND(IF(F96&gt;15, ($G$2*(lpg[[#This Row],[km]]))/100, ($G$2*(lpg[[#This Row],[km]]/2))/100), 2)</f>
        <v>2.34</v>
      </c>
      <c r="K96" t="b">
        <f>WEEKDAY(lpg[[#This Row],[data]],14) = 1</f>
        <v>0</v>
      </c>
      <c r="M96" t="b">
        <f t="shared" si="28"/>
        <v>0</v>
      </c>
      <c r="N96" t="b">
        <f t="shared" si="29"/>
        <v>0</v>
      </c>
      <c r="P96" t="b">
        <f t="shared" si="24"/>
        <v>0</v>
      </c>
      <c r="Q96">
        <f t="shared" si="25"/>
        <v>25.41</v>
      </c>
      <c r="S96">
        <f t="shared" si="30"/>
        <v>0</v>
      </c>
      <c r="T96">
        <f t="shared" si="31"/>
        <v>0</v>
      </c>
      <c r="U96">
        <f>lpg[[#This Row],[km]]/100 * $G$1</f>
        <v>1.56</v>
      </c>
      <c r="V96">
        <f>lpg[[#This Row],[km]]/100 * $G$2</f>
        <v>2.34</v>
      </c>
    </row>
    <row r="97" spans="1:22" x14ac:dyDescent="0.25">
      <c r="A97">
        <v>91</v>
      </c>
      <c r="B97" s="1">
        <v>41730</v>
      </c>
      <c r="C97">
        <v>84</v>
      </c>
      <c r="E97">
        <f t="shared" si="26"/>
        <v>44.34</v>
      </c>
      <c r="F97">
        <f t="shared" si="27"/>
        <v>25.41</v>
      </c>
      <c r="H97">
        <f>ROUND(IF(F97&gt;15, 0, ($G$1*(lpg[[#This Row],[km]]/2))/100), 2)</f>
        <v>0</v>
      </c>
      <c r="I97">
        <f>ROUND(IF(F97&gt;15, ($G$2*(lpg[[#This Row],[km]]))/100, ($G$2*(lpg[[#This Row],[km]]/2))/100), 2)</f>
        <v>7.56</v>
      </c>
      <c r="K97" t="b">
        <f>WEEKDAY(lpg[[#This Row],[data]],14) = 1</f>
        <v>0</v>
      </c>
      <c r="M97" t="b">
        <f t="shared" si="28"/>
        <v>0</v>
      </c>
      <c r="N97" t="b">
        <f t="shared" si="29"/>
        <v>0</v>
      </c>
      <c r="P97" t="b">
        <f t="shared" si="24"/>
        <v>0</v>
      </c>
      <c r="Q97">
        <f t="shared" si="25"/>
        <v>17.850000000000001</v>
      </c>
      <c r="S97">
        <f t="shared" si="30"/>
        <v>0</v>
      </c>
      <c r="T97">
        <f t="shared" si="31"/>
        <v>0</v>
      </c>
      <c r="U97">
        <f>lpg[[#This Row],[km]]/100 * $G$1</f>
        <v>5.04</v>
      </c>
      <c r="V97">
        <f>lpg[[#This Row],[km]]/100 * $G$2</f>
        <v>7.56</v>
      </c>
    </row>
    <row r="98" spans="1:22" x14ac:dyDescent="0.25">
      <c r="A98">
        <v>92</v>
      </c>
      <c r="B98" s="1">
        <v>41731</v>
      </c>
      <c r="C98">
        <v>129</v>
      </c>
      <c r="E98">
        <f t="shared" si="26"/>
        <v>44.34</v>
      </c>
      <c r="F98">
        <f t="shared" si="27"/>
        <v>17.850000000000001</v>
      </c>
      <c r="H98">
        <f>ROUND(IF(F98&gt;15, 0, ($G$1*(lpg[[#This Row],[km]]/2))/100), 2)</f>
        <v>0</v>
      </c>
      <c r="I98">
        <f>ROUND(IF(F98&gt;15, ($G$2*(lpg[[#This Row],[km]]))/100, ($G$2*(lpg[[#This Row],[km]]/2))/100), 2)</f>
        <v>11.61</v>
      </c>
      <c r="K98" t="b">
        <f>WEEKDAY(lpg[[#This Row],[data]],14) = 1</f>
        <v>0</v>
      </c>
      <c r="M98" t="b">
        <f t="shared" si="28"/>
        <v>0</v>
      </c>
      <c r="N98" t="b">
        <f t="shared" si="29"/>
        <v>0</v>
      </c>
      <c r="P98" t="b">
        <f t="shared" si="24"/>
        <v>0</v>
      </c>
      <c r="Q98">
        <f t="shared" si="25"/>
        <v>6.240000000000002</v>
      </c>
      <c r="S98">
        <f t="shared" si="30"/>
        <v>0</v>
      </c>
      <c r="T98">
        <f t="shared" si="31"/>
        <v>0</v>
      </c>
      <c r="U98">
        <f>lpg[[#This Row],[km]]/100 * $G$1</f>
        <v>7.74</v>
      </c>
      <c r="V98">
        <f>lpg[[#This Row],[km]]/100 * $G$2</f>
        <v>11.61</v>
      </c>
    </row>
    <row r="99" spans="1:22" x14ac:dyDescent="0.25">
      <c r="A99">
        <v>93</v>
      </c>
      <c r="B99" s="1">
        <v>41732</v>
      </c>
      <c r="C99">
        <v>18</v>
      </c>
      <c r="E99">
        <f t="shared" si="26"/>
        <v>44.34</v>
      </c>
      <c r="F99">
        <f t="shared" si="27"/>
        <v>6.240000000000002</v>
      </c>
      <c r="H99">
        <f>ROUND(IF(F99&gt;15, 0, ($G$1*(lpg[[#This Row],[km]]/2))/100), 2)</f>
        <v>0.54</v>
      </c>
      <c r="I99">
        <f>ROUND(IF(F99&gt;15, ($G$2*(lpg[[#This Row],[km]]))/100, ($G$2*(lpg[[#This Row],[km]]/2))/100), 2)</f>
        <v>0.81</v>
      </c>
      <c r="K99" t="b">
        <f>WEEKDAY(lpg[[#This Row],[data]],14) = 1</f>
        <v>1</v>
      </c>
      <c r="M99" t="b">
        <f t="shared" si="28"/>
        <v>0</v>
      </c>
      <c r="N99" t="b">
        <f t="shared" si="29"/>
        <v>0</v>
      </c>
      <c r="P99" t="b">
        <f t="shared" si="24"/>
        <v>0</v>
      </c>
      <c r="Q99">
        <f t="shared" si="25"/>
        <v>5.4300000000000015</v>
      </c>
      <c r="S99">
        <f t="shared" si="30"/>
        <v>0</v>
      </c>
      <c r="T99">
        <f t="shared" si="31"/>
        <v>0</v>
      </c>
      <c r="U99">
        <f>lpg[[#This Row],[km]]/100 * $G$1</f>
        <v>1.08</v>
      </c>
      <c r="V99">
        <f>lpg[[#This Row],[km]]/100 * $G$2</f>
        <v>1.6199999999999999</v>
      </c>
    </row>
    <row r="100" spans="1:22" x14ac:dyDescent="0.25">
      <c r="A100">
        <v>94</v>
      </c>
      <c r="B100" s="1">
        <v>41733</v>
      </c>
      <c r="C100">
        <v>60</v>
      </c>
      <c r="E100">
        <f t="shared" si="26"/>
        <v>43.800000000000004</v>
      </c>
      <c r="F100">
        <f t="shared" si="27"/>
        <v>5.4300000000000015</v>
      </c>
      <c r="H100">
        <f>ROUND(IF(F100&gt;15, 0, ($G$1*(lpg[[#This Row],[km]]/2))/100), 2)</f>
        <v>1.8</v>
      </c>
      <c r="I100">
        <f>ROUND(IF(F100&gt;15, ($G$2*(lpg[[#This Row],[km]]))/100, ($G$2*(lpg[[#This Row],[km]]/2))/100), 2)</f>
        <v>2.7</v>
      </c>
      <c r="K100" t="b">
        <f>WEEKDAY(lpg[[#This Row],[data]],14) = 1</f>
        <v>0</v>
      </c>
      <c r="M100" t="b">
        <f t="shared" si="28"/>
        <v>0</v>
      </c>
      <c r="N100" t="b">
        <f t="shared" si="29"/>
        <v>1</v>
      </c>
      <c r="P100" t="b">
        <f t="shared" si="24"/>
        <v>0</v>
      </c>
      <c r="Q100">
        <f t="shared" si="25"/>
        <v>2.7300000000000013</v>
      </c>
      <c r="S100">
        <f t="shared" si="30"/>
        <v>0</v>
      </c>
      <c r="T100">
        <f t="shared" si="31"/>
        <v>27.27</v>
      </c>
      <c r="U100">
        <f>lpg[[#This Row],[km]]/100 * $G$1</f>
        <v>3.5999999999999996</v>
      </c>
      <c r="V100">
        <f>lpg[[#This Row],[km]]/100 * $G$2</f>
        <v>5.3999999999999995</v>
      </c>
    </row>
    <row r="101" spans="1:22" x14ac:dyDescent="0.25">
      <c r="A101">
        <v>95</v>
      </c>
      <c r="B101" s="1">
        <v>41734</v>
      </c>
      <c r="C101">
        <v>25</v>
      </c>
      <c r="E101">
        <f t="shared" si="26"/>
        <v>42.000000000000007</v>
      </c>
      <c r="F101">
        <f t="shared" si="27"/>
        <v>30</v>
      </c>
      <c r="H101">
        <f>ROUND(IF(F101&gt;15, 0, ($G$1*(lpg[[#This Row],[km]]/2))/100), 2)</f>
        <v>0</v>
      </c>
      <c r="I101">
        <f>ROUND(IF(F101&gt;15, ($G$2*(lpg[[#This Row],[km]]))/100, ($G$2*(lpg[[#This Row],[km]]/2))/100), 2)</f>
        <v>2.25</v>
      </c>
      <c r="K101" t="b">
        <f>WEEKDAY(lpg[[#This Row],[data]],14) = 1</f>
        <v>0</v>
      </c>
      <c r="M101" t="b">
        <f t="shared" si="28"/>
        <v>0</v>
      </c>
      <c r="N101" t="b">
        <f t="shared" si="29"/>
        <v>0</v>
      </c>
      <c r="P101" t="b">
        <f t="shared" si="24"/>
        <v>0</v>
      </c>
      <c r="Q101">
        <f t="shared" si="25"/>
        <v>27.75</v>
      </c>
      <c r="S101">
        <f t="shared" si="30"/>
        <v>0</v>
      </c>
      <c r="T101">
        <f t="shared" si="31"/>
        <v>0</v>
      </c>
      <c r="U101">
        <f>lpg[[#This Row],[km]]/100 * $G$1</f>
        <v>1.5</v>
      </c>
      <c r="V101">
        <f>lpg[[#This Row],[km]]/100 * $G$2</f>
        <v>2.25</v>
      </c>
    </row>
    <row r="102" spans="1:22" x14ac:dyDescent="0.25">
      <c r="A102">
        <v>96</v>
      </c>
      <c r="B102" s="1">
        <v>41735</v>
      </c>
      <c r="C102">
        <v>126</v>
      </c>
      <c r="E102">
        <f t="shared" si="26"/>
        <v>42.000000000000007</v>
      </c>
      <c r="F102">
        <f t="shared" si="27"/>
        <v>27.75</v>
      </c>
      <c r="H102">
        <f>ROUND(IF(F102&gt;15, 0, ($G$1*(lpg[[#This Row],[km]]/2))/100), 2)</f>
        <v>0</v>
      </c>
      <c r="I102">
        <f>ROUND(IF(F102&gt;15, ($G$2*(lpg[[#This Row],[km]]))/100, ($G$2*(lpg[[#This Row],[km]]/2))/100), 2)</f>
        <v>11.34</v>
      </c>
      <c r="K102" t="b">
        <f>WEEKDAY(lpg[[#This Row],[data]],14) = 1</f>
        <v>0</v>
      </c>
      <c r="M102" t="b">
        <f t="shared" si="28"/>
        <v>0</v>
      </c>
      <c r="N102" t="b">
        <f t="shared" si="29"/>
        <v>0</v>
      </c>
      <c r="P102" t="b">
        <f t="shared" si="24"/>
        <v>0</v>
      </c>
      <c r="Q102">
        <f t="shared" si="25"/>
        <v>16.41</v>
      </c>
      <c r="S102">
        <f t="shared" si="30"/>
        <v>0</v>
      </c>
      <c r="T102">
        <f t="shared" si="31"/>
        <v>0</v>
      </c>
      <c r="U102">
        <f>lpg[[#This Row],[km]]/100 * $G$1</f>
        <v>7.5600000000000005</v>
      </c>
      <c r="V102">
        <f>lpg[[#This Row],[km]]/100 * $G$2</f>
        <v>11.34</v>
      </c>
    </row>
    <row r="103" spans="1:22" x14ac:dyDescent="0.25">
      <c r="A103">
        <v>97</v>
      </c>
      <c r="B103" s="1">
        <v>41736</v>
      </c>
      <c r="C103">
        <v>35</v>
      </c>
      <c r="E103">
        <f t="shared" si="26"/>
        <v>42.000000000000007</v>
      </c>
      <c r="F103">
        <f t="shared" si="27"/>
        <v>16.41</v>
      </c>
      <c r="H103">
        <f>ROUND(IF(F103&gt;15, 0, ($G$1*(lpg[[#This Row],[km]]/2))/100), 2)</f>
        <v>0</v>
      </c>
      <c r="I103">
        <f>ROUND(IF(F103&gt;15, ($G$2*(lpg[[#This Row],[km]]))/100, ($G$2*(lpg[[#This Row],[km]]/2))/100), 2)</f>
        <v>3.15</v>
      </c>
      <c r="K103" t="b">
        <f>WEEKDAY(lpg[[#This Row],[data]],14) = 1</f>
        <v>0</v>
      </c>
      <c r="M103" t="b">
        <f t="shared" si="28"/>
        <v>0</v>
      </c>
      <c r="N103" t="b">
        <f t="shared" si="29"/>
        <v>0</v>
      </c>
      <c r="P103" t="b">
        <f t="shared" si="24"/>
        <v>0</v>
      </c>
      <c r="Q103">
        <f t="shared" si="25"/>
        <v>13.26</v>
      </c>
      <c r="S103">
        <f t="shared" si="30"/>
        <v>0</v>
      </c>
      <c r="T103">
        <f t="shared" si="31"/>
        <v>0</v>
      </c>
      <c r="U103">
        <f>lpg[[#This Row],[km]]/100 * $G$1</f>
        <v>2.0999999999999996</v>
      </c>
      <c r="V103">
        <f>lpg[[#This Row],[km]]/100 * $G$2</f>
        <v>3.15</v>
      </c>
    </row>
    <row r="104" spans="1:22" x14ac:dyDescent="0.25">
      <c r="A104">
        <v>98</v>
      </c>
      <c r="B104" s="1">
        <v>41737</v>
      </c>
      <c r="C104">
        <v>143</v>
      </c>
      <c r="E104">
        <f t="shared" si="26"/>
        <v>42.000000000000007</v>
      </c>
      <c r="F104">
        <f t="shared" si="27"/>
        <v>13.26</v>
      </c>
      <c r="H104">
        <f>ROUND(IF(F104&gt;15, 0, ($G$1*(lpg[[#This Row],[km]]/2))/100), 2)</f>
        <v>4.29</v>
      </c>
      <c r="I104">
        <f>ROUND(IF(F104&gt;15, ($G$2*(lpg[[#This Row],[km]]))/100, ($G$2*(lpg[[#This Row],[km]]/2))/100), 2)</f>
        <v>6.44</v>
      </c>
      <c r="K104" t="b">
        <f>WEEKDAY(lpg[[#This Row],[data]],14) = 1</f>
        <v>0</v>
      </c>
      <c r="M104" t="b">
        <f t="shared" si="28"/>
        <v>0</v>
      </c>
      <c r="N104" t="b">
        <f t="shared" si="29"/>
        <v>0</v>
      </c>
      <c r="P104" t="b">
        <f t="shared" si="24"/>
        <v>0</v>
      </c>
      <c r="Q104">
        <f t="shared" si="25"/>
        <v>6.8199999999999994</v>
      </c>
      <c r="S104">
        <f t="shared" si="30"/>
        <v>0</v>
      </c>
      <c r="T104">
        <f t="shared" si="31"/>
        <v>0</v>
      </c>
      <c r="U104">
        <f>lpg[[#This Row],[km]]/100 * $G$1</f>
        <v>8.58</v>
      </c>
      <c r="V104">
        <f>lpg[[#This Row],[km]]/100 * $G$2</f>
        <v>12.87</v>
      </c>
    </row>
    <row r="105" spans="1:22" x14ac:dyDescent="0.25">
      <c r="A105">
        <v>99</v>
      </c>
      <c r="B105" s="1">
        <v>41738</v>
      </c>
      <c r="C105">
        <v>89</v>
      </c>
      <c r="E105">
        <f t="shared" si="26"/>
        <v>37.710000000000008</v>
      </c>
      <c r="F105">
        <f t="shared" si="27"/>
        <v>6.8199999999999994</v>
      </c>
      <c r="H105">
        <f>ROUND(IF(F105&gt;15, 0, ($G$1*(lpg[[#This Row],[km]]/2))/100), 2)</f>
        <v>2.67</v>
      </c>
      <c r="I105">
        <f>ROUND(IF(F105&gt;15, ($G$2*(lpg[[#This Row],[km]]))/100, ($G$2*(lpg[[#This Row],[km]]/2))/100), 2)</f>
        <v>4.01</v>
      </c>
      <c r="K105" t="b">
        <f>WEEKDAY(lpg[[#This Row],[data]],14) = 1</f>
        <v>0</v>
      </c>
      <c r="M105" t="b">
        <f t="shared" si="28"/>
        <v>0</v>
      </c>
      <c r="N105" t="b">
        <f t="shared" si="29"/>
        <v>1</v>
      </c>
      <c r="P105" t="b">
        <f t="shared" si="24"/>
        <v>0</v>
      </c>
      <c r="Q105">
        <f t="shared" si="25"/>
        <v>2.8099999999999996</v>
      </c>
      <c r="S105">
        <f t="shared" si="30"/>
        <v>0</v>
      </c>
      <c r="T105">
        <f t="shared" si="31"/>
        <v>27.19</v>
      </c>
      <c r="U105">
        <f>lpg[[#This Row],[km]]/100 * $G$1</f>
        <v>5.34</v>
      </c>
      <c r="V105">
        <f>lpg[[#This Row],[km]]/100 * $G$2</f>
        <v>8.01</v>
      </c>
    </row>
    <row r="106" spans="1:22" x14ac:dyDescent="0.25">
      <c r="A106">
        <v>100</v>
      </c>
      <c r="B106" s="1">
        <v>41739</v>
      </c>
      <c r="C106">
        <v>60</v>
      </c>
      <c r="E106">
        <f t="shared" si="26"/>
        <v>35.040000000000006</v>
      </c>
      <c r="F106">
        <f t="shared" si="27"/>
        <v>30</v>
      </c>
      <c r="H106">
        <f>ROUND(IF(F106&gt;15, 0, ($G$1*(lpg[[#This Row],[km]]/2))/100), 2)</f>
        <v>0</v>
      </c>
      <c r="I106">
        <f>ROUND(IF(F106&gt;15, ($G$2*(lpg[[#This Row],[km]]))/100, ($G$2*(lpg[[#This Row],[km]]/2))/100), 2)</f>
        <v>5.4</v>
      </c>
      <c r="K106" t="b">
        <f>WEEKDAY(lpg[[#This Row],[data]],14) = 1</f>
        <v>1</v>
      </c>
      <c r="M106" t="b">
        <f t="shared" si="28"/>
        <v>1</v>
      </c>
      <c r="N106" t="b">
        <f t="shared" si="29"/>
        <v>0</v>
      </c>
      <c r="P106" t="b">
        <f t="shared" si="24"/>
        <v>0</v>
      </c>
      <c r="Q106">
        <f t="shared" si="25"/>
        <v>24.6</v>
      </c>
      <c r="S106">
        <f t="shared" si="30"/>
        <v>9.9599999999999937</v>
      </c>
      <c r="T106">
        <f t="shared" si="31"/>
        <v>0</v>
      </c>
      <c r="U106">
        <f>lpg[[#This Row],[km]]/100 * $G$1</f>
        <v>3.5999999999999996</v>
      </c>
      <c r="V106">
        <f>lpg[[#This Row],[km]]/100 * $G$2</f>
        <v>5.3999999999999995</v>
      </c>
    </row>
    <row r="107" spans="1:22" x14ac:dyDescent="0.25">
      <c r="A107">
        <v>101</v>
      </c>
      <c r="B107" s="1">
        <v>41740</v>
      </c>
      <c r="C107">
        <v>52</v>
      </c>
      <c r="E107">
        <f t="shared" si="26"/>
        <v>45</v>
      </c>
      <c r="F107">
        <f t="shared" si="27"/>
        <v>24.6</v>
      </c>
      <c r="H107">
        <f>ROUND(IF(F107&gt;15, 0, ($G$1*(lpg[[#This Row],[km]]/2))/100), 2)</f>
        <v>0</v>
      </c>
      <c r="I107">
        <f>ROUND(IF(F107&gt;15, ($G$2*(lpg[[#This Row],[km]]))/100, ($G$2*(lpg[[#This Row],[km]]/2))/100), 2)</f>
        <v>4.68</v>
      </c>
      <c r="K107" t="b">
        <f>WEEKDAY(lpg[[#This Row],[data]],14) = 1</f>
        <v>0</v>
      </c>
      <c r="M107" t="b">
        <f t="shared" si="28"/>
        <v>0</v>
      </c>
      <c r="N107" t="b">
        <f t="shared" si="29"/>
        <v>0</v>
      </c>
      <c r="P107" t="b">
        <f t="shared" si="24"/>
        <v>0</v>
      </c>
      <c r="Q107">
        <f t="shared" si="25"/>
        <v>19.920000000000002</v>
      </c>
      <c r="S107">
        <f t="shared" si="30"/>
        <v>0</v>
      </c>
      <c r="T107">
        <f t="shared" si="31"/>
        <v>0</v>
      </c>
      <c r="U107">
        <f>lpg[[#This Row],[km]]/100 * $G$1</f>
        <v>3.12</v>
      </c>
      <c r="V107">
        <f>lpg[[#This Row],[km]]/100 * $G$2</f>
        <v>4.68</v>
      </c>
    </row>
    <row r="108" spans="1:22" x14ac:dyDescent="0.25">
      <c r="A108">
        <v>102</v>
      </c>
      <c r="B108" s="1">
        <v>41741</v>
      </c>
      <c r="C108">
        <v>24</v>
      </c>
      <c r="E108">
        <f t="shared" si="26"/>
        <v>45</v>
      </c>
      <c r="F108">
        <f t="shared" si="27"/>
        <v>19.920000000000002</v>
      </c>
      <c r="H108">
        <f>ROUND(IF(F108&gt;15, 0, ($G$1*(lpg[[#This Row],[km]]/2))/100), 2)</f>
        <v>0</v>
      </c>
      <c r="I108">
        <f>ROUND(IF(F108&gt;15, ($G$2*(lpg[[#This Row],[km]]))/100, ($G$2*(lpg[[#This Row],[km]]/2))/100), 2)</f>
        <v>2.16</v>
      </c>
      <c r="K108" t="b">
        <f>WEEKDAY(lpg[[#This Row],[data]],14) = 1</f>
        <v>0</v>
      </c>
      <c r="M108" t="b">
        <f t="shared" si="28"/>
        <v>0</v>
      </c>
      <c r="N108" t="b">
        <f t="shared" si="29"/>
        <v>0</v>
      </c>
      <c r="P108" t="b">
        <f t="shared" si="24"/>
        <v>0</v>
      </c>
      <c r="Q108">
        <f t="shared" si="25"/>
        <v>17.760000000000002</v>
      </c>
      <c r="S108">
        <f t="shared" si="30"/>
        <v>0</v>
      </c>
      <c r="T108">
        <f t="shared" si="31"/>
        <v>0</v>
      </c>
      <c r="U108">
        <f>lpg[[#This Row],[km]]/100 * $G$1</f>
        <v>1.44</v>
      </c>
      <c r="V108">
        <f>lpg[[#This Row],[km]]/100 * $G$2</f>
        <v>2.16</v>
      </c>
    </row>
    <row r="109" spans="1:22" x14ac:dyDescent="0.25">
      <c r="A109">
        <v>103</v>
      </c>
      <c r="B109" s="1">
        <v>41742</v>
      </c>
      <c r="C109">
        <v>80</v>
      </c>
      <c r="E109">
        <f t="shared" si="26"/>
        <v>45</v>
      </c>
      <c r="F109">
        <f t="shared" si="27"/>
        <v>17.760000000000002</v>
      </c>
      <c r="H109">
        <f>ROUND(IF(F109&gt;15, 0, ($G$1*(lpg[[#This Row],[km]]/2))/100), 2)</f>
        <v>0</v>
      </c>
      <c r="I109">
        <f>ROUND(IF(F109&gt;15, ($G$2*(lpg[[#This Row],[km]]))/100, ($G$2*(lpg[[#This Row],[km]]/2))/100), 2)</f>
        <v>7.2</v>
      </c>
      <c r="K109" t="b">
        <f>WEEKDAY(lpg[[#This Row],[data]],14) = 1</f>
        <v>0</v>
      </c>
      <c r="M109" t="b">
        <f t="shared" si="28"/>
        <v>0</v>
      </c>
      <c r="N109" t="b">
        <f t="shared" si="29"/>
        <v>0</v>
      </c>
      <c r="P109" t="b">
        <f t="shared" si="24"/>
        <v>0</v>
      </c>
      <c r="Q109">
        <f t="shared" si="25"/>
        <v>10.560000000000002</v>
      </c>
      <c r="S109">
        <f t="shared" si="30"/>
        <v>0</v>
      </c>
      <c r="T109">
        <f t="shared" si="31"/>
        <v>0</v>
      </c>
      <c r="U109">
        <f>lpg[[#This Row],[km]]/100 * $G$1</f>
        <v>4.8000000000000007</v>
      </c>
      <c r="V109">
        <f>lpg[[#This Row],[km]]/100 * $G$2</f>
        <v>7.2</v>
      </c>
    </row>
    <row r="110" spans="1:22" x14ac:dyDescent="0.25">
      <c r="A110">
        <v>104</v>
      </c>
      <c r="B110" s="1">
        <v>41743</v>
      </c>
      <c r="C110">
        <v>79</v>
      </c>
      <c r="E110">
        <f t="shared" si="26"/>
        <v>45</v>
      </c>
      <c r="F110">
        <f t="shared" si="27"/>
        <v>10.560000000000002</v>
      </c>
      <c r="H110">
        <f>ROUND(IF(F110&gt;15, 0, ($G$1*(lpg[[#This Row],[km]]/2))/100), 2)</f>
        <v>2.37</v>
      </c>
      <c r="I110">
        <f>ROUND(IF(F110&gt;15, ($G$2*(lpg[[#This Row],[km]]))/100, ($G$2*(lpg[[#This Row],[km]]/2))/100), 2)</f>
        <v>3.56</v>
      </c>
      <c r="K110" t="b">
        <f>WEEKDAY(lpg[[#This Row],[data]],14) = 1</f>
        <v>0</v>
      </c>
      <c r="M110" t="b">
        <f t="shared" si="28"/>
        <v>0</v>
      </c>
      <c r="N110" t="b">
        <f t="shared" si="29"/>
        <v>0</v>
      </c>
      <c r="P110" t="b">
        <f t="shared" si="24"/>
        <v>0</v>
      </c>
      <c r="Q110">
        <f t="shared" si="25"/>
        <v>7.0000000000000018</v>
      </c>
      <c r="S110">
        <f t="shared" si="30"/>
        <v>0</v>
      </c>
      <c r="T110">
        <f t="shared" si="31"/>
        <v>0</v>
      </c>
      <c r="U110">
        <f>lpg[[#This Row],[km]]/100 * $G$1</f>
        <v>4.74</v>
      </c>
      <c r="V110">
        <f>lpg[[#This Row],[km]]/100 * $G$2</f>
        <v>7.11</v>
      </c>
    </row>
    <row r="111" spans="1:22" x14ac:dyDescent="0.25">
      <c r="A111">
        <v>105</v>
      </c>
      <c r="B111" s="1">
        <v>41744</v>
      </c>
      <c r="C111">
        <v>115</v>
      </c>
      <c r="E111">
        <f t="shared" si="26"/>
        <v>42.63</v>
      </c>
      <c r="F111">
        <f t="shared" si="27"/>
        <v>7.0000000000000018</v>
      </c>
      <c r="H111">
        <f>ROUND(IF(F111&gt;15, 0, ($G$1*(lpg[[#This Row],[km]]/2))/100), 2)</f>
        <v>3.45</v>
      </c>
      <c r="I111">
        <f>ROUND(IF(F111&gt;15, ($G$2*(lpg[[#This Row],[km]]))/100, ($G$2*(lpg[[#This Row],[km]]/2))/100), 2)</f>
        <v>5.18</v>
      </c>
      <c r="K111" t="b">
        <f>WEEKDAY(lpg[[#This Row],[data]],14) = 1</f>
        <v>0</v>
      </c>
      <c r="M111" t="b">
        <f t="shared" si="28"/>
        <v>0</v>
      </c>
      <c r="N111" t="b">
        <f t="shared" si="29"/>
        <v>1</v>
      </c>
      <c r="P111" t="b">
        <f t="shared" si="24"/>
        <v>0</v>
      </c>
      <c r="Q111">
        <f t="shared" si="25"/>
        <v>1.8200000000000021</v>
      </c>
      <c r="S111">
        <f t="shared" si="30"/>
        <v>0</v>
      </c>
      <c r="T111">
        <f t="shared" si="31"/>
        <v>28.18</v>
      </c>
      <c r="U111">
        <f>lpg[[#This Row],[km]]/100 * $G$1</f>
        <v>6.8999999999999995</v>
      </c>
      <c r="V111">
        <f>lpg[[#This Row],[km]]/100 * $G$2</f>
        <v>10.35</v>
      </c>
    </row>
    <row r="112" spans="1:22" x14ac:dyDescent="0.25">
      <c r="A112">
        <v>106</v>
      </c>
      <c r="B112" s="1">
        <v>41745</v>
      </c>
      <c r="C112">
        <v>55</v>
      </c>
      <c r="E112">
        <f t="shared" si="26"/>
        <v>39.18</v>
      </c>
      <c r="F112">
        <f t="shared" si="27"/>
        <v>30</v>
      </c>
      <c r="H112">
        <f>ROUND(IF(F112&gt;15, 0, ($G$1*(lpg[[#This Row],[km]]/2))/100), 2)</f>
        <v>0</v>
      </c>
      <c r="I112">
        <f>ROUND(IF(F112&gt;15, ($G$2*(lpg[[#This Row],[km]]))/100, ($G$2*(lpg[[#This Row],[km]]/2))/100), 2)</f>
        <v>4.95</v>
      </c>
      <c r="K112" t="b">
        <f>WEEKDAY(lpg[[#This Row],[data]],14) = 1</f>
        <v>0</v>
      </c>
      <c r="M112" t="b">
        <f t="shared" si="28"/>
        <v>0</v>
      </c>
      <c r="N112" t="b">
        <f t="shared" si="29"/>
        <v>0</v>
      </c>
      <c r="P112" t="b">
        <f t="shared" si="24"/>
        <v>0</v>
      </c>
      <c r="Q112">
        <f t="shared" si="25"/>
        <v>25.05</v>
      </c>
      <c r="S112">
        <f t="shared" si="30"/>
        <v>0</v>
      </c>
      <c r="T112">
        <f t="shared" si="31"/>
        <v>0</v>
      </c>
      <c r="U112">
        <f>lpg[[#This Row],[km]]/100 * $G$1</f>
        <v>3.3000000000000003</v>
      </c>
      <c r="V112">
        <f>lpg[[#This Row],[km]]/100 * $G$2</f>
        <v>4.95</v>
      </c>
    </row>
    <row r="113" spans="1:22" x14ac:dyDescent="0.25">
      <c r="A113">
        <v>107</v>
      </c>
      <c r="B113" s="1">
        <v>41746</v>
      </c>
      <c r="C113">
        <v>124</v>
      </c>
      <c r="E113">
        <f t="shared" si="26"/>
        <v>39.18</v>
      </c>
      <c r="F113">
        <f t="shared" si="27"/>
        <v>25.05</v>
      </c>
      <c r="H113">
        <f>ROUND(IF(F113&gt;15, 0, ($G$1*(lpg[[#This Row],[km]]/2))/100), 2)</f>
        <v>0</v>
      </c>
      <c r="I113">
        <f>ROUND(IF(F113&gt;15, ($G$2*(lpg[[#This Row],[km]]))/100, ($G$2*(lpg[[#This Row],[km]]/2))/100), 2)</f>
        <v>11.16</v>
      </c>
      <c r="K113" t="b">
        <f>WEEKDAY(lpg[[#This Row],[data]],14) = 1</f>
        <v>1</v>
      </c>
      <c r="M113" t="b">
        <f t="shared" si="28"/>
        <v>1</v>
      </c>
      <c r="N113" t="b">
        <f t="shared" si="29"/>
        <v>0</v>
      </c>
      <c r="P113" t="b">
        <f t="shared" si="24"/>
        <v>0</v>
      </c>
      <c r="Q113">
        <f t="shared" si="25"/>
        <v>13.89</v>
      </c>
      <c r="S113">
        <f t="shared" si="30"/>
        <v>5.82</v>
      </c>
      <c r="T113">
        <f t="shared" si="31"/>
        <v>0</v>
      </c>
      <c r="U113">
        <f>lpg[[#This Row],[km]]/100 * $G$1</f>
        <v>7.4399999999999995</v>
      </c>
      <c r="V113">
        <f>lpg[[#This Row],[km]]/100 * $G$2</f>
        <v>11.16</v>
      </c>
    </row>
    <row r="114" spans="1:22" x14ac:dyDescent="0.25">
      <c r="A114">
        <v>108</v>
      </c>
      <c r="B114" s="1">
        <v>41747</v>
      </c>
      <c r="C114">
        <v>104</v>
      </c>
      <c r="E114">
        <f t="shared" si="26"/>
        <v>45</v>
      </c>
      <c r="F114">
        <f t="shared" si="27"/>
        <v>13.89</v>
      </c>
      <c r="H114">
        <f>ROUND(IF(F114&gt;15, 0, ($G$1*(lpg[[#This Row],[km]]/2))/100), 2)</f>
        <v>3.12</v>
      </c>
      <c r="I114">
        <f>ROUND(IF(F114&gt;15, ($G$2*(lpg[[#This Row],[km]]))/100, ($G$2*(lpg[[#This Row],[km]]/2))/100), 2)</f>
        <v>4.68</v>
      </c>
      <c r="K114" t="b">
        <f>WEEKDAY(lpg[[#This Row],[data]],14) = 1</f>
        <v>0</v>
      </c>
      <c r="M114" t="b">
        <f t="shared" si="28"/>
        <v>0</v>
      </c>
      <c r="N114" t="b">
        <f t="shared" si="29"/>
        <v>0</v>
      </c>
      <c r="P114" t="b">
        <f t="shared" si="24"/>
        <v>0</v>
      </c>
      <c r="Q114">
        <f t="shared" si="25"/>
        <v>9.2100000000000009</v>
      </c>
      <c r="S114">
        <f t="shared" si="30"/>
        <v>0</v>
      </c>
      <c r="T114">
        <f t="shared" si="31"/>
        <v>0</v>
      </c>
      <c r="U114">
        <f>lpg[[#This Row],[km]]/100 * $G$1</f>
        <v>6.24</v>
      </c>
      <c r="V114">
        <f>lpg[[#This Row],[km]]/100 * $G$2</f>
        <v>9.36</v>
      </c>
    </row>
    <row r="115" spans="1:22" x14ac:dyDescent="0.25">
      <c r="A115">
        <v>109</v>
      </c>
      <c r="B115" s="1">
        <v>41748</v>
      </c>
      <c r="C115">
        <v>20</v>
      </c>
      <c r="E115">
        <f t="shared" si="26"/>
        <v>41.88</v>
      </c>
      <c r="F115">
        <f t="shared" si="27"/>
        <v>9.2100000000000009</v>
      </c>
      <c r="H115">
        <f>ROUND(IF(F115&gt;15, 0, ($G$1*(lpg[[#This Row],[km]]/2))/100), 2)</f>
        <v>0.6</v>
      </c>
      <c r="I115">
        <f>ROUND(IF(F115&gt;15, ($G$2*(lpg[[#This Row],[km]]))/100, ($G$2*(lpg[[#This Row],[km]]/2))/100), 2)</f>
        <v>0.9</v>
      </c>
      <c r="K115" t="b">
        <f>WEEKDAY(lpg[[#This Row],[data]],14) = 1</f>
        <v>0</v>
      </c>
      <c r="M115" t="b">
        <f t="shared" si="28"/>
        <v>0</v>
      </c>
      <c r="N115" t="b">
        <f t="shared" si="29"/>
        <v>0</v>
      </c>
      <c r="P115" t="b">
        <f t="shared" si="24"/>
        <v>0</v>
      </c>
      <c r="Q115">
        <f t="shared" si="25"/>
        <v>8.31</v>
      </c>
      <c r="S115">
        <f t="shared" si="30"/>
        <v>0</v>
      </c>
      <c r="T115">
        <f t="shared" si="31"/>
        <v>0</v>
      </c>
      <c r="U115">
        <f>lpg[[#This Row],[km]]/100 * $G$1</f>
        <v>1.2000000000000002</v>
      </c>
      <c r="V115">
        <f>lpg[[#This Row],[km]]/100 * $G$2</f>
        <v>1.8</v>
      </c>
    </row>
    <row r="116" spans="1:22" x14ac:dyDescent="0.25">
      <c r="A116">
        <v>110</v>
      </c>
      <c r="B116" s="1">
        <v>41749</v>
      </c>
      <c r="C116">
        <v>68</v>
      </c>
      <c r="E116">
        <f t="shared" si="26"/>
        <v>41.28</v>
      </c>
      <c r="F116">
        <f t="shared" si="27"/>
        <v>8.31</v>
      </c>
      <c r="H116">
        <f>ROUND(IF(F116&gt;15, 0, ($G$1*(lpg[[#This Row],[km]]/2))/100), 2)</f>
        <v>2.04</v>
      </c>
      <c r="I116">
        <f>ROUND(IF(F116&gt;15, ($G$2*(lpg[[#This Row],[km]]))/100, ($G$2*(lpg[[#This Row],[km]]/2))/100), 2)</f>
        <v>3.06</v>
      </c>
      <c r="K116" t="b">
        <f>WEEKDAY(lpg[[#This Row],[data]],14) = 1</f>
        <v>0</v>
      </c>
      <c r="M116" t="b">
        <f t="shared" si="28"/>
        <v>0</v>
      </c>
      <c r="N116" t="b">
        <f t="shared" si="29"/>
        <v>0</v>
      </c>
      <c r="P116" t="b">
        <f t="shared" si="24"/>
        <v>0</v>
      </c>
      <c r="Q116">
        <f t="shared" si="25"/>
        <v>5.25</v>
      </c>
      <c r="S116">
        <f t="shared" si="30"/>
        <v>0</v>
      </c>
      <c r="T116">
        <f t="shared" si="31"/>
        <v>0</v>
      </c>
      <c r="U116">
        <f>lpg[[#This Row],[km]]/100 * $G$1</f>
        <v>4.08</v>
      </c>
      <c r="V116">
        <f>lpg[[#This Row],[km]]/100 * $G$2</f>
        <v>6.12</v>
      </c>
    </row>
    <row r="117" spans="1:22" x14ac:dyDescent="0.25">
      <c r="A117">
        <v>111</v>
      </c>
      <c r="B117" s="1">
        <v>41750</v>
      </c>
      <c r="C117">
        <v>25</v>
      </c>
      <c r="E117">
        <f t="shared" si="26"/>
        <v>39.24</v>
      </c>
      <c r="F117">
        <f t="shared" si="27"/>
        <v>5.25</v>
      </c>
      <c r="H117">
        <f>ROUND(IF(F117&gt;15, 0, ($G$1*(lpg[[#This Row],[km]]/2))/100), 2)</f>
        <v>0.75</v>
      </c>
      <c r="I117">
        <f>ROUND(IF(F117&gt;15, ($G$2*(lpg[[#This Row],[km]]))/100, ($G$2*(lpg[[#This Row],[km]]/2))/100), 2)</f>
        <v>1.1299999999999999</v>
      </c>
      <c r="K117" t="b">
        <f>WEEKDAY(lpg[[#This Row],[data]],14) = 1</f>
        <v>0</v>
      </c>
      <c r="M117" t="b">
        <f t="shared" si="28"/>
        <v>0</v>
      </c>
      <c r="N117" t="b">
        <f t="shared" si="29"/>
        <v>1</v>
      </c>
      <c r="P117" t="b">
        <f t="shared" si="24"/>
        <v>0</v>
      </c>
      <c r="Q117">
        <f t="shared" si="25"/>
        <v>4.12</v>
      </c>
      <c r="S117">
        <f t="shared" si="30"/>
        <v>0</v>
      </c>
      <c r="T117">
        <f t="shared" si="31"/>
        <v>25.88</v>
      </c>
      <c r="U117">
        <f>lpg[[#This Row],[km]]/100 * $G$1</f>
        <v>1.5</v>
      </c>
      <c r="V117">
        <f>lpg[[#This Row],[km]]/100 * $G$2</f>
        <v>2.25</v>
      </c>
    </row>
    <row r="118" spans="1:22" x14ac:dyDescent="0.25">
      <c r="A118">
        <v>112</v>
      </c>
      <c r="B118" s="1">
        <v>41751</v>
      </c>
      <c r="C118">
        <v>93</v>
      </c>
      <c r="E118">
        <f t="shared" si="26"/>
        <v>38.49</v>
      </c>
      <c r="F118">
        <f t="shared" si="27"/>
        <v>30</v>
      </c>
      <c r="H118">
        <f>ROUND(IF(F118&gt;15, 0, ($G$1*(lpg[[#This Row],[km]]/2))/100), 2)</f>
        <v>0</v>
      </c>
      <c r="I118">
        <f>ROUND(IF(F118&gt;15, ($G$2*(lpg[[#This Row],[km]]))/100, ($G$2*(lpg[[#This Row],[km]]/2))/100), 2)</f>
        <v>8.3699999999999992</v>
      </c>
      <c r="K118" t="b">
        <f>WEEKDAY(lpg[[#This Row],[data]],14) = 1</f>
        <v>0</v>
      </c>
      <c r="M118" t="b">
        <f t="shared" si="28"/>
        <v>0</v>
      </c>
      <c r="N118" t="b">
        <f t="shared" si="29"/>
        <v>0</v>
      </c>
      <c r="P118" t="b">
        <f t="shared" si="24"/>
        <v>0</v>
      </c>
      <c r="Q118">
        <f t="shared" si="25"/>
        <v>21.630000000000003</v>
      </c>
      <c r="S118">
        <f t="shared" si="30"/>
        <v>0</v>
      </c>
      <c r="T118">
        <f t="shared" si="31"/>
        <v>0</v>
      </c>
      <c r="U118">
        <f>lpg[[#This Row],[km]]/100 * $G$1</f>
        <v>5.58</v>
      </c>
      <c r="V118">
        <f>lpg[[#This Row],[km]]/100 * $G$2</f>
        <v>8.370000000000001</v>
      </c>
    </row>
    <row r="119" spans="1:22" x14ac:dyDescent="0.25">
      <c r="A119">
        <v>113</v>
      </c>
      <c r="B119" s="1">
        <v>41752</v>
      </c>
      <c r="C119">
        <v>49</v>
      </c>
      <c r="E119">
        <f t="shared" si="26"/>
        <v>38.49</v>
      </c>
      <c r="F119">
        <f t="shared" si="27"/>
        <v>21.630000000000003</v>
      </c>
      <c r="H119">
        <f>ROUND(IF(F119&gt;15, 0, ($G$1*(lpg[[#This Row],[km]]/2))/100), 2)</f>
        <v>0</v>
      </c>
      <c r="I119">
        <f>ROUND(IF(F119&gt;15, ($G$2*(lpg[[#This Row],[km]]))/100, ($G$2*(lpg[[#This Row],[km]]/2))/100), 2)</f>
        <v>4.41</v>
      </c>
      <c r="K119" t="b">
        <f>WEEKDAY(lpg[[#This Row],[data]],14) = 1</f>
        <v>0</v>
      </c>
      <c r="M119" t="b">
        <f t="shared" si="28"/>
        <v>0</v>
      </c>
      <c r="N119" t="b">
        <f t="shared" si="29"/>
        <v>0</v>
      </c>
      <c r="P119" t="b">
        <f t="shared" si="24"/>
        <v>0</v>
      </c>
      <c r="Q119">
        <f t="shared" si="25"/>
        <v>17.220000000000002</v>
      </c>
      <c r="S119">
        <f t="shared" si="30"/>
        <v>0</v>
      </c>
      <c r="T119">
        <f t="shared" si="31"/>
        <v>0</v>
      </c>
      <c r="U119">
        <f>lpg[[#This Row],[km]]/100 * $G$1</f>
        <v>2.94</v>
      </c>
      <c r="V119">
        <f>lpg[[#This Row],[km]]/100 * $G$2</f>
        <v>4.41</v>
      </c>
    </row>
    <row r="120" spans="1:22" x14ac:dyDescent="0.25">
      <c r="A120">
        <v>114</v>
      </c>
      <c r="B120" s="1">
        <v>41753</v>
      </c>
      <c r="C120">
        <v>29</v>
      </c>
      <c r="E120">
        <f t="shared" si="26"/>
        <v>38.49</v>
      </c>
      <c r="F120">
        <f t="shared" si="27"/>
        <v>17.220000000000002</v>
      </c>
      <c r="H120">
        <f>ROUND(IF(F120&gt;15, 0, ($G$1*(lpg[[#This Row],[km]]/2))/100), 2)</f>
        <v>0</v>
      </c>
      <c r="I120">
        <f>ROUND(IF(F120&gt;15, ($G$2*(lpg[[#This Row],[km]]))/100, ($G$2*(lpg[[#This Row],[km]]/2))/100), 2)</f>
        <v>2.61</v>
      </c>
      <c r="K120" t="b">
        <f>WEEKDAY(lpg[[#This Row],[data]],14) = 1</f>
        <v>1</v>
      </c>
      <c r="M120" t="b">
        <f t="shared" si="28"/>
        <v>1</v>
      </c>
      <c r="N120" t="b">
        <f t="shared" si="29"/>
        <v>0</v>
      </c>
      <c r="P120" t="b">
        <f t="shared" si="24"/>
        <v>0</v>
      </c>
      <c r="Q120">
        <f t="shared" si="25"/>
        <v>14.610000000000003</v>
      </c>
      <c r="S120">
        <f t="shared" si="30"/>
        <v>6.509999999999998</v>
      </c>
      <c r="T120">
        <f t="shared" si="31"/>
        <v>0</v>
      </c>
      <c r="U120">
        <f>lpg[[#This Row],[km]]/100 * $G$1</f>
        <v>1.7399999999999998</v>
      </c>
      <c r="V120">
        <f>lpg[[#This Row],[km]]/100 * $G$2</f>
        <v>2.61</v>
      </c>
    </row>
    <row r="121" spans="1:22" x14ac:dyDescent="0.25">
      <c r="A121">
        <v>115</v>
      </c>
      <c r="B121" s="1">
        <v>41754</v>
      </c>
      <c r="C121">
        <v>59</v>
      </c>
      <c r="E121">
        <f t="shared" si="26"/>
        <v>45</v>
      </c>
      <c r="F121">
        <f t="shared" si="27"/>
        <v>14.610000000000003</v>
      </c>
      <c r="H121">
        <f>ROUND(IF(F121&gt;15, 0, ($G$1*(lpg[[#This Row],[km]]/2))/100), 2)</f>
        <v>1.77</v>
      </c>
      <c r="I121">
        <f>ROUND(IF(F121&gt;15, ($G$2*(lpg[[#This Row],[km]]))/100, ($G$2*(lpg[[#This Row],[km]]/2))/100), 2)</f>
        <v>2.66</v>
      </c>
      <c r="K121" t="b">
        <f>WEEKDAY(lpg[[#This Row],[data]],14) = 1</f>
        <v>0</v>
      </c>
      <c r="M121" t="b">
        <f t="shared" si="28"/>
        <v>0</v>
      </c>
      <c r="N121" t="b">
        <f t="shared" si="29"/>
        <v>0</v>
      </c>
      <c r="P121" t="b">
        <f t="shared" si="24"/>
        <v>0</v>
      </c>
      <c r="Q121">
        <f t="shared" si="25"/>
        <v>11.950000000000003</v>
      </c>
      <c r="S121">
        <f t="shared" si="30"/>
        <v>0</v>
      </c>
      <c r="T121">
        <f t="shared" si="31"/>
        <v>0</v>
      </c>
      <c r="U121">
        <f>lpg[[#This Row],[km]]/100 * $G$1</f>
        <v>3.54</v>
      </c>
      <c r="V121">
        <f>lpg[[#This Row],[km]]/100 * $G$2</f>
        <v>5.31</v>
      </c>
    </row>
    <row r="122" spans="1:22" x14ac:dyDescent="0.25">
      <c r="A122">
        <v>116</v>
      </c>
      <c r="B122" s="1">
        <v>41755</v>
      </c>
      <c r="C122">
        <v>65</v>
      </c>
      <c r="E122">
        <f t="shared" si="26"/>
        <v>43.23</v>
      </c>
      <c r="F122">
        <f t="shared" si="27"/>
        <v>11.950000000000003</v>
      </c>
      <c r="H122">
        <f>ROUND(IF(F122&gt;15, 0, ($G$1*(lpg[[#This Row],[km]]/2))/100), 2)</f>
        <v>1.95</v>
      </c>
      <c r="I122">
        <f>ROUND(IF(F122&gt;15, ($G$2*(lpg[[#This Row],[km]]))/100, ($G$2*(lpg[[#This Row],[km]]/2))/100), 2)</f>
        <v>2.93</v>
      </c>
      <c r="K122" t="b">
        <f>WEEKDAY(lpg[[#This Row],[data]],14) = 1</f>
        <v>0</v>
      </c>
      <c r="M122" t="b">
        <f t="shared" si="28"/>
        <v>0</v>
      </c>
      <c r="N122" t="b">
        <f t="shared" si="29"/>
        <v>0</v>
      </c>
      <c r="P122" t="b">
        <f t="shared" si="24"/>
        <v>0</v>
      </c>
      <c r="Q122">
        <f t="shared" si="25"/>
        <v>9.0200000000000031</v>
      </c>
      <c r="S122">
        <f t="shared" si="30"/>
        <v>0</v>
      </c>
      <c r="T122">
        <f t="shared" si="31"/>
        <v>0</v>
      </c>
      <c r="U122">
        <f>lpg[[#This Row],[km]]/100 * $G$1</f>
        <v>3.9000000000000004</v>
      </c>
      <c r="V122">
        <f>lpg[[#This Row],[km]]/100 * $G$2</f>
        <v>5.8500000000000005</v>
      </c>
    </row>
    <row r="123" spans="1:22" x14ac:dyDescent="0.25">
      <c r="A123">
        <v>117</v>
      </c>
      <c r="B123" s="1">
        <v>41756</v>
      </c>
      <c r="C123">
        <v>25</v>
      </c>
      <c r="E123">
        <f t="shared" si="26"/>
        <v>41.279999999999994</v>
      </c>
      <c r="F123">
        <f t="shared" si="27"/>
        <v>9.0200000000000031</v>
      </c>
      <c r="H123">
        <f>ROUND(IF(F123&gt;15, 0, ($G$1*(lpg[[#This Row],[km]]/2))/100), 2)</f>
        <v>0.75</v>
      </c>
      <c r="I123">
        <f>ROUND(IF(F123&gt;15, ($G$2*(lpg[[#This Row],[km]]))/100, ($G$2*(lpg[[#This Row],[km]]/2))/100), 2)</f>
        <v>1.1299999999999999</v>
      </c>
      <c r="K123" t="b">
        <f>WEEKDAY(lpg[[#This Row],[data]],14) = 1</f>
        <v>0</v>
      </c>
      <c r="M123" t="b">
        <f t="shared" si="28"/>
        <v>0</v>
      </c>
      <c r="N123" t="b">
        <f t="shared" si="29"/>
        <v>0</v>
      </c>
      <c r="P123" t="b">
        <f t="shared" si="24"/>
        <v>0</v>
      </c>
      <c r="Q123">
        <f t="shared" si="25"/>
        <v>7.8900000000000032</v>
      </c>
      <c r="S123">
        <f t="shared" si="30"/>
        <v>0</v>
      </c>
      <c r="T123">
        <f t="shared" si="31"/>
        <v>0</v>
      </c>
      <c r="U123">
        <f>lpg[[#This Row],[km]]/100 * $G$1</f>
        <v>1.5</v>
      </c>
      <c r="V123">
        <f>lpg[[#This Row],[km]]/100 * $G$2</f>
        <v>2.25</v>
      </c>
    </row>
    <row r="124" spans="1:22" x14ac:dyDescent="0.25">
      <c r="A124">
        <v>118</v>
      </c>
      <c r="B124" s="1">
        <v>41757</v>
      </c>
      <c r="C124">
        <v>3</v>
      </c>
      <c r="E124">
        <f t="shared" si="26"/>
        <v>40.529999999999994</v>
      </c>
      <c r="F124">
        <f t="shared" si="27"/>
        <v>7.8900000000000032</v>
      </c>
      <c r="H124">
        <f>ROUND(IF(F124&gt;15, 0, ($G$1*(lpg[[#This Row],[km]]/2))/100), 2)</f>
        <v>0.09</v>
      </c>
      <c r="I124">
        <f>ROUND(IF(F124&gt;15, ($G$2*(lpg[[#This Row],[km]]))/100, ($G$2*(lpg[[#This Row],[km]]/2))/100), 2)</f>
        <v>0.14000000000000001</v>
      </c>
      <c r="K124" t="b">
        <f>WEEKDAY(lpg[[#This Row],[data]],14) = 1</f>
        <v>0</v>
      </c>
      <c r="M124" t="b">
        <f t="shared" si="28"/>
        <v>0</v>
      </c>
      <c r="N124" t="b">
        <f t="shared" si="29"/>
        <v>0</v>
      </c>
      <c r="P124" t="b">
        <f t="shared" si="24"/>
        <v>0</v>
      </c>
      <c r="Q124">
        <f t="shared" si="25"/>
        <v>7.7500000000000036</v>
      </c>
      <c r="S124">
        <f t="shared" si="30"/>
        <v>0</v>
      </c>
      <c r="T124">
        <f t="shared" si="31"/>
        <v>0</v>
      </c>
      <c r="U124">
        <f>lpg[[#This Row],[km]]/100 * $G$1</f>
        <v>0.18</v>
      </c>
      <c r="V124">
        <f>lpg[[#This Row],[km]]/100 * $G$2</f>
        <v>0.27</v>
      </c>
    </row>
    <row r="125" spans="1:22" x14ac:dyDescent="0.25">
      <c r="A125">
        <v>119</v>
      </c>
      <c r="B125" s="1">
        <v>41758</v>
      </c>
      <c r="C125">
        <v>58</v>
      </c>
      <c r="E125">
        <f t="shared" si="26"/>
        <v>40.439999999999991</v>
      </c>
      <c r="F125">
        <f t="shared" si="27"/>
        <v>7.7500000000000036</v>
      </c>
      <c r="H125">
        <f>ROUND(IF(F125&gt;15, 0, ($G$1*(lpg[[#This Row],[km]]/2))/100), 2)</f>
        <v>1.74</v>
      </c>
      <c r="I125">
        <f>ROUND(IF(F125&gt;15, ($G$2*(lpg[[#This Row],[km]]))/100, ($G$2*(lpg[[#This Row],[km]]/2))/100), 2)</f>
        <v>2.61</v>
      </c>
      <c r="K125" t="b">
        <f>WEEKDAY(lpg[[#This Row],[data]],14) = 1</f>
        <v>0</v>
      </c>
      <c r="M125" t="b">
        <f t="shared" si="28"/>
        <v>0</v>
      </c>
      <c r="N125" t="b">
        <f t="shared" si="29"/>
        <v>0</v>
      </c>
      <c r="P125" t="b">
        <f t="shared" si="24"/>
        <v>0</v>
      </c>
      <c r="Q125">
        <f t="shared" si="25"/>
        <v>5.1400000000000041</v>
      </c>
      <c r="S125">
        <f t="shared" si="30"/>
        <v>0</v>
      </c>
      <c r="T125">
        <f t="shared" si="31"/>
        <v>0</v>
      </c>
      <c r="U125">
        <f>lpg[[#This Row],[km]]/100 * $G$1</f>
        <v>3.4799999999999995</v>
      </c>
      <c r="V125">
        <f>lpg[[#This Row],[km]]/100 * $G$2</f>
        <v>5.22</v>
      </c>
    </row>
    <row r="126" spans="1:22" x14ac:dyDescent="0.25">
      <c r="A126">
        <v>120</v>
      </c>
      <c r="B126" s="1">
        <v>41759</v>
      </c>
      <c r="C126">
        <v>35</v>
      </c>
      <c r="E126">
        <f t="shared" si="26"/>
        <v>38.699999999999989</v>
      </c>
      <c r="F126">
        <f t="shared" si="27"/>
        <v>5.1400000000000041</v>
      </c>
      <c r="H126">
        <f>ROUND(IF(F126&gt;15, 0, ($G$1*(lpg[[#This Row],[km]]/2))/100), 2)</f>
        <v>1.05</v>
      </c>
      <c r="I126">
        <f>ROUND(IF(F126&gt;15, ($G$2*(lpg[[#This Row],[km]]))/100, ($G$2*(lpg[[#This Row],[km]]/2))/100), 2)</f>
        <v>1.58</v>
      </c>
      <c r="K126" t="b">
        <f>WEEKDAY(lpg[[#This Row],[data]],14) = 1</f>
        <v>0</v>
      </c>
      <c r="M126" t="b">
        <f t="shared" si="28"/>
        <v>0</v>
      </c>
      <c r="N126" t="b">
        <f t="shared" si="29"/>
        <v>1</v>
      </c>
      <c r="P126" t="b">
        <f t="shared" si="24"/>
        <v>1</v>
      </c>
      <c r="Q126">
        <f t="shared" si="25"/>
        <v>3.5600000000000041</v>
      </c>
      <c r="S126">
        <f t="shared" si="30"/>
        <v>0</v>
      </c>
      <c r="T126">
        <f t="shared" si="31"/>
        <v>26.439999999999998</v>
      </c>
      <c r="U126">
        <f>lpg[[#This Row],[km]]/100 * $G$1</f>
        <v>2.0999999999999996</v>
      </c>
      <c r="V126">
        <f>lpg[[#This Row],[km]]/100 * $G$2</f>
        <v>3.15</v>
      </c>
    </row>
    <row r="127" spans="1:22" x14ac:dyDescent="0.25">
      <c r="A127">
        <v>121</v>
      </c>
      <c r="B127" s="1">
        <v>41760</v>
      </c>
      <c r="C127">
        <v>146</v>
      </c>
      <c r="E127">
        <f t="shared" si="26"/>
        <v>37.649999999999991</v>
      </c>
      <c r="F127">
        <f t="shared" si="27"/>
        <v>30</v>
      </c>
      <c r="H127">
        <f>ROUND(IF(F127&gt;15, 0, ($G$1*(lpg[[#This Row],[km]]/2))/100), 2)</f>
        <v>0</v>
      </c>
      <c r="I127">
        <f>ROUND(IF(F127&gt;15, ($G$2*(lpg[[#This Row],[km]]))/100, ($G$2*(lpg[[#This Row],[km]]/2))/100), 2)</f>
        <v>13.14</v>
      </c>
      <c r="K127" t="b">
        <f>WEEKDAY(lpg[[#This Row],[data]],14) = 1</f>
        <v>1</v>
      </c>
      <c r="M127" t="b">
        <f t="shared" si="28"/>
        <v>1</v>
      </c>
      <c r="N127" t="b">
        <f t="shared" si="29"/>
        <v>0</v>
      </c>
      <c r="P127" t="b">
        <f t="shared" si="24"/>
        <v>0</v>
      </c>
      <c r="Q127">
        <f t="shared" si="25"/>
        <v>16.86</v>
      </c>
      <c r="S127">
        <f t="shared" si="30"/>
        <v>7.3500000000000085</v>
      </c>
      <c r="T127">
        <f t="shared" si="31"/>
        <v>0</v>
      </c>
      <c r="U127">
        <f>lpg[[#This Row],[km]]/100 * $G$1</f>
        <v>8.76</v>
      </c>
      <c r="V127">
        <f>lpg[[#This Row],[km]]/100 * $G$2</f>
        <v>13.14</v>
      </c>
    </row>
    <row r="128" spans="1:22" x14ac:dyDescent="0.25">
      <c r="A128">
        <v>122</v>
      </c>
      <c r="B128" s="1">
        <v>41761</v>
      </c>
      <c r="C128">
        <v>45</v>
      </c>
      <c r="E128">
        <f t="shared" si="26"/>
        <v>45</v>
      </c>
      <c r="F128">
        <f t="shared" si="27"/>
        <v>16.86</v>
      </c>
      <c r="H128">
        <f>ROUND(IF(F128&gt;15, 0, ($G$1*(lpg[[#This Row],[km]]/2))/100), 2)</f>
        <v>0</v>
      </c>
      <c r="I128">
        <f>ROUND(IF(F128&gt;15, ($G$2*(lpg[[#This Row],[km]]))/100, ($G$2*(lpg[[#This Row],[km]]/2))/100), 2)</f>
        <v>4.05</v>
      </c>
      <c r="K128" t="b">
        <f>WEEKDAY(lpg[[#This Row],[data]],14) = 1</f>
        <v>0</v>
      </c>
      <c r="M128" t="b">
        <f t="shared" si="28"/>
        <v>0</v>
      </c>
      <c r="N128" t="b">
        <f t="shared" si="29"/>
        <v>0</v>
      </c>
      <c r="P128" t="b">
        <f t="shared" si="24"/>
        <v>0</v>
      </c>
      <c r="Q128">
        <f t="shared" si="25"/>
        <v>12.809999999999999</v>
      </c>
      <c r="S128">
        <f t="shared" si="30"/>
        <v>0</v>
      </c>
      <c r="T128">
        <f t="shared" si="31"/>
        <v>0</v>
      </c>
      <c r="U128">
        <f>lpg[[#This Row],[km]]/100 * $G$1</f>
        <v>2.7</v>
      </c>
      <c r="V128">
        <f>lpg[[#This Row],[km]]/100 * $G$2</f>
        <v>4.05</v>
      </c>
    </row>
    <row r="129" spans="1:22" x14ac:dyDescent="0.25">
      <c r="A129">
        <v>123</v>
      </c>
      <c r="B129" s="1">
        <v>41762</v>
      </c>
      <c r="C129">
        <v>127</v>
      </c>
      <c r="E129">
        <f t="shared" si="26"/>
        <v>45</v>
      </c>
      <c r="F129">
        <f t="shared" si="27"/>
        <v>12.809999999999999</v>
      </c>
      <c r="H129">
        <f>ROUND(IF(F129&gt;15, 0, ($G$1*(lpg[[#This Row],[km]]/2))/100), 2)</f>
        <v>3.81</v>
      </c>
      <c r="I129">
        <f>ROUND(IF(F129&gt;15, ($G$2*(lpg[[#This Row],[km]]))/100, ($G$2*(lpg[[#This Row],[km]]/2))/100), 2)</f>
        <v>5.72</v>
      </c>
      <c r="K129" t="b">
        <f>WEEKDAY(lpg[[#This Row],[data]],14) = 1</f>
        <v>0</v>
      </c>
      <c r="M129" t="b">
        <f t="shared" si="28"/>
        <v>0</v>
      </c>
      <c r="N129" t="b">
        <f t="shared" si="29"/>
        <v>0</v>
      </c>
      <c r="P129" t="b">
        <f t="shared" si="24"/>
        <v>0</v>
      </c>
      <c r="Q129">
        <f t="shared" si="25"/>
        <v>7.089999999999999</v>
      </c>
      <c r="S129">
        <f t="shared" si="30"/>
        <v>0</v>
      </c>
      <c r="T129">
        <f t="shared" si="31"/>
        <v>0</v>
      </c>
      <c r="U129">
        <f>lpg[[#This Row],[km]]/100 * $G$1</f>
        <v>7.62</v>
      </c>
      <c r="V129">
        <f>lpg[[#This Row],[km]]/100 * $G$2</f>
        <v>11.43</v>
      </c>
    </row>
    <row r="130" spans="1:22" x14ac:dyDescent="0.25">
      <c r="A130">
        <v>124</v>
      </c>
      <c r="B130" s="1">
        <v>41763</v>
      </c>
      <c r="C130">
        <v>48</v>
      </c>
      <c r="E130">
        <f t="shared" si="26"/>
        <v>41.19</v>
      </c>
      <c r="F130">
        <f t="shared" si="27"/>
        <v>7.089999999999999</v>
      </c>
      <c r="H130">
        <f>ROUND(IF(F130&gt;15, 0, ($G$1*(lpg[[#This Row],[km]]/2))/100), 2)</f>
        <v>1.44</v>
      </c>
      <c r="I130">
        <f>ROUND(IF(F130&gt;15, ($G$2*(lpg[[#This Row],[km]]))/100, ($G$2*(lpg[[#This Row],[km]]/2))/100), 2)</f>
        <v>2.16</v>
      </c>
      <c r="K130" t="b">
        <f>WEEKDAY(lpg[[#This Row],[data]],14) = 1</f>
        <v>0</v>
      </c>
      <c r="M130" t="b">
        <f t="shared" si="28"/>
        <v>0</v>
      </c>
      <c r="N130" t="b">
        <f t="shared" si="29"/>
        <v>1</v>
      </c>
      <c r="P130" t="b">
        <f t="shared" si="24"/>
        <v>0</v>
      </c>
      <c r="Q130">
        <f t="shared" si="25"/>
        <v>4.9299999999999988</v>
      </c>
      <c r="S130">
        <f t="shared" si="30"/>
        <v>0</v>
      </c>
      <c r="T130">
        <f t="shared" si="31"/>
        <v>25.07</v>
      </c>
      <c r="U130">
        <f>lpg[[#This Row],[km]]/100 * $G$1</f>
        <v>2.88</v>
      </c>
      <c r="V130">
        <f>lpg[[#This Row],[km]]/100 * $G$2</f>
        <v>4.32</v>
      </c>
    </row>
    <row r="131" spans="1:22" x14ac:dyDescent="0.25">
      <c r="A131">
        <v>125</v>
      </c>
      <c r="B131" s="1">
        <v>41764</v>
      </c>
      <c r="C131">
        <v>128</v>
      </c>
      <c r="E131">
        <f t="shared" si="26"/>
        <v>39.75</v>
      </c>
      <c r="F131">
        <f t="shared" si="27"/>
        <v>30</v>
      </c>
      <c r="H131">
        <f>ROUND(IF(F131&gt;15, 0, ($G$1*(lpg[[#This Row],[km]]/2))/100), 2)</f>
        <v>0</v>
      </c>
      <c r="I131">
        <f>ROUND(IF(F131&gt;15, ($G$2*(lpg[[#This Row],[km]]))/100, ($G$2*(lpg[[#This Row],[km]]/2))/100), 2)</f>
        <v>11.52</v>
      </c>
      <c r="K131" t="b">
        <f>WEEKDAY(lpg[[#This Row],[data]],14) = 1</f>
        <v>0</v>
      </c>
      <c r="M131" t="b">
        <f t="shared" si="28"/>
        <v>0</v>
      </c>
      <c r="N131" t="b">
        <f t="shared" si="29"/>
        <v>0</v>
      </c>
      <c r="P131" t="b">
        <f t="shared" si="24"/>
        <v>0</v>
      </c>
      <c r="Q131">
        <f t="shared" si="25"/>
        <v>18.48</v>
      </c>
      <c r="S131">
        <f t="shared" si="30"/>
        <v>0</v>
      </c>
      <c r="T131">
        <f t="shared" si="31"/>
        <v>0</v>
      </c>
      <c r="U131">
        <f>lpg[[#This Row],[km]]/100 * $G$1</f>
        <v>7.68</v>
      </c>
      <c r="V131">
        <f>lpg[[#This Row],[km]]/100 * $G$2</f>
        <v>11.52</v>
      </c>
    </row>
    <row r="132" spans="1:22" x14ac:dyDescent="0.25">
      <c r="A132">
        <v>126</v>
      </c>
      <c r="B132" s="1">
        <v>41765</v>
      </c>
      <c r="C132">
        <v>115</v>
      </c>
      <c r="E132">
        <f t="shared" si="26"/>
        <v>39.75</v>
      </c>
      <c r="F132">
        <f t="shared" si="27"/>
        <v>18.48</v>
      </c>
      <c r="H132">
        <f>ROUND(IF(F132&gt;15, 0, ($G$1*(lpg[[#This Row],[km]]/2))/100), 2)</f>
        <v>0</v>
      </c>
      <c r="I132">
        <f>ROUND(IF(F132&gt;15, ($G$2*(lpg[[#This Row],[km]]))/100, ($G$2*(lpg[[#This Row],[km]]/2))/100), 2)</f>
        <v>10.35</v>
      </c>
      <c r="K132" t="b">
        <f>WEEKDAY(lpg[[#This Row],[data]],14) = 1</f>
        <v>0</v>
      </c>
      <c r="M132" t="b">
        <f t="shared" si="28"/>
        <v>0</v>
      </c>
      <c r="N132" t="b">
        <f t="shared" si="29"/>
        <v>0</v>
      </c>
      <c r="P132" t="b">
        <f t="shared" si="24"/>
        <v>0</v>
      </c>
      <c r="Q132">
        <f t="shared" si="25"/>
        <v>8.1300000000000008</v>
      </c>
      <c r="S132">
        <f t="shared" si="30"/>
        <v>0</v>
      </c>
      <c r="T132">
        <f t="shared" si="31"/>
        <v>0</v>
      </c>
      <c r="U132">
        <f>lpg[[#This Row],[km]]/100 * $G$1</f>
        <v>6.8999999999999995</v>
      </c>
      <c r="V132">
        <f>lpg[[#This Row],[km]]/100 * $G$2</f>
        <v>10.35</v>
      </c>
    </row>
    <row r="133" spans="1:22" x14ac:dyDescent="0.25">
      <c r="A133">
        <v>127</v>
      </c>
      <c r="B133" s="1">
        <v>41766</v>
      </c>
      <c r="C133">
        <v>103</v>
      </c>
      <c r="E133">
        <f t="shared" si="26"/>
        <v>39.75</v>
      </c>
      <c r="F133">
        <f t="shared" si="27"/>
        <v>8.1300000000000008</v>
      </c>
      <c r="H133">
        <f>ROUND(IF(F133&gt;15, 0, ($G$1*(lpg[[#This Row],[km]]/2))/100), 2)</f>
        <v>3.09</v>
      </c>
      <c r="I133">
        <f>ROUND(IF(F133&gt;15, ($G$2*(lpg[[#This Row],[km]]))/100, ($G$2*(lpg[[#This Row],[km]]/2))/100), 2)</f>
        <v>4.6399999999999997</v>
      </c>
      <c r="K133" t="b">
        <f>WEEKDAY(lpg[[#This Row],[data]],14) = 1</f>
        <v>0</v>
      </c>
      <c r="M133" t="b">
        <f t="shared" si="28"/>
        <v>0</v>
      </c>
      <c r="N133" t="b">
        <f t="shared" si="29"/>
        <v>1</v>
      </c>
      <c r="P133" t="b">
        <f t="shared" si="24"/>
        <v>0</v>
      </c>
      <c r="Q133">
        <f t="shared" si="25"/>
        <v>3.4900000000000011</v>
      </c>
      <c r="S133">
        <f t="shared" si="30"/>
        <v>0</v>
      </c>
      <c r="T133">
        <f t="shared" si="31"/>
        <v>26.509999999999998</v>
      </c>
      <c r="U133">
        <f>lpg[[#This Row],[km]]/100 * $G$1</f>
        <v>6.18</v>
      </c>
      <c r="V133">
        <f>lpg[[#This Row],[km]]/100 * $G$2</f>
        <v>9.27</v>
      </c>
    </row>
    <row r="134" spans="1:22" x14ac:dyDescent="0.25">
      <c r="A134">
        <v>128</v>
      </c>
      <c r="B134" s="1">
        <v>41767</v>
      </c>
      <c r="C134">
        <v>21</v>
      </c>
      <c r="E134">
        <f t="shared" si="26"/>
        <v>36.659999999999997</v>
      </c>
      <c r="F134">
        <f t="shared" si="27"/>
        <v>30</v>
      </c>
      <c r="H134">
        <f>ROUND(IF(F134&gt;15, 0, ($G$1*(lpg[[#This Row],[km]]/2))/100), 2)</f>
        <v>0</v>
      </c>
      <c r="I134">
        <f>ROUND(IF(F134&gt;15, ($G$2*(lpg[[#This Row],[km]]))/100, ($G$2*(lpg[[#This Row],[km]]/2))/100), 2)</f>
        <v>1.89</v>
      </c>
      <c r="K134" t="b">
        <f>WEEKDAY(lpg[[#This Row],[data]],14) = 1</f>
        <v>1</v>
      </c>
      <c r="M134" t="b">
        <f t="shared" si="28"/>
        <v>1</v>
      </c>
      <c r="N134" t="b">
        <f t="shared" si="29"/>
        <v>0</v>
      </c>
      <c r="P134" t="b">
        <f t="shared" si="24"/>
        <v>0</v>
      </c>
      <c r="Q134">
        <f t="shared" si="25"/>
        <v>28.11</v>
      </c>
      <c r="S134">
        <f t="shared" si="30"/>
        <v>8.3400000000000034</v>
      </c>
      <c r="T134">
        <f t="shared" si="31"/>
        <v>0</v>
      </c>
      <c r="U134">
        <f>lpg[[#This Row],[km]]/100 * $G$1</f>
        <v>1.26</v>
      </c>
      <c r="V134">
        <f>lpg[[#This Row],[km]]/100 * $G$2</f>
        <v>1.89</v>
      </c>
    </row>
    <row r="135" spans="1:22" x14ac:dyDescent="0.25">
      <c r="A135">
        <v>129</v>
      </c>
      <c r="B135" s="1">
        <v>41768</v>
      </c>
      <c r="C135">
        <v>150</v>
      </c>
      <c r="E135">
        <f t="shared" si="26"/>
        <v>45</v>
      </c>
      <c r="F135">
        <f t="shared" si="27"/>
        <v>28.11</v>
      </c>
      <c r="H135">
        <f>ROUND(IF(F135&gt;15, 0, ($G$1*(lpg[[#This Row],[km]]/2))/100), 2)</f>
        <v>0</v>
      </c>
      <c r="I135">
        <f>ROUND(IF(F135&gt;15, ($G$2*(lpg[[#This Row],[km]]))/100, ($G$2*(lpg[[#This Row],[km]]/2))/100), 2)</f>
        <v>13.5</v>
      </c>
      <c r="K135" t="b">
        <f>WEEKDAY(lpg[[#This Row],[data]],14) = 1</f>
        <v>0</v>
      </c>
      <c r="M135" t="b">
        <f t="shared" si="28"/>
        <v>0</v>
      </c>
      <c r="N135" t="b">
        <f t="shared" si="29"/>
        <v>0</v>
      </c>
      <c r="P135" t="b">
        <f t="shared" si="24"/>
        <v>0</v>
      </c>
      <c r="Q135">
        <f t="shared" si="25"/>
        <v>14.61</v>
      </c>
      <c r="S135">
        <f t="shared" si="30"/>
        <v>0</v>
      </c>
      <c r="T135">
        <f t="shared" si="31"/>
        <v>0</v>
      </c>
      <c r="U135">
        <f>lpg[[#This Row],[km]]/100 * $G$1</f>
        <v>9</v>
      </c>
      <c r="V135">
        <f>lpg[[#This Row],[km]]/100 * $G$2</f>
        <v>13.5</v>
      </c>
    </row>
    <row r="136" spans="1:22" x14ac:dyDescent="0.25">
      <c r="A136">
        <v>130</v>
      </c>
      <c r="B136" s="1">
        <v>41769</v>
      </c>
      <c r="C136">
        <v>49</v>
      </c>
      <c r="E136">
        <f t="shared" si="26"/>
        <v>45</v>
      </c>
      <c r="F136">
        <f t="shared" si="27"/>
        <v>14.61</v>
      </c>
      <c r="H136">
        <f>ROUND(IF(F136&gt;15, 0, ($G$1*(lpg[[#This Row],[km]]/2))/100), 2)</f>
        <v>1.47</v>
      </c>
      <c r="I136">
        <f>ROUND(IF(F136&gt;15, ($G$2*(lpg[[#This Row],[km]]))/100, ($G$2*(lpg[[#This Row],[km]]/2))/100), 2)</f>
        <v>2.21</v>
      </c>
      <c r="K136" t="b">
        <f>WEEKDAY(lpg[[#This Row],[data]],14) = 1</f>
        <v>0</v>
      </c>
      <c r="M136" t="b">
        <f t="shared" si="28"/>
        <v>0</v>
      </c>
      <c r="N136" t="b">
        <f t="shared" si="29"/>
        <v>0</v>
      </c>
      <c r="P136" t="b">
        <f t="shared" ref="P136:P199" si="32">F136&lt;5.25</f>
        <v>0</v>
      </c>
      <c r="Q136">
        <f t="shared" ref="Q136:Q199" si="33">F136-I136</f>
        <v>12.399999999999999</v>
      </c>
      <c r="S136">
        <f t="shared" si="30"/>
        <v>0</v>
      </c>
      <c r="T136">
        <f t="shared" si="31"/>
        <v>0</v>
      </c>
      <c r="U136">
        <f>lpg[[#This Row],[km]]/100 * $G$1</f>
        <v>2.94</v>
      </c>
      <c r="V136">
        <f>lpg[[#This Row],[km]]/100 * $G$2</f>
        <v>4.41</v>
      </c>
    </row>
    <row r="137" spans="1:22" x14ac:dyDescent="0.25">
      <c r="A137">
        <v>131</v>
      </c>
      <c r="B137" s="1">
        <v>41770</v>
      </c>
      <c r="C137">
        <v>20</v>
      </c>
      <c r="E137">
        <f t="shared" si="26"/>
        <v>43.53</v>
      </c>
      <c r="F137">
        <f t="shared" si="27"/>
        <v>12.399999999999999</v>
      </c>
      <c r="H137">
        <f>ROUND(IF(F137&gt;15, 0, ($G$1*(lpg[[#This Row],[km]]/2))/100), 2)</f>
        <v>0.6</v>
      </c>
      <c r="I137">
        <f>ROUND(IF(F137&gt;15, ($G$2*(lpg[[#This Row],[km]]))/100, ($G$2*(lpg[[#This Row],[km]]/2))/100), 2)</f>
        <v>0.9</v>
      </c>
      <c r="K137" t="b">
        <f>WEEKDAY(lpg[[#This Row],[data]],14) = 1</f>
        <v>0</v>
      </c>
      <c r="M137" t="b">
        <f t="shared" si="28"/>
        <v>0</v>
      </c>
      <c r="N137" t="b">
        <f t="shared" si="29"/>
        <v>0</v>
      </c>
      <c r="P137" t="b">
        <f t="shared" si="32"/>
        <v>0</v>
      </c>
      <c r="Q137">
        <f t="shared" si="33"/>
        <v>11.499999999999998</v>
      </c>
      <c r="S137">
        <f t="shared" si="30"/>
        <v>0</v>
      </c>
      <c r="T137">
        <f t="shared" si="31"/>
        <v>0</v>
      </c>
      <c r="U137">
        <f>lpg[[#This Row],[km]]/100 * $G$1</f>
        <v>1.2000000000000002</v>
      </c>
      <c r="V137">
        <f>lpg[[#This Row],[km]]/100 * $G$2</f>
        <v>1.8</v>
      </c>
    </row>
    <row r="138" spans="1:22" x14ac:dyDescent="0.25">
      <c r="A138">
        <v>132</v>
      </c>
      <c r="B138" s="1">
        <v>41771</v>
      </c>
      <c r="C138">
        <v>120</v>
      </c>
      <c r="E138">
        <f t="shared" si="26"/>
        <v>42.93</v>
      </c>
      <c r="F138">
        <f t="shared" si="27"/>
        <v>11.499999999999998</v>
      </c>
      <c r="H138">
        <f>ROUND(IF(F138&gt;15, 0, ($G$1*(lpg[[#This Row],[km]]/2))/100), 2)</f>
        <v>3.6</v>
      </c>
      <c r="I138">
        <f>ROUND(IF(F138&gt;15, ($G$2*(lpg[[#This Row],[km]]))/100, ($G$2*(lpg[[#This Row],[km]]/2))/100), 2)</f>
        <v>5.4</v>
      </c>
      <c r="K138" t="b">
        <f>WEEKDAY(lpg[[#This Row],[data]],14) = 1</f>
        <v>0</v>
      </c>
      <c r="M138" t="b">
        <f t="shared" si="28"/>
        <v>0</v>
      </c>
      <c r="N138" t="b">
        <f t="shared" si="29"/>
        <v>0</v>
      </c>
      <c r="P138" t="b">
        <f t="shared" si="32"/>
        <v>0</v>
      </c>
      <c r="Q138">
        <f t="shared" si="33"/>
        <v>6.0999999999999979</v>
      </c>
      <c r="S138">
        <f t="shared" si="30"/>
        <v>0</v>
      </c>
      <c r="T138">
        <f t="shared" si="31"/>
        <v>0</v>
      </c>
      <c r="U138">
        <f>lpg[[#This Row],[km]]/100 * $G$1</f>
        <v>7.1999999999999993</v>
      </c>
      <c r="V138">
        <f>lpg[[#This Row],[km]]/100 * $G$2</f>
        <v>10.799999999999999</v>
      </c>
    </row>
    <row r="139" spans="1:22" x14ac:dyDescent="0.25">
      <c r="A139">
        <v>133</v>
      </c>
      <c r="B139" s="1">
        <v>41772</v>
      </c>
      <c r="C139">
        <v>39</v>
      </c>
      <c r="E139">
        <f t="shared" si="26"/>
        <v>39.33</v>
      </c>
      <c r="F139">
        <f t="shared" si="27"/>
        <v>6.0999999999999979</v>
      </c>
      <c r="H139">
        <f>ROUND(IF(F139&gt;15, 0, ($G$1*(lpg[[#This Row],[km]]/2))/100), 2)</f>
        <v>1.17</v>
      </c>
      <c r="I139">
        <f>ROUND(IF(F139&gt;15, ($G$2*(lpg[[#This Row],[km]]))/100, ($G$2*(lpg[[#This Row],[km]]/2))/100), 2)</f>
        <v>1.76</v>
      </c>
      <c r="K139" t="b">
        <f>WEEKDAY(lpg[[#This Row],[data]],14) = 1</f>
        <v>0</v>
      </c>
      <c r="M139" t="b">
        <f t="shared" si="28"/>
        <v>0</v>
      </c>
      <c r="N139" t="b">
        <f t="shared" si="29"/>
        <v>1</v>
      </c>
      <c r="P139" t="b">
        <f t="shared" si="32"/>
        <v>0</v>
      </c>
      <c r="Q139">
        <f t="shared" si="33"/>
        <v>4.3399999999999981</v>
      </c>
      <c r="S139">
        <f t="shared" si="30"/>
        <v>0</v>
      </c>
      <c r="T139">
        <f t="shared" si="31"/>
        <v>25.660000000000004</v>
      </c>
      <c r="U139">
        <f>lpg[[#This Row],[km]]/100 * $G$1</f>
        <v>2.34</v>
      </c>
      <c r="V139">
        <f>lpg[[#This Row],[km]]/100 * $G$2</f>
        <v>3.5100000000000002</v>
      </c>
    </row>
    <row r="140" spans="1:22" x14ac:dyDescent="0.25">
      <c r="A140">
        <v>134</v>
      </c>
      <c r="B140" s="1">
        <v>41773</v>
      </c>
      <c r="C140">
        <v>15</v>
      </c>
      <c r="E140">
        <f t="shared" si="26"/>
        <v>38.159999999999997</v>
      </c>
      <c r="F140">
        <f t="shared" si="27"/>
        <v>30</v>
      </c>
      <c r="H140">
        <f>ROUND(IF(F140&gt;15, 0, ($G$1*(lpg[[#This Row],[km]]/2))/100), 2)</f>
        <v>0</v>
      </c>
      <c r="I140">
        <f>ROUND(IF(F140&gt;15, ($G$2*(lpg[[#This Row],[km]]))/100, ($G$2*(lpg[[#This Row],[km]]/2))/100), 2)</f>
        <v>1.35</v>
      </c>
      <c r="K140" t="b">
        <f>WEEKDAY(lpg[[#This Row],[data]],14) = 1</f>
        <v>0</v>
      </c>
      <c r="M140" t="b">
        <f t="shared" si="28"/>
        <v>0</v>
      </c>
      <c r="N140" t="b">
        <f t="shared" si="29"/>
        <v>0</v>
      </c>
      <c r="P140" t="b">
        <f t="shared" si="32"/>
        <v>0</v>
      </c>
      <c r="Q140">
        <f t="shared" si="33"/>
        <v>28.65</v>
      </c>
      <c r="S140">
        <f t="shared" si="30"/>
        <v>0</v>
      </c>
      <c r="T140">
        <f t="shared" si="31"/>
        <v>0</v>
      </c>
      <c r="U140">
        <f>lpg[[#This Row],[km]]/100 * $G$1</f>
        <v>0.89999999999999991</v>
      </c>
      <c r="V140">
        <f>lpg[[#This Row],[km]]/100 * $G$2</f>
        <v>1.3499999999999999</v>
      </c>
    </row>
    <row r="141" spans="1:22" x14ac:dyDescent="0.25">
      <c r="A141">
        <v>135</v>
      </c>
      <c r="B141" s="1">
        <v>41774</v>
      </c>
      <c r="C141">
        <v>118</v>
      </c>
      <c r="E141">
        <f t="shared" si="26"/>
        <v>38.159999999999997</v>
      </c>
      <c r="F141">
        <f t="shared" si="27"/>
        <v>28.65</v>
      </c>
      <c r="H141">
        <f>ROUND(IF(F141&gt;15, 0, ($G$1*(lpg[[#This Row],[km]]/2))/100), 2)</f>
        <v>0</v>
      </c>
      <c r="I141">
        <f>ROUND(IF(F141&gt;15, ($G$2*(lpg[[#This Row],[km]]))/100, ($G$2*(lpg[[#This Row],[km]]/2))/100), 2)</f>
        <v>10.62</v>
      </c>
      <c r="K141" t="b">
        <f>WEEKDAY(lpg[[#This Row],[data]],14) = 1</f>
        <v>1</v>
      </c>
      <c r="M141" t="b">
        <f t="shared" si="28"/>
        <v>1</v>
      </c>
      <c r="N141" t="b">
        <f t="shared" si="29"/>
        <v>0</v>
      </c>
      <c r="P141" t="b">
        <f t="shared" si="32"/>
        <v>0</v>
      </c>
      <c r="Q141">
        <f t="shared" si="33"/>
        <v>18.03</v>
      </c>
      <c r="S141">
        <f t="shared" si="30"/>
        <v>6.8400000000000034</v>
      </c>
      <c r="T141">
        <f t="shared" si="31"/>
        <v>0</v>
      </c>
      <c r="U141">
        <f>lpg[[#This Row],[km]]/100 * $G$1</f>
        <v>7.08</v>
      </c>
      <c r="V141">
        <f>lpg[[#This Row],[km]]/100 * $G$2</f>
        <v>10.62</v>
      </c>
    </row>
    <row r="142" spans="1:22" x14ac:dyDescent="0.25">
      <c r="A142">
        <v>136</v>
      </c>
      <c r="B142" s="1">
        <v>41775</v>
      </c>
      <c r="C142">
        <v>37</v>
      </c>
      <c r="E142">
        <f t="shared" si="26"/>
        <v>45</v>
      </c>
      <c r="F142">
        <f t="shared" si="27"/>
        <v>18.03</v>
      </c>
      <c r="H142">
        <f>ROUND(IF(F142&gt;15, 0, ($G$1*(lpg[[#This Row],[km]]/2))/100), 2)</f>
        <v>0</v>
      </c>
      <c r="I142">
        <f>ROUND(IF(F142&gt;15, ($G$2*(lpg[[#This Row],[km]]))/100, ($G$2*(lpg[[#This Row],[km]]/2))/100), 2)</f>
        <v>3.33</v>
      </c>
      <c r="K142" t="b">
        <f>WEEKDAY(lpg[[#This Row],[data]],14) = 1</f>
        <v>0</v>
      </c>
      <c r="M142" t="b">
        <f t="shared" si="28"/>
        <v>0</v>
      </c>
      <c r="N142" t="b">
        <f t="shared" si="29"/>
        <v>0</v>
      </c>
      <c r="P142" t="b">
        <f t="shared" si="32"/>
        <v>0</v>
      </c>
      <c r="Q142">
        <f t="shared" si="33"/>
        <v>14.700000000000001</v>
      </c>
      <c r="S142">
        <f t="shared" si="30"/>
        <v>0</v>
      </c>
      <c r="T142">
        <f t="shared" si="31"/>
        <v>0</v>
      </c>
      <c r="U142">
        <f>lpg[[#This Row],[km]]/100 * $G$1</f>
        <v>2.2199999999999998</v>
      </c>
      <c r="V142">
        <f>lpg[[#This Row],[km]]/100 * $G$2</f>
        <v>3.33</v>
      </c>
    </row>
    <row r="143" spans="1:22" x14ac:dyDescent="0.25">
      <c r="A143">
        <v>137</v>
      </c>
      <c r="B143" s="1">
        <v>41776</v>
      </c>
      <c r="C143">
        <v>107</v>
      </c>
      <c r="E143">
        <f t="shared" si="26"/>
        <v>45</v>
      </c>
      <c r="F143">
        <f t="shared" si="27"/>
        <v>14.700000000000001</v>
      </c>
      <c r="H143">
        <f>ROUND(IF(F143&gt;15, 0, ($G$1*(lpg[[#This Row],[km]]/2))/100), 2)</f>
        <v>3.21</v>
      </c>
      <c r="I143">
        <f>ROUND(IF(F143&gt;15, ($G$2*(lpg[[#This Row],[km]]))/100, ($G$2*(lpg[[#This Row],[km]]/2))/100), 2)</f>
        <v>4.82</v>
      </c>
      <c r="K143" t="b">
        <f>WEEKDAY(lpg[[#This Row],[data]],14) = 1</f>
        <v>0</v>
      </c>
      <c r="M143" t="b">
        <f t="shared" si="28"/>
        <v>0</v>
      </c>
      <c r="N143" t="b">
        <f t="shared" si="29"/>
        <v>0</v>
      </c>
      <c r="P143" t="b">
        <f t="shared" si="32"/>
        <v>0</v>
      </c>
      <c r="Q143">
        <f t="shared" si="33"/>
        <v>9.8800000000000008</v>
      </c>
      <c r="S143">
        <f t="shared" si="30"/>
        <v>0</v>
      </c>
      <c r="T143">
        <f t="shared" si="31"/>
        <v>0</v>
      </c>
      <c r="U143">
        <f>lpg[[#This Row],[km]]/100 * $G$1</f>
        <v>6.42</v>
      </c>
      <c r="V143">
        <f>lpg[[#This Row],[km]]/100 * $G$2</f>
        <v>9.6300000000000008</v>
      </c>
    </row>
    <row r="144" spans="1:22" x14ac:dyDescent="0.25">
      <c r="A144">
        <v>138</v>
      </c>
      <c r="B144" s="1">
        <v>41777</v>
      </c>
      <c r="C144">
        <v>51</v>
      </c>
      <c r="E144">
        <f t="shared" si="26"/>
        <v>41.79</v>
      </c>
      <c r="F144">
        <f t="shared" si="27"/>
        <v>9.8800000000000008</v>
      </c>
      <c r="H144">
        <f>ROUND(IF(F144&gt;15, 0, ($G$1*(lpg[[#This Row],[km]]/2))/100), 2)</f>
        <v>1.53</v>
      </c>
      <c r="I144">
        <f>ROUND(IF(F144&gt;15, ($G$2*(lpg[[#This Row],[km]]))/100, ($G$2*(lpg[[#This Row],[km]]/2))/100), 2)</f>
        <v>2.2999999999999998</v>
      </c>
      <c r="K144" t="b">
        <f>WEEKDAY(lpg[[#This Row],[data]],14) = 1</f>
        <v>0</v>
      </c>
      <c r="M144" t="b">
        <f t="shared" si="28"/>
        <v>0</v>
      </c>
      <c r="N144" t="b">
        <f t="shared" si="29"/>
        <v>0</v>
      </c>
      <c r="P144" t="b">
        <f t="shared" si="32"/>
        <v>0</v>
      </c>
      <c r="Q144">
        <f t="shared" si="33"/>
        <v>7.580000000000001</v>
      </c>
      <c r="S144">
        <f t="shared" si="30"/>
        <v>0</v>
      </c>
      <c r="T144">
        <f t="shared" si="31"/>
        <v>0</v>
      </c>
      <c r="U144">
        <f>lpg[[#This Row],[km]]/100 * $G$1</f>
        <v>3.06</v>
      </c>
      <c r="V144">
        <f>lpg[[#This Row],[km]]/100 * $G$2</f>
        <v>4.59</v>
      </c>
    </row>
    <row r="145" spans="1:22" x14ac:dyDescent="0.25">
      <c r="A145">
        <v>139</v>
      </c>
      <c r="B145" s="1">
        <v>41778</v>
      </c>
      <c r="C145">
        <v>76</v>
      </c>
      <c r="E145">
        <f t="shared" si="26"/>
        <v>40.26</v>
      </c>
      <c r="F145">
        <f t="shared" si="27"/>
        <v>7.580000000000001</v>
      </c>
      <c r="H145">
        <f>ROUND(IF(F145&gt;15, 0, ($G$1*(lpg[[#This Row],[km]]/2))/100), 2)</f>
        <v>2.2799999999999998</v>
      </c>
      <c r="I145">
        <f>ROUND(IF(F145&gt;15, ($G$2*(lpg[[#This Row],[km]]))/100, ($G$2*(lpg[[#This Row],[km]]/2))/100), 2)</f>
        <v>3.42</v>
      </c>
      <c r="K145" t="b">
        <f>WEEKDAY(lpg[[#This Row],[data]],14) = 1</f>
        <v>0</v>
      </c>
      <c r="M145" t="b">
        <f t="shared" si="28"/>
        <v>0</v>
      </c>
      <c r="N145" t="b">
        <f t="shared" si="29"/>
        <v>1</v>
      </c>
      <c r="P145" t="b">
        <f t="shared" si="32"/>
        <v>0</v>
      </c>
      <c r="Q145">
        <f t="shared" si="33"/>
        <v>4.160000000000001</v>
      </c>
      <c r="S145">
        <f t="shared" si="30"/>
        <v>0</v>
      </c>
      <c r="T145">
        <f t="shared" si="31"/>
        <v>25.84</v>
      </c>
      <c r="U145">
        <f>lpg[[#This Row],[km]]/100 * $G$1</f>
        <v>4.5600000000000005</v>
      </c>
      <c r="V145">
        <f>lpg[[#This Row],[km]]/100 * $G$2</f>
        <v>6.84</v>
      </c>
    </row>
    <row r="146" spans="1:22" x14ac:dyDescent="0.25">
      <c r="A146">
        <v>140</v>
      </c>
      <c r="B146" s="1">
        <v>41779</v>
      </c>
      <c r="C146">
        <v>41</v>
      </c>
      <c r="E146">
        <f t="shared" si="26"/>
        <v>37.979999999999997</v>
      </c>
      <c r="F146">
        <f t="shared" si="27"/>
        <v>30</v>
      </c>
      <c r="H146">
        <f>ROUND(IF(F146&gt;15, 0, ($G$1*(lpg[[#This Row],[km]]/2))/100), 2)</f>
        <v>0</v>
      </c>
      <c r="I146">
        <f>ROUND(IF(F146&gt;15, ($G$2*(lpg[[#This Row],[km]]))/100, ($G$2*(lpg[[#This Row],[km]]/2))/100), 2)</f>
        <v>3.69</v>
      </c>
      <c r="K146" t="b">
        <f>WEEKDAY(lpg[[#This Row],[data]],14) = 1</f>
        <v>0</v>
      </c>
      <c r="M146" t="b">
        <f t="shared" si="28"/>
        <v>0</v>
      </c>
      <c r="N146" t="b">
        <f t="shared" si="29"/>
        <v>0</v>
      </c>
      <c r="P146" t="b">
        <f t="shared" si="32"/>
        <v>0</v>
      </c>
      <c r="Q146">
        <f t="shared" si="33"/>
        <v>26.31</v>
      </c>
      <c r="S146">
        <f t="shared" si="30"/>
        <v>0</v>
      </c>
      <c r="T146">
        <f t="shared" si="31"/>
        <v>0</v>
      </c>
      <c r="U146">
        <f>lpg[[#This Row],[km]]/100 * $G$1</f>
        <v>2.46</v>
      </c>
      <c r="V146">
        <f>lpg[[#This Row],[km]]/100 * $G$2</f>
        <v>3.69</v>
      </c>
    </row>
    <row r="147" spans="1:22" x14ac:dyDescent="0.25">
      <c r="A147">
        <v>141</v>
      </c>
      <c r="B147" s="1">
        <v>41780</v>
      </c>
      <c r="C147">
        <v>149</v>
      </c>
      <c r="E147">
        <f t="shared" si="26"/>
        <v>37.979999999999997</v>
      </c>
      <c r="F147">
        <f t="shared" si="27"/>
        <v>26.31</v>
      </c>
      <c r="H147">
        <f>ROUND(IF(F147&gt;15, 0, ($G$1*(lpg[[#This Row],[km]]/2))/100), 2)</f>
        <v>0</v>
      </c>
      <c r="I147">
        <f>ROUND(IF(F147&gt;15, ($G$2*(lpg[[#This Row],[km]]))/100, ($G$2*(lpg[[#This Row],[km]]/2))/100), 2)</f>
        <v>13.41</v>
      </c>
      <c r="K147" t="b">
        <f>WEEKDAY(lpg[[#This Row],[data]],14) = 1</f>
        <v>0</v>
      </c>
      <c r="M147" t="b">
        <f t="shared" si="28"/>
        <v>0</v>
      </c>
      <c r="N147" t="b">
        <f t="shared" si="29"/>
        <v>0</v>
      </c>
      <c r="P147" t="b">
        <f t="shared" si="32"/>
        <v>0</v>
      </c>
      <c r="Q147">
        <f t="shared" si="33"/>
        <v>12.899999999999999</v>
      </c>
      <c r="S147">
        <f t="shared" si="30"/>
        <v>0</v>
      </c>
      <c r="T147">
        <f t="shared" si="31"/>
        <v>0</v>
      </c>
      <c r="U147">
        <f>lpg[[#This Row],[km]]/100 * $G$1</f>
        <v>8.94</v>
      </c>
      <c r="V147">
        <f>lpg[[#This Row],[km]]/100 * $G$2</f>
        <v>13.41</v>
      </c>
    </row>
    <row r="148" spans="1:22" x14ac:dyDescent="0.25">
      <c r="A148">
        <v>142</v>
      </c>
      <c r="B148" s="1">
        <v>41781</v>
      </c>
      <c r="C148">
        <v>72</v>
      </c>
      <c r="E148">
        <f t="shared" si="26"/>
        <v>37.979999999999997</v>
      </c>
      <c r="F148">
        <f t="shared" si="27"/>
        <v>12.899999999999999</v>
      </c>
      <c r="H148">
        <f>ROUND(IF(F148&gt;15, 0, ($G$1*(lpg[[#This Row],[km]]/2))/100), 2)</f>
        <v>2.16</v>
      </c>
      <c r="I148">
        <f>ROUND(IF(F148&gt;15, ($G$2*(lpg[[#This Row],[km]]))/100, ($G$2*(lpg[[#This Row],[km]]/2))/100), 2)</f>
        <v>3.24</v>
      </c>
      <c r="K148" t="b">
        <f>WEEKDAY(lpg[[#This Row],[data]],14) = 1</f>
        <v>1</v>
      </c>
      <c r="M148" t="b">
        <f t="shared" si="28"/>
        <v>1</v>
      </c>
      <c r="N148" t="b">
        <f t="shared" si="29"/>
        <v>0</v>
      </c>
      <c r="P148" t="b">
        <f t="shared" si="32"/>
        <v>0</v>
      </c>
      <c r="Q148">
        <f t="shared" si="33"/>
        <v>9.6599999999999984</v>
      </c>
      <c r="S148">
        <f t="shared" si="30"/>
        <v>9.1800000000000068</v>
      </c>
      <c r="T148">
        <f t="shared" si="31"/>
        <v>0</v>
      </c>
      <c r="U148">
        <f>lpg[[#This Row],[km]]/100 * $G$1</f>
        <v>4.32</v>
      </c>
      <c r="V148">
        <f>lpg[[#This Row],[km]]/100 * $G$2</f>
        <v>6.4799999999999995</v>
      </c>
    </row>
    <row r="149" spans="1:22" x14ac:dyDescent="0.25">
      <c r="A149">
        <v>143</v>
      </c>
      <c r="B149" s="1">
        <v>41782</v>
      </c>
      <c r="C149">
        <v>83</v>
      </c>
      <c r="E149">
        <f t="shared" si="26"/>
        <v>45</v>
      </c>
      <c r="F149">
        <f t="shared" si="27"/>
        <v>9.6599999999999984</v>
      </c>
      <c r="H149">
        <f>ROUND(IF(F149&gt;15, 0, ($G$1*(lpg[[#This Row],[km]]/2))/100), 2)</f>
        <v>2.4900000000000002</v>
      </c>
      <c r="I149">
        <f>ROUND(IF(F149&gt;15, ($G$2*(lpg[[#This Row],[km]]))/100, ($G$2*(lpg[[#This Row],[km]]/2))/100), 2)</f>
        <v>3.74</v>
      </c>
      <c r="K149" t="b">
        <f>WEEKDAY(lpg[[#This Row],[data]],14) = 1</f>
        <v>0</v>
      </c>
      <c r="M149" t="b">
        <f t="shared" si="28"/>
        <v>0</v>
      </c>
      <c r="N149" t="b">
        <f t="shared" si="29"/>
        <v>0</v>
      </c>
      <c r="P149" t="b">
        <f t="shared" si="32"/>
        <v>0</v>
      </c>
      <c r="Q149">
        <f t="shared" si="33"/>
        <v>5.9199999999999982</v>
      </c>
      <c r="S149">
        <f t="shared" si="30"/>
        <v>0</v>
      </c>
      <c r="T149">
        <f t="shared" si="31"/>
        <v>0</v>
      </c>
      <c r="U149">
        <f>lpg[[#This Row],[km]]/100 * $G$1</f>
        <v>4.9799999999999995</v>
      </c>
      <c r="V149">
        <f>lpg[[#This Row],[km]]/100 * $G$2</f>
        <v>7.47</v>
      </c>
    </row>
    <row r="150" spans="1:22" x14ac:dyDescent="0.25">
      <c r="A150">
        <v>144</v>
      </c>
      <c r="B150" s="1">
        <v>41783</v>
      </c>
      <c r="C150">
        <v>101</v>
      </c>
      <c r="E150">
        <f t="shared" si="26"/>
        <v>42.51</v>
      </c>
      <c r="F150">
        <f t="shared" si="27"/>
        <v>5.9199999999999982</v>
      </c>
      <c r="H150">
        <f>ROUND(IF(F150&gt;15, 0, ($G$1*(lpg[[#This Row],[km]]/2))/100), 2)</f>
        <v>3.03</v>
      </c>
      <c r="I150">
        <f>ROUND(IF(F150&gt;15, ($G$2*(lpg[[#This Row],[km]]))/100, ($G$2*(lpg[[#This Row],[km]]/2))/100), 2)</f>
        <v>4.55</v>
      </c>
      <c r="K150" t="b">
        <f>WEEKDAY(lpg[[#This Row],[data]],14) = 1</f>
        <v>0</v>
      </c>
      <c r="M150" t="b">
        <f t="shared" si="28"/>
        <v>0</v>
      </c>
      <c r="N150" t="b">
        <f t="shared" si="29"/>
        <v>1</v>
      </c>
      <c r="P150" t="b">
        <f t="shared" si="32"/>
        <v>0</v>
      </c>
      <c r="Q150">
        <f t="shared" si="33"/>
        <v>1.3699999999999983</v>
      </c>
      <c r="S150">
        <f t="shared" si="30"/>
        <v>0</v>
      </c>
      <c r="T150">
        <f t="shared" si="31"/>
        <v>28.630000000000003</v>
      </c>
      <c r="U150">
        <f>lpg[[#This Row],[km]]/100 * $G$1</f>
        <v>6.0600000000000005</v>
      </c>
      <c r="V150">
        <f>lpg[[#This Row],[km]]/100 * $G$2</f>
        <v>9.09</v>
      </c>
    </row>
    <row r="151" spans="1:22" x14ac:dyDescent="0.25">
      <c r="A151">
        <v>145</v>
      </c>
      <c r="B151" s="1">
        <v>41784</v>
      </c>
      <c r="C151">
        <v>43</v>
      </c>
      <c r="E151">
        <f t="shared" si="26"/>
        <v>39.479999999999997</v>
      </c>
      <c r="F151">
        <f t="shared" si="27"/>
        <v>30</v>
      </c>
      <c r="H151">
        <f>ROUND(IF(F151&gt;15, 0, ($G$1*(lpg[[#This Row],[km]]/2))/100), 2)</f>
        <v>0</v>
      </c>
      <c r="I151">
        <f>ROUND(IF(F151&gt;15, ($G$2*(lpg[[#This Row],[km]]))/100, ($G$2*(lpg[[#This Row],[km]]/2))/100), 2)</f>
        <v>3.87</v>
      </c>
      <c r="K151" t="b">
        <f>WEEKDAY(lpg[[#This Row],[data]],14) = 1</f>
        <v>0</v>
      </c>
      <c r="M151" t="b">
        <f t="shared" si="28"/>
        <v>0</v>
      </c>
      <c r="N151" t="b">
        <f t="shared" si="29"/>
        <v>0</v>
      </c>
      <c r="P151" t="b">
        <f t="shared" si="32"/>
        <v>0</v>
      </c>
      <c r="Q151">
        <f t="shared" si="33"/>
        <v>26.13</v>
      </c>
      <c r="S151">
        <f t="shared" si="30"/>
        <v>0</v>
      </c>
      <c r="T151">
        <f t="shared" si="31"/>
        <v>0</v>
      </c>
      <c r="U151">
        <f>lpg[[#This Row],[km]]/100 * $G$1</f>
        <v>2.58</v>
      </c>
      <c r="V151">
        <f>lpg[[#This Row],[km]]/100 * $G$2</f>
        <v>3.87</v>
      </c>
    </row>
    <row r="152" spans="1:22" x14ac:dyDescent="0.25">
      <c r="A152">
        <v>146</v>
      </c>
      <c r="B152" s="1">
        <v>41785</v>
      </c>
      <c r="C152">
        <v>59</v>
      </c>
      <c r="E152">
        <f t="shared" si="26"/>
        <v>39.479999999999997</v>
      </c>
      <c r="F152">
        <f t="shared" si="27"/>
        <v>26.13</v>
      </c>
      <c r="H152">
        <f>ROUND(IF(F152&gt;15, 0, ($G$1*(lpg[[#This Row],[km]]/2))/100), 2)</f>
        <v>0</v>
      </c>
      <c r="I152">
        <f>ROUND(IF(F152&gt;15, ($G$2*(lpg[[#This Row],[km]]))/100, ($G$2*(lpg[[#This Row],[km]]/2))/100), 2)</f>
        <v>5.31</v>
      </c>
      <c r="K152" t="b">
        <f>WEEKDAY(lpg[[#This Row],[data]],14) = 1</f>
        <v>0</v>
      </c>
      <c r="M152" t="b">
        <f t="shared" si="28"/>
        <v>0</v>
      </c>
      <c r="N152" t="b">
        <f t="shared" si="29"/>
        <v>0</v>
      </c>
      <c r="P152" t="b">
        <f t="shared" si="32"/>
        <v>0</v>
      </c>
      <c r="Q152">
        <f t="shared" si="33"/>
        <v>20.82</v>
      </c>
      <c r="S152">
        <f t="shared" si="30"/>
        <v>0</v>
      </c>
      <c r="T152">
        <f t="shared" si="31"/>
        <v>0</v>
      </c>
      <c r="U152">
        <f>lpg[[#This Row],[km]]/100 * $G$1</f>
        <v>3.54</v>
      </c>
      <c r="V152">
        <f>lpg[[#This Row],[km]]/100 * $G$2</f>
        <v>5.31</v>
      </c>
    </row>
    <row r="153" spans="1:22" x14ac:dyDescent="0.25">
      <c r="A153">
        <v>147</v>
      </c>
      <c r="B153" s="1">
        <v>41786</v>
      </c>
      <c r="C153">
        <v>81</v>
      </c>
      <c r="E153">
        <f t="shared" si="26"/>
        <v>39.479999999999997</v>
      </c>
      <c r="F153">
        <f t="shared" si="27"/>
        <v>20.82</v>
      </c>
      <c r="H153">
        <f>ROUND(IF(F153&gt;15, 0, ($G$1*(lpg[[#This Row],[km]]/2))/100), 2)</f>
        <v>0</v>
      </c>
      <c r="I153">
        <f>ROUND(IF(F153&gt;15, ($G$2*(lpg[[#This Row],[km]]))/100, ($G$2*(lpg[[#This Row],[km]]/2))/100), 2)</f>
        <v>7.29</v>
      </c>
      <c r="K153" t="b">
        <f>WEEKDAY(lpg[[#This Row],[data]],14) = 1</f>
        <v>0</v>
      </c>
      <c r="M153" t="b">
        <f t="shared" si="28"/>
        <v>0</v>
      </c>
      <c r="N153" t="b">
        <f t="shared" si="29"/>
        <v>0</v>
      </c>
      <c r="P153" t="b">
        <f t="shared" si="32"/>
        <v>0</v>
      </c>
      <c r="Q153">
        <f t="shared" si="33"/>
        <v>13.530000000000001</v>
      </c>
      <c r="S153">
        <f t="shared" si="30"/>
        <v>0</v>
      </c>
      <c r="T153">
        <f t="shared" si="31"/>
        <v>0</v>
      </c>
      <c r="U153">
        <f>lpg[[#This Row],[km]]/100 * $G$1</f>
        <v>4.8600000000000003</v>
      </c>
      <c r="V153">
        <f>lpg[[#This Row],[km]]/100 * $G$2</f>
        <v>7.2900000000000009</v>
      </c>
    </row>
    <row r="154" spans="1:22" x14ac:dyDescent="0.25">
      <c r="A154">
        <v>148</v>
      </c>
      <c r="B154" s="1">
        <v>41787</v>
      </c>
      <c r="C154">
        <v>89</v>
      </c>
      <c r="E154">
        <f t="shared" si="26"/>
        <v>39.479999999999997</v>
      </c>
      <c r="F154">
        <f t="shared" si="27"/>
        <v>13.530000000000001</v>
      </c>
      <c r="H154">
        <f>ROUND(IF(F154&gt;15, 0, ($G$1*(lpg[[#This Row],[km]]/2))/100), 2)</f>
        <v>2.67</v>
      </c>
      <c r="I154">
        <f>ROUND(IF(F154&gt;15, ($G$2*(lpg[[#This Row],[km]]))/100, ($G$2*(lpg[[#This Row],[km]]/2))/100), 2)</f>
        <v>4.01</v>
      </c>
      <c r="K154" t="b">
        <f>WEEKDAY(lpg[[#This Row],[data]],14) = 1</f>
        <v>0</v>
      </c>
      <c r="M154" t="b">
        <f t="shared" si="28"/>
        <v>0</v>
      </c>
      <c r="N154" t="b">
        <f t="shared" si="29"/>
        <v>0</v>
      </c>
      <c r="P154" t="b">
        <f t="shared" si="32"/>
        <v>0</v>
      </c>
      <c r="Q154">
        <f t="shared" si="33"/>
        <v>9.5200000000000014</v>
      </c>
      <c r="S154">
        <f t="shared" si="30"/>
        <v>0</v>
      </c>
      <c r="T154">
        <f t="shared" si="31"/>
        <v>0</v>
      </c>
      <c r="U154">
        <f>lpg[[#This Row],[km]]/100 * $G$1</f>
        <v>5.34</v>
      </c>
      <c r="V154">
        <f>lpg[[#This Row],[km]]/100 * $G$2</f>
        <v>8.01</v>
      </c>
    </row>
    <row r="155" spans="1:22" x14ac:dyDescent="0.25">
      <c r="A155">
        <v>149</v>
      </c>
      <c r="B155" s="1">
        <v>41788</v>
      </c>
      <c r="C155">
        <v>43</v>
      </c>
      <c r="E155">
        <f t="shared" si="26"/>
        <v>36.809999999999995</v>
      </c>
      <c r="F155">
        <f t="shared" si="27"/>
        <v>9.5200000000000014</v>
      </c>
      <c r="H155">
        <f>ROUND(IF(F155&gt;15, 0, ($G$1*(lpg[[#This Row],[km]]/2))/100), 2)</f>
        <v>1.29</v>
      </c>
      <c r="I155">
        <f>ROUND(IF(F155&gt;15, ($G$2*(lpg[[#This Row],[km]]))/100, ($G$2*(lpg[[#This Row],[km]]/2))/100), 2)</f>
        <v>1.94</v>
      </c>
      <c r="K155" t="b">
        <f>WEEKDAY(lpg[[#This Row],[data]],14) = 1</f>
        <v>1</v>
      </c>
      <c r="M155" t="b">
        <f t="shared" si="28"/>
        <v>1</v>
      </c>
      <c r="N155" t="b">
        <f t="shared" si="29"/>
        <v>0</v>
      </c>
      <c r="P155" t="b">
        <f t="shared" si="32"/>
        <v>0</v>
      </c>
      <c r="Q155">
        <f t="shared" si="33"/>
        <v>7.5800000000000018</v>
      </c>
      <c r="S155">
        <f t="shared" si="30"/>
        <v>9.480000000000004</v>
      </c>
      <c r="T155">
        <f t="shared" si="31"/>
        <v>0</v>
      </c>
      <c r="U155">
        <f>lpg[[#This Row],[km]]/100 * $G$1</f>
        <v>2.58</v>
      </c>
      <c r="V155">
        <f>lpg[[#This Row],[km]]/100 * $G$2</f>
        <v>3.87</v>
      </c>
    </row>
    <row r="156" spans="1:22" x14ac:dyDescent="0.25">
      <c r="A156">
        <v>150</v>
      </c>
      <c r="B156" s="1">
        <v>41789</v>
      </c>
      <c r="C156">
        <v>67</v>
      </c>
      <c r="E156">
        <f t="shared" si="26"/>
        <v>45</v>
      </c>
      <c r="F156">
        <f t="shared" si="27"/>
        <v>7.5800000000000018</v>
      </c>
      <c r="H156">
        <f>ROUND(IF(F156&gt;15, 0, ($G$1*(lpg[[#This Row],[km]]/2))/100), 2)</f>
        <v>2.0099999999999998</v>
      </c>
      <c r="I156">
        <f>ROUND(IF(F156&gt;15, ($G$2*(lpg[[#This Row],[km]]))/100, ($G$2*(lpg[[#This Row],[km]]/2))/100), 2)</f>
        <v>3.02</v>
      </c>
      <c r="K156" t="b">
        <f>WEEKDAY(lpg[[#This Row],[data]],14) = 1</f>
        <v>0</v>
      </c>
      <c r="M156" t="b">
        <f t="shared" si="28"/>
        <v>0</v>
      </c>
      <c r="N156" t="b">
        <f t="shared" si="29"/>
        <v>1</v>
      </c>
      <c r="P156" t="b">
        <f t="shared" si="32"/>
        <v>0</v>
      </c>
      <c r="Q156">
        <f t="shared" si="33"/>
        <v>4.5600000000000023</v>
      </c>
      <c r="S156">
        <f t="shared" si="30"/>
        <v>0</v>
      </c>
      <c r="T156">
        <f t="shared" si="31"/>
        <v>25.439999999999998</v>
      </c>
      <c r="U156">
        <f>lpg[[#This Row],[km]]/100 * $G$1</f>
        <v>4.0200000000000005</v>
      </c>
      <c r="V156">
        <f>lpg[[#This Row],[km]]/100 * $G$2</f>
        <v>6.03</v>
      </c>
    </row>
    <row r="157" spans="1:22" x14ac:dyDescent="0.25">
      <c r="A157">
        <v>151</v>
      </c>
      <c r="B157" s="1">
        <v>41790</v>
      </c>
      <c r="C157">
        <v>122</v>
      </c>
      <c r="E157">
        <f t="shared" ref="E157:E220" si="34">IF(M156, $D$1, E156-H156)</f>
        <v>42.99</v>
      </c>
      <c r="F157">
        <f t="shared" ref="F157:F220" si="35">IF(N156, $D$2, F156-I156)</f>
        <v>30</v>
      </c>
      <c r="H157">
        <f>ROUND(IF(F157&gt;15, 0, ($G$1*(lpg[[#This Row],[km]]/2))/100), 2)</f>
        <v>0</v>
      </c>
      <c r="I157">
        <f>ROUND(IF(F157&gt;15, ($G$2*(lpg[[#This Row],[km]]))/100, ($G$2*(lpg[[#This Row],[km]]/2))/100), 2)</f>
        <v>10.98</v>
      </c>
      <c r="K157" t="b">
        <f>WEEKDAY(lpg[[#This Row],[data]],14) = 1</f>
        <v>0</v>
      </c>
      <c r="M157" t="b">
        <f t="shared" ref="M157:M220" si="36">AND(K157,E157-H157 &lt; 40)</f>
        <v>0</v>
      </c>
      <c r="N157" t="b">
        <f t="shared" ref="N157:N220" si="37">F157-I157 &lt; 5</f>
        <v>0</v>
      </c>
      <c r="P157" t="b">
        <f t="shared" si="32"/>
        <v>0</v>
      </c>
      <c r="Q157">
        <f t="shared" si="33"/>
        <v>19.02</v>
      </c>
      <c r="S157">
        <f t="shared" ref="S157:S220" si="38">IF(M157,$D$1-(E157-H157), 0)</f>
        <v>0</v>
      </c>
      <c r="T157">
        <f t="shared" si="31"/>
        <v>0</v>
      </c>
      <c r="U157">
        <f>lpg[[#This Row],[km]]/100 * $G$1</f>
        <v>7.32</v>
      </c>
      <c r="V157">
        <f>lpg[[#This Row],[km]]/100 * $G$2</f>
        <v>10.98</v>
      </c>
    </row>
    <row r="158" spans="1:22" x14ac:dyDescent="0.25">
      <c r="A158">
        <v>152</v>
      </c>
      <c r="B158" s="1">
        <v>41791</v>
      </c>
      <c r="C158">
        <v>100</v>
      </c>
      <c r="E158">
        <f t="shared" si="34"/>
        <v>42.99</v>
      </c>
      <c r="F158">
        <f t="shared" si="35"/>
        <v>19.02</v>
      </c>
      <c r="H158">
        <f>ROUND(IF(F158&gt;15, 0, ($G$1*(lpg[[#This Row],[km]]/2))/100), 2)</f>
        <v>0</v>
      </c>
      <c r="I158">
        <f>ROUND(IF(F158&gt;15, ($G$2*(lpg[[#This Row],[km]]))/100, ($G$2*(lpg[[#This Row],[km]]/2))/100), 2)</f>
        <v>9</v>
      </c>
      <c r="K158" t="b">
        <f>WEEKDAY(lpg[[#This Row],[data]],14) = 1</f>
        <v>0</v>
      </c>
      <c r="M158" t="b">
        <f t="shared" si="36"/>
        <v>0</v>
      </c>
      <c r="N158" t="b">
        <f t="shared" si="37"/>
        <v>0</v>
      </c>
      <c r="P158" t="b">
        <f t="shared" si="32"/>
        <v>0</v>
      </c>
      <c r="Q158">
        <f t="shared" si="33"/>
        <v>10.02</v>
      </c>
      <c r="S158">
        <f t="shared" si="38"/>
        <v>0</v>
      </c>
      <c r="T158">
        <f t="shared" ref="T158:T221" si="39">IF(N158,$D$2-Q158, 0)</f>
        <v>0</v>
      </c>
      <c r="U158">
        <f>lpg[[#This Row],[km]]/100 * $G$1</f>
        <v>6</v>
      </c>
      <c r="V158">
        <f>lpg[[#This Row],[km]]/100 * $G$2</f>
        <v>9</v>
      </c>
    </row>
    <row r="159" spans="1:22" x14ac:dyDescent="0.25">
      <c r="A159">
        <v>153</v>
      </c>
      <c r="B159" s="1">
        <v>41792</v>
      </c>
      <c r="C159">
        <v>145</v>
      </c>
      <c r="E159">
        <f t="shared" si="34"/>
        <v>42.99</v>
      </c>
      <c r="F159">
        <f t="shared" si="35"/>
        <v>10.02</v>
      </c>
      <c r="H159">
        <f>ROUND(IF(F159&gt;15, 0, ($G$1*(lpg[[#This Row],[km]]/2))/100), 2)</f>
        <v>4.3499999999999996</v>
      </c>
      <c r="I159">
        <f>ROUND(IF(F159&gt;15, ($G$2*(lpg[[#This Row],[km]]))/100, ($G$2*(lpg[[#This Row],[km]]/2))/100), 2)</f>
        <v>6.53</v>
      </c>
      <c r="K159" t="b">
        <f>WEEKDAY(lpg[[#This Row],[data]],14) = 1</f>
        <v>0</v>
      </c>
      <c r="M159" t="b">
        <f t="shared" si="36"/>
        <v>0</v>
      </c>
      <c r="N159" t="b">
        <f t="shared" si="37"/>
        <v>1</v>
      </c>
      <c r="P159" t="b">
        <f t="shared" si="32"/>
        <v>0</v>
      </c>
      <c r="Q159">
        <f t="shared" si="33"/>
        <v>3.4899999999999993</v>
      </c>
      <c r="S159">
        <f t="shared" si="38"/>
        <v>0</v>
      </c>
      <c r="T159">
        <f t="shared" si="39"/>
        <v>26.51</v>
      </c>
      <c r="U159">
        <f>lpg[[#This Row],[km]]/100 * $G$1</f>
        <v>8.6999999999999993</v>
      </c>
      <c r="V159">
        <f>lpg[[#This Row],[km]]/100 * $G$2</f>
        <v>13.049999999999999</v>
      </c>
    </row>
    <row r="160" spans="1:22" x14ac:dyDescent="0.25">
      <c r="A160">
        <v>154</v>
      </c>
      <c r="B160" s="1">
        <v>41793</v>
      </c>
      <c r="C160">
        <v>36</v>
      </c>
      <c r="E160">
        <f t="shared" si="34"/>
        <v>38.64</v>
      </c>
      <c r="F160">
        <f t="shared" si="35"/>
        <v>30</v>
      </c>
      <c r="H160">
        <f>ROUND(IF(F160&gt;15, 0, ($G$1*(lpg[[#This Row],[km]]/2))/100), 2)</f>
        <v>0</v>
      </c>
      <c r="I160">
        <f>ROUND(IF(F160&gt;15, ($G$2*(lpg[[#This Row],[km]]))/100, ($G$2*(lpg[[#This Row],[km]]/2))/100), 2)</f>
        <v>3.24</v>
      </c>
      <c r="K160" t="b">
        <f>WEEKDAY(lpg[[#This Row],[data]],14) = 1</f>
        <v>0</v>
      </c>
      <c r="M160" t="b">
        <f t="shared" si="36"/>
        <v>0</v>
      </c>
      <c r="N160" t="b">
        <f t="shared" si="37"/>
        <v>0</v>
      </c>
      <c r="P160" t="b">
        <f t="shared" si="32"/>
        <v>0</v>
      </c>
      <c r="Q160">
        <f t="shared" si="33"/>
        <v>26.759999999999998</v>
      </c>
      <c r="S160">
        <f t="shared" si="38"/>
        <v>0</v>
      </c>
      <c r="T160">
        <f t="shared" si="39"/>
        <v>0</v>
      </c>
      <c r="U160">
        <f>lpg[[#This Row],[km]]/100 * $G$1</f>
        <v>2.16</v>
      </c>
      <c r="V160">
        <f>lpg[[#This Row],[km]]/100 * $G$2</f>
        <v>3.2399999999999998</v>
      </c>
    </row>
    <row r="161" spans="1:22" x14ac:dyDescent="0.25">
      <c r="A161">
        <v>155</v>
      </c>
      <c r="B161" s="1">
        <v>41794</v>
      </c>
      <c r="C161">
        <v>75</v>
      </c>
      <c r="E161">
        <f t="shared" si="34"/>
        <v>38.64</v>
      </c>
      <c r="F161">
        <f t="shared" si="35"/>
        <v>26.759999999999998</v>
      </c>
      <c r="H161">
        <f>ROUND(IF(F161&gt;15, 0, ($G$1*(lpg[[#This Row],[km]]/2))/100), 2)</f>
        <v>0</v>
      </c>
      <c r="I161">
        <f>ROUND(IF(F161&gt;15, ($G$2*(lpg[[#This Row],[km]]))/100, ($G$2*(lpg[[#This Row],[km]]/2))/100), 2)</f>
        <v>6.75</v>
      </c>
      <c r="K161" t="b">
        <f>WEEKDAY(lpg[[#This Row],[data]],14) = 1</f>
        <v>0</v>
      </c>
      <c r="M161" t="b">
        <f t="shared" si="36"/>
        <v>0</v>
      </c>
      <c r="N161" t="b">
        <f t="shared" si="37"/>
        <v>0</v>
      </c>
      <c r="P161" t="b">
        <f t="shared" si="32"/>
        <v>0</v>
      </c>
      <c r="Q161">
        <f t="shared" si="33"/>
        <v>20.009999999999998</v>
      </c>
      <c r="S161">
        <f t="shared" si="38"/>
        <v>0</v>
      </c>
      <c r="T161">
        <f t="shared" si="39"/>
        <v>0</v>
      </c>
      <c r="U161">
        <f>lpg[[#This Row],[km]]/100 * $G$1</f>
        <v>4.5</v>
      </c>
      <c r="V161">
        <f>lpg[[#This Row],[km]]/100 * $G$2</f>
        <v>6.75</v>
      </c>
    </row>
    <row r="162" spans="1:22" x14ac:dyDescent="0.25">
      <c r="A162">
        <v>156</v>
      </c>
      <c r="B162" s="1">
        <v>41795</v>
      </c>
      <c r="C162">
        <v>132</v>
      </c>
      <c r="E162">
        <f t="shared" si="34"/>
        <v>38.64</v>
      </c>
      <c r="F162">
        <f t="shared" si="35"/>
        <v>20.009999999999998</v>
      </c>
      <c r="H162">
        <f>ROUND(IF(F162&gt;15, 0, ($G$1*(lpg[[#This Row],[km]]/2))/100), 2)</f>
        <v>0</v>
      </c>
      <c r="I162">
        <f>ROUND(IF(F162&gt;15, ($G$2*(lpg[[#This Row],[km]]))/100, ($G$2*(lpg[[#This Row],[km]]/2))/100), 2)</f>
        <v>11.88</v>
      </c>
      <c r="K162" t="b">
        <f>WEEKDAY(lpg[[#This Row],[data]],14) = 1</f>
        <v>1</v>
      </c>
      <c r="M162" t="b">
        <f t="shared" si="36"/>
        <v>1</v>
      </c>
      <c r="N162" t="b">
        <f t="shared" si="37"/>
        <v>0</v>
      </c>
      <c r="P162" t="b">
        <f t="shared" si="32"/>
        <v>0</v>
      </c>
      <c r="Q162">
        <f t="shared" si="33"/>
        <v>8.1299999999999972</v>
      </c>
      <c r="S162">
        <f t="shared" si="38"/>
        <v>6.3599999999999994</v>
      </c>
      <c r="T162">
        <f t="shared" si="39"/>
        <v>0</v>
      </c>
      <c r="U162">
        <f>lpg[[#This Row],[km]]/100 * $G$1</f>
        <v>7.92</v>
      </c>
      <c r="V162">
        <f>lpg[[#This Row],[km]]/100 * $G$2</f>
        <v>11.88</v>
      </c>
    </row>
    <row r="163" spans="1:22" x14ac:dyDescent="0.25">
      <c r="A163">
        <v>157</v>
      </c>
      <c r="B163" s="1">
        <v>41796</v>
      </c>
      <c r="C163">
        <v>51</v>
      </c>
      <c r="E163">
        <f t="shared" si="34"/>
        <v>45</v>
      </c>
      <c r="F163">
        <f t="shared" si="35"/>
        <v>8.1299999999999972</v>
      </c>
      <c r="H163">
        <f>ROUND(IF(F163&gt;15, 0, ($G$1*(lpg[[#This Row],[km]]/2))/100), 2)</f>
        <v>1.53</v>
      </c>
      <c r="I163">
        <f>ROUND(IF(F163&gt;15, ($G$2*(lpg[[#This Row],[km]]))/100, ($G$2*(lpg[[#This Row],[km]]/2))/100), 2)</f>
        <v>2.2999999999999998</v>
      </c>
      <c r="K163" t="b">
        <f>WEEKDAY(lpg[[#This Row],[data]],14) = 1</f>
        <v>0</v>
      </c>
      <c r="M163" t="b">
        <f t="shared" si="36"/>
        <v>0</v>
      </c>
      <c r="N163" t="b">
        <f t="shared" si="37"/>
        <v>0</v>
      </c>
      <c r="P163" t="b">
        <f t="shared" si="32"/>
        <v>0</v>
      </c>
      <c r="Q163">
        <f t="shared" si="33"/>
        <v>5.8299999999999974</v>
      </c>
      <c r="S163">
        <f t="shared" si="38"/>
        <v>0</v>
      </c>
      <c r="T163">
        <f t="shared" si="39"/>
        <v>0</v>
      </c>
      <c r="U163">
        <f>lpg[[#This Row],[km]]/100 * $G$1</f>
        <v>3.06</v>
      </c>
      <c r="V163">
        <f>lpg[[#This Row],[km]]/100 * $G$2</f>
        <v>4.59</v>
      </c>
    </row>
    <row r="164" spans="1:22" x14ac:dyDescent="0.25">
      <c r="A164">
        <v>158</v>
      </c>
      <c r="B164" s="1">
        <v>41797</v>
      </c>
      <c r="C164">
        <v>32</v>
      </c>
      <c r="E164">
        <f t="shared" si="34"/>
        <v>43.47</v>
      </c>
      <c r="F164">
        <f t="shared" si="35"/>
        <v>5.8299999999999974</v>
      </c>
      <c r="H164">
        <f>ROUND(IF(F164&gt;15, 0, ($G$1*(lpg[[#This Row],[km]]/2))/100), 2)</f>
        <v>0.96</v>
      </c>
      <c r="I164">
        <f>ROUND(IF(F164&gt;15, ($G$2*(lpg[[#This Row],[km]]))/100, ($G$2*(lpg[[#This Row],[km]]/2))/100), 2)</f>
        <v>1.44</v>
      </c>
      <c r="K164" t="b">
        <f>WEEKDAY(lpg[[#This Row],[data]],14) = 1</f>
        <v>0</v>
      </c>
      <c r="M164" t="b">
        <f t="shared" si="36"/>
        <v>0</v>
      </c>
      <c r="N164" t="b">
        <f t="shared" si="37"/>
        <v>1</v>
      </c>
      <c r="P164" t="b">
        <f t="shared" si="32"/>
        <v>0</v>
      </c>
      <c r="Q164">
        <f t="shared" si="33"/>
        <v>4.389999999999997</v>
      </c>
      <c r="S164">
        <f t="shared" si="38"/>
        <v>0</v>
      </c>
      <c r="T164">
        <f t="shared" si="39"/>
        <v>25.610000000000003</v>
      </c>
      <c r="U164">
        <f>lpg[[#This Row],[km]]/100 * $G$1</f>
        <v>1.92</v>
      </c>
      <c r="V164">
        <f>lpg[[#This Row],[km]]/100 * $G$2</f>
        <v>2.88</v>
      </c>
    </row>
    <row r="165" spans="1:22" x14ac:dyDescent="0.25">
      <c r="A165">
        <v>159</v>
      </c>
      <c r="B165" s="1">
        <v>41798</v>
      </c>
      <c r="C165">
        <v>130</v>
      </c>
      <c r="E165">
        <f t="shared" si="34"/>
        <v>42.51</v>
      </c>
      <c r="F165">
        <f t="shared" si="35"/>
        <v>30</v>
      </c>
      <c r="H165">
        <f>ROUND(IF(F165&gt;15, 0, ($G$1*(lpg[[#This Row],[km]]/2))/100), 2)</f>
        <v>0</v>
      </c>
      <c r="I165">
        <f>ROUND(IF(F165&gt;15, ($G$2*(lpg[[#This Row],[km]]))/100, ($G$2*(lpg[[#This Row],[km]]/2))/100), 2)</f>
        <v>11.7</v>
      </c>
      <c r="K165" t="b">
        <f>WEEKDAY(lpg[[#This Row],[data]],14) = 1</f>
        <v>0</v>
      </c>
      <c r="M165" t="b">
        <f t="shared" si="36"/>
        <v>0</v>
      </c>
      <c r="N165" t="b">
        <f t="shared" si="37"/>
        <v>0</v>
      </c>
      <c r="P165" t="b">
        <f t="shared" si="32"/>
        <v>0</v>
      </c>
      <c r="Q165">
        <f t="shared" si="33"/>
        <v>18.3</v>
      </c>
      <c r="S165">
        <f t="shared" si="38"/>
        <v>0</v>
      </c>
      <c r="T165">
        <f t="shared" si="39"/>
        <v>0</v>
      </c>
      <c r="U165">
        <f>lpg[[#This Row],[km]]/100 * $G$1</f>
        <v>7.8000000000000007</v>
      </c>
      <c r="V165">
        <f>lpg[[#This Row],[km]]/100 * $G$2</f>
        <v>11.700000000000001</v>
      </c>
    </row>
    <row r="166" spans="1:22" x14ac:dyDescent="0.25">
      <c r="A166">
        <v>160</v>
      </c>
      <c r="B166" s="1">
        <v>41799</v>
      </c>
      <c r="C166">
        <v>25</v>
      </c>
      <c r="E166">
        <f t="shared" si="34"/>
        <v>42.51</v>
      </c>
      <c r="F166">
        <f t="shared" si="35"/>
        <v>18.3</v>
      </c>
      <c r="H166">
        <f>ROUND(IF(F166&gt;15, 0, ($G$1*(lpg[[#This Row],[km]]/2))/100), 2)</f>
        <v>0</v>
      </c>
      <c r="I166">
        <f>ROUND(IF(F166&gt;15, ($G$2*(lpg[[#This Row],[km]]))/100, ($G$2*(lpg[[#This Row],[km]]/2))/100), 2)</f>
        <v>2.25</v>
      </c>
      <c r="K166" t="b">
        <f>WEEKDAY(lpg[[#This Row],[data]],14) = 1</f>
        <v>0</v>
      </c>
      <c r="M166" t="b">
        <f t="shared" si="36"/>
        <v>0</v>
      </c>
      <c r="N166" t="b">
        <f t="shared" si="37"/>
        <v>0</v>
      </c>
      <c r="P166" t="b">
        <f t="shared" si="32"/>
        <v>0</v>
      </c>
      <c r="Q166">
        <f t="shared" si="33"/>
        <v>16.05</v>
      </c>
      <c r="S166">
        <f t="shared" si="38"/>
        <v>0</v>
      </c>
      <c r="T166">
        <f t="shared" si="39"/>
        <v>0</v>
      </c>
      <c r="U166">
        <f>lpg[[#This Row],[km]]/100 * $G$1</f>
        <v>1.5</v>
      </c>
      <c r="V166">
        <f>lpg[[#This Row],[km]]/100 * $G$2</f>
        <v>2.25</v>
      </c>
    </row>
    <row r="167" spans="1:22" x14ac:dyDescent="0.25">
      <c r="A167">
        <v>161</v>
      </c>
      <c r="B167" s="1">
        <v>41800</v>
      </c>
      <c r="C167">
        <v>60</v>
      </c>
      <c r="E167">
        <f t="shared" si="34"/>
        <v>42.51</v>
      </c>
      <c r="F167">
        <f t="shared" si="35"/>
        <v>16.05</v>
      </c>
      <c r="H167">
        <f>ROUND(IF(F167&gt;15, 0, ($G$1*(lpg[[#This Row],[km]]/2))/100), 2)</f>
        <v>0</v>
      </c>
      <c r="I167">
        <f>ROUND(IF(F167&gt;15, ($G$2*(lpg[[#This Row],[km]]))/100, ($G$2*(lpg[[#This Row],[km]]/2))/100), 2)</f>
        <v>5.4</v>
      </c>
      <c r="K167" t="b">
        <f>WEEKDAY(lpg[[#This Row],[data]],14) = 1</f>
        <v>0</v>
      </c>
      <c r="M167" t="b">
        <f t="shared" si="36"/>
        <v>0</v>
      </c>
      <c r="N167" t="b">
        <f t="shared" si="37"/>
        <v>0</v>
      </c>
      <c r="P167" t="b">
        <f t="shared" si="32"/>
        <v>0</v>
      </c>
      <c r="Q167">
        <f t="shared" si="33"/>
        <v>10.65</v>
      </c>
      <c r="S167">
        <f t="shared" si="38"/>
        <v>0</v>
      </c>
      <c r="T167">
        <f t="shared" si="39"/>
        <v>0</v>
      </c>
      <c r="U167">
        <f>lpg[[#This Row],[km]]/100 * $G$1</f>
        <v>3.5999999999999996</v>
      </c>
      <c r="V167">
        <f>lpg[[#This Row],[km]]/100 * $G$2</f>
        <v>5.3999999999999995</v>
      </c>
    </row>
    <row r="168" spans="1:22" x14ac:dyDescent="0.25">
      <c r="A168">
        <v>162</v>
      </c>
      <c r="B168" s="1">
        <v>41801</v>
      </c>
      <c r="C168">
        <v>104</v>
      </c>
      <c r="E168">
        <f t="shared" si="34"/>
        <v>42.51</v>
      </c>
      <c r="F168">
        <f t="shared" si="35"/>
        <v>10.65</v>
      </c>
      <c r="H168">
        <f>ROUND(IF(F168&gt;15, 0, ($G$1*(lpg[[#This Row],[km]]/2))/100), 2)</f>
        <v>3.12</v>
      </c>
      <c r="I168">
        <f>ROUND(IF(F168&gt;15, ($G$2*(lpg[[#This Row],[km]]))/100, ($G$2*(lpg[[#This Row],[km]]/2))/100), 2)</f>
        <v>4.68</v>
      </c>
      <c r="K168" t="b">
        <f>WEEKDAY(lpg[[#This Row],[data]],14) = 1</f>
        <v>0</v>
      </c>
      <c r="M168" t="b">
        <f t="shared" si="36"/>
        <v>0</v>
      </c>
      <c r="N168" t="b">
        <f t="shared" si="37"/>
        <v>0</v>
      </c>
      <c r="P168" t="b">
        <f t="shared" si="32"/>
        <v>0</v>
      </c>
      <c r="Q168">
        <f t="shared" si="33"/>
        <v>5.9700000000000006</v>
      </c>
      <c r="S168">
        <f t="shared" si="38"/>
        <v>0</v>
      </c>
      <c r="T168">
        <f t="shared" si="39"/>
        <v>0</v>
      </c>
      <c r="U168">
        <f>lpg[[#This Row],[km]]/100 * $G$1</f>
        <v>6.24</v>
      </c>
      <c r="V168">
        <f>lpg[[#This Row],[km]]/100 * $G$2</f>
        <v>9.36</v>
      </c>
    </row>
    <row r="169" spans="1:22" x14ac:dyDescent="0.25">
      <c r="A169">
        <v>163</v>
      </c>
      <c r="B169" s="1">
        <v>41802</v>
      </c>
      <c r="C169">
        <v>118</v>
      </c>
      <c r="E169">
        <f t="shared" si="34"/>
        <v>39.39</v>
      </c>
      <c r="F169">
        <f t="shared" si="35"/>
        <v>5.9700000000000006</v>
      </c>
      <c r="H169">
        <f>ROUND(IF(F169&gt;15, 0, ($G$1*(lpg[[#This Row],[km]]/2))/100), 2)</f>
        <v>3.54</v>
      </c>
      <c r="I169">
        <f>ROUND(IF(F169&gt;15, ($G$2*(lpg[[#This Row],[km]]))/100, ($G$2*(lpg[[#This Row],[km]]/2))/100), 2)</f>
        <v>5.31</v>
      </c>
      <c r="K169" t="b">
        <f>WEEKDAY(lpg[[#This Row],[data]],14) = 1</f>
        <v>1</v>
      </c>
      <c r="M169" t="b">
        <f t="shared" si="36"/>
        <v>1</v>
      </c>
      <c r="N169" t="b">
        <f t="shared" si="37"/>
        <v>1</v>
      </c>
      <c r="P169" t="b">
        <f t="shared" si="32"/>
        <v>0</v>
      </c>
      <c r="Q169">
        <f t="shared" si="33"/>
        <v>0.66000000000000103</v>
      </c>
      <c r="S169">
        <f t="shared" si="38"/>
        <v>9.1499999999999986</v>
      </c>
      <c r="T169">
        <f t="shared" si="39"/>
        <v>29.34</v>
      </c>
      <c r="U169">
        <f>lpg[[#This Row],[km]]/100 * $G$1</f>
        <v>7.08</v>
      </c>
      <c r="V169">
        <f>lpg[[#This Row],[km]]/100 * $G$2</f>
        <v>10.62</v>
      </c>
    </row>
    <row r="170" spans="1:22" x14ac:dyDescent="0.25">
      <c r="A170">
        <v>164</v>
      </c>
      <c r="B170" s="1">
        <v>41803</v>
      </c>
      <c r="C170">
        <v>35</v>
      </c>
      <c r="E170">
        <f t="shared" si="34"/>
        <v>45</v>
      </c>
      <c r="F170">
        <f t="shared" si="35"/>
        <v>30</v>
      </c>
      <c r="H170">
        <f>ROUND(IF(F170&gt;15, 0, ($G$1*(lpg[[#This Row],[km]]/2))/100), 2)</f>
        <v>0</v>
      </c>
      <c r="I170">
        <f>ROUND(IF(F170&gt;15, ($G$2*(lpg[[#This Row],[km]]))/100, ($G$2*(lpg[[#This Row],[km]]/2))/100), 2)</f>
        <v>3.15</v>
      </c>
      <c r="K170" t="b">
        <f>WEEKDAY(lpg[[#This Row],[data]],14) = 1</f>
        <v>0</v>
      </c>
      <c r="M170" t="b">
        <f t="shared" si="36"/>
        <v>0</v>
      </c>
      <c r="N170" t="b">
        <f t="shared" si="37"/>
        <v>0</v>
      </c>
      <c r="P170" t="b">
        <f t="shared" si="32"/>
        <v>0</v>
      </c>
      <c r="Q170">
        <f t="shared" si="33"/>
        <v>26.85</v>
      </c>
      <c r="S170">
        <f t="shared" si="38"/>
        <v>0</v>
      </c>
      <c r="T170">
        <f t="shared" si="39"/>
        <v>0</v>
      </c>
      <c r="U170">
        <f>lpg[[#This Row],[km]]/100 * $G$1</f>
        <v>2.0999999999999996</v>
      </c>
      <c r="V170">
        <f>lpg[[#This Row],[km]]/100 * $G$2</f>
        <v>3.15</v>
      </c>
    </row>
    <row r="171" spans="1:22" x14ac:dyDescent="0.25">
      <c r="A171">
        <v>165</v>
      </c>
      <c r="B171" s="1">
        <v>41804</v>
      </c>
      <c r="C171">
        <v>96</v>
      </c>
      <c r="E171">
        <f t="shared" si="34"/>
        <v>45</v>
      </c>
      <c r="F171">
        <f t="shared" si="35"/>
        <v>26.85</v>
      </c>
      <c r="H171">
        <f>ROUND(IF(F171&gt;15, 0, ($G$1*(lpg[[#This Row],[km]]/2))/100), 2)</f>
        <v>0</v>
      </c>
      <c r="I171">
        <f>ROUND(IF(F171&gt;15, ($G$2*(lpg[[#This Row],[km]]))/100, ($G$2*(lpg[[#This Row],[km]]/2))/100), 2)</f>
        <v>8.64</v>
      </c>
      <c r="K171" t="b">
        <f>WEEKDAY(lpg[[#This Row],[data]],14) = 1</f>
        <v>0</v>
      </c>
      <c r="M171" t="b">
        <f t="shared" si="36"/>
        <v>0</v>
      </c>
      <c r="N171" t="b">
        <f t="shared" si="37"/>
        <v>0</v>
      </c>
      <c r="P171" t="b">
        <f t="shared" si="32"/>
        <v>0</v>
      </c>
      <c r="Q171">
        <f t="shared" si="33"/>
        <v>18.21</v>
      </c>
      <c r="S171">
        <f t="shared" si="38"/>
        <v>0</v>
      </c>
      <c r="T171">
        <f t="shared" si="39"/>
        <v>0</v>
      </c>
      <c r="U171">
        <f>lpg[[#This Row],[km]]/100 * $G$1</f>
        <v>5.76</v>
      </c>
      <c r="V171">
        <f>lpg[[#This Row],[km]]/100 * $G$2</f>
        <v>8.64</v>
      </c>
    </row>
    <row r="172" spans="1:22" x14ac:dyDescent="0.25">
      <c r="A172">
        <v>166</v>
      </c>
      <c r="B172" s="1">
        <v>41805</v>
      </c>
      <c r="C172">
        <v>23</v>
      </c>
      <c r="E172">
        <f t="shared" si="34"/>
        <v>45</v>
      </c>
      <c r="F172">
        <f t="shared" si="35"/>
        <v>18.21</v>
      </c>
      <c r="H172">
        <f>ROUND(IF(F172&gt;15, 0, ($G$1*(lpg[[#This Row],[km]]/2))/100), 2)</f>
        <v>0</v>
      </c>
      <c r="I172">
        <f>ROUND(IF(F172&gt;15, ($G$2*(lpg[[#This Row],[km]]))/100, ($G$2*(lpg[[#This Row],[km]]/2))/100), 2)</f>
        <v>2.0699999999999998</v>
      </c>
      <c r="K172" t="b">
        <f>WEEKDAY(lpg[[#This Row],[data]],14) = 1</f>
        <v>0</v>
      </c>
      <c r="M172" t="b">
        <f t="shared" si="36"/>
        <v>0</v>
      </c>
      <c r="N172" t="b">
        <f t="shared" si="37"/>
        <v>0</v>
      </c>
      <c r="P172" t="b">
        <f t="shared" si="32"/>
        <v>0</v>
      </c>
      <c r="Q172">
        <f t="shared" si="33"/>
        <v>16.14</v>
      </c>
      <c r="S172">
        <f t="shared" si="38"/>
        <v>0</v>
      </c>
      <c r="T172">
        <f t="shared" si="39"/>
        <v>0</v>
      </c>
      <c r="U172">
        <f>lpg[[#This Row],[km]]/100 * $G$1</f>
        <v>1.3800000000000001</v>
      </c>
      <c r="V172">
        <f>lpg[[#This Row],[km]]/100 * $G$2</f>
        <v>2.0700000000000003</v>
      </c>
    </row>
    <row r="173" spans="1:22" x14ac:dyDescent="0.25">
      <c r="A173">
        <v>167</v>
      </c>
      <c r="B173" s="1">
        <v>41806</v>
      </c>
      <c r="C173">
        <v>109</v>
      </c>
      <c r="E173">
        <f t="shared" si="34"/>
        <v>45</v>
      </c>
      <c r="F173">
        <f t="shared" si="35"/>
        <v>16.14</v>
      </c>
      <c r="H173">
        <f>ROUND(IF(F173&gt;15, 0, ($G$1*(lpg[[#This Row],[km]]/2))/100), 2)</f>
        <v>0</v>
      </c>
      <c r="I173">
        <f>ROUND(IF(F173&gt;15, ($G$2*(lpg[[#This Row],[km]]))/100, ($G$2*(lpg[[#This Row],[km]]/2))/100), 2)</f>
        <v>9.81</v>
      </c>
      <c r="K173" t="b">
        <f>WEEKDAY(lpg[[#This Row],[data]],14) = 1</f>
        <v>0</v>
      </c>
      <c r="M173" t="b">
        <f t="shared" si="36"/>
        <v>0</v>
      </c>
      <c r="N173" t="b">
        <f t="shared" si="37"/>
        <v>0</v>
      </c>
      <c r="P173" t="b">
        <f t="shared" si="32"/>
        <v>0</v>
      </c>
      <c r="Q173">
        <f t="shared" si="33"/>
        <v>6.33</v>
      </c>
      <c r="S173">
        <f t="shared" si="38"/>
        <v>0</v>
      </c>
      <c r="T173">
        <f t="shared" si="39"/>
        <v>0</v>
      </c>
      <c r="U173">
        <f>lpg[[#This Row],[km]]/100 * $G$1</f>
        <v>6.5400000000000009</v>
      </c>
      <c r="V173">
        <f>lpg[[#This Row],[km]]/100 * $G$2</f>
        <v>9.81</v>
      </c>
    </row>
    <row r="174" spans="1:22" x14ac:dyDescent="0.25">
      <c r="A174">
        <v>168</v>
      </c>
      <c r="B174" s="1">
        <v>41807</v>
      </c>
      <c r="C174">
        <v>39</v>
      </c>
      <c r="E174">
        <f t="shared" si="34"/>
        <v>45</v>
      </c>
      <c r="F174">
        <f t="shared" si="35"/>
        <v>6.33</v>
      </c>
      <c r="H174">
        <f>ROUND(IF(F174&gt;15, 0, ($G$1*(lpg[[#This Row],[km]]/2))/100), 2)</f>
        <v>1.17</v>
      </c>
      <c r="I174">
        <f>ROUND(IF(F174&gt;15, ($G$2*(lpg[[#This Row],[km]]))/100, ($G$2*(lpg[[#This Row],[km]]/2))/100), 2)</f>
        <v>1.76</v>
      </c>
      <c r="K174" t="b">
        <f>WEEKDAY(lpg[[#This Row],[data]],14) = 1</f>
        <v>0</v>
      </c>
      <c r="M174" t="b">
        <f t="shared" si="36"/>
        <v>0</v>
      </c>
      <c r="N174" t="b">
        <f t="shared" si="37"/>
        <v>1</v>
      </c>
      <c r="P174" t="b">
        <f t="shared" si="32"/>
        <v>0</v>
      </c>
      <c r="Q174">
        <f t="shared" si="33"/>
        <v>4.57</v>
      </c>
      <c r="S174">
        <f t="shared" si="38"/>
        <v>0</v>
      </c>
      <c r="T174">
        <f t="shared" si="39"/>
        <v>25.43</v>
      </c>
      <c r="U174">
        <f>lpg[[#This Row],[km]]/100 * $G$1</f>
        <v>2.34</v>
      </c>
      <c r="V174">
        <f>lpg[[#This Row],[km]]/100 * $G$2</f>
        <v>3.5100000000000002</v>
      </c>
    </row>
    <row r="175" spans="1:22" x14ac:dyDescent="0.25">
      <c r="A175">
        <v>169</v>
      </c>
      <c r="B175" s="1">
        <v>41808</v>
      </c>
      <c r="C175">
        <v>136</v>
      </c>
      <c r="E175">
        <f t="shared" si="34"/>
        <v>43.83</v>
      </c>
      <c r="F175">
        <f t="shared" si="35"/>
        <v>30</v>
      </c>
      <c r="H175">
        <f>ROUND(IF(F175&gt;15, 0, ($G$1*(lpg[[#This Row],[km]]/2))/100), 2)</f>
        <v>0</v>
      </c>
      <c r="I175">
        <f>ROUND(IF(F175&gt;15, ($G$2*(lpg[[#This Row],[km]]))/100, ($G$2*(lpg[[#This Row],[km]]/2))/100), 2)</f>
        <v>12.24</v>
      </c>
      <c r="K175" t="b">
        <f>WEEKDAY(lpg[[#This Row],[data]],14) = 1</f>
        <v>0</v>
      </c>
      <c r="M175" t="b">
        <f t="shared" si="36"/>
        <v>0</v>
      </c>
      <c r="N175" t="b">
        <f t="shared" si="37"/>
        <v>0</v>
      </c>
      <c r="P175" t="b">
        <f t="shared" si="32"/>
        <v>0</v>
      </c>
      <c r="Q175">
        <f t="shared" si="33"/>
        <v>17.759999999999998</v>
      </c>
      <c r="S175">
        <f t="shared" si="38"/>
        <v>0</v>
      </c>
      <c r="T175">
        <f t="shared" si="39"/>
        <v>0</v>
      </c>
      <c r="U175">
        <f>lpg[[#This Row],[km]]/100 * $G$1</f>
        <v>8.16</v>
      </c>
      <c r="V175">
        <f>lpg[[#This Row],[km]]/100 * $G$2</f>
        <v>12.24</v>
      </c>
    </row>
    <row r="176" spans="1:22" x14ac:dyDescent="0.25">
      <c r="A176">
        <v>170</v>
      </c>
      <c r="B176" s="1">
        <v>41809</v>
      </c>
      <c r="C176">
        <v>132</v>
      </c>
      <c r="E176">
        <f t="shared" si="34"/>
        <v>43.83</v>
      </c>
      <c r="F176">
        <f t="shared" si="35"/>
        <v>17.759999999999998</v>
      </c>
      <c r="H176">
        <f>ROUND(IF(F176&gt;15, 0, ($G$1*(lpg[[#This Row],[km]]/2))/100), 2)</f>
        <v>0</v>
      </c>
      <c r="I176">
        <f>ROUND(IF(F176&gt;15, ($G$2*(lpg[[#This Row],[km]]))/100, ($G$2*(lpg[[#This Row],[km]]/2))/100), 2)</f>
        <v>11.88</v>
      </c>
      <c r="K176" t="b">
        <f>WEEKDAY(lpg[[#This Row],[data]],14) = 1</f>
        <v>1</v>
      </c>
      <c r="M176" t="b">
        <f t="shared" si="36"/>
        <v>0</v>
      </c>
      <c r="N176" t="b">
        <f t="shared" si="37"/>
        <v>0</v>
      </c>
      <c r="P176" t="b">
        <f t="shared" si="32"/>
        <v>0</v>
      </c>
      <c r="Q176">
        <f t="shared" si="33"/>
        <v>5.8799999999999972</v>
      </c>
      <c r="S176">
        <f t="shared" si="38"/>
        <v>0</v>
      </c>
      <c r="T176">
        <f t="shared" si="39"/>
        <v>0</v>
      </c>
      <c r="U176">
        <f>lpg[[#This Row],[km]]/100 * $G$1</f>
        <v>7.92</v>
      </c>
      <c r="V176">
        <f>lpg[[#This Row],[km]]/100 * $G$2</f>
        <v>11.88</v>
      </c>
    </row>
    <row r="177" spans="1:22" x14ac:dyDescent="0.25">
      <c r="A177">
        <v>171</v>
      </c>
      <c r="B177" s="1">
        <v>41810</v>
      </c>
      <c r="C177">
        <v>92</v>
      </c>
      <c r="E177">
        <f t="shared" si="34"/>
        <v>43.83</v>
      </c>
      <c r="F177">
        <f t="shared" si="35"/>
        <v>5.8799999999999972</v>
      </c>
      <c r="H177">
        <f>ROUND(IF(F177&gt;15, 0, ($G$1*(lpg[[#This Row],[km]]/2))/100), 2)</f>
        <v>2.76</v>
      </c>
      <c r="I177">
        <f>ROUND(IF(F177&gt;15, ($G$2*(lpg[[#This Row],[km]]))/100, ($G$2*(lpg[[#This Row],[km]]/2))/100), 2)</f>
        <v>4.1399999999999997</v>
      </c>
      <c r="K177" t="b">
        <f>WEEKDAY(lpg[[#This Row],[data]],14) = 1</f>
        <v>0</v>
      </c>
      <c r="M177" t="b">
        <f t="shared" si="36"/>
        <v>0</v>
      </c>
      <c r="N177" t="b">
        <f t="shared" si="37"/>
        <v>1</v>
      </c>
      <c r="P177" t="b">
        <f t="shared" si="32"/>
        <v>0</v>
      </c>
      <c r="Q177">
        <f t="shared" si="33"/>
        <v>1.7399999999999975</v>
      </c>
      <c r="S177">
        <f t="shared" si="38"/>
        <v>0</v>
      </c>
      <c r="T177">
        <f t="shared" si="39"/>
        <v>28.26</v>
      </c>
      <c r="U177">
        <f>lpg[[#This Row],[km]]/100 * $G$1</f>
        <v>5.5200000000000005</v>
      </c>
      <c r="V177">
        <f>lpg[[#This Row],[km]]/100 * $G$2</f>
        <v>8.2800000000000011</v>
      </c>
    </row>
    <row r="178" spans="1:22" x14ac:dyDescent="0.25">
      <c r="A178">
        <v>172</v>
      </c>
      <c r="B178" s="1">
        <v>41811</v>
      </c>
      <c r="C178">
        <v>49</v>
      </c>
      <c r="E178">
        <f t="shared" si="34"/>
        <v>41.07</v>
      </c>
      <c r="F178">
        <f t="shared" si="35"/>
        <v>30</v>
      </c>
      <c r="H178">
        <f>ROUND(IF(F178&gt;15, 0, ($G$1*(lpg[[#This Row],[km]]/2))/100), 2)</f>
        <v>0</v>
      </c>
      <c r="I178">
        <f>ROUND(IF(F178&gt;15, ($G$2*(lpg[[#This Row],[km]]))/100, ($G$2*(lpg[[#This Row],[km]]/2))/100), 2)</f>
        <v>4.41</v>
      </c>
      <c r="K178" t="b">
        <f>WEEKDAY(lpg[[#This Row],[data]],14) = 1</f>
        <v>0</v>
      </c>
      <c r="M178" t="b">
        <f t="shared" si="36"/>
        <v>0</v>
      </c>
      <c r="N178" t="b">
        <f t="shared" si="37"/>
        <v>0</v>
      </c>
      <c r="P178" t="b">
        <f t="shared" si="32"/>
        <v>0</v>
      </c>
      <c r="Q178">
        <f t="shared" si="33"/>
        <v>25.59</v>
      </c>
      <c r="S178">
        <f t="shared" si="38"/>
        <v>0</v>
      </c>
      <c r="T178">
        <f t="shared" si="39"/>
        <v>0</v>
      </c>
      <c r="U178">
        <f>lpg[[#This Row],[km]]/100 * $G$1</f>
        <v>2.94</v>
      </c>
      <c r="V178">
        <f>lpg[[#This Row],[km]]/100 * $G$2</f>
        <v>4.41</v>
      </c>
    </row>
    <row r="179" spans="1:22" x14ac:dyDescent="0.25">
      <c r="A179">
        <v>173</v>
      </c>
      <c r="B179" s="1">
        <v>41812</v>
      </c>
      <c r="C179">
        <v>146</v>
      </c>
      <c r="E179">
        <f t="shared" si="34"/>
        <v>41.07</v>
      </c>
      <c r="F179">
        <f t="shared" si="35"/>
        <v>25.59</v>
      </c>
      <c r="H179">
        <f>ROUND(IF(F179&gt;15, 0, ($G$1*(lpg[[#This Row],[km]]/2))/100), 2)</f>
        <v>0</v>
      </c>
      <c r="I179">
        <f>ROUND(IF(F179&gt;15, ($G$2*(lpg[[#This Row],[km]]))/100, ($G$2*(lpg[[#This Row],[km]]/2))/100), 2)</f>
        <v>13.14</v>
      </c>
      <c r="K179" t="b">
        <f>WEEKDAY(lpg[[#This Row],[data]],14) = 1</f>
        <v>0</v>
      </c>
      <c r="M179" t="b">
        <f t="shared" si="36"/>
        <v>0</v>
      </c>
      <c r="N179" t="b">
        <f t="shared" si="37"/>
        <v>0</v>
      </c>
      <c r="P179" t="b">
        <f t="shared" si="32"/>
        <v>0</v>
      </c>
      <c r="Q179">
        <f t="shared" si="33"/>
        <v>12.45</v>
      </c>
      <c r="S179">
        <f t="shared" si="38"/>
        <v>0</v>
      </c>
      <c r="T179">
        <f t="shared" si="39"/>
        <v>0</v>
      </c>
      <c r="U179">
        <f>lpg[[#This Row],[km]]/100 * $G$1</f>
        <v>8.76</v>
      </c>
      <c r="V179">
        <f>lpg[[#This Row],[km]]/100 * $G$2</f>
        <v>13.14</v>
      </c>
    </row>
    <row r="180" spans="1:22" x14ac:dyDescent="0.25">
      <c r="A180">
        <v>174</v>
      </c>
      <c r="B180" s="1">
        <v>41813</v>
      </c>
      <c r="C180">
        <v>90</v>
      </c>
      <c r="E180">
        <f t="shared" si="34"/>
        <v>41.07</v>
      </c>
      <c r="F180">
        <f t="shared" si="35"/>
        <v>12.45</v>
      </c>
      <c r="H180">
        <f>ROUND(IF(F180&gt;15, 0, ($G$1*(lpg[[#This Row],[km]]/2))/100), 2)</f>
        <v>2.7</v>
      </c>
      <c r="I180">
        <f>ROUND(IF(F180&gt;15, ($G$2*(lpg[[#This Row],[km]]))/100, ($G$2*(lpg[[#This Row],[km]]/2))/100), 2)</f>
        <v>4.05</v>
      </c>
      <c r="K180" t="b">
        <f>WEEKDAY(lpg[[#This Row],[data]],14) = 1</f>
        <v>0</v>
      </c>
      <c r="M180" t="b">
        <f t="shared" si="36"/>
        <v>0</v>
      </c>
      <c r="N180" t="b">
        <f t="shared" si="37"/>
        <v>0</v>
      </c>
      <c r="P180" t="b">
        <f t="shared" si="32"/>
        <v>0</v>
      </c>
      <c r="Q180">
        <f t="shared" si="33"/>
        <v>8.3999999999999986</v>
      </c>
      <c r="S180">
        <f t="shared" si="38"/>
        <v>0</v>
      </c>
      <c r="T180">
        <f t="shared" si="39"/>
        <v>0</v>
      </c>
      <c r="U180">
        <f>lpg[[#This Row],[km]]/100 * $G$1</f>
        <v>5.4</v>
      </c>
      <c r="V180">
        <f>lpg[[#This Row],[km]]/100 * $G$2</f>
        <v>8.1</v>
      </c>
    </row>
    <row r="181" spans="1:22" x14ac:dyDescent="0.25">
      <c r="A181">
        <v>175</v>
      </c>
      <c r="B181" s="1">
        <v>41814</v>
      </c>
      <c r="C181">
        <v>74</v>
      </c>
      <c r="E181">
        <f t="shared" si="34"/>
        <v>38.369999999999997</v>
      </c>
      <c r="F181">
        <f t="shared" si="35"/>
        <v>8.3999999999999986</v>
      </c>
      <c r="H181">
        <f>ROUND(IF(F181&gt;15, 0, ($G$1*(lpg[[#This Row],[km]]/2))/100), 2)</f>
        <v>2.2200000000000002</v>
      </c>
      <c r="I181">
        <f>ROUND(IF(F181&gt;15, ($G$2*(lpg[[#This Row],[km]]))/100, ($G$2*(lpg[[#This Row],[km]]/2))/100), 2)</f>
        <v>3.33</v>
      </c>
      <c r="K181" t="b">
        <f>WEEKDAY(lpg[[#This Row],[data]],14) = 1</f>
        <v>0</v>
      </c>
      <c r="M181" t="b">
        <f t="shared" si="36"/>
        <v>0</v>
      </c>
      <c r="N181" t="b">
        <f t="shared" si="37"/>
        <v>0</v>
      </c>
      <c r="P181" t="b">
        <f t="shared" si="32"/>
        <v>0</v>
      </c>
      <c r="Q181">
        <f t="shared" si="33"/>
        <v>5.0699999999999985</v>
      </c>
      <c r="S181">
        <f t="shared" si="38"/>
        <v>0</v>
      </c>
      <c r="T181">
        <f t="shared" si="39"/>
        <v>0</v>
      </c>
      <c r="U181">
        <f>lpg[[#This Row],[km]]/100 * $G$1</f>
        <v>4.4399999999999995</v>
      </c>
      <c r="V181">
        <f>lpg[[#This Row],[km]]/100 * $G$2</f>
        <v>6.66</v>
      </c>
    </row>
    <row r="182" spans="1:22" x14ac:dyDescent="0.25">
      <c r="A182">
        <v>176</v>
      </c>
      <c r="B182" s="1">
        <v>41815</v>
      </c>
      <c r="C182">
        <v>97</v>
      </c>
      <c r="E182">
        <f t="shared" si="34"/>
        <v>36.15</v>
      </c>
      <c r="F182">
        <f t="shared" si="35"/>
        <v>5.0699999999999985</v>
      </c>
      <c r="H182">
        <f>ROUND(IF(F182&gt;15, 0, ($G$1*(lpg[[#This Row],[km]]/2))/100), 2)</f>
        <v>2.91</v>
      </c>
      <c r="I182">
        <f>ROUND(IF(F182&gt;15, ($G$2*(lpg[[#This Row],[km]]))/100, ($G$2*(lpg[[#This Row],[km]]/2))/100), 2)</f>
        <v>4.37</v>
      </c>
      <c r="K182" t="b">
        <f>WEEKDAY(lpg[[#This Row],[data]],14) = 1</f>
        <v>0</v>
      </c>
      <c r="M182" t="b">
        <f t="shared" si="36"/>
        <v>0</v>
      </c>
      <c r="N182" t="b">
        <f t="shared" si="37"/>
        <v>1</v>
      </c>
      <c r="P182" t="b">
        <f t="shared" si="32"/>
        <v>1</v>
      </c>
      <c r="Q182">
        <f t="shared" si="33"/>
        <v>0.6999999999999984</v>
      </c>
      <c r="S182">
        <f t="shared" si="38"/>
        <v>0</v>
      </c>
      <c r="T182">
        <f t="shared" si="39"/>
        <v>29.3</v>
      </c>
      <c r="U182">
        <f>lpg[[#This Row],[km]]/100 * $G$1</f>
        <v>5.82</v>
      </c>
      <c r="V182">
        <f>lpg[[#This Row],[km]]/100 * $G$2</f>
        <v>8.73</v>
      </c>
    </row>
    <row r="183" spans="1:22" x14ac:dyDescent="0.25">
      <c r="A183">
        <v>177</v>
      </c>
      <c r="B183" s="1">
        <v>41816</v>
      </c>
      <c r="C183">
        <v>148</v>
      </c>
      <c r="E183">
        <f t="shared" si="34"/>
        <v>33.239999999999995</v>
      </c>
      <c r="F183">
        <f t="shared" si="35"/>
        <v>30</v>
      </c>
      <c r="H183">
        <f>ROUND(IF(F183&gt;15, 0, ($G$1*(lpg[[#This Row],[km]]/2))/100), 2)</f>
        <v>0</v>
      </c>
      <c r="I183">
        <f>ROUND(IF(F183&gt;15, ($G$2*(lpg[[#This Row],[km]]))/100, ($G$2*(lpg[[#This Row],[km]]/2))/100), 2)</f>
        <v>13.32</v>
      </c>
      <c r="K183" t="b">
        <f>WEEKDAY(lpg[[#This Row],[data]],14) = 1</f>
        <v>1</v>
      </c>
      <c r="M183" t="b">
        <f t="shared" si="36"/>
        <v>1</v>
      </c>
      <c r="N183" t="b">
        <f t="shared" si="37"/>
        <v>0</v>
      </c>
      <c r="P183" t="b">
        <f t="shared" si="32"/>
        <v>0</v>
      </c>
      <c r="Q183">
        <f t="shared" si="33"/>
        <v>16.68</v>
      </c>
      <c r="S183">
        <f t="shared" si="38"/>
        <v>11.760000000000005</v>
      </c>
      <c r="T183">
        <f t="shared" si="39"/>
        <v>0</v>
      </c>
      <c r="U183">
        <f>lpg[[#This Row],[km]]/100 * $G$1</f>
        <v>8.879999999999999</v>
      </c>
      <c r="V183">
        <f>lpg[[#This Row],[km]]/100 * $G$2</f>
        <v>13.32</v>
      </c>
    </row>
    <row r="184" spans="1:22" x14ac:dyDescent="0.25">
      <c r="A184">
        <v>178</v>
      </c>
      <c r="B184" s="1">
        <v>41817</v>
      </c>
      <c r="C184">
        <v>65</v>
      </c>
      <c r="E184">
        <f t="shared" si="34"/>
        <v>45</v>
      </c>
      <c r="F184">
        <f t="shared" si="35"/>
        <v>16.68</v>
      </c>
      <c r="H184">
        <f>ROUND(IF(F184&gt;15, 0, ($G$1*(lpg[[#This Row],[km]]/2))/100), 2)</f>
        <v>0</v>
      </c>
      <c r="I184">
        <f>ROUND(IF(F184&gt;15, ($G$2*(lpg[[#This Row],[km]]))/100, ($G$2*(lpg[[#This Row],[km]]/2))/100), 2)</f>
        <v>5.85</v>
      </c>
      <c r="K184" t="b">
        <f>WEEKDAY(lpg[[#This Row],[data]],14) = 1</f>
        <v>0</v>
      </c>
      <c r="M184" t="b">
        <f t="shared" si="36"/>
        <v>0</v>
      </c>
      <c r="N184" t="b">
        <f t="shared" si="37"/>
        <v>0</v>
      </c>
      <c r="P184" t="b">
        <f t="shared" si="32"/>
        <v>0</v>
      </c>
      <c r="Q184">
        <f t="shared" si="33"/>
        <v>10.83</v>
      </c>
      <c r="S184">
        <f t="shared" si="38"/>
        <v>0</v>
      </c>
      <c r="T184">
        <f t="shared" si="39"/>
        <v>0</v>
      </c>
      <c r="U184">
        <f>lpg[[#This Row],[km]]/100 * $G$1</f>
        <v>3.9000000000000004</v>
      </c>
      <c r="V184">
        <f>lpg[[#This Row],[km]]/100 * $G$2</f>
        <v>5.8500000000000005</v>
      </c>
    </row>
    <row r="185" spans="1:22" x14ac:dyDescent="0.25">
      <c r="A185">
        <v>179</v>
      </c>
      <c r="B185" s="1">
        <v>41818</v>
      </c>
      <c r="C185">
        <v>62</v>
      </c>
      <c r="E185">
        <f t="shared" si="34"/>
        <v>45</v>
      </c>
      <c r="F185">
        <f t="shared" si="35"/>
        <v>10.83</v>
      </c>
      <c r="H185">
        <f>ROUND(IF(F185&gt;15, 0, ($G$1*(lpg[[#This Row],[km]]/2))/100), 2)</f>
        <v>1.86</v>
      </c>
      <c r="I185">
        <f>ROUND(IF(F185&gt;15, ($G$2*(lpg[[#This Row],[km]]))/100, ($G$2*(lpg[[#This Row],[km]]/2))/100), 2)</f>
        <v>2.79</v>
      </c>
      <c r="K185" t="b">
        <f>WEEKDAY(lpg[[#This Row],[data]],14) = 1</f>
        <v>0</v>
      </c>
      <c r="M185" t="b">
        <f t="shared" si="36"/>
        <v>0</v>
      </c>
      <c r="N185" t="b">
        <f t="shared" si="37"/>
        <v>0</v>
      </c>
      <c r="P185" t="b">
        <f t="shared" si="32"/>
        <v>0</v>
      </c>
      <c r="Q185">
        <f t="shared" si="33"/>
        <v>8.0399999999999991</v>
      </c>
      <c r="S185">
        <f t="shared" si="38"/>
        <v>0</v>
      </c>
      <c r="T185">
        <f t="shared" si="39"/>
        <v>0</v>
      </c>
      <c r="U185">
        <f>lpg[[#This Row],[km]]/100 * $G$1</f>
        <v>3.7199999999999998</v>
      </c>
      <c r="V185">
        <f>lpg[[#This Row],[km]]/100 * $G$2</f>
        <v>5.58</v>
      </c>
    </row>
    <row r="186" spans="1:22" x14ac:dyDescent="0.25">
      <c r="A186">
        <v>180</v>
      </c>
      <c r="B186" s="1">
        <v>41819</v>
      </c>
      <c r="C186">
        <v>130</v>
      </c>
      <c r="E186">
        <f t="shared" si="34"/>
        <v>43.14</v>
      </c>
      <c r="F186">
        <f t="shared" si="35"/>
        <v>8.0399999999999991</v>
      </c>
      <c r="H186">
        <f>ROUND(IF(F186&gt;15, 0, ($G$1*(lpg[[#This Row],[km]]/2))/100), 2)</f>
        <v>3.9</v>
      </c>
      <c r="I186">
        <f>ROUND(IF(F186&gt;15, ($G$2*(lpg[[#This Row],[km]]))/100, ($G$2*(lpg[[#This Row],[km]]/2))/100), 2)</f>
        <v>5.85</v>
      </c>
      <c r="K186" t="b">
        <f>WEEKDAY(lpg[[#This Row],[data]],14) = 1</f>
        <v>0</v>
      </c>
      <c r="M186" t="b">
        <f t="shared" si="36"/>
        <v>0</v>
      </c>
      <c r="N186" t="b">
        <f t="shared" si="37"/>
        <v>1</v>
      </c>
      <c r="P186" t="b">
        <f t="shared" si="32"/>
        <v>0</v>
      </c>
      <c r="Q186">
        <f t="shared" si="33"/>
        <v>2.1899999999999995</v>
      </c>
      <c r="S186">
        <f t="shared" si="38"/>
        <v>0</v>
      </c>
      <c r="T186">
        <f t="shared" si="39"/>
        <v>27.810000000000002</v>
      </c>
      <c r="U186">
        <f>lpg[[#This Row],[km]]/100 * $G$1</f>
        <v>7.8000000000000007</v>
      </c>
      <c r="V186">
        <f>lpg[[#This Row],[km]]/100 * $G$2</f>
        <v>11.700000000000001</v>
      </c>
    </row>
    <row r="187" spans="1:22" x14ac:dyDescent="0.25">
      <c r="A187">
        <v>181</v>
      </c>
      <c r="B187" s="1">
        <v>41820</v>
      </c>
      <c r="C187">
        <v>39</v>
      </c>
      <c r="E187">
        <f t="shared" si="34"/>
        <v>39.24</v>
      </c>
      <c r="F187">
        <f t="shared" si="35"/>
        <v>30</v>
      </c>
      <c r="H187">
        <f>ROUND(IF(F187&gt;15, 0, ($G$1*(lpg[[#This Row],[km]]/2))/100), 2)</f>
        <v>0</v>
      </c>
      <c r="I187">
        <f>ROUND(IF(F187&gt;15, ($G$2*(lpg[[#This Row],[km]]))/100, ($G$2*(lpg[[#This Row],[km]]/2))/100), 2)</f>
        <v>3.51</v>
      </c>
      <c r="K187" t="b">
        <f>WEEKDAY(lpg[[#This Row],[data]],14) = 1</f>
        <v>0</v>
      </c>
      <c r="M187" t="b">
        <f t="shared" si="36"/>
        <v>0</v>
      </c>
      <c r="N187" t="b">
        <f t="shared" si="37"/>
        <v>0</v>
      </c>
      <c r="P187" t="b">
        <f t="shared" si="32"/>
        <v>0</v>
      </c>
      <c r="Q187">
        <f t="shared" si="33"/>
        <v>26.490000000000002</v>
      </c>
      <c r="S187">
        <f t="shared" si="38"/>
        <v>0</v>
      </c>
      <c r="T187">
        <f t="shared" si="39"/>
        <v>0</v>
      </c>
      <c r="U187">
        <f>lpg[[#This Row],[km]]/100 * $G$1</f>
        <v>2.34</v>
      </c>
      <c r="V187">
        <f>lpg[[#This Row],[km]]/100 * $G$2</f>
        <v>3.5100000000000002</v>
      </c>
    </row>
    <row r="188" spans="1:22" x14ac:dyDescent="0.25">
      <c r="A188">
        <v>182</v>
      </c>
      <c r="B188" s="1">
        <v>41821</v>
      </c>
      <c r="C188">
        <v>95</v>
      </c>
      <c r="E188">
        <f t="shared" si="34"/>
        <v>39.24</v>
      </c>
      <c r="F188">
        <f t="shared" si="35"/>
        <v>26.490000000000002</v>
      </c>
      <c r="H188">
        <f>ROUND(IF(F188&gt;15, 0, ($G$1*(lpg[[#This Row],[km]]/2))/100), 2)</f>
        <v>0</v>
      </c>
      <c r="I188">
        <f>ROUND(IF(F188&gt;15, ($G$2*(lpg[[#This Row],[km]]))/100, ($G$2*(lpg[[#This Row],[km]]/2))/100), 2)</f>
        <v>8.5500000000000007</v>
      </c>
      <c r="K188" t="b">
        <f>WEEKDAY(lpg[[#This Row],[data]],14) = 1</f>
        <v>0</v>
      </c>
      <c r="M188" t="b">
        <f t="shared" si="36"/>
        <v>0</v>
      </c>
      <c r="N188" t="b">
        <f t="shared" si="37"/>
        <v>0</v>
      </c>
      <c r="P188" t="b">
        <f t="shared" si="32"/>
        <v>0</v>
      </c>
      <c r="Q188">
        <f t="shared" si="33"/>
        <v>17.940000000000001</v>
      </c>
      <c r="S188">
        <f t="shared" si="38"/>
        <v>0</v>
      </c>
      <c r="T188">
        <f t="shared" si="39"/>
        <v>0</v>
      </c>
      <c r="U188">
        <f>lpg[[#This Row],[km]]/100 * $G$1</f>
        <v>5.6999999999999993</v>
      </c>
      <c r="V188">
        <f>lpg[[#This Row],[km]]/100 * $G$2</f>
        <v>8.5499999999999989</v>
      </c>
    </row>
    <row r="189" spans="1:22" x14ac:dyDescent="0.25">
      <c r="A189">
        <v>183</v>
      </c>
      <c r="B189" s="1">
        <v>41822</v>
      </c>
      <c r="C189">
        <v>100</v>
      </c>
      <c r="E189">
        <f t="shared" si="34"/>
        <v>39.24</v>
      </c>
      <c r="F189">
        <f t="shared" si="35"/>
        <v>17.940000000000001</v>
      </c>
      <c r="H189">
        <f>ROUND(IF(F189&gt;15, 0, ($G$1*(lpg[[#This Row],[km]]/2))/100), 2)</f>
        <v>0</v>
      </c>
      <c r="I189">
        <f>ROUND(IF(F189&gt;15, ($G$2*(lpg[[#This Row],[km]]))/100, ($G$2*(lpg[[#This Row],[km]]/2))/100), 2)</f>
        <v>9</v>
      </c>
      <c r="K189" t="b">
        <f>WEEKDAY(lpg[[#This Row],[data]],14) = 1</f>
        <v>0</v>
      </c>
      <c r="M189" t="b">
        <f t="shared" si="36"/>
        <v>0</v>
      </c>
      <c r="N189" t="b">
        <f t="shared" si="37"/>
        <v>0</v>
      </c>
      <c r="P189" t="b">
        <f t="shared" si="32"/>
        <v>0</v>
      </c>
      <c r="Q189">
        <f t="shared" si="33"/>
        <v>8.9400000000000013</v>
      </c>
      <c r="S189">
        <f t="shared" si="38"/>
        <v>0</v>
      </c>
      <c r="T189">
        <f t="shared" si="39"/>
        <v>0</v>
      </c>
      <c r="U189">
        <f>lpg[[#This Row],[km]]/100 * $G$1</f>
        <v>6</v>
      </c>
      <c r="V189">
        <f>lpg[[#This Row],[km]]/100 * $G$2</f>
        <v>9</v>
      </c>
    </row>
    <row r="190" spans="1:22" x14ac:dyDescent="0.25">
      <c r="A190">
        <v>184</v>
      </c>
      <c r="B190" s="1">
        <v>41823</v>
      </c>
      <c r="C190">
        <v>75</v>
      </c>
      <c r="E190">
        <f t="shared" si="34"/>
        <v>39.24</v>
      </c>
      <c r="F190">
        <f t="shared" si="35"/>
        <v>8.9400000000000013</v>
      </c>
      <c r="H190">
        <f>ROUND(IF(F190&gt;15, 0, ($G$1*(lpg[[#This Row],[km]]/2))/100), 2)</f>
        <v>2.25</v>
      </c>
      <c r="I190">
        <f>ROUND(IF(F190&gt;15, ($G$2*(lpg[[#This Row],[km]]))/100, ($G$2*(lpg[[#This Row],[km]]/2))/100), 2)</f>
        <v>3.38</v>
      </c>
      <c r="K190" t="b">
        <f>WEEKDAY(lpg[[#This Row],[data]],14) = 1</f>
        <v>1</v>
      </c>
      <c r="M190" t="b">
        <f t="shared" si="36"/>
        <v>1</v>
      </c>
      <c r="N190" t="b">
        <f t="shared" si="37"/>
        <v>0</v>
      </c>
      <c r="P190" t="b">
        <f t="shared" si="32"/>
        <v>0</v>
      </c>
      <c r="Q190">
        <f t="shared" si="33"/>
        <v>5.5600000000000014</v>
      </c>
      <c r="S190">
        <f t="shared" si="38"/>
        <v>8.009999999999998</v>
      </c>
      <c r="T190">
        <f t="shared" si="39"/>
        <v>0</v>
      </c>
      <c r="U190">
        <f>lpg[[#This Row],[km]]/100 * $G$1</f>
        <v>4.5</v>
      </c>
      <c r="V190">
        <f>lpg[[#This Row],[km]]/100 * $G$2</f>
        <v>6.75</v>
      </c>
    </row>
    <row r="191" spans="1:22" x14ac:dyDescent="0.25">
      <c r="A191">
        <v>185</v>
      </c>
      <c r="B191" s="1">
        <v>41824</v>
      </c>
      <c r="C191">
        <v>27</v>
      </c>
      <c r="E191">
        <f t="shared" si="34"/>
        <v>45</v>
      </c>
      <c r="F191">
        <f t="shared" si="35"/>
        <v>5.5600000000000014</v>
      </c>
      <c r="H191">
        <f>ROUND(IF(F191&gt;15, 0, ($G$1*(lpg[[#This Row],[km]]/2))/100), 2)</f>
        <v>0.81</v>
      </c>
      <c r="I191">
        <f>ROUND(IF(F191&gt;15, ($G$2*(lpg[[#This Row],[km]]))/100, ($G$2*(lpg[[#This Row],[km]]/2))/100), 2)</f>
        <v>1.22</v>
      </c>
      <c r="K191" t="b">
        <f>WEEKDAY(lpg[[#This Row],[data]],14) = 1</f>
        <v>0</v>
      </c>
      <c r="M191" t="b">
        <f t="shared" si="36"/>
        <v>0</v>
      </c>
      <c r="N191" t="b">
        <f t="shared" si="37"/>
        <v>1</v>
      </c>
      <c r="P191" t="b">
        <f t="shared" si="32"/>
        <v>0</v>
      </c>
      <c r="Q191">
        <f t="shared" si="33"/>
        <v>4.3400000000000016</v>
      </c>
      <c r="S191">
        <f t="shared" si="38"/>
        <v>0</v>
      </c>
      <c r="T191">
        <f t="shared" si="39"/>
        <v>25.659999999999997</v>
      </c>
      <c r="U191">
        <f>lpg[[#This Row],[km]]/100 * $G$1</f>
        <v>1.62</v>
      </c>
      <c r="V191">
        <f>lpg[[#This Row],[km]]/100 * $G$2</f>
        <v>2.4300000000000002</v>
      </c>
    </row>
    <row r="192" spans="1:22" x14ac:dyDescent="0.25">
      <c r="A192">
        <v>186</v>
      </c>
      <c r="B192" s="1">
        <v>41825</v>
      </c>
      <c r="C192">
        <v>56</v>
      </c>
      <c r="E192">
        <f t="shared" si="34"/>
        <v>44.19</v>
      </c>
      <c r="F192">
        <f t="shared" si="35"/>
        <v>30</v>
      </c>
      <c r="H192">
        <f>ROUND(IF(F192&gt;15, 0, ($G$1*(lpg[[#This Row],[km]]/2))/100), 2)</f>
        <v>0</v>
      </c>
      <c r="I192">
        <f>ROUND(IF(F192&gt;15, ($G$2*(lpg[[#This Row],[km]]))/100, ($G$2*(lpg[[#This Row],[km]]/2))/100), 2)</f>
        <v>5.04</v>
      </c>
      <c r="K192" t="b">
        <f>WEEKDAY(lpg[[#This Row],[data]],14) = 1</f>
        <v>0</v>
      </c>
      <c r="M192" t="b">
        <f t="shared" si="36"/>
        <v>0</v>
      </c>
      <c r="N192" t="b">
        <f t="shared" si="37"/>
        <v>0</v>
      </c>
      <c r="P192" t="b">
        <f t="shared" si="32"/>
        <v>0</v>
      </c>
      <c r="Q192">
        <f t="shared" si="33"/>
        <v>24.96</v>
      </c>
      <c r="S192">
        <f t="shared" si="38"/>
        <v>0</v>
      </c>
      <c r="T192">
        <f t="shared" si="39"/>
        <v>0</v>
      </c>
      <c r="U192">
        <f>lpg[[#This Row],[km]]/100 * $G$1</f>
        <v>3.3600000000000003</v>
      </c>
      <c r="V192">
        <f>lpg[[#This Row],[km]]/100 * $G$2</f>
        <v>5.0400000000000009</v>
      </c>
    </row>
    <row r="193" spans="1:22" x14ac:dyDescent="0.25">
      <c r="A193">
        <v>187</v>
      </c>
      <c r="B193" s="1">
        <v>41826</v>
      </c>
      <c r="C193">
        <v>141</v>
      </c>
      <c r="E193">
        <f t="shared" si="34"/>
        <v>44.19</v>
      </c>
      <c r="F193">
        <f t="shared" si="35"/>
        <v>24.96</v>
      </c>
      <c r="H193">
        <f>ROUND(IF(F193&gt;15, 0, ($G$1*(lpg[[#This Row],[km]]/2))/100), 2)</f>
        <v>0</v>
      </c>
      <c r="I193">
        <f>ROUND(IF(F193&gt;15, ($G$2*(lpg[[#This Row],[km]]))/100, ($G$2*(lpg[[#This Row],[km]]/2))/100), 2)</f>
        <v>12.69</v>
      </c>
      <c r="K193" t="b">
        <f>WEEKDAY(lpg[[#This Row],[data]],14) = 1</f>
        <v>0</v>
      </c>
      <c r="M193" t="b">
        <f t="shared" si="36"/>
        <v>0</v>
      </c>
      <c r="N193" t="b">
        <f t="shared" si="37"/>
        <v>0</v>
      </c>
      <c r="P193" t="b">
        <f t="shared" si="32"/>
        <v>0</v>
      </c>
      <c r="Q193">
        <f t="shared" si="33"/>
        <v>12.270000000000001</v>
      </c>
      <c r="S193">
        <f t="shared" si="38"/>
        <v>0</v>
      </c>
      <c r="T193">
        <f t="shared" si="39"/>
        <v>0</v>
      </c>
      <c r="U193">
        <f>lpg[[#This Row],[km]]/100 * $G$1</f>
        <v>8.4599999999999991</v>
      </c>
      <c r="V193">
        <f>lpg[[#This Row],[km]]/100 * $G$2</f>
        <v>12.69</v>
      </c>
    </row>
    <row r="194" spans="1:22" x14ac:dyDescent="0.25">
      <c r="A194">
        <v>188</v>
      </c>
      <c r="B194" s="1">
        <v>41827</v>
      </c>
      <c r="C194">
        <v>120</v>
      </c>
      <c r="E194">
        <f t="shared" si="34"/>
        <v>44.19</v>
      </c>
      <c r="F194">
        <f t="shared" si="35"/>
        <v>12.270000000000001</v>
      </c>
      <c r="H194">
        <f>ROUND(IF(F194&gt;15, 0, ($G$1*(lpg[[#This Row],[km]]/2))/100), 2)</f>
        <v>3.6</v>
      </c>
      <c r="I194">
        <f>ROUND(IF(F194&gt;15, ($G$2*(lpg[[#This Row],[km]]))/100, ($G$2*(lpg[[#This Row],[km]]/2))/100), 2)</f>
        <v>5.4</v>
      </c>
      <c r="K194" t="b">
        <f>WEEKDAY(lpg[[#This Row],[data]],14) = 1</f>
        <v>0</v>
      </c>
      <c r="M194" t="b">
        <f t="shared" si="36"/>
        <v>0</v>
      </c>
      <c r="N194" t="b">
        <f t="shared" si="37"/>
        <v>0</v>
      </c>
      <c r="P194" t="b">
        <f t="shared" si="32"/>
        <v>0</v>
      </c>
      <c r="Q194">
        <f t="shared" si="33"/>
        <v>6.870000000000001</v>
      </c>
      <c r="S194">
        <f t="shared" si="38"/>
        <v>0</v>
      </c>
      <c r="T194">
        <f t="shared" si="39"/>
        <v>0</v>
      </c>
      <c r="U194">
        <f>lpg[[#This Row],[km]]/100 * $G$1</f>
        <v>7.1999999999999993</v>
      </c>
      <c r="V194">
        <f>lpg[[#This Row],[km]]/100 * $G$2</f>
        <v>10.799999999999999</v>
      </c>
    </row>
    <row r="195" spans="1:22" x14ac:dyDescent="0.25">
      <c r="A195">
        <v>189</v>
      </c>
      <c r="B195" s="1">
        <v>41828</v>
      </c>
      <c r="C195">
        <v>95</v>
      </c>
      <c r="E195">
        <f t="shared" si="34"/>
        <v>40.589999999999996</v>
      </c>
      <c r="F195">
        <f t="shared" si="35"/>
        <v>6.870000000000001</v>
      </c>
      <c r="H195">
        <f>ROUND(IF(F195&gt;15, 0, ($G$1*(lpg[[#This Row],[km]]/2))/100), 2)</f>
        <v>2.85</v>
      </c>
      <c r="I195">
        <f>ROUND(IF(F195&gt;15, ($G$2*(lpg[[#This Row],[km]]))/100, ($G$2*(lpg[[#This Row],[km]]/2))/100), 2)</f>
        <v>4.28</v>
      </c>
      <c r="K195" t="b">
        <f>WEEKDAY(lpg[[#This Row],[data]],14) = 1</f>
        <v>0</v>
      </c>
      <c r="M195" t="b">
        <f t="shared" si="36"/>
        <v>0</v>
      </c>
      <c r="N195" t="b">
        <f t="shared" si="37"/>
        <v>1</v>
      </c>
      <c r="P195" t="b">
        <f t="shared" si="32"/>
        <v>0</v>
      </c>
      <c r="Q195">
        <f t="shared" si="33"/>
        <v>2.5900000000000007</v>
      </c>
      <c r="S195">
        <f t="shared" si="38"/>
        <v>0</v>
      </c>
      <c r="T195">
        <f t="shared" si="39"/>
        <v>27.41</v>
      </c>
      <c r="U195">
        <f>lpg[[#This Row],[km]]/100 * $G$1</f>
        <v>5.6999999999999993</v>
      </c>
      <c r="V195">
        <f>lpg[[#This Row],[km]]/100 * $G$2</f>
        <v>8.5499999999999989</v>
      </c>
    </row>
    <row r="196" spans="1:22" x14ac:dyDescent="0.25">
      <c r="A196">
        <v>190</v>
      </c>
      <c r="B196" s="1">
        <v>41829</v>
      </c>
      <c r="C196">
        <v>81</v>
      </c>
      <c r="E196">
        <f t="shared" si="34"/>
        <v>37.739999999999995</v>
      </c>
      <c r="F196">
        <f t="shared" si="35"/>
        <v>30</v>
      </c>
      <c r="H196">
        <f>ROUND(IF(F196&gt;15, 0, ($G$1*(lpg[[#This Row],[km]]/2))/100), 2)</f>
        <v>0</v>
      </c>
      <c r="I196">
        <f>ROUND(IF(F196&gt;15, ($G$2*(lpg[[#This Row],[km]]))/100, ($G$2*(lpg[[#This Row],[km]]/2))/100), 2)</f>
        <v>7.29</v>
      </c>
      <c r="K196" t="b">
        <f>WEEKDAY(lpg[[#This Row],[data]],14) = 1</f>
        <v>0</v>
      </c>
      <c r="M196" t="b">
        <f t="shared" si="36"/>
        <v>0</v>
      </c>
      <c r="N196" t="b">
        <f t="shared" si="37"/>
        <v>0</v>
      </c>
      <c r="P196" t="b">
        <f t="shared" si="32"/>
        <v>0</v>
      </c>
      <c r="Q196">
        <f t="shared" si="33"/>
        <v>22.71</v>
      </c>
      <c r="S196">
        <f t="shared" si="38"/>
        <v>0</v>
      </c>
      <c r="T196">
        <f t="shared" si="39"/>
        <v>0</v>
      </c>
      <c r="U196">
        <f>lpg[[#This Row],[km]]/100 * $G$1</f>
        <v>4.8600000000000003</v>
      </c>
      <c r="V196">
        <f>lpg[[#This Row],[km]]/100 * $G$2</f>
        <v>7.2900000000000009</v>
      </c>
    </row>
    <row r="197" spans="1:22" x14ac:dyDescent="0.25">
      <c r="A197">
        <v>191</v>
      </c>
      <c r="B197" s="1">
        <v>41830</v>
      </c>
      <c r="C197">
        <v>30</v>
      </c>
      <c r="E197">
        <f t="shared" si="34"/>
        <v>37.739999999999995</v>
      </c>
      <c r="F197">
        <f t="shared" si="35"/>
        <v>22.71</v>
      </c>
      <c r="H197">
        <f>ROUND(IF(F197&gt;15, 0, ($G$1*(lpg[[#This Row],[km]]/2))/100), 2)</f>
        <v>0</v>
      </c>
      <c r="I197">
        <f>ROUND(IF(F197&gt;15, ($G$2*(lpg[[#This Row],[km]]))/100, ($G$2*(lpg[[#This Row],[km]]/2))/100), 2)</f>
        <v>2.7</v>
      </c>
      <c r="K197" t="b">
        <f>WEEKDAY(lpg[[#This Row],[data]],14) = 1</f>
        <v>1</v>
      </c>
      <c r="M197" t="b">
        <f t="shared" si="36"/>
        <v>1</v>
      </c>
      <c r="N197" t="b">
        <f t="shared" si="37"/>
        <v>0</v>
      </c>
      <c r="P197" t="b">
        <f t="shared" si="32"/>
        <v>0</v>
      </c>
      <c r="Q197">
        <f t="shared" si="33"/>
        <v>20.010000000000002</v>
      </c>
      <c r="S197">
        <f t="shared" si="38"/>
        <v>7.2600000000000051</v>
      </c>
      <c r="T197">
        <f t="shared" si="39"/>
        <v>0</v>
      </c>
      <c r="U197">
        <f>lpg[[#This Row],[km]]/100 * $G$1</f>
        <v>1.7999999999999998</v>
      </c>
      <c r="V197">
        <f>lpg[[#This Row],[km]]/100 * $G$2</f>
        <v>2.6999999999999997</v>
      </c>
    </row>
    <row r="198" spans="1:22" x14ac:dyDescent="0.25">
      <c r="A198">
        <v>192</v>
      </c>
      <c r="B198" s="1">
        <v>41831</v>
      </c>
      <c r="C198">
        <v>76</v>
      </c>
      <c r="E198">
        <f t="shared" si="34"/>
        <v>45</v>
      </c>
      <c r="F198">
        <f t="shared" si="35"/>
        <v>20.010000000000002</v>
      </c>
      <c r="H198">
        <f>ROUND(IF(F198&gt;15, 0, ($G$1*(lpg[[#This Row],[km]]/2))/100), 2)</f>
        <v>0</v>
      </c>
      <c r="I198">
        <f>ROUND(IF(F198&gt;15, ($G$2*(lpg[[#This Row],[km]]))/100, ($G$2*(lpg[[#This Row],[km]]/2))/100), 2)</f>
        <v>6.84</v>
      </c>
      <c r="K198" t="b">
        <f>WEEKDAY(lpg[[#This Row],[data]],14) = 1</f>
        <v>0</v>
      </c>
      <c r="M198" t="b">
        <f t="shared" si="36"/>
        <v>0</v>
      </c>
      <c r="N198" t="b">
        <f t="shared" si="37"/>
        <v>0</v>
      </c>
      <c r="P198" t="b">
        <f t="shared" si="32"/>
        <v>0</v>
      </c>
      <c r="Q198">
        <f t="shared" si="33"/>
        <v>13.170000000000002</v>
      </c>
      <c r="S198">
        <f t="shared" si="38"/>
        <v>0</v>
      </c>
      <c r="T198">
        <f t="shared" si="39"/>
        <v>0</v>
      </c>
      <c r="U198">
        <f>lpg[[#This Row],[km]]/100 * $G$1</f>
        <v>4.5600000000000005</v>
      </c>
      <c r="V198">
        <f>lpg[[#This Row],[km]]/100 * $G$2</f>
        <v>6.84</v>
      </c>
    </row>
    <row r="199" spans="1:22" x14ac:dyDescent="0.25">
      <c r="A199">
        <v>193</v>
      </c>
      <c r="B199" s="1">
        <v>41832</v>
      </c>
      <c r="C199">
        <v>67</v>
      </c>
      <c r="E199">
        <f t="shared" si="34"/>
        <v>45</v>
      </c>
      <c r="F199">
        <f t="shared" si="35"/>
        <v>13.170000000000002</v>
      </c>
      <c r="H199">
        <f>ROUND(IF(F199&gt;15, 0, ($G$1*(lpg[[#This Row],[km]]/2))/100), 2)</f>
        <v>2.0099999999999998</v>
      </c>
      <c r="I199">
        <f>ROUND(IF(F199&gt;15, ($G$2*(lpg[[#This Row],[km]]))/100, ($G$2*(lpg[[#This Row],[km]]/2))/100), 2)</f>
        <v>3.02</v>
      </c>
      <c r="K199" t="b">
        <f>WEEKDAY(lpg[[#This Row],[data]],14) = 1</f>
        <v>0</v>
      </c>
      <c r="M199" t="b">
        <f t="shared" si="36"/>
        <v>0</v>
      </c>
      <c r="N199" t="b">
        <f t="shared" si="37"/>
        <v>0</v>
      </c>
      <c r="P199" t="b">
        <f t="shared" si="32"/>
        <v>0</v>
      </c>
      <c r="Q199">
        <f t="shared" si="33"/>
        <v>10.150000000000002</v>
      </c>
      <c r="S199">
        <f t="shared" si="38"/>
        <v>0</v>
      </c>
      <c r="T199">
        <f t="shared" si="39"/>
        <v>0</v>
      </c>
      <c r="U199">
        <f>lpg[[#This Row],[km]]/100 * $G$1</f>
        <v>4.0200000000000005</v>
      </c>
      <c r="V199">
        <f>lpg[[#This Row],[km]]/100 * $G$2</f>
        <v>6.03</v>
      </c>
    </row>
    <row r="200" spans="1:22" x14ac:dyDescent="0.25">
      <c r="A200">
        <v>194</v>
      </c>
      <c r="B200" s="1">
        <v>41833</v>
      </c>
      <c r="C200">
        <v>102</v>
      </c>
      <c r="E200">
        <f t="shared" si="34"/>
        <v>42.99</v>
      </c>
      <c r="F200">
        <f t="shared" si="35"/>
        <v>10.150000000000002</v>
      </c>
      <c r="H200">
        <f>ROUND(IF(F200&gt;15, 0, ($G$1*(lpg[[#This Row],[km]]/2))/100), 2)</f>
        <v>3.06</v>
      </c>
      <c r="I200">
        <f>ROUND(IF(F200&gt;15, ($G$2*(lpg[[#This Row],[km]]))/100, ($G$2*(lpg[[#This Row],[km]]/2))/100), 2)</f>
        <v>4.59</v>
      </c>
      <c r="K200" t="b">
        <f>WEEKDAY(lpg[[#This Row],[data]],14) = 1</f>
        <v>0</v>
      </c>
      <c r="M200" t="b">
        <f t="shared" si="36"/>
        <v>0</v>
      </c>
      <c r="N200" t="b">
        <f t="shared" si="37"/>
        <v>0</v>
      </c>
      <c r="P200" t="b">
        <f t="shared" ref="P200:P263" si="40">F200&lt;5.25</f>
        <v>0</v>
      </c>
      <c r="Q200">
        <f t="shared" ref="Q200:Q263" si="41">F200-I200</f>
        <v>5.5600000000000023</v>
      </c>
      <c r="S200">
        <f t="shared" si="38"/>
        <v>0</v>
      </c>
      <c r="T200">
        <f t="shared" si="39"/>
        <v>0</v>
      </c>
      <c r="U200">
        <f>lpg[[#This Row],[km]]/100 * $G$1</f>
        <v>6.12</v>
      </c>
      <c r="V200">
        <f>lpg[[#This Row],[km]]/100 * $G$2</f>
        <v>9.18</v>
      </c>
    </row>
    <row r="201" spans="1:22" x14ac:dyDescent="0.25">
      <c r="A201">
        <v>195</v>
      </c>
      <c r="B201" s="1">
        <v>41834</v>
      </c>
      <c r="C201">
        <v>67</v>
      </c>
      <c r="E201">
        <f t="shared" si="34"/>
        <v>39.93</v>
      </c>
      <c r="F201">
        <f t="shared" si="35"/>
        <v>5.5600000000000023</v>
      </c>
      <c r="H201">
        <f>ROUND(IF(F201&gt;15, 0, ($G$1*(lpg[[#This Row],[km]]/2))/100), 2)</f>
        <v>2.0099999999999998</v>
      </c>
      <c r="I201">
        <f>ROUND(IF(F201&gt;15, ($G$2*(lpg[[#This Row],[km]]))/100, ($G$2*(lpg[[#This Row],[km]]/2))/100), 2)</f>
        <v>3.02</v>
      </c>
      <c r="K201" t="b">
        <f>WEEKDAY(lpg[[#This Row],[data]],14) = 1</f>
        <v>0</v>
      </c>
      <c r="M201" t="b">
        <f t="shared" si="36"/>
        <v>0</v>
      </c>
      <c r="N201" t="b">
        <f t="shared" si="37"/>
        <v>1</v>
      </c>
      <c r="P201" t="b">
        <f t="shared" si="40"/>
        <v>0</v>
      </c>
      <c r="Q201">
        <f t="shared" si="41"/>
        <v>2.5400000000000023</v>
      </c>
      <c r="S201">
        <f t="shared" si="38"/>
        <v>0</v>
      </c>
      <c r="T201">
        <f t="shared" si="39"/>
        <v>27.459999999999997</v>
      </c>
      <c r="U201">
        <f>lpg[[#This Row],[km]]/100 * $G$1</f>
        <v>4.0200000000000005</v>
      </c>
      <c r="V201">
        <f>lpg[[#This Row],[km]]/100 * $G$2</f>
        <v>6.03</v>
      </c>
    </row>
    <row r="202" spans="1:22" x14ac:dyDescent="0.25">
      <c r="A202">
        <v>196</v>
      </c>
      <c r="B202" s="1">
        <v>41835</v>
      </c>
      <c r="C202">
        <v>25</v>
      </c>
      <c r="E202">
        <f t="shared" si="34"/>
        <v>37.92</v>
      </c>
      <c r="F202">
        <f t="shared" si="35"/>
        <v>30</v>
      </c>
      <c r="H202">
        <f>ROUND(IF(F202&gt;15, 0, ($G$1*(lpg[[#This Row],[km]]/2))/100), 2)</f>
        <v>0</v>
      </c>
      <c r="I202">
        <f>ROUND(IF(F202&gt;15, ($G$2*(lpg[[#This Row],[km]]))/100, ($G$2*(lpg[[#This Row],[km]]/2))/100), 2)</f>
        <v>2.25</v>
      </c>
      <c r="K202" t="b">
        <f>WEEKDAY(lpg[[#This Row],[data]],14) = 1</f>
        <v>0</v>
      </c>
      <c r="M202" t="b">
        <f t="shared" si="36"/>
        <v>0</v>
      </c>
      <c r="N202" t="b">
        <f t="shared" si="37"/>
        <v>0</v>
      </c>
      <c r="P202" t="b">
        <f t="shared" si="40"/>
        <v>0</v>
      </c>
      <c r="Q202">
        <f t="shared" si="41"/>
        <v>27.75</v>
      </c>
      <c r="S202">
        <f t="shared" si="38"/>
        <v>0</v>
      </c>
      <c r="T202">
        <f t="shared" si="39"/>
        <v>0</v>
      </c>
      <c r="U202">
        <f>lpg[[#This Row],[km]]/100 * $G$1</f>
        <v>1.5</v>
      </c>
      <c r="V202">
        <f>lpg[[#This Row],[km]]/100 * $G$2</f>
        <v>2.25</v>
      </c>
    </row>
    <row r="203" spans="1:22" x14ac:dyDescent="0.25">
      <c r="A203">
        <v>197</v>
      </c>
      <c r="B203" s="1">
        <v>41836</v>
      </c>
      <c r="C203">
        <v>69</v>
      </c>
      <c r="E203">
        <f t="shared" si="34"/>
        <v>37.92</v>
      </c>
      <c r="F203">
        <f t="shared" si="35"/>
        <v>27.75</v>
      </c>
      <c r="H203">
        <f>ROUND(IF(F203&gt;15, 0, ($G$1*(lpg[[#This Row],[km]]/2))/100), 2)</f>
        <v>0</v>
      </c>
      <c r="I203">
        <f>ROUND(IF(F203&gt;15, ($G$2*(lpg[[#This Row],[km]]))/100, ($G$2*(lpg[[#This Row],[km]]/2))/100), 2)</f>
        <v>6.21</v>
      </c>
      <c r="K203" t="b">
        <f>WEEKDAY(lpg[[#This Row],[data]],14) = 1</f>
        <v>0</v>
      </c>
      <c r="M203" t="b">
        <f t="shared" si="36"/>
        <v>0</v>
      </c>
      <c r="N203" t="b">
        <f t="shared" si="37"/>
        <v>0</v>
      </c>
      <c r="P203" t="b">
        <f t="shared" si="40"/>
        <v>0</v>
      </c>
      <c r="Q203">
        <f t="shared" si="41"/>
        <v>21.54</v>
      </c>
      <c r="S203">
        <f t="shared" si="38"/>
        <v>0</v>
      </c>
      <c r="T203">
        <f t="shared" si="39"/>
        <v>0</v>
      </c>
      <c r="U203">
        <f>lpg[[#This Row],[km]]/100 * $G$1</f>
        <v>4.1399999999999997</v>
      </c>
      <c r="V203">
        <f>lpg[[#This Row],[km]]/100 * $G$2</f>
        <v>6.2099999999999991</v>
      </c>
    </row>
    <row r="204" spans="1:22" x14ac:dyDescent="0.25">
      <c r="A204">
        <v>198</v>
      </c>
      <c r="B204" s="1">
        <v>41837</v>
      </c>
      <c r="C204">
        <v>61</v>
      </c>
      <c r="E204">
        <f t="shared" si="34"/>
        <v>37.92</v>
      </c>
      <c r="F204">
        <f t="shared" si="35"/>
        <v>21.54</v>
      </c>
      <c r="H204">
        <f>ROUND(IF(F204&gt;15, 0, ($G$1*(lpg[[#This Row],[km]]/2))/100), 2)</f>
        <v>0</v>
      </c>
      <c r="I204">
        <f>ROUND(IF(F204&gt;15, ($G$2*(lpg[[#This Row],[km]]))/100, ($G$2*(lpg[[#This Row],[km]]/2))/100), 2)</f>
        <v>5.49</v>
      </c>
      <c r="K204" t="b">
        <f>WEEKDAY(lpg[[#This Row],[data]],14) = 1</f>
        <v>1</v>
      </c>
      <c r="M204" t="b">
        <f t="shared" si="36"/>
        <v>1</v>
      </c>
      <c r="N204" t="b">
        <f t="shared" si="37"/>
        <v>0</v>
      </c>
      <c r="P204" t="b">
        <f t="shared" si="40"/>
        <v>0</v>
      </c>
      <c r="Q204">
        <f t="shared" si="41"/>
        <v>16.049999999999997</v>
      </c>
      <c r="S204">
        <f t="shared" si="38"/>
        <v>7.0799999999999983</v>
      </c>
      <c r="T204">
        <f t="shared" si="39"/>
        <v>0</v>
      </c>
      <c r="U204">
        <f>lpg[[#This Row],[km]]/100 * $G$1</f>
        <v>3.66</v>
      </c>
      <c r="V204">
        <f>lpg[[#This Row],[km]]/100 * $G$2</f>
        <v>5.49</v>
      </c>
    </row>
    <row r="205" spans="1:22" x14ac:dyDescent="0.25">
      <c r="A205">
        <v>199</v>
      </c>
      <c r="B205" s="1">
        <v>41838</v>
      </c>
      <c r="C205">
        <v>99</v>
      </c>
      <c r="E205">
        <f t="shared" si="34"/>
        <v>45</v>
      </c>
      <c r="F205">
        <f t="shared" si="35"/>
        <v>16.049999999999997</v>
      </c>
      <c r="H205">
        <f>ROUND(IF(F205&gt;15, 0, ($G$1*(lpg[[#This Row],[km]]/2))/100), 2)</f>
        <v>0</v>
      </c>
      <c r="I205">
        <f>ROUND(IF(F205&gt;15, ($G$2*(lpg[[#This Row],[km]]))/100, ($G$2*(lpg[[#This Row],[km]]/2))/100), 2)</f>
        <v>8.91</v>
      </c>
      <c r="K205" t="b">
        <f>WEEKDAY(lpg[[#This Row],[data]],14) = 1</f>
        <v>0</v>
      </c>
      <c r="M205" t="b">
        <f t="shared" si="36"/>
        <v>0</v>
      </c>
      <c r="N205" t="b">
        <f t="shared" si="37"/>
        <v>0</v>
      </c>
      <c r="P205" t="b">
        <f t="shared" si="40"/>
        <v>0</v>
      </c>
      <c r="Q205">
        <f t="shared" si="41"/>
        <v>7.139999999999997</v>
      </c>
      <c r="S205">
        <f t="shared" si="38"/>
        <v>0</v>
      </c>
      <c r="T205">
        <f t="shared" si="39"/>
        <v>0</v>
      </c>
      <c r="U205">
        <f>lpg[[#This Row],[km]]/100 * $G$1</f>
        <v>5.9399999999999995</v>
      </c>
      <c r="V205">
        <f>lpg[[#This Row],[km]]/100 * $G$2</f>
        <v>8.91</v>
      </c>
    </row>
    <row r="206" spans="1:22" x14ac:dyDescent="0.25">
      <c r="A206">
        <v>200</v>
      </c>
      <c r="B206" s="1">
        <v>41839</v>
      </c>
      <c r="C206">
        <v>16</v>
      </c>
      <c r="E206">
        <f t="shared" si="34"/>
        <v>45</v>
      </c>
      <c r="F206">
        <f t="shared" si="35"/>
        <v>7.139999999999997</v>
      </c>
      <c r="H206">
        <f>ROUND(IF(F206&gt;15, 0, ($G$1*(lpg[[#This Row],[km]]/2))/100), 2)</f>
        <v>0.48</v>
      </c>
      <c r="I206">
        <f>ROUND(IF(F206&gt;15, ($G$2*(lpg[[#This Row],[km]]))/100, ($G$2*(lpg[[#This Row],[km]]/2))/100), 2)</f>
        <v>0.72</v>
      </c>
      <c r="K206" t="b">
        <f>WEEKDAY(lpg[[#This Row],[data]],14) = 1</f>
        <v>0</v>
      </c>
      <c r="M206" t="b">
        <f t="shared" si="36"/>
        <v>0</v>
      </c>
      <c r="N206" t="b">
        <f t="shared" si="37"/>
        <v>0</v>
      </c>
      <c r="P206" t="b">
        <f t="shared" si="40"/>
        <v>0</v>
      </c>
      <c r="Q206">
        <f t="shared" si="41"/>
        <v>6.4199999999999973</v>
      </c>
      <c r="S206">
        <f t="shared" si="38"/>
        <v>0</v>
      </c>
      <c r="T206">
        <f t="shared" si="39"/>
        <v>0</v>
      </c>
      <c r="U206">
        <f>lpg[[#This Row],[km]]/100 * $G$1</f>
        <v>0.96</v>
      </c>
      <c r="V206">
        <f>lpg[[#This Row],[km]]/100 * $G$2</f>
        <v>1.44</v>
      </c>
    </row>
    <row r="207" spans="1:22" x14ac:dyDescent="0.25">
      <c r="A207">
        <v>201</v>
      </c>
      <c r="B207" s="1">
        <v>41840</v>
      </c>
      <c r="C207">
        <v>102</v>
      </c>
      <c r="E207">
        <f t="shared" si="34"/>
        <v>44.52</v>
      </c>
      <c r="F207">
        <f t="shared" si="35"/>
        <v>6.4199999999999973</v>
      </c>
      <c r="H207">
        <f>ROUND(IF(F207&gt;15, 0, ($G$1*(lpg[[#This Row],[km]]/2))/100), 2)</f>
        <v>3.06</v>
      </c>
      <c r="I207">
        <f>ROUND(IF(F207&gt;15, ($G$2*(lpg[[#This Row],[km]]))/100, ($G$2*(lpg[[#This Row],[km]]/2))/100), 2)</f>
        <v>4.59</v>
      </c>
      <c r="K207" t="b">
        <f>WEEKDAY(lpg[[#This Row],[data]],14) = 1</f>
        <v>0</v>
      </c>
      <c r="M207" t="b">
        <f t="shared" si="36"/>
        <v>0</v>
      </c>
      <c r="N207" t="b">
        <f t="shared" si="37"/>
        <v>1</v>
      </c>
      <c r="P207" t="b">
        <f t="shared" si="40"/>
        <v>0</v>
      </c>
      <c r="Q207">
        <f t="shared" si="41"/>
        <v>1.8299999999999974</v>
      </c>
      <c r="S207">
        <f t="shared" si="38"/>
        <v>0</v>
      </c>
      <c r="T207">
        <f t="shared" si="39"/>
        <v>28.17</v>
      </c>
      <c r="U207">
        <f>lpg[[#This Row],[km]]/100 * $G$1</f>
        <v>6.12</v>
      </c>
      <c r="V207">
        <f>lpg[[#This Row],[km]]/100 * $G$2</f>
        <v>9.18</v>
      </c>
    </row>
    <row r="208" spans="1:22" x14ac:dyDescent="0.25">
      <c r="A208">
        <v>202</v>
      </c>
      <c r="B208" s="1">
        <v>41841</v>
      </c>
      <c r="C208">
        <v>67</v>
      </c>
      <c r="E208">
        <f t="shared" si="34"/>
        <v>41.46</v>
      </c>
      <c r="F208">
        <f t="shared" si="35"/>
        <v>30</v>
      </c>
      <c r="H208">
        <f>ROUND(IF(F208&gt;15, 0, ($G$1*(lpg[[#This Row],[km]]/2))/100), 2)</f>
        <v>0</v>
      </c>
      <c r="I208">
        <f>ROUND(IF(F208&gt;15, ($G$2*(lpg[[#This Row],[km]]))/100, ($G$2*(lpg[[#This Row],[km]]/2))/100), 2)</f>
        <v>6.03</v>
      </c>
      <c r="K208" t="b">
        <f>WEEKDAY(lpg[[#This Row],[data]],14) = 1</f>
        <v>0</v>
      </c>
      <c r="M208" t="b">
        <f t="shared" si="36"/>
        <v>0</v>
      </c>
      <c r="N208" t="b">
        <f t="shared" si="37"/>
        <v>0</v>
      </c>
      <c r="P208" t="b">
        <f t="shared" si="40"/>
        <v>0</v>
      </c>
      <c r="Q208">
        <f t="shared" si="41"/>
        <v>23.97</v>
      </c>
      <c r="S208">
        <f t="shared" si="38"/>
        <v>0</v>
      </c>
      <c r="T208">
        <f t="shared" si="39"/>
        <v>0</v>
      </c>
      <c r="U208">
        <f>lpg[[#This Row],[km]]/100 * $G$1</f>
        <v>4.0200000000000005</v>
      </c>
      <c r="V208">
        <f>lpg[[#This Row],[km]]/100 * $G$2</f>
        <v>6.03</v>
      </c>
    </row>
    <row r="209" spans="1:22" x14ac:dyDescent="0.25">
      <c r="A209">
        <v>203</v>
      </c>
      <c r="B209" s="1">
        <v>41842</v>
      </c>
      <c r="C209">
        <v>51</v>
      </c>
      <c r="E209">
        <f t="shared" si="34"/>
        <v>41.46</v>
      </c>
      <c r="F209">
        <f t="shared" si="35"/>
        <v>23.97</v>
      </c>
      <c r="H209">
        <f>ROUND(IF(F209&gt;15, 0, ($G$1*(lpg[[#This Row],[km]]/2))/100), 2)</f>
        <v>0</v>
      </c>
      <c r="I209">
        <f>ROUND(IF(F209&gt;15, ($G$2*(lpg[[#This Row],[km]]))/100, ($G$2*(lpg[[#This Row],[km]]/2))/100), 2)</f>
        <v>4.59</v>
      </c>
      <c r="K209" t="b">
        <f>WEEKDAY(lpg[[#This Row],[data]],14) = 1</f>
        <v>0</v>
      </c>
      <c r="M209" t="b">
        <f t="shared" si="36"/>
        <v>0</v>
      </c>
      <c r="N209" t="b">
        <f t="shared" si="37"/>
        <v>0</v>
      </c>
      <c r="P209" t="b">
        <f t="shared" si="40"/>
        <v>0</v>
      </c>
      <c r="Q209">
        <f t="shared" si="41"/>
        <v>19.38</v>
      </c>
      <c r="S209">
        <f t="shared" si="38"/>
        <v>0</v>
      </c>
      <c r="T209">
        <f t="shared" si="39"/>
        <v>0</v>
      </c>
      <c r="U209">
        <f>lpg[[#This Row],[km]]/100 * $G$1</f>
        <v>3.06</v>
      </c>
      <c r="V209">
        <f>lpg[[#This Row],[km]]/100 * $G$2</f>
        <v>4.59</v>
      </c>
    </row>
    <row r="210" spans="1:22" x14ac:dyDescent="0.25">
      <c r="A210">
        <v>204</v>
      </c>
      <c r="B210" s="1">
        <v>41843</v>
      </c>
      <c r="C210">
        <v>34</v>
      </c>
      <c r="E210">
        <f t="shared" si="34"/>
        <v>41.46</v>
      </c>
      <c r="F210">
        <f t="shared" si="35"/>
        <v>19.38</v>
      </c>
      <c r="H210">
        <f>ROUND(IF(F210&gt;15, 0, ($G$1*(lpg[[#This Row],[km]]/2))/100), 2)</f>
        <v>0</v>
      </c>
      <c r="I210">
        <f>ROUND(IF(F210&gt;15, ($G$2*(lpg[[#This Row],[km]]))/100, ($G$2*(lpg[[#This Row],[km]]/2))/100), 2)</f>
        <v>3.06</v>
      </c>
      <c r="K210" t="b">
        <f>WEEKDAY(lpg[[#This Row],[data]],14) = 1</f>
        <v>0</v>
      </c>
      <c r="M210" t="b">
        <f t="shared" si="36"/>
        <v>0</v>
      </c>
      <c r="N210" t="b">
        <f t="shared" si="37"/>
        <v>0</v>
      </c>
      <c r="P210" t="b">
        <f t="shared" si="40"/>
        <v>0</v>
      </c>
      <c r="Q210">
        <f t="shared" si="41"/>
        <v>16.32</v>
      </c>
      <c r="S210">
        <f t="shared" si="38"/>
        <v>0</v>
      </c>
      <c r="T210">
        <f t="shared" si="39"/>
        <v>0</v>
      </c>
      <c r="U210">
        <f>lpg[[#This Row],[km]]/100 * $G$1</f>
        <v>2.04</v>
      </c>
      <c r="V210">
        <f>lpg[[#This Row],[km]]/100 * $G$2</f>
        <v>3.06</v>
      </c>
    </row>
    <row r="211" spans="1:22" x14ac:dyDescent="0.25">
      <c r="A211">
        <v>205</v>
      </c>
      <c r="B211" s="1">
        <v>41844</v>
      </c>
      <c r="C211">
        <v>108</v>
      </c>
      <c r="E211">
        <f t="shared" si="34"/>
        <v>41.46</v>
      </c>
      <c r="F211">
        <f t="shared" si="35"/>
        <v>16.32</v>
      </c>
      <c r="H211">
        <f>ROUND(IF(F211&gt;15, 0, ($G$1*(lpg[[#This Row],[km]]/2))/100), 2)</f>
        <v>0</v>
      </c>
      <c r="I211">
        <f>ROUND(IF(F211&gt;15, ($G$2*(lpg[[#This Row],[km]]))/100, ($G$2*(lpg[[#This Row],[km]]/2))/100), 2)</f>
        <v>9.7200000000000006</v>
      </c>
      <c r="K211" t="b">
        <f>WEEKDAY(lpg[[#This Row],[data]],14) = 1</f>
        <v>1</v>
      </c>
      <c r="M211" t="b">
        <f t="shared" si="36"/>
        <v>0</v>
      </c>
      <c r="N211" t="b">
        <f t="shared" si="37"/>
        <v>0</v>
      </c>
      <c r="P211" t="b">
        <f t="shared" si="40"/>
        <v>0</v>
      </c>
      <c r="Q211">
        <f t="shared" si="41"/>
        <v>6.6</v>
      </c>
      <c r="S211">
        <f t="shared" si="38"/>
        <v>0</v>
      </c>
      <c r="T211">
        <f t="shared" si="39"/>
        <v>0</v>
      </c>
      <c r="U211">
        <f>lpg[[#This Row],[km]]/100 * $G$1</f>
        <v>6.48</v>
      </c>
      <c r="V211">
        <f>lpg[[#This Row],[km]]/100 * $G$2</f>
        <v>9.7200000000000006</v>
      </c>
    </row>
    <row r="212" spans="1:22" x14ac:dyDescent="0.25">
      <c r="A212">
        <v>206</v>
      </c>
      <c r="B212" s="1">
        <v>41845</v>
      </c>
      <c r="C212">
        <v>64</v>
      </c>
      <c r="E212">
        <f t="shared" si="34"/>
        <v>41.46</v>
      </c>
      <c r="F212">
        <f t="shared" si="35"/>
        <v>6.6</v>
      </c>
      <c r="H212">
        <f>ROUND(IF(F212&gt;15, 0, ($G$1*(lpg[[#This Row],[km]]/2))/100), 2)</f>
        <v>1.92</v>
      </c>
      <c r="I212">
        <f>ROUND(IF(F212&gt;15, ($G$2*(lpg[[#This Row],[km]]))/100, ($G$2*(lpg[[#This Row],[km]]/2))/100), 2)</f>
        <v>2.88</v>
      </c>
      <c r="K212" t="b">
        <f>WEEKDAY(lpg[[#This Row],[data]],14) = 1</f>
        <v>0</v>
      </c>
      <c r="M212" t="b">
        <f t="shared" si="36"/>
        <v>0</v>
      </c>
      <c r="N212" t="b">
        <f t="shared" si="37"/>
        <v>1</v>
      </c>
      <c r="P212" t="b">
        <f t="shared" si="40"/>
        <v>0</v>
      </c>
      <c r="Q212">
        <f t="shared" si="41"/>
        <v>3.7199999999999998</v>
      </c>
      <c r="S212">
        <f t="shared" si="38"/>
        <v>0</v>
      </c>
      <c r="T212">
        <f t="shared" si="39"/>
        <v>26.28</v>
      </c>
      <c r="U212">
        <f>lpg[[#This Row],[km]]/100 * $G$1</f>
        <v>3.84</v>
      </c>
      <c r="V212">
        <f>lpg[[#This Row],[km]]/100 * $G$2</f>
        <v>5.76</v>
      </c>
    </row>
    <row r="213" spans="1:22" x14ac:dyDescent="0.25">
      <c r="A213">
        <v>207</v>
      </c>
      <c r="B213" s="1">
        <v>41846</v>
      </c>
      <c r="C213">
        <v>53</v>
      </c>
      <c r="E213">
        <f t="shared" si="34"/>
        <v>39.54</v>
      </c>
      <c r="F213">
        <f t="shared" si="35"/>
        <v>30</v>
      </c>
      <c r="H213">
        <f>ROUND(IF(F213&gt;15, 0, ($G$1*(lpg[[#This Row],[km]]/2))/100), 2)</f>
        <v>0</v>
      </c>
      <c r="I213">
        <f>ROUND(IF(F213&gt;15, ($G$2*(lpg[[#This Row],[km]]))/100, ($G$2*(lpg[[#This Row],[km]]/2))/100), 2)</f>
        <v>4.7699999999999996</v>
      </c>
      <c r="K213" t="b">
        <f>WEEKDAY(lpg[[#This Row],[data]],14) = 1</f>
        <v>0</v>
      </c>
      <c r="M213" t="b">
        <f t="shared" si="36"/>
        <v>0</v>
      </c>
      <c r="N213" t="b">
        <f t="shared" si="37"/>
        <v>0</v>
      </c>
      <c r="P213" t="b">
        <f t="shared" si="40"/>
        <v>0</v>
      </c>
      <c r="Q213">
        <f t="shared" si="41"/>
        <v>25.23</v>
      </c>
      <c r="S213">
        <f t="shared" si="38"/>
        <v>0</v>
      </c>
      <c r="T213">
        <f t="shared" si="39"/>
        <v>0</v>
      </c>
      <c r="U213">
        <f>lpg[[#This Row],[km]]/100 * $G$1</f>
        <v>3.18</v>
      </c>
      <c r="V213">
        <f>lpg[[#This Row],[km]]/100 * $G$2</f>
        <v>4.7700000000000005</v>
      </c>
    </row>
    <row r="214" spans="1:22" x14ac:dyDescent="0.25">
      <c r="A214">
        <v>208</v>
      </c>
      <c r="B214" s="1">
        <v>41847</v>
      </c>
      <c r="C214">
        <v>66</v>
      </c>
      <c r="E214">
        <f t="shared" si="34"/>
        <v>39.54</v>
      </c>
      <c r="F214">
        <f t="shared" si="35"/>
        <v>25.23</v>
      </c>
      <c r="H214">
        <f>ROUND(IF(F214&gt;15, 0, ($G$1*(lpg[[#This Row],[km]]/2))/100), 2)</f>
        <v>0</v>
      </c>
      <c r="I214">
        <f>ROUND(IF(F214&gt;15, ($G$2*(lpg[[#This Row],[km]]))/100, ($G$2*(lpg[[#This Row],[km]]/2))/100), 2)</f>
        <v>5.94</v>
      </c>
      <c r="K214" t="b">
        <f>WEEKDAY(lpg[[#This Row],[data]],14) = 1</f>
        <v>0</v>
      </c>
      <c r="M214" t="b">
        <f t="shared" si="36"/>
        <v>0</v>
      </c>
      <c r="N214" t="b">
        <f t="shared" si="37"/>
        <v>0</v>
      </c>
      <c r="P214" t="b">
        <f t="shared" si="40"/>
        <v>0</v>
      </c>
      <c r="Q214">
        <f t="shared" si="41"/>
        <v>19.29</v>
      </c>
      <c r="S214">
        <f t="shared" si="38"/>
        <v>0</v>
      </c>
      <c r="T214">
        <f t="shared" si="39"/>
        <v>0</v>
      </c>
      <c r="U214">
        <f>lpg[[#This Row],[km]]/100 * $G$1</f>
        <v>3.96</v>
      </c>
      <c r="V214">
        <f>lpg[[#This Row],[km]]/100 * $G$2</f>
        <v>5.94</v>
      </c>
    </row>
    <row r="215" spans="1:22" x14ac:dyDescent="0.25">
      <c r="A215">
        <v>209</v>
      </c>
      <c r="B215" s="1">
        <v>41848</v>
      </c>
      <c r="C215">
        <v>109</v>
      </c>
      <c r="E215">
        <f t="shared" si="34"/>
        <v>39.54</v>
      </c>
      <c r="F215">
        <f t="shared" si="35"/>
        <v>19.29</v>
      </c>
      <c r="H215">
        <f>ROUND(IF(F215&gt;15, 0, ($G$1*(lpg[[#This Row],[km]]/2))/100), 2)</f>
        <v>0</v>
      </c>
      <c r="I215">
        <f>ROUND(IF(F215&gt;15, ($G$2*(lpg[[#This Row],[km]]))/100, ($G$2*(lpg[[#This Row],[km]]/2))/100), 2)</f>
        <v>9.81</v>
      </c>
      <c r="K215" t="b">
        <f>WEEKDAY(lpg[[#This Row],[data]],14) = 1</f>
        <v>0</v>
      </c>
      <c r="M215" t="b">
        <f t="shared" si="36"/>
        <v>0</v>
      </c>
      <c r="N215" t="b">
        <f t="shared" si="37"/>
        <v>0</v>
      </c>
      <c r="P215" t="b">
        <f t="shared" si="40"/>
        <v>0</v>
      </c>
      <c r="Q215">
        <f t="shared" si="41"/>
        <v>9.4799999999999986</v>
      </c>
      <c r="S215">
        <f t="shared" si="38"/>
        <v>0</v>
      </c>
      <c r="T215">
        <f t="shared" si="39"/>
        <v>0</v>
      </c>
      <c r="U215">
        <f>lpg[[#This Row],[km]]/100 * $G$1</f>
        <v>6.5400000000000009</v>
      </c>
      <c r="V215">
        <f>lpg[[#This Row],[km]]/100 * $G$2</f>
        <v>9.81</v>
      </c>
    </row>
    <row r="216" spans="1:22" x14ac:dyDescent="0.25">
      <c r="A216">
        <v>210</v>
      </c>
      <c r="B216" s="1">
        <v>41849</v>
      </c>
      <c r="C216">
        <v>70</v>
      </c>
      <c r="E216">
        <f t="shared" si="34"/>
        <v>39.54</v>
      </c>
      <c r="F216">
        <f t="shared" si="35"/>
        <v>9.4799999999999986</v>
      </c>
      <c r="H216">
        <f>ROUND(IF(F216&gt;15, 0, ($G$1*(lpg[[#This Row],[km]]/2))/100), 2)</f>
        <v>2.1</v>
      </c>
      <c r="I216">
        <f>ROUND(IF(F216&gt;15, ($G$2*(lpg[[#This Row],[km]]))/100, ($G$2*(lpg[[#This Row],[km]]/2))/100), 2)</f>
        <v>3.15</v>
      </c>
      <c r="K216" t="b">
        <f>WEEKDAY(lpg[[#This Row],[data]],14) = 1</f>
        <v>0</v>
      </c>
      <c r="M216" t="b">
        <f t="shared" si="36"/>
        <v>0</v>
      </c>
      <c r="N216" t="b">
        <f t="shared" si="37"/>
        <v>0</v>
      </c>
      <c r="P216" t="b">
        <f t="shared" si="40"/>
        <v>0</v>
      </c>
      <c r="Q216">
        <f t="shared" si="41"/>
        <v>6.3299999999999983</v>
      </c>
      <c r="S216">
        <f t="shared" si="38"/>
        <v>0</v>
      </c>
      <c r="T216">
        <f t="shared" si="39"/>
        <v>0</v>
      </c>
      <c r="U216">
        <f>lpg[[#This Row],[km]]/100 * $G$1</f>
        <v>4.1999999999999993</v>
      </c>
      <c r="V216">
        <f>lpg[[#This Row],[km]]/100 * $G$2</f>
        <v>6.3</v>
      </c>
    </row>
    <row r="217" spans="1:22" x14ac:dyDescent="0.25">
      <c r="A217">
        <v>211</v>
      </c>
      <c r="B217" s="1">
        <v>41850</v>
      </c>
      <c r="C217">
        <v>29</v>
      </c>
      <c r="E217">
        <f t="shared" si="34"/>
        <v>37.44</v>
      </c>
      <c r="F217">
        <f t="shared" si="35"/>
        <v>6.3299999999999983</v>
      </c>
      <c r="H217">
        <f>ROUND(IF(F217&gt;15, 0, ($G$1*(lpg[[#This Row],[km]]/2))/100), 2)</f>
        <v>0.87</v>
      </c>
      <c r="I217">
        <f>ROUND(IF(F217&gt;15, ($G$2*(lpg[[#This Row],[km]]))/100, ($G$2*(lpg[[#This Row],[km]]/2))/100), 2)</f>
        <v>1.31</v>
      </c>
      <c r="K217" t="b">
        <f>WEEKDAY(lpg[[#This Row],[data]],14) = 1</f>
        <v>0</v>
      </c>
      <c r="M217" t="b">
        <f t="shared" si="36"/>
        <v>0</v>
      </c>
      <c r="N217" t="b">
        <f t="shared" si="37"/>
        <v>0</v>
      </c>
      <c r="P217" t="b">
        <f t="shared" si="40"/>
        <v>0</v>
      </c>
      <c r="Q217">
        <f t="shared" si="41"/>
        <v>5.0199999999999978</v>
      </c>
      <c r="S217">
        <f t="shared" si="38"/>
        <v>0</v>
      </c>
      <c r="T217">
        <f t="shared" si="39"/>
        <v>0</v>
      </c>
      <c r="U217">
        <f>lpg[[#This Row],[km]]/100 * $G$1</f>
        <v>1.7399999999999998</v>
      </c>
      <c r="V217">
        <f>lpg[[#This Row],[km]]/100 * $G$2</f>
        <v>2.61</v>
      </c>
    </row>
    <row r="218" spans="1:22" x14ac:dyDescent="0.25">
      <c r="A218">
        <v>212</v>
      </c>
      <c r="B218" s="1">
        <v>41851</v>
      </c>
      <c r="C218">
        <v>41</v>
      </c>
      <c r="E218">
        <f t="shared" si="34"/>
        <v>36.57</v>
      </c>
      <c r="F218">
        <f t="shared" si="35"/>
        <v>5.0199999999999978</v>
      </c>
      <c r="H218">
        <f>ROUND(IF(F218&gt;15, 0, ($G$1*(lpg[[#This Row],[km]]/2))/100), 2)</f>
        <v>1.23</v>
      </c>
      <c r="I218">
        <f>ROUND(IF(F218&gt;15, ($G$2*(lpg[[#This Row],[km]]))/100, ($G$2*(lpg[[#This Row],[km]]/2))/100), 2)</f>
        <v>1.85</v>
      </c>
      <c r="K218" t="b">
        <f>WEEKDAY(lpg[[#This Row],[data]],14) = 1</f>
        <v>1</v>
      </c>
      <c r="M218" t="b">
        <f t="shared" si="36"/>
        <v>1</v>
      </c>
      <c r="N218" t="b">
        <f t="shared" si="37"/>
        <v>1</v>
      </c>
      <c r="P218" t="b">
        <f t="shared" si="40"/>
        <v>1</v>
      </c>
      <c r="Q218">
        <f t="shared" si="41"/>
        <v>3.1699999999999977</v>
      </c>
      <c r="S218">
        <f t="shared" si="38"/>
        <v>9.6599999999999966</v>
      </c>
      <c r="T218">
        <f t="shared" si="39"/>
        <v>26.830000000000002</v>
      </c>
      <c r="U218">
        <f>lpg[[#This Row],[km]]/100 * $G$1</f>
        <v>2.46</v>
      </c>
      <c r="V218">
        <f>lpg[[#This Row],[km]]/100 * $G$2</f>
        <v>3.69</v>
      </c>
    </row>
    <row r="219" spans="1:22" x14ac:dyDescent="0.25">
      <c r="A219">
        <v>213</v>
      </c>
      <c r="B219" s="1">
        <v>41852</v>
      </c>
      <c r="C219">
        <v>41</v>
      </c>
      <c r="E219">
        <f t="shared" si="34"/>
        <v>45</v>
      </c>
      <c r="F219">
        <f t="shared" si="35"/>
        <v>30</v>
      </c>
      <c r="H219">
        <f>ROUND(IF(F219&gt;15, 0, ($G$1*(lpg[[#This Row],[km]]/2))/100), 2)</f>
        <v>0</v>
      </c>
      <c r="I219">
        <f>ROUND(IF(F219&gt;15, ($G$2*(lpg[[#This Row],[km]]))/100, ($G$2*(lpg[[#This Row],[km]]/2))/100), 2)</f>
        <v>3.69</v>
      </c>
      <c r="K219" t="b">
        <f>WEEKDAY(lpg[[#This Row],[data]],14) = 1</f>
        <v>0</v>
      </c>
      <c r="M219" t="b">
        <f t="shared" si="36"/>
        <v>0</v>
      </c>
      <c r="N219" t="b">
        <f t="shared" si="37"/>
        <v>0</v>
      </c>
      <c r="P219" t="b">
        <f t="shared" si="40"/>
        <v>0</v>
      </c>
      <c r="Q219">
        <f t="shared" si="41"/>
        <v>26.31</v>
      </c>
      <c r="S219">
        <f t="shared" si="38"/>
        <v>0</v>
      </c>
      <c r="T219">
        <f t="shared" si="39"/>
        <v>0</v>
      </c>
      <c r="U219">
        <f>lpg[[#This Row],[km]]/100 * $G$1</f>
        <v>2.46</v>
      </c>
      <c r="V219">
        <f>lpg[[#This Row],[km]]/100 * $G$2</f>
        <v>3.69</v>
      </c>
    </row>
    <row r="220" spans="1:22" x14ac:dyDescent="0.25">
      <c r="A220">
        <v>214</v>
      </c>
      <c r="B220" s="1">
        <v>41853</v>
      </c>
      <c r="C220">
        <v>116</v>
      </c>
      <c r="E220">
        <f t="shared" si="34"/>
        <v>45</v>
      </c>
      <c r="F220">
        <f t="shared" si="35"/>
        <v>26.31</v>
      </c>
      <c r="H220">
        <f>ROUND(IF(F220&gt;15, 0, ($G$1*(lpg[[#This Row],[km]]/2))/100), 2)</f>
        <v>0</v>
      </c>
      <c r="I220">
        <f>ROUND(IF(F220&gt;15, ($G$2*(lpg[[#This Row],[km]]))/100, ($G$2*(lpg[[#This Row],[km]]/2))/100), 2)</f>
        <v>10.44</v>
      </c>
      <c r="K220" t="b">
        <f>WEEKDAY(lpg[[#This Row],[data]],14) = 1</f>
        <v>0</v>
      </c>
      <c r="M220" t="b">
        <f t="shared" si="36"/>
        <v>0</v>
      </c>
      <c r="N220" t="b">
        <f t="shared" si="37"/>
        <v>0</v>
      </c>
      <c r="P220" t="b">
        <f t="shared" si="40"/>
        <v>0</v>
      </c>
      <c r="Q220">
        <f t="shared" si="41"/>
        <v>15.87</v>
      </c>
      <c r="S220">
        <f t="shared" si="38"/>
        <v>0</v>
      </c>
      <c r="T220">
        <f t="shared" si="39"/>
        <v>0</v>
      </c>
      <c r="U220">
        <f>lpg[[#This Row],[km]]/100 * $G$1</f>
        <v>6.9599999999999991</v>
      </c>
      <c r="V220">
        <f>lpg[[#This Row],[km]]/100 * $G$2</f>
        <v>10.44</v>
      </c>
    </row>
    <row r="221" spans="1:22" x14ac:dyDescent="0.25">
      <c r="A221">
        <v>215</v>
      </c>
      <c r="B221" s="1">
        <v>41854</v>
      </c>
      <c r="C221">
        <v>128</v>
      </c>
      <c r="E221">
        <f t="shared" ref="E221:E284" si="42">IF(M220, $D$1, E220-H220)</f>
        <v>45</v>
      </c>
      <c r="F221">
        <f t="shared" ref="F221:F284" si="43">IF(N220, $D$2, F220-I220)</f>
        <v>15.87</v>
      </c>
      <c r="H221">
        <f>ROUND(IF(F221&gt;15, 0, ($G$1*(lpg[[#This Row],[km]]/2))/100), 2)</f>
        <v>0</v>
      </c>
      <c r="I221">
        <f>ROUND(IF(F221&gt;15, ($G$2*(lpg[[#This Row],[km]]))/100, ($G$2*(lpg[[#This Row],[km]]/2))/100), 2)</f>
        <v>11.52</v>
      </c>
      <c r="K221" t="b">
        <f>WEEKDAY(lpg[[#This Row],[data]],14) = 1</f>
        <v>0</v>
      </c>
      <c r="M221" t="b">
        <f t="shared" ref="M221:M284" si="44">AND(K221,E221-H221 &lt; 40)</f>
        <v>0</v>
      </c>
      <c r="N221" t="b">
        <f t="shared" ref="N221:N284" si="45">F221-I221 &lt; 5</f>
        <v>1</v>
      </c>
      <c r="P221" t="b">
        <f t="shared" si="40"/>
        <v>0</v>
      </c>
      <c r="Q221">
        <f t="shared" si="41"/>
        <v>4.3499999999999996</v>
      </c>
      <c r="S221">
        <f t="shared" ref="S221:S284" si="46">IF(M221,$D$1-(E221-H221), 0)</f>
        <v>0</v>
      </c>
      <c r="T221">
        <f t="shared" si="39"/>
        <v>25.65</v>
      </c>
      <c r="U221">
        <f>lpg[[#This Row],[km]]/100 * $G$1</f>
        <v>7.68</v>
      </c>
      <c r="V221">
        <f>lpg[[#This Row],[km]]/100 * $G$2</f>
        <v>11.52</v>
      </c>
    </row>
    <row r="222" spans="1:22" x14ac:dyDescent="0.25">
      <c r="A222">
        <v>216</v>
      </c>
      <c r="B222" s="1">
        <v>41855</v>
      </c>
      <c r="C222">
        <v>66</v>
      </c>
      <c r="E222">
        <f t="shared" si="42"/>
        <v>45</v>
      </c>
      <c r="F222">
        <f t="shared" si="43"/>
        <v>30</v>
      </c>
      <c r="H222">
        <f>ROUND(IF(F222&gt;15, 0, ($G$1*(lpg[[#This Row],[km]]/2))/100), 2)</f>
        <v>0</v>
      </c>
      <c r="I222">
        <f>ROUND(IF(F222&gt;15, ($G$2*(lpg[[#This Row],[km]]))/100, ($G$2*(lpg[[#This Row],[km]]/2))/100), 2)</f>
        <v>5.94</v>
      </c>
      <c r="K222" t="b">
        <f>WEEKDAY(lpg[[#This Row],[data]],14) = 1</f>
        <v>0</v>
      </c>
      <c r="M222" t="b">
        <f t="shared" si="44"/>
        <v>0</v>
      </c>
      <c r="N222" t="b">
        <f t="shared" si="45"/>
        <v>0</v>
      </c>
      <c r="P222" t="b">
        <f t="shared" si="40"/>
        <v>0</v>
      </c>
      <c r="Q222">
        <f t="shared" si="41"/>
        <v>24.06</v>
      </c>
      <c r="S222">
        <f t="shared" si="46"/>
        <v>0</v>
      </c>
      <c r="T222">
        <f t="shared" ref="T222:T285" si="47">IF(N222,$D$2-Q222, 0)</f>
        <v>0</v>
      </c>
      <c r="U222">
        <f>lpg[[#This Row],[km]]/100 * $G$1</f>
        <v>3.96</v>
      </c>
      <c r="V222">
        <f>lpg[[#This Row],[km]]/100 * $G$2</f>
        <v>5.94</v>
      </c>
    </row>
    <row r="223" spans="1:22" x14ac:dyDescent="0.25">
      <c r="A223">
        <v>217</v>
      </c>
      <c r="B223" s="1">
        <v>41856</v>
      </c>
      <c r="C223">
        <v>129</v>
      </c>
      <c r="E223">
        <f t="shared" si="42"/>
        <v>45</v>
      </c>
      <c r="F223">
        <f t="shared" si="43"/>
        <v>24.06</v>
      </c>
      <c r="H223">
        <f>ROUND(IF(F223&gt;15, 0, ($G$1*(lpg[[#This Row],[km]]/2))/100), 2)</f>
        <v>0</v>
      </c>
      <c r="I223">
        <f>ROUND(IF(F223&gt;15, ($G$2*(lpg[[#This Row],[km]]))/100, ($G$2*(lpg[[#This Row],[km]]/2))/100), 2)</f>
        <v>11.61</v>
      </c>
      <c r="K223" t="b">
        <f>WEEKDAY(lpg[[#This Row],[data]],14) = 1</f>
        <v>0</v>
      </c>
      <c r="M223" t="b">
        <f t="shared" si="44"/>
        <v>0</v>
      </c>
      <c r="N223" t="b">
        <f t="shared" si="45"/>
        <v>0</v>
      </c>
      <c r="P223" t="b">
        <f t="shared" si="40"/>
        <v>0</v>
      </c>
      <c r="Q223">
        <f t="shared" si="41"/>
        <v>12.45</v>
      </c>
      <c r="S223">
        <f t="shared" si="46"/>
        <v>0</v>
      </c>
      <c r="T223">
        <f t="shared" si="47"/>
        <v>0</v>
      </c>
      <c r="U223">
        <f>lpg[[#This Row],[km]]/100 * $G$1</f>
        <v>7.74</v>
      </c>
      <c r="V223">
        <f>lpg[[#This Row],[km]]/100 * $G$2</f>
        <v>11.61</v>
      </c>
    </row>
    <row r="224" spans="1:22" x14ac:dyDescent="0.25">
      <c r="A224">
        <v>218</v>
      </c>
      <c r="B224" s="1">
        <v>41857</v>
      </c>
      <c r="C224">
        <v>41</v>
      </c>
      <c r="E224">
        <f t="shared" si="42"/>
        <v>45</v>
      </c>
      <c r="F224">
        <f t="shared" si="43"/>
        <v>12.45</v>
      </c>
      <c r="H224">
        <f>ROUND(IF(F224&gt;15, 0, ($G$1*(lpg[[#This Row],[km]]/2))/100), 2)</f>
        <v>1.23</v>
      </c>
      <c r="I224">
        <f>ROUND(IF(F224&gt;15, ($G$2*(lpg[[#This Row],[km]]))/100, ($G$2*(lpg[[#This Row],[km]]/2))/100), 2)</f>
        <v>1.85</v>
      </c>
      <c r="K224" t="b">
        <f>WEEKDAY(lpg[[#This Row],[data]],14) = 1</f>
        <v>0</v>
      </c>
      <c r="M224" t="b">
        <f t="shared" si="44"/>
        <v>0</v>
      </c>
      <c r="N224" t="b">
        <f t="shared" si="45"/>
        <v>0</v>
      </c>
      <c r="P224" t="b">
        <f t="shared" si="40"/>
        <v>0</v>
      </c>
      <c r="Q224">
        <f t="shared" si="41"/>
        <v>10.6</v>
      </c>
      <c r="S224">
        <f t="shared" si="46"/>
        <v>0</v>
      </c>
      <c r="T224">
        <f t="shared" si="47"/>
        <v>0</v>
      </c>
      <c r="U224">
        <f>lpg[[#This Row],[km]]/100 * $G$1</f>
        <v>2.46</v>
      </c>
      <c r="V224">
        <f>lpg[[#This Row],[km]]/100 * $G$2</f>
        <v>3.69</v>
      </c>
    </row>
    <row r="225" spans="1:22" x14ac:dyDescent="0.25">
      <c r="A225">
        <v>219</v>
      </c>
      <c r="B225" s="1">
        <v>41858</v>
      </c>
      <c r="C225">
        <v>51</v>
      </c>
      <c r="E225">
        <f t="shared" si="42"/>
        <v>43.77</v>
      </c>
      <c r="F225">
        <f t="shared" si="43"/>
        <v>10.6</v>
      </c>
      <c r="H225">
        <f>ROUND(IF(F225&gt;15, 0, ($G$1*(lpg[[#This Row],[km]]/2))/100), 2)</f>
        <v>1.53</v>
      </c>
      <c r="I225">
        <f>ROUND(IF(F225&gt;15, ($G$2*(lpg[[#This Row],[km]]))/100, ($G$2*(lpg[[#This Row],[km]]/2))/100), 2)</f>
        <v>2.2999999999999998</v>
      </c>
      <c r="K225" t="b">
        <f>WEEKDAY(lpg[[#This Row],[data]],14) = 1</f>
        <v>1</v>
      </c>
      <c r="M225" t="b">
        <f t="shared" si="44"/>
        <v>0</v>
      </c>
      <c r="N225" t="b">
        <f t="shared" si="45"/>
        <v>0</v>
      </c>
      <c r="P225" t="b">
        <f t="shared" si="40"/>
        <v>0</v>
      </c>
      <c r="Q225">
        <f t="shared" si="41"/>
        <v>8.3000000000000007</v>
      </c>
      <c r="S225">
        <f t="shared" si="46"/>
        <v>0</v>
      </c>
      <c r="T225">
        <f t="shared" si="47"/>
        <v>0</v>
      </c>
      <c r="U225">
        <f>lpg[[#This Row],[km]]/100 * $G$1</f>
        <v>3.06</v>
      </c>
      <c r="V225">
        <f>lpg[[#This Row],[km]]/100 * $G$2</f>
        <v>4.59</v>
      </c>
    </row>
    <row r="226" spans="1:22" x14ac:dyDescent="0.25">
      <c r="A226">
        <v>220</v>
      </c>
      <c r="B226" s="1">
        <v>41859</v>
      </c>
      <c r="C226">
        <v>72</v>
      </c>
      <c r="E226">
        <f t="shared" si="42"/>
        <v>42.24</v>
      </c>
      <c r="F226">
        <f t="shared" si="43"/>
        <v>8.3000000000000007</v>
      </c>
      <c r="H226">
        <f>ROUND(IF(F226&gt;15, 0, ($G$1*(lpg[[#This Row],[km]]/2))/100), 2)</f>
        <v>2.16</v>
      </c>
      <c r="I226">
        <f>ROUND(IF(F226&gt;15, ($G$2*(lpg[[#This Row],[km]]))/100, ($G$2*(lpg[[#This Row],[km]]/2))/100), 2)</f>
        <v>3.24</v>
      </c>
      <c r="K226" t="b">
        <f>WEEKDAY(lpg[[#This Row],[data]],14) = 1</f>
        <v>0</v>
      </c>
      <c r="M226" t="b">
        <f t="shared" si="44"/>
        <v>0</v>
      </c>
      <c r="N226" t="b">
        <f t="shared" si="45"/>
        <v>0</v>
      </c>
      <c r="P226" t="b">
        <f t="shared" si="40"/>
        <v>0</v>
      </c>
      <c r="Q226">
        <f t="shared" si="41"/>
        <v>5.0600000000000005</v>
      </c>
      <c r="S226">
        <f t="shared" si="46"/>
        <v>0</v>
      </c>
      <c r="T226">
        <f t="shared" si="47"/>
        <v>0</v>
      </c>
      <c r="U226">
        <f>lpg[[#This Row],[km]]/100 * $G$1</f>
        <v>4.32</v>
      </c>
      <c r="V226">
        <f>lpg[[#This Row],[km]]/100 * $G$2</f>
        <v>6.4799999999999995</v>
      </c>
    </row>
    <row r="227" spans="1:22" x14ac:dyDescent="0.25">
      <c r="A227">
        <v>221</v>
      </c>
      <c r="B227" s="1">
        <v>41860</v>
      </c>
      <c r="C227">
        <v>30</v>
      </c>
      <c r="E227">
        <f t="shared" si="42"/>
        <v>40.08</v>
      </c>
      <c r="F227">
        <f t="shared" si="43"/>
        <v>5.0600000000000005</v>
      </c>
      <c r="H227">
        <f>ROUND(IF(F227&gt;15, 0, ($G$1*(lpg[[#This Row],[km]]/2))/100), 2)</f>
        <v>0.9</v>
      </c>
      <c r="I227">
        <f>ROUND(IF(F227&gt;15, ($G$2*(lpg[[#This Row],[km]]))/100, ($G$2*(lpg[[#This Row],[km]]/2))/100), 2)</f>
        <v>1.35</v>
      </c>
      <c r="K227" t="b">
        <f>WEEKDAY(lpg[[#This Row],[data]],14) = 1</f>
        <v>0</v>
      </c>
      <c r="M227" t="b">
        <f t="shared" si="44"/>
        <v>0</v>
      </c>
      <c r="N227" t="b">
        <f t="shared" si="45"/>
        <v>1</v>
      </c>
      <c r="P227" t="b">
        <f t="shared" si="40"/>
        <v>1</v>
      </c>
      <c r="Q227">
        <f t="shared" si="41"/>
        <v>3.7100000000000004</v>
      </c>
      <c r="S227">
        <f t="shared" si="46"/>
        <v>0</v>
      </c>
      <c r="T227">
        <f t="shared" si="47"/>
        <v>26.29</v>
      </c>
      <c r="U227">
        <f>lpg[[#This Row],[km]]/100 * $G$1</f>
        <v>1.7999999999999998</v>
      </c>
      <c r="V227">
        <f>lpg[[#This Row],[km]]/100 * $G$2</f>
        <v>2.6999999999999997</v>
      </c>
    </row>
    <row r="228" spans="1:22" x14ac:dyDescent="0.25">
      <c r="A228">
        <v>222</v>
      </c>
      <c r="B228" s="1">
        <v>41861</v>
      </c>
      <c r="C228">
        <v>95</v>
      </c>
      <c r="E228">
        <f t="shared" si="42"/>
        <v>39.18</v>
      </c>
      <c r="F228">
        <f t="shared" si="43"/>
        <v>30</v>
      </c>
      <c r="H228">
        <f>ROUND(IF(F228&gt;15, 0, ($G$1*(lpg[[#This Row],[km]]/2))/100), 2)</f>
        <v>0</v>
      </c>
      <c r="I228">
        <f>ROUND(IF(F228&gt;15, ($G$2*(lpg[[#This Row],[km]]))/100, ($G$2*(lpg[[#This Row],[km]]/2))/100), 2)</f>
        <v>8.5500000000000007</v>
      </c>
      <c r="K228" t="b">
        <f>WEEKDAY(lpg[[#This Row],[data]],14) = 1</f>
        <v>0</v>
      </c>
      <c r="M228" t="b">
        <f t="shared" si="44"/>
        <v>0</v>
      </c>
      <c r="N228" t="b">
        <f t="shared" si="45"/>
        <v>0</v>
      </c>
      <c r="P228" t="b">
        <f t="shared" si="40"/>
        <v>0</v>
      </c>
      <c r="Q228">
        <f t="shared" si="41"/>
        <v>21.45</v>
      </c>
      <c r="S228">
        <f t="shared" si="46"/>
        <v>0</v>
      </c>
      <c r="T228">
        <f t="shared" si="47"/>
        <v>0</v>
      </c>
      <c r="U228">
        <f>lpg[[#This Row],[km]]/100 * $G$1</f>
        <v>5.6999999999999993</v>
      </c>
      <c r="V228">
        <f>lpg[[#This Row],[km]]/100 * $G$2</f>
        <v>8.5499999999999989</v>
      </c>
    </row>
    <row r="229" spans="1:22" x14ac:dyDescent="0.25">
      <c r="A229">
        <v>223</v>
      </c>
      <c r="B229" s="1">
        <v>41862</v>
      </c>
      <c r="C229">
        <v>104</v>
      </c>
      <c r="E229">
        <f t="shared" si="42"/>
        <v>39.18</v>
      </c>
      <c r="F229">
        <f t="shared" si="43"/>
        <v>21.45</v>
      </c>
      <c r="H229">
        <f>ROUND(IF(F229&gt;15, 0, ($G$1*(lpg[[#This Row],[km]]/2))/100), 2)</f>
        <v>0</v>
      </c>
      <c r="I229">
        <f>ROUND(IF(F229&gt;15, ($G$2*(lpg[[#This Row],[km]]))/100, ($G$2*(lpg[[#This Row],[km]]/2))/100), 2)</f>
        <v>9.36</v>
      </c>
      <c r="K229" t="b">
        <f>WEEKDAY(lpg[[#This Row],[data]],14) = 1</f>
        <v>0</v>
      </c>
      <c r="M229" t="b">
        <f t="shared" si="44"/>
        <v>0</v>
      </c>
      <c r="N229" t="b">
        <f t="shared" si="45"/>
        <v>0</v>
      </c>
      <c r="P229" t="b">
        <f t="shared" si="40"/>
        <v>0</v>
      </c>
      <c r="Q229">
        <f t="shared" si="41"/>
        <v>12.09</v>
      </c>
      <c r="S229">
        <f t="shared" si="46"/>
        <v>0</v>
      </c>
      <c r="T229">
        <f t="shared" si="47"/>
        <v>0</v>
      </c>
      <c r="U229">
        <f>lpg[[#This Row],[km]]/100 * $G$1</f>
        <v>6.24</v>
      </c>
      <c r="V229">
        <f>lpg[[#This Row],[km]]/100 * $G$2</f>
        <v>9.36</v>
      </c>
    </row>
    <row r="230" spans="1:22" x14ac:dyDescent="0.25">
      <c r="A230">
        <v>224</v>
      </c>
      <c r="B230" s="1">
        <v>41863</v>
      </c>
      <c r="C230">
        <v>16</v>
      </c>
      <c r="E230">
        <f t="shared" si="42"/>
        <v>39.18</v>
      </c>
      <c r="F230">
        <f t="shared" si="43"/>
        <v>12.09</v>
      </c>
      <c r="H230">
        <f>ROUND(IF(F230&gt;15, 0, ($G$1*(lpg[[#This Row],[km]]/2))/100), 2)</f>
        <v>0.48</v>
      </c>
      <c r="I230">
        <f>ROUND(IF(F230&gt;15, ($G$2*(lpg[[#This Row],[km]]))/100, ($G$2*(lpg[[#This Row],[km]]/2))/100), 2)</f>
        <v>0.72</v>
      </c>
      <c r="K230" t="b">
        <f>WEEKDAY(lpg[[#This Row],[data]],14) = 1</f>
        <v>0</v>
      </c>
      <c r="M230" t="b">
        <f t="shared" si="44"/>
        <v>0</v>
      </c>
      <c r="N230" t="b">
        <f t="shared" si="45"/>
        <v>0</v>
      </c>
      <c r="P230" t="b">
        <f t="shared" si="40"/>
        <v>0</v>
      </c>
      <c r="Q230">
        <f t="shared" si="41"/>
        <v>11.37</v>
      </c>
      <c r="S230">
        <f t="shared" si="46"/>
        <v>0</v>
      </c>
      <c r="T230">
        <f t="shared" si="47"/>
        <v>0</v>
      </c>
      <c r="U230">
        <f>lpg[[#This Row],[km]]/100 * $G$1</f>
        <v>0.96</v>
      </c>
      <c r="V230">
        <f>lpg[[#This Row],[km]]/100 * $G$2</f>
        <v>1.44</v>
      </c>
    </row>
    <row r="231" spans="1:22" x14ac:dyDescent="0.25">
      <c r="A231">
        <v>225</v>
      </c>
      <c r="B231" s="1">
        <v>41864</v>
      </c>
      <c r="C231">
        <v>34</v>
      </c>
      <c r="E231">
        <f t="shared" si="42"/>
        <v>38.700000000000003</v>
      </c>
      <c r="F231">
        <f t="shared" si="43"/>
        <v>11.37</v>
      </c>
      <c r="H231">
        <f>ROUND(IF(F231&gt;15, 0, ($G$1*(lpg[[#This Row],[km]]/2))/100), 2)</f>
        <v>1.02</v>
      </c>
      <c r="I231">
        <f>ROUND(IF(F231&gt;15, ($G$2*(lpg[[#This Row],[km]]))/100, ($G$2*(lpg[[#This Row],[km]]/2))/100), 2)</f>
        <v>1.53</v>
      </c>
      <c r="K231" t="b">
        <f>WEEKDAY(lpg[[#This Row],[data]],14) = 1</f>
        <v>0</v>
      </c>
      <c r="M231" t="b">
        <f t="shared" si="44"/>
        <v>0</v>
      </c>
      <c r="N231" t="b">
        <f t="shared" si="45"/>
        <v>0</v>
      </c>
      <c r="P231" t="b">
        <f t="shared" si="40"/>
        <v>0</v>
      </c>
      <c r="Q231">
        <f t="shared" si="41"/>
        <v>9.84</v>
      </c>
      <c r="S231">
        <f t="shared" si="46"/>
        <v>0</v>
      </c>
      <c r="T231">
        <f t="shared" si="47"/>
        <v>0</v>
      </c>
      <c r="U231">
        <f>lpg[[#This Row],[km]]/100 * $G$1</f>
        <v>2.04</v>
      </c>
      <c r="V231">
        <f>lpg[[#This Row],[km]]/100 * $G$2</f>
        <v>3.06</v>
      </c>
    </row>
    <row r="232" spans="1:22" x14ac:dyDescent="0.25">
      <c r="A232">
        <v>226</v>
      </c>
      <c r="B232" s="1">
        <v>41865</v>
      </c>
      <c r="C232">
        <v>39</v>
      </c>
      <c r="E232">
        <f t="shared" si="42"/>
        <v>37.68</v>
      </c>
      <c r="F232">
        <f t="shared" si="43"/>
        <v>9.84</v>
      </c>
      <c r="H232">
        <f>ROUND(IF(F232&gt;15, 0, ($G$1*(lpg[[#This Row],[km]]/2))/100), 2)</f>
        <v>1.17</v>
      </c>
      <c r="I232">
        <f>ROUND(IF(F232&gt;15, ($G$2*(lpg[[#This Row],[km]]))/100, ($G$2*(lpg[[#This Row],[km]]/2))/100), 2)</f>
        <v>1.76</v>
      </c>
      <c r="K232" t="b">
        <f>WEEKDAY(lpg[[#This Row],[data]],14) = 1</f>
        <v>1</v>
      </c>
      <c r="M232" t="b">
        <f t="shared" si="44"/>
        <v>1</v>
      </c>
      <c r="N232" t="b">
        <f t="shared" si="45"/>
        <v>0</v>
      </c>
      <c r="P232" t="b">
        <f t="shared" si="40"/>
        <v>0</v>
      </c>
      <c r="Q232">
        <f t="shared" si="41"/>
        <v>8.08</v>
      </c>
      <c r="S232">
        <f t="shared" si="46"/>
        <v>8.490000000000002</v>
      </c>
      <c r="T232">
        <f t="shared" si="47"/>
        <v>0</v>
      </c>
      <c r="U232">
        <f>lpg[[#This Row],[km]]/100 * $G$1</f>
        <v>2.34</v>
      </c>
      <c r="V232">
        <f>lpg[[#This Row],[km]]/100 * $G$2</f>
        <v>3.5100000000000002</v>
      </c>
    </row>
    <row r="233" spans="1:22" x14ac:dyDescent="0.25">
      <c r="A233">
        <v>227</v>
      </c>
      <c r="B233" s="1">
        <v>41866</v>
      </c>
      <c r="C233">
        <v>133</v>
      </c>
      <c r="E233">
        <f t="shared" si="42"/>
        <v>45</v>
      </c>
      <c r="F233">
        <f t="shared" si="43"/>
        <v>8.08</v>
      </c>
      <c r="H233">
        <f>ROUND(IF(F233&gt;15, 0, ($G$1*(lpg[[#This Row],[km]]/2))/100), 2)</f>
        <v>3.99</v>
      </c>
      <c r="I233">
        <f>ROUND(IF(F233&gt;15, ($G$2*(lpg[[#This Row],[km]]))/100, ($G$2*(lpg[[#This Row],[km]]/2))/100), 2)</f>
        <v>5.99</v>
      </c>
      <c r="K233" t="b">
        <f>WEEKDAY(lpg[[#This Row],[data]],14) = 1</f>
        <v>0</v>
      </c>
      <c r="M233" t="b">
        <f t="shared" si="44"/>
        <v>0</v>
      </c>
      <c r="N233" t="b">
        <f t="shared" si="45"/>
        <v>1</v>
      </c>
      <c r="P233" t="b">
        <f t="shared" si="40"/>
        <v>0</v>
      </c>
      <c r="Q233">
        <f t="shared" si="41"/>
        <v>2.09</v>
      </c>
      <c r="S233">
        <f t="shared" si="46"/>
        <v>0</v>
      </c>
      <c r="T233">
        <f t="shared" si="47"/>
        <v>27.91</v>
      </c>
      <c r="U233">
        <f>lpg[[#This Row],[km]]/100 * $G$1</f>
        <v>7.98</v>
      </c>
      <c r="V233">
        <f>lpg[[#This Row],[km]]/100 * $G$2</f>
        <v>11.97</v>
      </c>
    </row>
    <row r="234" spans="1:22" x14ac:dyDescent="0.25">
      <c r="A234">
        <v>228</v>
      </c>
      <c r="B234" s="1">
        <v>41867</v>
      </c>
      <c r="C234">
        <v>114</v>
      </c>
      <c r="E234">
        <f t="shared" si="42"/>
        <v>41.01</v>
      </c>
      <c r="F234">
        <f t="shared" si="43"/>
        <v>30</v>
      </c>
      <c r="H234">
        <f>ROUND(IF(F234&gt;15, 0, ($G$1*(lpg[[#This Row],[km]]/2))/100), 2)</f>
        <v>0</v>
      </c>
      <c r="I234">
        <f>ROUND(IF(F234&gt;15, ($G$2*(lpg[[#This Row],[km]]))/100, ($G$2*(lpg[[#This Row],[km]]/2))/100), 2)</f>
        <v>10.26</v>
      </c>
      <c r="K234" t="b">
        <f>WEEKDAY(lpg[[#This Row],[data]],14) = 1</f>
        <v>0</v>
      </c>
      <c r="M234" t="b">
        <f t="shared" si="44"/>
        <v>0</v>
      </c>
      <c r="N234" t="b">
        <f t="shared" si="45"/>
        <v>0</v>
      </c>
      <c r="P234" t="b">
        <f t="shared" si="40"/>
        <v>0</v>
      </c>
      <c r="Q234">
        <f t="shared" si="41"/>
        <v>19.740000000000002</v>
      </c>
      <c r="S234">
        <f t="shared" si="46"/>
        <v>0</v>
      </c>
      <c r="T234">
        <f t="shared" si="47"/>
        <v>0</v>
      </c>
      <c r="U234">
        <f>lpg[[#This Row],[km]]/100 * $G$1</f>
        <v>6.84</v>
      </c>
      <c r="V234">
        <f>lpg[[#This Row],[km]]/100 * $G$2</f>
        <v>10.26</v>
      </c>
    </row>
    <row r="235" spans="1:22" x14ac:dyDescent="0.25">
      <c r="A235">
        <v>229</v>
      </c>
      <c r="B235" s="1">
        <v>41868</v>
      </c>
      <c r="C235">
        <v>37</v>
      </c>
      <c r="E235">
        <f t="shared" si="42"/>
        <v>41.01</v>
      </c>
      <c r="F235">
        <f t="shared" si="43"/>
        <v>19.740000000000002</v>
      </c>
      <c r="H235">
        <f>ROUND(IF(F235&gt;15, 0, ($G$1*(lpg[[#This Row],[km]]/2))/100), 2)</f>
        <v>0</v>
      </c>
      <c r="I235">
        <f>ROUND(IF(F235&gt;15, ($G$2*(lpg[[#This Row],[km]]))/100, ($G$2*(lpg[[#This Row],[km]]/2))/100), 2)</f>
        <v>3.33</v>
      </c>
      <c r="K235" t="b">
        <f>WEEKDAY(lpg[[#This Row],[data]],14) = 1</f>
        <v>0</v>
      </c>
      <c r="M235" t="b">
        <f t="shared" si="44"/>
        <v>0</v>
      </c>
      <c r="N235" t="b">
        <f t="shared" si="45"/>
        <v>0</v>
      </c>
      <c r="P235" t="b">
        <f t="shared" si="40"/>
        <v>0</v>
      </c>
      <c r="Q235">
        <f t="shared" si="41"/>
        <v>16.410000000000004</v>
      </c>
      <c r="S235">
        <f t="shared" si="46"/>
        <v>0</v>
      </c>
      <c r="T235">
        <f t="shared" si="47"/>
        <v>0</v>
      </c>
      <c r="U235">
        <f>lpg[[#This Row],[km]]/100 * $G$1</f>
        <v>2.2199999999999998</v>
      </c>
      <c r="V235">
        <f>lpg[[#This Row],[km]]/100 * $G$2</f>
        <v>3.33</v>
      </c>
    </row>
    <row r="236" spans="1:22" x14ac:dyDescent="0.25">
      <c r="A236">
        <v>230</v>
      </c>
      <c r="B236" s="1">
        <v>41869</v>
      </c>
      <c r="C236">
        <v>41</v>
      </c>
      <c r="E236">
        <f t="shared" si="42"/>
        <v>41.01</v>
      </c>
      <c r="F236">
        <f t="shared" si="43"/>
        <v>16.410000000000004</v>
      </c>
      <c r="H236">
        <f>ROUND(IF(F236&gt;15, 0, ($G$1*(lpg[[#This Row],[km]]/2))/100), 2)</f>
        <v>0</v>
      </c>
      <c r="I236">
        <f>ROUND(IF(F236&gt;15, ($G$2*(lpg[[#This Row],[km]]))/100, ($G$2*(lpg[[#This Row],[km]]/2))/100), 2)</f>
        <v>3.69</v>
      </c>
      <c r="K236" t="b">
        <f>WEEKDAY(lpg[[#This Row],[data]],14) = 1</f>
        <v>0</v>
      </c>
      <c r="M236" t="b">
        <f t="shared" si="44"/>
        <v>0</v>
      </c>
      <c r="N236" t="b">
        <f t="shared" si="45"/>
        <v>0</v>
      </c>
      <c r="P236" t="b">
        <f t="shared" si="40"/>
        <v>0</v>
      </c>
      <c r="Q236">
        <f t="shared" si="41"/>
        <v>12.720000000000004</v>
      </c>
      <c r="S236">
        <f t="shared" si="46"/>
        <v>0</v>
      </c>
      <c r="T236">
        <f t="shared" si="47"/>
        <v>0</v>
      </c>
      <c r="U236">
        <f>lpg[[#This Row],[km]]/100 * $G$1</f>
        <v>2.46</v>
      </c>
      <c r="V236">
        <f>lpg[[#This Row],[km]]/100 * $G$2</f>
        <v>3.69</v>
      </c>
    </row>
    <row r="237" spans="1:22" x14ac:dyDescent="0.25">
      <c r="A237">
        <v>231</v>
      </c>
      <c r="B237" s="1">
        <v>41870</v>
      </c>
      <c r="C237">
        <v>147</v>
      </c>
      <c r="E237">
        <f t="shared" si="42"/>
        <v>41.01</v>
      </c>
      <c r="F237">
        <f t="shared" si="43"/>
        <v>12.720000000000004</v>
      </c>
      <c r="H237">
        <f>ROUND(IF(F237&gt;15, 0, ($G$1*(lpg[[#This Row],[km]]/2))/100), 2)</f>
        <v>4.41</v>
      </c>
      <c r="I237">
        <f>ROUND(IF(F237&gt;15, ($G$2*(lpg[[#This Row],[km]]))/100, ($G$2*(lpg[[#This Row],[km]]/2))/100), 2)</f>
        <v>6.62</v>
      </c>
      <c r="K237" t="b">
        <f>WEEKDAY(lpg[[#This Row],[data]],14) = 1</f>
        <v>0</v>
      </c>
      <c r="M237" t="b">
        <f t="shared" si="44"/>
        <v>0</v>
      </c>
      <c r="N237" t="b">
        <f t="shared" si="45"/>
        <v>0</v>
      </c>
      <c r="P237" t="b">
        <f t="shared" si="40"/>
        <v>0</v>
      </c>
      <c r="Q237">
        <f t="shared" si="41"/>
        <v>6.1000000000000041</v>
      </c>
      <c r="S237">
        <f t="shared" si="46"/>
        <v>0</v>
      </c>
      <c r="T237">
        <f t="shared" si="47"/>
        <v>0</v>
      </c>
      <c r="U237">
        <f>lpg[[#This Row],[km]]/100 * $G$1</f>
        <v>8.82</v>
      </c>
      <c r="V237">
        <f>lpg[[#This Row],[km]]/100 * $G$2</f>
        <v>13.23</v>
      </c>
    </row>
    <row r="238" spans="1:22" x14ac:dyDescent="0.25">
      <c r="A238">
        <v>232</v>
      </c>
      <c r="B238" s="1">
        <v>41871</v>
      </c>
      <c r="C238">
        <v>78</v>
      </c>
      <c r="E238">
        <f t="shared" si="42"/>
        <v>36.599999999999994</v>
      </c>
      <c r="F238">
        <f t="shared" si="43"/>
        <v>6.1000000000000041</v>
      </c>
      <c r="H238">
        <f>ROUND(IF(F238&gt;15, 0, ($G$1*(lpg[[#This Row],[km]]/2))/100), 2)</f>
        <v>2.34</v>
      </c>
      <c r="I238">
        <f>ROUND(IF(F238&gt;15, ($G$2*(lpg[[#This Row],[km]]))/100, ($G$2*(lpg[[#This Row],[km]]/2))/100), 2)</f>
        <v>3.51</v>
      </c>
      <c r="K238" t="b">
        <f>WEEKDAY(lpg[[#This Row],[data]],14) = 1</f>
        <v>0</v>
      </c>
      <c r="M238" t="b">
        <f t="shared" si="44"/>
        <v>0</v>
      </c>
      <c r="N238" t="b">
        <f t="shared" si="45"/>
        <v>1</v>
      </c>
      <c r="P238" t="b">
        <f t="shared" si="40"/>
        <v>0</v>
      </c>
      <c r="Q238">
        <f t="shared" si="41"/>
        <v>2.5900000000000043</v>
      </c>
      <c r="S238">
        <f t="shared" si="46"/>
        <v>0</v>
      </c>
      <c r="T238">
        <f t="shared" si="47"/>
        <v>27.409999999999997</v>
      </c>
      <c r="U238">
        <f>lpg[[#This Row],[km]]/100 * $G$1</f>
        <v>4.68</v>
      </c>
      <c r="V238">
        <f>lpg[[#This Row],[km]]/100 * $G$2</f>
        <v>7.0200000000000005</v>
      </c>
    </row>
    <row r="239" spans="1:22" x14ac:dyDescent="0.25">
      <c r="A239">
        <v>233</v>
      </c>
      <c r="B239" s="1">
        <v>41872</v>
      </c>
      <c r="C239">
        <v>106</v>
      </c>
      <c r="E239">
        <f t="shared" si="42"/>
        <v>34.259999999999991</v>
      </c>
      <c r="F239">
        <f t="shared" si="43"/>
        <v>30</v>
      </c>
      <c r="H239">
        <f>ROUND(IF(F239&gt;15, 0, ($G$1*(lpg[[#This Row],[km]]/2))/100), 2)</f>
        <v>0</v>
      </c>
      <c r="I239">
        <f>ROUND(IF(F239&gt;15, ($G$2*(lpg[[#This Row],[km]]))/100, ($G$2*(lpg[[#This Row],[km]]/2))/100), 2)</f>
        <v>9.5399999999999991</v>
      </c>
      <c r="K239" t="b">
        <f>WEEKDAY(lpg[[#This Row],[data]],14) = 1</f>
        <v>1</v>
      </c>
      <c r="M239" t="b">
        <f t="shared" si="44"/>
        <v>1</v>
      </c>
      <c r="N239" t="b">
        <f t="shared" si="45"/>
        <v>0</v>
      </c>
      <c r="P239" t="b">
        <f t="shared" si="40"/>
        <v>0</v>
      </c>
      <c r="Q239">
        <f t="shared" si="41"/>
        <v>20.46</v>
      </c>
      <c r="S239">
        <f t="shared" si="46"/>
        <v>10.740000000000009</v>
      </c>
      <c r="T239">
        <f t="shared" si="47"/>
        <v>0</v>
      </c>
      <c r="U239">
        <f>lpg[[#This Row],[km]]/100 * $G$1</f>
        <v>6.36</v>
      </c>
      <c r="V239">
        <f>lpg[[#This Row],[km]]/100 * $G$2</f>
        <v>9.5400000000000009</v>
      </c>
    </row>
    <row r="240" spans="1:22" x14ac:dyDescent="0.25">
      <c r="A240">
        <v>234</v>
      </c>
      <c r="B240" s="1">
        <v>41873</v>
      </c>
      <c r="C240">
        <v>124</v>
      </c>
      <c r="E240">
        <f t="shared" si="42"/>
        <v>45</v>
      </c>
      <c r="F240">
        <f t="shared" si="43"/>
        <v>20.46</v>
      </c>
      <c r="H240">
        <f>ROUND(IF(F240&gt;15, 0, ($G$1*(lpg[[#This Row],[km]]/2))/100), 2)</f>
        <v>0</v>
      </c>
      <c r="I240">
        <f>ROUND(IF(F240&gt;15, ($G$2*(lpg[[#This Row],[km]]))/100, ($G$2*(lpg[[#This Row],[km]]/2))/100), 2)</f>
        <v>11.16</v>
      </c>
      <c r="K240" t="b">
        <f>WEEKDAY(lpg[[#This Row],[data]],14) = 1</f>
        <v>0</v>
      </c>
      <c r="M240" t="b">
        <f t="shared" si="44"/>
        <v>0</v>
      </c>
      <c r="N240" t="b">
        <f t="shared" si="45"/>
        <v>0</v>
      </c>
      <c r="P240" t="b">
        <f t="shared" si="40"/>
        <v>0</v>
      </c>
      <c r="Q240">
        <f t="shared" si="41"/>
        <v>9.3000000000000007</v>
      </c>
      <c r="S240">
        <f t="shared" si="46"/>
        <v>0</v>
      </c>
      <c r="T240">
        <f t="shared" si="47"/>
        <v>0</v>
      </c>
      <c r="U240">
        <f>lpg[[#This Row],[km]]/100 * $G$1</f>
        <v>7.4399999999999995</v>
      </c>
      <c r="V240">
        <f>lpg[[#This Row],[km]]/100 * $G$2</f>
        <v>11.16</v>
      </c>
    </row>
    <row r="241" spans="1:22" x14ac:dyDescent="0.25">
      <c r="A241">
        <v>235</v>
      </c>
      <c r="B241" s="1">
        <v>41874</v>
      </c>
      <c r="C241">
        <v>97</v>
      </c>
      <c r="E241">
        <f t="shared" si="42"/>
        <v>45</v>
      </c>
      <c r="F241">
        <f t="shared" si="43"/>
        <v>9.3000000000000007</v>
      </c>
      <c r="H241">
        <f>ROUND(IF(F241&gt;15, 0, ($G$1*(lpg[[#This Row],[km]]/2))/100), 2)</f>
        <v>2.91</v>
      </c>
      <c r="I241">
        <f>ROUND(IF(F241&gt;15, ($G$2*(lpg[[#This Row],[km]]))/100, ($G$2*(lpg[[#This Row],[km]]/2))/100), 2)</f>
        <v>4.37</v>
      </c>
      <c r="K241" t="b">
        <f>WEEKDAY(lpg[[#This Row],[data]],14) = 1</f>
        <v>0</v>
      </c>
      <c r="M241" t="b">
        <f t="shared" si="44"/>
        <v>0</v>
      </c>
      <c r="N241" t="b">
        <f t="shared" si="45"/>
        <v>1</v>
      </c>
      <c r="P241" t="b">
        <f t="shared" si="40"/>
        <v>0</v>
      </c>
      <c r="Q241">
        <f t="shared" si="41"/>
        <v>4.9300000000000006</v>
      </c>
      <c r="S241">
        <f t="shared" si="46"/>
        <v>0</v>
      </c>
      <c r="T241">
        <f t="shared" si="47"/>
        <v>25.07</v>
      </c>
      <c r="U241">
        <f>lpg[[#This Row],[km]]/100 * $G$1</f>
        <v>5.82</v>
      </c>
      <c r="V241">
        <f>lpg[[#This Row],[km]]/100 * $G$2</f>
        <v>8.73</v>
      </c>
    </row>
    <row r="242" spans="1:22" x14ac:dyDescent="0.25">
      <c r="A242">
        <v>236</v>
      </c>
      <c r="B242" s="1">
        <v>41875</v>
      </c>
      <c r="C242">
        <v>45</v>
      </c>
      <c r="E242">
        <f t="shared" si="42"/>
        <v>42.09</v>
      </c>
      <c r="F242">
        <f t="shared" si="43"/>
        <v>30</v>
      </c>
      <c r="H242">
        <f>ROUND(IF(F242&gt;15, 0, ($G$1*(lpg[[#This Row],[km]]/2))/100), 2)</f>
        <v>0</v>
      </c>
      <c r="I242">
        <f>ROUND(IF(F242&gt;15, ($G$2*(lpg[[#This Row],[km]]))/100, ($G$2*(lpg[[#This Row],[km]]/2))/100), 2)</f>
        <v>4.05</v>
      </c>
      <c r="K242" t="b">
        <f>WEEKDAY(lpg[[#This Row],[data]],14) = 1</f>
        <v>0</v>
      </c>
      <c r="M242" t="b">
        <f t="shared" si="44"/>
        <v>0</v>
      </c>
      <c r="N242" t="b">
        <f t="shared" si="45"/>
        <v>0</v>
      </c>
      <c r="P242" t="b">
        <f t="shared" si="40"/>
        <v>0</v>
      </c>
      <c r="Q242">
        <f t="shared" si="41"/>
        <v>25.95</v>
      </c>
      <c r="S242">
        <f t="shared" si="46"/>
        <v>0</v>
      </c>
      <c r="T242">
        <f t="shared" si="47"/>
        <v>0</v>
      </c>
      <c r="U242">
        <f>lpg[[#This Row],[km]]/100 * $G$1</f>
        <v>2.7</v>
      </c>
      <c r="V242">
        <f>lpg[[#This Row],[km]]/100 * $G$2</f>
        <v>4.05</v>
      </c>
    </row>
    <row r="243" spans="1:22" x14ac:dyDescent="0.25">
      <c r="A243">
        <v>237</v>
      </c>
      <c r="B243" s="1">
        <v>41876</v>
      </c>
      <c r="C243">
        <v>132</v>
      </c>
      <c r="E243">
        <f t="shared" si="42"/>
        <v>42.09</v>
      </c>
      <c r="F243">
        <f t="shared" si="43"/>
        <v>25.95</v>
      </c>
      <c r="H243">
        <f>ROUND(IF(F243&gt;15, 0, ($G$1*(lpg[[#This Row],[km]]/2))/100), 2)</f>
        <v>0</v>
      </c>
      <c r="I243">
        <f>ROUND(IF(F243&gt;15, ($G$2*(lpg[[#This Row],[km]]))/100, ($G$2*(lpg[[#This Row],[km]]/2))/100), 2)</f>
        <v>11.88</v>
      </c>
      <c r="K243" t="b">
        <f>WEEKDAY(lpg[[#This Row],[data]],14) = 1</f>
        <v>0</v>
      </c>
      <c r="M243" t="b">
        <f t="shared" si="44"/>
        <v>0</v>
      </c>
      <c r="N243" t="b">
        <f t="shared" si="45"/>
        <v>0</v>
      </c>
      <c r="P243" t="b">
        <f t="shared" si="40"/>
        <v>0</v>
      </c>
      <c r="Q243">
        <f t="shared" si="41"/>
        <v>14.069999999999999</v>
      </c>
      <c r="S243">
        <f t="shared" si="46"/>
        <v>0</v>
      </c>
      <c r="T243">
        <f t="shared" si="47"/>
        <v>0</v>
      </c>
      <c r="U243">
        <f>lpg[[#This Row],[km]]/100 * $G$1</f>
        <v>7.92</v>
      </c>
      <c r="V243">
        <f>lpg[[#This Row],[km]]/100 * $G$2</f>
        <v>11.88</v>
      </c>
    </row>
    <row r="244" spans="1:22" x14ac:dyDescent="0.25">
      <c r="A244">
        <v>238</v>
      </c>
      <c r="B244" s="1">
        <v>41877</v>
      </c>
      <c r="C244">
        <v>107</v>
      </c>
      <c r="E244">
        <f t="shared" si="42"/>
        <v>42.09</v>
      </c>
      <c r="F244">
        <f t="shared" si="43"/>
        <v>14.069999999999999</v>
      </c>
      <c r="H244">
        <f>ROUND(IF(F244&gt;15, 0, ($G$1*(lpg[[#This Row],[km]]/2))/100), 2)</f>
        <v>3.21</v>
      </c>
      <c r="I244">
        <f>ROUND(IF(F244&gt;15, ($G$2*(lpg[[#This Row],[km]]))/100, ($G$2*(lpg[[#This Row],[km]]/2))/100), 2)</f>
        <v>4.82</v>
      </c>
      <c r="K244" t="b">
        <f>WEEKDAY(lpg[[#This Row],[data]],14) = 1</f>
        <v>0</v>
      </c>
      <c r="M244" t="b">
        <f t="shared" si="44"/>
        <v>0</v>
      </c>
      <c r="N244" t="b">
        <f t="shared" si="45"/>
        <v>0</v>
      </c>
      <c r="P244" t="b">
        <f t="shared" si="40"/>
        <v>0</v>
      </c>
      <c r="Q244">
        <f t="shared" si="41"/>
        <v>9.2499999999999982</v>
      </c>
      <c r="S244">
        <f t="shared" si="46"/>
        <v>0</v>
      </c>
      <c r="T244">
        <f t="shared" si="47"/>
        <v>0</v>
      </c>
      <c r="U244">
        <f>lpg[[#This Row],[km]]/100 * $G$1</f>
        <v>6.42</v>
      </c>
      <c r="V244">
        <f>lpg[[#This Row],[km]]/100 * $G$2</f>
        <v>9.6300000000000008</v>
      </c>
    </row>
    <row r="245" spans="1:22" x14ac:dyDescent="0.25">
      <c r="A245">
        <v>239</v>
      </c>
      <c r="B245" s="1">
        <v>41878</v>
      </c>
      <c r="C245">
        <v>54</v>
      </c>
      <c r="E245">
        <f t="shared" si="42"/>
        <v>38.880000000000003</v>
      </c>
      <c r="F245">
        <f t="shared" si="43"/>
        <v>9.2499999999999982</v>
      </c>
      <c r="H245">
        <f>ROUND(IF(F245&gt;15, 0, ($G$1*(lpg[[#This Row],[km]]/2))/100), 2)</f>
        <v>1.62</v>
      </c>
      <c r="I245">
        <f>ROUND(IF(F245&gt;15, ($G$2*(lpg[[#This Row],[km]]))/100, ($G$2*(lpg[[#This Row],[km]]/2))/100), 2)</f>
        <v>2.4300000000000002</v>
      </c>
      <c r="K245" t="b">
        <f>WEEKDAY(lpg[[#This Row],[data]],14) = 1</f>
        <v>0</v>
      </c>
      <c r="M245" t="b">
        <f t="shared" si="44"/>
        <v>0</v>
      </c>
      <c r="N245" t="b">
        <f t="shared" si="45"/>
        <v>0</v>
      </c>
      <c r="P245" t="b">
        <f t="shared" si="40"/>
        <v>0</v>
      </c>
      <c r="Q245">
        <f t="shared" si="41"/>
        <v>6.8199999999999985</v>
      </c>
      <c r="S245">
        <f t="shared" si="46"/>
        <v>0</v>
      </c>
      <c r="T245">
        <f t="shared" si="47"/>
        <v>0</v>
      </c>
      <c r="U245">
        <f>lpg[[#This Row],[km]]/100 * $G$1</f>
        <v>3.24</v>
      </c>
      <c r="V245">
        <f>lpg[[#This Row],[km]]/100 * $G$2</f>
        <v>4.8600000000000003</v>
      </c>
    </row>
    <row r="246" spans="1:22" x14ac:dyDescent="0.25">
      <c r="A246">
        <v>240</v>
      </c>
      <c r="B246" s="1">
        <v>41879</v>
      </c>
      <c r="C246">
        <v>116</v>
      </c>
      <c r="E246">
        <f t="shared" si="42"/>
        <v>37.260000000000005</v>
      </c>
      <c r="F246">
        <f t="shared" si="43"/>
        <v>6.8199999999999985</v>
      </c>
      <c r="H246">
        <f>ROUND(IF(F246&gt;15, 0, ($G$1*(lpg[[#This Row],[km]]/2))/100), 2)</f>
        <v>3.48</v>
      </c>
      <c r="I246">
        <f>ROUND(IF(F246&gt;15, ($G$2*(lpg[[#This Row],[km]]))/100, ($G$2*(lpg[[#This Row],[km]]/2))/100), 2)</f>
        <v>5.22</v>
      </c>
      <c r="K246" t="b">
        <f>WEEKDAY(lpg[[#This Row],[data]],14) = 1</f>
        <v>1</v>
      </c>
      <c r="M246" t="b">
        <f t="shared" si="44"/>
        <v>1</v>
      </c>
      <c r="N246" t="b">
        <f t="shared" si="45"/>
        <v>1</v>
      </c>
      <c r="P246" t="b">
        <f t="shared" si="40"/>
        <v>0</v>
      </c>
      <c r="Q246">
        <f t="shared" si="41"/>
        <v>1.5999999999999988</v>
      </c>
      <c r="S246">
        <f t="shared" si="46"/>
        <v>11.219999999999992</v>
      </c>
      <c r="T246">
        <f t="shared" si="47"/>
        <v>28.400000000000002</v>
      </c>
      <c r="U246">
        <f>lpg[[#This Row],[km]]/100 * $G$1</f>
        <v>6.9599999999999991</v>
      </c>
      <c r="V246">
        <f>lpg[[#This Row],[km]]/100 * $G$2</f>
        <v>10.44</v>
      </c>
    </row>
    <row r="247" spans="1:22" x14ac:dyDescent="0.25">
      <c r="A247">
        <v>241</v>
      </c>
      <c r="B247" s="1">
        <v>41880</v>
      </c>
      <c r="C247">
        <v>99</v>
      </c>
      <c r="E247">
        <f t="shared" si="42"/>
        <v>45</v>
      </c>
      <c r="F247">
        <f t="shared" si="43"/>
        <v>30</v>
      </c>
      <c r="H247">
        <f>ROUND(IF(F247&gt;15, 0, ($G$1*(lpg[[#This Row],[km]]/2))/100), 2)</f>
        <v>0</v>
      </c>
      <c r="I247">
        <f>ROUND(IF(F247&gt;15, ($G$2*(lpg[[#This Row],[km]]))/100, ($G$2*(lpg[[#This Row],[km]]/2))/100), 2)</f>
        <v>8.91</v>
      </c>
      <c r="K247" t="b">
        <f>WEEKDAY(lpg[[#This Row],[data]],14) = 1</f>
        <v>0</v>
      </c>
      <c r="M247" t="b">
        <f t="shared" si="44"/>
        <v>0</v>
      </c>
      <c r="N247" t="b">
        <f t="shared" si="45"/>
        <v>0</v>
      </c>
      <c r="P247" t="b">
        <f t="shared" si="40"/>
        <v>0</v>
      </c>
      <c r="Q247">
        <f t="shared" si="41"/>
        <v>21.09</v>
      </c>
      <c r="S247">
        <f t="shared" si="46"/>
        <v>0</v>
      </c>
      <c r="T247">
        <f t="shared" si="47"/>
        <v>0</v>
      </c>
      <c r="U247">
        <f>lpg[[#This Row],[km]]/100 * $G$1</f>
        <v>5.9399999999999995</v>
      </c>
      <c r="V247">
        <f>lpg[[#This Row],[km]]/100 * $G$2</f>
        <v>8.91</v>
      </c>
    </row>
    <row r="248" spans="1:22" x14ac:dyDescent="0.25">
      <c r="A248">
        <v>242</v>
      </c>
      <c r="B248" s="1">
        <v>41881</v>
      </c>
      <c r="C248">
        <v>29</v>
      </c>
      <c r="E248">
        <f t="shared" si="42"/>
        <v>45</v>
      </c>
      <c r="F248">
        <f t="shared" si="43"/>
        <v>21.09</v>
      </c>
      <c r="H248">
        <f>ROUND(IF(F248&gt;15, 0, ($G$1*(lpg[[#This Row],[km]]/2))/100), 2)</f>
        <v>0</v>
      </c>
      <c r="I248">
        <f>ROUND(IF(F248&gt;15, ($G$2*(lpg[[#This Row],[km]]))/100, ($G$2*(lpg[[#This Row],[km]]/2))/100), 2)</f>
        <v>2.61</v>
      </c>
      <c r="K248" t="b">
        <f>WEEKDAY(lpg[[#This Row],[data]],14) = 1</f>
        <v>0</v>
      </c>
      <c r="M248" t="b">
        <f t="shared" si="44"/>
        <v>0</v>
      </c>
      <c r="N248" t="b">
        <f t="shared" si="45"/>
        <v>0</v>
      </c>
      <c r="P248" t="b">
        <f t="shared" si="40"/>
        <v>0</v>
      </c>
      <c r="Q248">
        <f t="shared" si="41"/>
        <v>18.48</v>
      </c>
      <c r="S248">
        <f t="shared" si="46"/>
        <v>0</v>
      </c>
      <c r="T248">
        <f t="shared" si="47"/>
        <v>0</v>
      </c>
      <c r="U248">
        <f>lpg[[#This Row],[km]]/100 * $G$1</f>
        <v>1.7399999999999998</v>
      </c>
      <c r="V248">
        <f>lpg[[#This Row],[km]]/100 * $G$2</f>
        <v>2.61</v>
      </c>
    </row>
    <row r="249" spans="1:22" x14ac:dyDescent="0.25">
      <c r="A249">
        <v>243</v>
      </c>
      <c r="B249" s="1">
        <v>41882</v>
      </c>
      <c r="C249">
        <v>72</v>
      </c>
      <c r="E249">
        <f t="shared" si="42"/>
        <v>45</v>
      </c>
      <c r="F249">
        <f t="shared" si="43"/>
        <v>18.48</v>
      </c>
      <c r="H249">
        <f>ROUND(IF(F249&gt;15, 0, ($G$1*(lpg[[#This Row],[km]]/2))/100), 2)</f>
        <v>0</v>
      </c>
      <c r="I249">
        <f>ROUND(IF(F249&gt;15, ($G$2*(lpg[[#This Row],[km]]))/100, ($G$2*(lpg[[#This Row],[km]]/2))/100), 2)</f>
        <v>6.48</v>
      </c>
      <c r="K249" t="b">
        <f>WEEKDAY(lpg[[#This Row],[data]],14) = 1</f>
        <v>0</v>
      </c>
      <c r="M249" t="b">
        <f t="shared" si="44"/>
        <v>0</v>
      </c>
      <c r="N249" t="b">
        <f t="shared" si="45"/>
        <v>0</v>
      </c>
      <c r="P249" t="b">
        <f t="shared" si="40"/>
        <v>0</v>
      </c>
      <c r="Q249">
        <f t="shared" si="41"/>
        <v>12</v>
      </c>
      <c r="S249">
        <f t="shared" si="46"/>
        <v>0</v>
      </c>
      <c r="T249">
        <f t="shared" si="47"/>
        <v>0</v>
      </c>
      <c r="U249">
        <f>lpg[[#This Row],[km]]/100 * $G$1</f>
        <v>4.32</v>
      </c>
      <c r="V249">
        <f>lpg[[#This Row],[km]]/100 * $G$2</f>
        <v>6.4799999999999995</v>
      </c>
    </row>
    <row r="250" spans="1:22" x14ac:dyDescent="0.25">
      <c r="A250">
        <v>244</v>
      </c>
      <c r="B250" s="1">
        <v>41883</v>
      </c>
      <c r="C250">
        <v>94</v>
      </c>
      <c r="E250">
        <f t="shared" si="42"/>
        <v>45</v>
      </c>
      <c r="F250">
        <f t="shared" si="43"/>
        <v>12</v>
      </c>
      <c r="H250">
        <f>ROUND(IF(F250&gt;15, 0, ($G$1*(lpg[[#This Row],[km]]/2))/100), 2)</f>
        <v>2.82</v>
      </c>
      <c r="I250">
        <f>ROUND(IF(F250&gt;15, ($G$2*(lpg[[#This Row],[km]]))/100, ($G$2*(lpg[[#This Row],[km]]/2))/100), 2)</f>
        <v>4.2300000000000004</v>
      </c>
      <c r="K250" t="b">
        <f>WEEKDAY(lpg[[#This Row],[data]],14) = 1</f>
        <v>0</v>
      </c>
      <c r="M250" t="b">
        <f t="shared" si="44"/>
        <v>0</v>
      </c>
      <c r="N250" t="b">
        <f t="shared" si="45"/>
        <v>0</v>
      </c>
      <c r="P250" t="b">
        <f t="shared" si="40"/>
        <v>0</v>
      </c>
      <c r="Q250">
        <f t="shared" si="41"/>
        <v>7.77</v>
      </c>
      <c r="S250">
        <f t="shared" si="46"/>
        <v>0</v>
      </c>
      <c r="T250">
        <f t="shared" si="47"/>
        <v>0</v>
      </c>
      <c r="U250">
        <f>lpg[[#This Row],[km]]/100 * $G$1</f>
        <v>5.64</v>
      </c>
      <c r="V250">
        <f>lpg[[#This Row],[km]]/100 * $G$2</f>
        <v>8.4599999999999991</v>
      </c>
    </row>
    <row r="251" spans="1:22" x14ac:dyDescent="0.25">
      <c r="A251">
        <v>245</v>
      </c>
      <c r="B251" s="1">
        <v>41884</v>
      </c>
      <c r="C251">
        <v>97</v>
      </c>
      <c r="E251">
        <f t="shared" si="42"/>
        <v>42.18</v>
      </c>
      <c r="F251">
        <f t="shared" si="43"/>
        <v>7.77</v>
      </c>
      <c r="H251">
        <f>ROUND(IF(F251&gt;15, 0, ($G$1*(lpg[[#This Row],[km]]/2))/100), 2)</f>
        <v>2.91</v>
      </c>
      <c r="I251">
        <f>ROUND(IF(F251&gt;15, ($G$2*(lpg[[#This Row],[km]]))/100, ($G$2*(lpg[[#This Row],[km]]/2))/100), 2)</f>
        <v>4.37</v>
      </c>
      <c r="K251" t="b">
        <f>WEEKDAY(lpg[[#This Row],[data]],14) = 1</f>
        <v>0</v>
      </c>
      <c r="M251" t="b">
        <f t="shared" si="44"/>
        <v>0</v>
      </c>
      <c r="N251" t="b">
        <f t="shared" si="45"/>
        <v>1</v>
      </c>
      <c r="P251" t="b">
        <f t="shared" si="40"/>
        <v>0</v>
      </c>
      <c r="Q251">
        <f t="shared" si="41"/>
        <v>3.3999999999999995</v>
      </c>
      <c r="S251">
        <f t="shared" si="46"/>
        <v>0</v>
      </c>
      <c r="T251">
        <f t="shared" si="47"/>
        <v>26.6</v>
      </c>
      <c r="U251">
        <f>lpg[[#This Row],[km]]/100 * $G$1</f>
        <v>5.82</v>
      </c>
      <c r="V251">
        <f>lpg[[#This Row],[km]]/100 * $G$2</f>
        <v>8.73</v>
      </c>
    </row>
    <row r="252" spans="1:22" x14ac:dyDescent="0.25">
      <c r="A252">
        <v>246</v>
      </c>
      <c r="B252" s="1">
        <v>41885</v>
      </c>
      <c r="C252">
        <v>138</v>
      </c>
      <c r="E252">
        <f t="shared" si="42"/>
        <v>39.269999999999996</v>
      </c>
      <c r="F252">
        <f t="shared" si="43"/>
        <v>30</v>
      </c>
      <c r="H252">
        <f>ROUND(IF(F252&gt;15, 0, ($G$1*(lpg[[#This Row],[km]]/2))/100), 2)</f>
        <v>0</v>
      </c>
      <c r="I252">
        <f>ROUND(IF(F252&gt;15, ($G$2*(lpg[[#This Row],[km]]))/100, ($G$2*(lpg[[#This Row],[km]]/2))/100), 2)</f>
        <v>12.42</v>
      </c>
      <c r="K252" t="b">
        <f>WEEKDAY(lpg[[#This Row],[data]],14) = 1</f>
        <v>0</v>
      </c>
      <c r="M252" t="b">
        <f t="shared" si="44"/>
        <v>0</v>
      </c>
      <c r="N252" t="b">
        <f t="shared" si="45"/>
        <v>0</v>
      </c>
      <c r="P252" t="b">
        <f t="shared" si="40"/>
        <v>0</v>
      </c>
      <c r="Q252">
        <f t="shared" si="41"/>
        <v>17.579999999999998</v>
      </c>
      <c r="S252">
        <f t="shared" si="46"/>
        <v>0</v>
      </c>
      <c r="T252">
        <f t="shared" si="47"/>
        <v>0</v>
      </c>
      <c r="U252">
        <f>lpg[[#This Row],[km]]/100 * $G$1</f>
        <v>8.2799999999999994</v>
      </c>
      <c r="V252">
        <f>lpg[[#This Row],[km]]/100 * $G$2</f>
        <v>12.419999999999998</v>
      </c>
    </row>
    <row r="253" spans="1:22" x14ac:dyDescent="0.25">
      <c r="A253">
        <v>247</v>
      </c>
      <c r="B253" s="1">
        <v>41886</v>
      </c>
      <c r="C253">
        <v>60</v>
      </c>
      <c r="E253">
        <f t="shared" si="42"/>
        <v>39.269999999999996</v>
      </c>
      <c r="F253">
        <f t="shared" si="43"/>
        <v>17.579999999999998</v>
      </c>
      <c r="H253">
        <f>ROUND(IF(F253&gt;15, 0, ($G$1*(lpg[[#This Row],[km]]/2))/100), 2)</f>
        <v>0</v>
      </c>
      <c r="I253">
        <f>ROUND(IF(F253&gt;15, ($G$2*(lpg[[#This Row],[km]]))/100, ($G$2*(lpg[[#This Row],[km]]/2))/100), 2)</f>
        <v>5.4</v>
      </c>
      <c r="K253" t="b">
        <f>WEEKDAY(lpg[[#This Row],[data]],14) = 1</f>
        <v>1</v>
      </c>
      <c r="M253" t="b">
        <f t="shared" si="44"/>
        <v>1</v>
      </c>
      <c r="N253" t="b">
        <f t="shared" si="45"/>
        <v>0</v>
      </c>
      <c r="P253" t="b">
        <f t="shared" si="40"/>
        <v>0</v>
      </c>
      <c r="Q253">
        <f t="shared" si="41"/>
        <v>12.179999999999998</v>
      </c>
      <c r="S253">
        <f t="shared" si="46"/>
        <v>5.730000000000004</v>
      </c>
      <c r="T253">
        <f t="shared" si="47"/>
        <v>0</v>
      </c>
      <c r="U253">
        <f>lpg[[#This Row],[km]]/100 * $G$1</f>
        <v>3.5999999999999996</v>
      </c>
      <c r="V253">
        <f>lpg[[#This Row],[km]]/100 * $G$2</f>
        <v>5.3999999999999995</v>
      </c>
    </row>
    <row r="254" spans="1:22" x14ac:dyDescent="0.25">
      <c r="A254">
        <v>248</v>
      </c>
      <c r="B254" s="1">
        <v>41887</v>
      </c>
      <c r="C254">
        <v>144</v>
      </c>
      <c r="E254">
        <f t="shared" si="42"/>
        <v>45</v>
      </c>
      <c r="F254">
        <f t="shared" si="43"/>
        <v>12.179999999999998</v>
      </c>
      <c r="H254">
        <f>ROUND(IF(F254&gt;15, 0, ($G$1*(lpg[[#This Row],[km]]/2))/100), 2)</f>
        <v>4.32</v>
      </c>
      <c r="I254">
        <f>ROUND(IF(F254&gt;15, ($G$2*(lpg[[#This Row],[km]]))/100, ($G$2*(lpg[[#This Row],[km]]/2))/100), 2)</f>
        <v>6.48</v>
      </c>
      <c r="K254" t="b">
        <f>WEEKDAY(lpg[[#This Row],[data]],14) = 1</f>
        <v>0</v>
      </c>
      <c r="M254" t="b">
        <f t="shared" si="44"/>
        <v>0</v>
      </c>
      <c r="N254" t="b">
        <f t="shared" si="45"/>
        <v>0</v>
      </c>
      <c r="P254" t="b">
        <f t="shared" si="40"/>
        <v>0</v>
      </c>
      <c r="Q254">
        <f t="shared" si="41"/>
        <v>5.6999999999999975</v>
      </c>
      <c r="S254">
        <f t="shared" si="46"/>
        <v>0</v>
      </c>
      <c r="T254">
        <f t="shared" si="47"/>
        <v>0</v>
      </c>
      <c r="U254">
        <f>lpg[[#This Row],[km]]/100 * $G$1</f>
        <v>8.64</v>
      </c>
      <c r="V254">
        <f>lpg[[#This Row],[km]]/100 * $G$2</f>
        <v>12.959999999999999</v>
      </c>
    </row>
    <row r="255" spans="1:22" x14ac:dyDescent="0.25">
      <c r="A255">
        <v>249</v>
      </c>
      <c r="B255" s="1">
        <v>41888</v>
      </c>
      <c r="C255">
        <v>49</v>
      </c>
      <c r="E255">
        <f t="shared" si="42"/>
        <v>40.68</v>
      </c>
      <c r="F255">
        <f t="shared" si="43"/>
        <v>5.6999999999999975</v>
      </c>
      <c r="H255">
        <f>ROUND(IF(F255&gt;15, 0, ($G$1*(lpg[[#This Row],[km]]/2))/100), 2)</f>
        <v>1.47</v>
      </c>
      <c r="I255">
        <f>ROUND(IF(F255&gt;15, ($G$2*(lpg[[#This Row],[km]]))/100, ($G$2*(lpg[[#This Row],[km]]/2))/100), 2)</f>
        <v>2.21</v>
      </c>
      <c r="K255" t="b">
        <f>WEEKDAY(lpg[[#This Row],[data]],14) = 1</f>
        <v>0</v>
      </c>
      <c r="M255" t="b">
        <f t="shared" si="44"/>
        <v>0</v>
      </c>
      <c r="N255" t="b">
        <f t="shared" si="45"/>
        <v>1</v>
      </c>
      <c r="P255" t="b">
        <f t="shared" si="40"/>
        <v>0</v>
      </c>
      <c r="Q255">
        <f t="shared" si="41"/>
        <v>3.4899999999999975</v>
      </c>
      <c r="S255">
        <f t="shared" si="46"/>
        <v>0</v>
      </c>
      <c r="T255">
        <f t="shared" si="47"/>
        <v>26.51</v>
      </c>
      <c r="U255">
        <f>lpg[[#This Row],[km]]/100 * $G$1</f>
        <v>2.94</v>
      </c>
      <c r="V255">
        <f>lpg[[#This Row],[km]]/100 * $G$2</f>
        <v>4.41</v>
      </c>
    </row>
    <row r="256" spans="1:22" x14ac:dyDescent="0.25">
      <c r="A256">
        <v>250</v>
      </c>
      <c r="B256" s="1">
        <v>41889</v>
      </c>
      <c r="C256">
        <v>125</v>
      </c>
      <c r="E256">
        <f t="shared" si="42"/>
        <v>39.21</v>
      </c>
      <c r="F256">
        <f t="shared" si="43"/>
        <v>30</v>
      </c>
      <c r="H256">
        <f>ROUND(IF(F256&gt;15, 0, ($G$1*(lpg[[#This Row],[km]]/2))/100), 2)</f>
        <v>0</v>
      </c>
      <c r="I256">
        <f>ROUND(IF(F256&gt;15, ($G$2*(lpg[[#This Row],[km]]))/100, ($G$2*(lpg[[#This Row],[km]]/2))/100), 2)</f>
        <v>11.25</v>
      </c>
      <c r="K256" t="b">
        <f>WEEKDAY(lpg[[#This Row],[data]],14) = 1</f>
        <v>0</v>
      </c>
      <c r="M256" t="b">
        <f t="shared" si="44"/>
        <v>0</v>
      </c>
      <c r="N256" t="b">
        <f t="shared" si="45"/>
        <v>0</v>
      </c>
      <c r="P256" t="b">
        <f t="shared" si="40"/>
        <v>0</v>
      </c>
      <c r="Q256">
        <f t="shared" si="41"/>
        <v>18.75</v>
      </c>
      <c r="S256">
        <f t="shared" si="46"/>
        <v>0</v>
      </c>
      <c r="T256">
        <f t="shared" si="47"/>
        <v>0</v>
      </c>
      <c r="U256">
        <f>lpg[[#This Row],[km]]/100 * $G$1</f>
        <v>7.5</v>
      </c>
      <c r="V256">
        <f>lpg[[#This Row],[km]]/100 * $G$2</f>
        <v>11.25</v>
      </c>
    </row>
    <row r="257" spans="1:22" x14ac:dyDescent="0.25">
      <c r="A257">
        <v>251</v>
      </c>
      <c r="B257" s="1">
        <v>41890</v>
      </c>
      <c r="C257">
        <v>40</v>
      </c>
      <c r="E257">
        <f t="shared" si="42"/>
        <v>39.21</v>
      </c>
      <c r="F257">
        <f t="shared" si="43"/>
        <v>18.75</v>
      </c>
      <c r="H257">
        <f>ROUND(IF(F257&gt;15, 0, ($G$1*(lpg[[#This Row],[km]]/2))/100), 2)</f>
        <v>0</v>
      </c>
      <c r="I257">
        <f>ROUND(IF(F257&gt;15, ($G$2*(lpg[[#This Row],[km]]))/100, ($G$2*(lpg[[#This Row],[km]]/2))/100), 2)</f>
        <v>3.6</v>
      </c>
      <c r="K257" t="b">
        <f>WEEKDAY(lpg[[#This Row],[data]],14) = 1</f>
        <v>0</v>
      </c>
      <c r="M257" t="b">
        <f t="shared" si="44"/>
        <v>0</v>
      </c>
      <c r="N257" t="b">
        <f t="shared" si="45"/>
        <v>0</v>
      </c>
      <c r="P257" t="b">
        <f t="shared" si="40"/>
        <v>0</v>
      </c>
      <c r="Q257">
        <f t="shared" si="41"/>
        <v>15.15</v>
      </c>
      <c r="S257">
        <f t="shared" si="46"/>
        <v>0</v>
      </c>
      <c r="T257">
        <f t="shared" si="47"/>
        <v>0</v>
      </c>
      <c r="U257">
        <f>lpg[[#This Row],[km]]/100 * $G$1</f>
        <v>2.4000000000000004</v>
      </c>
      <c r="V257">
        <f>lpg[[#This Row],[km]]/100 * $G$2</f>
        <v>3.6</v>
      </c>
    </row>
    <row r="258" spans="1:22" x14ac:dyDescent="0.25">
      <c r="A258">
        <v>252</v>
      </c>
      <c r="B258" s="1">
        <v>41891</v>
      </c>
      <c r="C258">
        <v>135</v>
      </c>
      <c r="E258">
        <f t="shared" si="42"/>
        <v>39.21</v>
      </c>
      <c r="F258">
        <f t="shared" si="43"/>
        <v>15.15</v>
      </c>
      <c r="H258">
        <f>ROUND(IF(F258&gt;15, 0, ($G$1*(lpg[[#This Row],[km]]/2))/100), 2)</f>
        <v>0</v>
      </c>
      <c r="I258">
        <f>ROUND(IF(F258&gt;15, ($G$2*(lpg[[#This Row],[km]]))/100, ($G$2*(lpg[[#This Row],[km]]/2))/100), 2)</f>
        <v>12.15</v>
      </c>
      <c r="K258" t="b">
        <f>WEEKDAY(lpg[[#This Row],[data]],14) = 1</f>
        <v>0</v>
      </c>
      <c r="M258" t="b">
        <f t="shared" si="44"/>
        <v>0</v>
      </c>
      <c r="N258" t="b">
        <f t="shared" si="45"/>
        <v>1</v>
      </c>
      <c r="P258" t="b">
        <f t="shared" si="40"/>
        <v>0</v>
      </c>
      <c r="Q258">
        <f t="shared" si="41"/>
        <v>3</v>
      </c>
      <c r="S258">
        <f t="shared" si="46"/>
        <v>0</v>
      </c>
      <c r="T258">
        <f t="shared" si="47"/>
        <v>27</v>
      </c>
      <c r="U258">
        <f>lpg[[#This Row],[km]]/100 * $G$1</f>
        <v>8.1000000000000014</v>
      </c>
      <c r="V258">
        <f>lpg[[#This Row],[km]]/100 * $G$2</f>
        <v>12.15</v>
      </c>
    </row>
    <row r="259" spans="1:22" x14ac:dyDescent="0.25">
      <c r="A259">
        <v>253</v>
      </c>
      <c r="B259" s="1">
        <v>41892</v>
      </c>
      <c r="C259">
        <v>86</v>
      </c>
      <c r="E259">
        <f t="shared" si="42"/>
        <v>39.21</v>
      </c>
      <c r="F259">
        <f t="shared" si="43"/>
        <v>30</v>
      </c>
      <c r="H259">
        <f>ROUND(IF(F259&gt;15, 0, ($G$1*(lpg[[#This Row],[km]]/2))/100), 2)</f>
        <v>0</v>
      </c>
      <c r="I259">
        <f>ROUND(IF(F259&gt;15, ($G$2*(lpg[[#This Row],[km]]))/100, ($G$2*(lpg[[#This Row],[km]]/2))/100), 2)</f>
        <v>7.74</v>
      </c>
      <c r="K259" t="b">
        <f>WEEKDAY(lpg[[#This Row],[data]],14) = 1</f>
        <v>0</v>
      </c>
      <c r="M259" t="b">
        <f t="shared" si="44"/>
        <v>0</v>
      </c>
      <c r="N259" t="b">
        <f t="shared" si="45"/>
        <v>0</v>
      </c>
      <c r="P259" t="b">
        <f t="shared" si="40"/>
        <v>0</v>
      </c>
      <c r="Q259">
        <f t="shared" si="41"/>
        <v>22.259999999999998</v>
      </c>
      <c r="S259">
        <f t="shared" si="46"/>
        <v>0</v>
      </c>
      <c r="T259">
        <f t="shared" si="47"/>
        <v>0</v>
      </c>
      <c r="U259">
        <f>lpg[[#This Row],[km]]/100 * $G$1</f>
        <v>5.16</v>
      </c>
      <c r="V259">
        <f>lpg[[#This Row],[km]]/100 * $G$2</f>
        <v>7.74</v>
      </c>
    </row>
    <row r="260" spans="1:22" x14ac:dyDescent="0.25">
      <c r="A260">
        <v>254</v>
      </c>
      <c r="B260" s="1">
        <v>41893</v>
      </c>
      <c r="C260">
        <v>95</v>
      </c>
      <c r="E260">
        <f t="shared" si="42"/>
        <v>39.21</v>
      </c>
      <c r="F260">
        <f t="shared" si="43"/>
        <v>22.259999999999998</v>
      </c>
      <c r="H260">
        <f>ROUND(IF(F260&gt;15, 0, ($G$1*(lpg[[#This Row],[km]]/2))/100), 2)</f>
        <v>0</v>
      </c>
      <c r="I260">
        <f>ROUND(IF(F260&gt;15, ($G$2*(lpg[[#This Row],[km]]))/100, ($G$2*(lpg[[#This Row],[km]]/2))/100), 2)</f>
        <v>8.5500000000000007</v>
      </c>
      <c r="K260" t="b">
        <f>WEEKDAY(lpg[[#This Row],[data]],14) = 1</f>
        <v>1</v>
      </c>
      <c r="M260" t="b">
        <f t="shared" si="44"/>
        <v>1</v>
      </c>
      <c r="N260" t="b">
        <f t="shared" si="45"/>
        <v>0</v>
      </c>
      <c r="P260" t="b">
        <f t="shared" si="40"/>
        <v>0</v>
      </c>
      <c r="Q260">
        <f t="shared" si="41"/>
        <v>13.709999999999997</v>
      </c>
      <c r="S260">
        <f t="shared" si="46"/>
        <v>5.7899999999999991</v>
      </c>
      <c r="T260">
        <f t="shared" si="47"/>
        <v>0</v>
      </c>
      <c r="U260">
        <f>lpg[[#This Row],[km]]/100 * $G$1</f>
        <v>5.6999999999999993</v>
      </c>
      <c r="V260">
        <f>lpg[[#This Row],[km]]/100 * $G$2</f>
        <v>8.5499999999999989</v>
      </c>
    </row>
    <row r="261" spans="1:22" x14ac:dyDescent="0.25">
      <c r="A261">
        <v>255</v>
      </c>
      <c r="B261" s="1">
        <v>41894</v>
      </c>
      <c r="C261">
        <v>42</v>
      </c>
      <c r="E261">
        <f t="shared" si="42"/>
        <v>45</v>
      </c>
      <c r="F261">
        <f t="shared" si="43"/>
        <v>13.709999999999997</v>
      </c>
      <c r="H261">
        <f>ROUND(IF(F261&gt;15, 0, ($G$1*(lpg[[#This Row],[km]]/2))/100), 2)</f>
        <v>1.26</v>
      </c>
      <c r="I261">
        <f>ROUND(IF(F261&gt;15, ($G$2*(lpg[[#This Row],[km]]))/100, ($G$2*(lpg[[#This Row],[km]]/2))/100), 2)</f>
        <v>1.89</v>
      </c>
      <c r="K261" t="b">
        <f>WEEKDAY(lpg[[#This Row],[data]],14) = 1</f>
        <v>0</v>
      </c>
      <c r="M261" t="b">
        <f t="shared" si="44"/>
        <v>0</v>
      </c>
      <c r="N261" t="b">
        <f t="shared" si="45"/>
        <v>0</v>
      </c>
      <c r="P261" t="b">
        <f t="shared" si="40"/>
        <v>0</v>
      </c>
      <c r="Q261">
        <f t="shared" si="41"/>
        <v>11.819999999999997</v>
      </c>
      <c r="S261">
        <f t="shared" si="46"/>
        <v>0</v>
      </c>
      <c r="T261">
        <f t="shared" si="47"/>
        <v>0</v>
      </c>
      <c r="U261">
        <f>lpg[[#This Row],[km]]/100 * $G$1</f>
        <v>2.52</v>
      </c>
      <c r="V261">
        <f>lpg[[#This Row],[km]]/100 * $G$2</f>
        <v>3.78</v>
      </c>
    </row>
    <row r="262" spans="1:22" x14ac:dyDescent="0.25">
      <c r="A262">
        <v>256</v>
      </c>
      <c r="B262" s="1">
        <v>41895</v>
      </c>
      <c r="C262">
        <v>82</v>
      </c>
      <c r="E262">
        <f t="shared" si="42"/>
        <v>43.74</v>
      </c>
      <c r="F262">
        <f t="shared" si="43"/>
        <v>11.819999999999997</v>
      </c>
      <c r="H262">
        <f>ROUND(IF(F262&gt;15, 0, ($G$1*(lpg[[#This Row],[km]]/2))/100), 2)</f>
        <v>2.46</v>
      </c>
      <c r="I262">
        <f>ROUND(IF(F262&gt;15, ($G$2*(lpg[[#This Row],[km]]))/100, ($G$2*(lpg[[#This Row],[km]]/2))/100), 2)</f>
        <v>3.69</v>
      </c>
      <c r="K262" t="b">
        <f>WEEKDAY(lpg[[#This Row],[data]],14) = 1</f>
        <v>0</v>
      </c>
      <c r="M262" t="b">
        <f t="shared" si="44"/>
        <v>0</v>
      </c>
      <c r="N262" t="b">
        <f t="shared" si="45"/>
        <v>0</v>
      </c>
      <c r="P262" t="b">
        <f t="shared" si="40"/>
        <v>0</v>
      </c>
      <c r="Q262">
        <f t="shared" si="41"/>
        <v>8.1299999999999972</v>
      </c>
      <c r="S262">
        <f t="shared" si="46"/>
        <v>0</v>
      </c>
      <c r="T262">
        <f t="shared" si="47"/>
        <v>0</v>
      </c>
      <c r="U262">
        <f>lpg[[#This Row],[km]]/100 * $G$1</f>
        <v>4.92</v>
      </c>
      <c r="V262">
        <f>lpg[[#This Row],[km]]/100 * $G$2</f>
        <v>7.38</v>
      </c>
    </row>
    <row r="263" spans="1:22" x14ac:dyDescent="0.25">
      <c r="A263">
        <v>257</v>
      </c>
      <c r="B263" s="1">
        <v>41896</v>
      </c>
      <c r="C263">
        <v>26</v>
      </c>
      <c r="E263">
        <f t="shared" si="42"/>
        <v>41.28</v>
      </c>
      <c r="F263">
        <f t="shared" si="43"/>
        <v>8.1299999999999972</v>
      </c>
      <c r="H263">
        <f>ROUND(IF(F263&gt;15, 0, ($G$1*(lpg[[#This Row],[km]]/2))/100), 2)</f>
        <v>0.78</v>
      </c>
      <c r="I263">
        <f>ROUND(IF(F263&gt;15, ($G$2*(lpg[[#This Row],[km]]))/100, ($G$2*(lpg[[#This Row],[km]]/2))/100), 2)</f>
        <v>1.17</v>
      </c>
      <c r="K263" t="b">
        <f>WEEKDAY(lpg[[#This Row],[data]],14) = 1</f>
        <v>0</v>
      </c>
      <c r="M263" t="b">
        <f t="shared" si="44"/>
        <v>0</v>
      </c>
      <c r="N263" t="b">
        <f t="shared" si="45"/>
        <v>0</v>
      </c>
      <c r="P263" t="b">
        <f t="shared" si="40"/>
        <v>0</v>
      </c>
      <c r="Q263">
        <f t="shared" si="41"/>
        <v>6.9599999999999973</v>
      </c>
      <c r="S263">
        <f t="shared" si="46"/>
        <v>0</v>
      </c>
      <c r="T263">
        <f t="shared" si="47"/>
        <v>0</v>
      </c>
      <c r="U263">
        <f>lpg[[#This Row],[km]]/100 * $G$1</f>
        <v>1.56</v>
      </c>
      <c r="V263">
        <f>lpg[[#This Row],[km]]/100 * $G$2</f>
        <v>2.34</v>
      </c>
    </row>
    <row r="264" spans="1:22" x14ac:dyDescent="0.25">
      <c r="A264">
        <v>258</v>
      </c>
      <c r="B264" s="1">
        <v>41897</v>
      </c>
      <c r="C264">
        <v>114</v>
      </c>
      <c r="E264">
        <f t="shared" si="42"/>
        <v>40.5</v>
      </c>
      <c r="F264">
        <f t="shared" si="43"/>
        <v>6.9599999999999973</v>
      </c>
      <c r="H264">
        <f>ROUND(IF(F264&gt;15, 0, ($G$1*(lpg[[#This Row],[km]]/2))/100), 2)</f>
        <v>3.42</v>
      </c>
      <c r="I264">
        <f>ROUND(IF(F264&gt;15, ($G$2*(lpg[[#This Row],[km]]))/100, ($G$2*(lpg[[#This Row],[km]]/2))/100), 2)</f>
        <v>5.13</v>
      </c>
      <c r="K264" t="b">
        <f>WEEKDAY(lpg[[#This Row],[data]],14) = 1</f>
        <v>0</v>
      </c>
      <c r="M264" t="b">
        <f t="shared" si="44"/>
        <v>0</v>
      </c>
      <c r="N264" t="b">
        <f t="shared" si="45"/>
        <v>1</v>
      </c>
      <c r="P264" t="b">
        <f t="shared" ref="P264:P327" si="48">F264&lt;5.25</f>
        <v>0</v>
      </c>
      <c r="Q264">
        <f t="shared" ref="Q264:Q327" si="49">F264-I264</f>
        <v>1.8299999999999974</v>
      </c>
      <c r="S264">
        <f t="shared" si="46"/>
        <v>0</v>
      </c>
      <c r="T264">
        <f t="shared" si="47"/>
        <v>28.17</v>
      </c>
      <c r="U264">
        <f>lpg[[#This Row],[km]]/100 * $G$1</f>
        <v>6.84</v>
      </c>
      <c r="V264">
        <f>lpg[[#This Row],[km]]/100 * $G$2</f>
        <v>10.26</v>
      </c>
    </row>
    <row r="265" spans="1:22" x14ac:dyDescent="0.25">
      <c r="A265">
        <v>259</v>
      </c>
      <c r="B265" s="1">
        <v>41898</v>
      </c>
      <c r="C265">
        <v>49</v>
      </c>
      <c r="E265">
        <f t="shared" si="42"/>
        <v>37.08</v>
      </c>
      <c r="F265">
        <f t="shared" si="43"/>
        <v>30</v>
      </c>
      <c r="H265">
        <f>ROUND(IF(F265&gt;15, 0, ($G$1*(lpg[[#This Row],[km]]/2))/100), 2)</f>
        <v>0</v>
      </c>
      <c r="I265">
        <f>ROUND(IF(F265&gt;15, ($G$2*(lpg[[#This Row],[km]]))/100, ($G$2*(lpg[[#This Row],[km]]/2))/100), 2)</f>
        <v>4.41</v>
      </c>
      <c r="K265" t="b">
        <f>WEEKDAY(lpg[[#This Row],[data]],14) = 1</f>
        <v>0</v>
      </c>
      <c r="M265" t="b">
        <f t="shared" si="44"/>
        <v>0</v>
      </c>
      <c r="N265" t="b">
        <f t="shared" si="45"/>
        <v>0</v>
      </c>
      <c r="P265" t="b">
        <f t="shared" si="48"/>
        <v>0</v>
      </c>
      <c r="Q265">
        <f t="shared" si="49"/>
        <v>25.59</v>
      </c>
      <c r="S265">
        <f t="shared" si="46"/>
        <v>0</v>
      </c>
      <c r="T265">
        <f t="shared" si="47"/>
        <v>0</v>
      </c>
      <c r="U265">
        <f>lpg[[#This Row],[km]]/100 * $G$1</f>
        <v>2.94</v>
      </c>
      <c r="V265">
        <f>lpg[[#This Row],[km]]/100 * $G$2</f>
        <v>4.41</v>
      </c>
    </row>
    <row r="266" spans="1:22" x14ac:dyDescent="0.25">
      <c r="A266">
        <v>260</v>
      </c>
      <c r="B266" s="1">
        <v>41899</v>
      </c>
      <c r="C266">
        <v>138</v>
      </c>
      <c r="E266">
        <f t="shared" si="42"/>
        <v>37.08</v>
      </c>
      <c r="F266">
        <f t="shared" si="43"/>
        <v>25.59</v>
      </c>
      <c r="H266">
        <f>ROUND(IF(F266&gt;15, 0, ($G$1*(lpg[[#This Row],[km]]/2))/100), 2)</f>
        <v>0</v>
      </c>
      <c r="I266">
        <f>ROUND(IF(F266&gt;15, ($G$2*(lpg[[#This Row],[km]]))/100, ($G$2*(lpg[[#This Row],[km]]/2))/100), 2)</f>
        <v>12.42</v>
      </c>
      <c r="K266" t="b">
        <f>WEEKDAY(lpg[[#This Row],[data]],14) = 1</f>
        <v>0</v>
      </c>
      <c r="M266" t="b">
        <f t="shared" si="44"/>
        <v>0</v>
      </c>
      <c r="N266" t="b">
        <f t="shared" si="45"/>
        <v>0</v>
      </c>
      <c r="P266" t="b">
        <f t="shared" si="48"/>
        <v>0</v>
      </c>
      <c r="Q266">
        <f t="shared" si="49"/>
        <v>13.17</v>
      </c>
      <c r="S266">
        <f t="shared" si="46"/>
        <v>0</v>
      </c>
      <c r="T266">
        <f t="shared" si="47"/>
        <v>0</v>
      </c>
      <c r="U266">
        <f>lpg[[#This Row],[km]]/100 * $G$1</f>
        <v>8.2799999999999994</v>
      </c>
      <c r="V266">
        <f>lpg[[#This Row],[km]]/100 * $G$2</f>
        <v>12.419999999999998</v>
      </c>
    </row>
    <row r="267" spans="1:22" x14ac:dyDescent="0.25">
      <c r="A267">
        <v>261</v>
      </c>
      <c r="B267" s="1">
        <v>41900</v>
      </c>
      <c r="C267">
        <v>47</v>
      </c>
      <c r="E267">
        <f t="shared" si="42"/>
        <v>37.08</v>
      </c>
      <c r="F267">
        <f t="shared" si="43"/>
        <v>13.17</v>
      </c>
      <c r="H267">
        <f>ROUND(IF(F267&gt;15, 0, ($G$1*(lpg[[#This Row],[km]]/2))/100), 2)</f>
        <v>1.41</v>
      </c>
      <c r="I267">
        <f>ROUND(IF(F267&gt;15, ($G$2*(lpg[[#This Row],[km]]))/100, ($G$2*(lpg[[#This Row],[km]]/2))/100), 2)</f>
        <v>2.12</v>
      </c>
      <c r="K267" t="b">
        <f>WEEKDAY(lpg[[#This Row],[data]],14) = 1</f>
        <v>1</v>
      </c>
      <c r="M267" t="b">
        <f t="shared" si="44"/>
        <v>1</v>
      </c>
      <c r="N267" t="b">
        <f t="shared" si="45"/>
        <v>0</v>
      </c>
      <c r="P267" t="b">
        <f t="shared" si="48"/>
        <v>0</v>
      </c>
      <c r="Q267">
        <f t="shared" si="49"/>
        <v>11.05</v>
      </c>
      <c r="S267">
        <f t="shared" si="46"/>
        <v>9.3299999999999983</v>
      </c>
      <c r="T267">
        <f t="shared" si="47"/>
        <v>0</v>
      </c>
      <c r="U267">
        <f>lpg[[#This Row],[km]]/100 * $G$1</f>
        <v>2.82</v>
      </c>
      <c r="V267">
        <f>lpg[[#This Row],[km]]/100 * $G$2</f>
        <v>4.2299999999999995</v>
      </c>
    </row>
    <row r="268" spans="1:22" x14ac:dyDescent="0.25">
      <c r="A268">
        <v>262</v>
      </c>
      <c r="B268" s="1">
        <v>41901</v>
      </c>
      <c r="C268">
        <v>85</v>
      </c>
      <c r="E268">
        <f t="shared" si="42"/>
        <v>45</v>
      </c>
      <c r="F268">
        <f t="shared" si="43"/>
        <v>11.05</v>
      </c>
      <c r="H268">
        <f>ROUND(IF(F268&gt;15, 0, ($G$1*(lpg[[#This Row],[km]]/2))/100), 2)</f>
        <v>2.5499999999999998</v>
      </c>
      <c r="I268">
        <f>ROUND(IF(F268&gt;15, ($G$2*(lpg[[#This Row],[km]]))/100, ($G$2*(lpg[[#This Row],[km]]/2))/100), 2)</f>
        <v>3.83</v>
      </c>
      <c r="K268" t="b">
        <f>WEEKDAY(lpg[[#This Row],[data]],14) = 1</f>
        <v>0</v>
      </c>
      <c r="M268" t="b">
        <f t="shared" si="44"/>
        <v>0</v>
      </c>
      <c r="N268" t="b">
        <f t="shared" si="45"/>
        <v>0</v>
      </c>
      <c r="P268" t="b">
        <f t="shared" si="48"/>
        <v>0</v>
      </c>
      <c r="Q268">
        <f t="shared" si="49"/>
        <v>7.2200000000000006</v>
      </c>
      <c r="S268">
        <f t="shared" si="46"/>
        <v>0</v>
      </c>
      <c r="T268">
        <f t="shared" si="47"/>
        <v>0</v>
      </c>
      <c r="U268">
        <f>lpg[[#This Row],[km]]/100 * $G$1</f>
        <v>5.0999999999999996</v>
      </c>
      <c r="V268">
        <f>lpg[[#This Row],[km]]/100 * $G$2</f>
        <v>7.6499999999999995</v>
      </c>
    </row>
    <row r="269" spans="1:22" x14ac:dyDescent="0.25">
      <c r="A269">
        <v>263</v>
      </c>
      <c r="B269" s="1">
        <v>41902</v>
      </c>
      <c r="C269">
        <v>50</v>
      </c>
      <c r="E269">
        <f t="shared" si="42"/>
        <v>42.45</v>
      </c>
      <c r="F269">
        <f t="shared" si="43"/>
        <v>7.2200000000000006</v>
      </c>
      <c r="H269">
        <f>ROUND(IF(F269&gt;15, 0, ($G$1*(lpg[[#This Row],[km]]/2))/100), 2)</f>
        <v>1.5</v>
      </c>
      <c r="I269">
        <f>ROUND(IF(F269&gt;15, ($G$2*(lpg[[#This Row],[km]]))/100, ($G$2*(lpg[[#This Row],[km]]/2))/100), 2)</f>
        <v>2.25</v>
      </c>
      <c r="K269" t="b">
        <f>WEEKDAY(lpg[[#This Row],[data]],14) = 1</f>
        <v>0</v>
      </c>
      <c r="M269" t="b">
        <f t="shared" si="44"/>
        <v>0</v>
      </c>
      <c r="N269" t="b">
        <f t="shared" si="45"/>
        <v>1</v>
      </c>
      <c r="P269" t="b">
        <f t="shared" si="48"/>
        <v>0</v>
      </c>
      <c r="Q269">
        <f t="shared" si="49"/>
        <v>4.9700000000000006</v>
      </c>
      <c r="S269">
        <f t="shared" si="46"/>
        <v>0</v>
      </c>
      <c r="T269">
        <f t="shared" si="47"/>
        <v>25.03</v>
      </c>
      <c r="U269">
        <f>lpg[[#This Row],[km]]/100 * $G$1</f>
        <v>3</v>
      </c>
      <c r="V269">
        <f>lpg[[#This Row],[km]]/100 * $G$2</f>
        <v>4.5</v>
      </c>
    </row>
    <row r="270" spans="1:22" x14ac:dyDescent="0.25">
      <c r="A270">
        <v>264</v>
      </c>
      <c r="B270" s="1">
        <v>41903</v>
      </c>
      <c r="C270">
        <v>133</v>
      </c>
      <c r="E270">
        <f t="shared" si="42"/>
        <v>40.950000000000003</v>
      </c>
      <c r="F270">
        <f t="shared" si="43"/>
        <v>30</v>
      </c>
      <c r="H270">
        <f>ROUND(IF(F270&gt;15, 0, ($G$1*(lpg[[#This Row],[km]]/2))/100), 2)</f>
        <v>0</v>
      </c>
      <c r="I270">
        <f>ROUND(IF(F270&gt;15, ($G$2*(lpg[[#This Row],[km]]))/100, ($G$2*(lpg[[#This Row],[km]]/2))/100), 2)</f>
        <v>11.97</v>
      </c>
      <c r="K270" t="b">
        <f>WEEKDAY(lpg[[#This Row],[data]],14) = 1</f>
        <v>0</v>
      </c>
      <c r="M270" t="b">
        <f t="shared" si="44"/>
        <v>0</v>
      </c>
      <c r="N270" t="b">
        <f t="shared" si="45"/>
        <v>0</v>
      </c>
      <c r="P270" t="b">
        <f t="shared" si="48"/>
        <v>0</v>
      </c>
      <c r="Q270">
        <f t="shared" si="49"/>
        <v>18.03</v>
      </c>
      <c r="S270">
        <f t="shared" si="46"/>
        <v>0</v>
      </c>
      <c r="T270">
        <f t="shared" si="47"/>
        <v>0</v>
      </c>
      <c r="U270">
        <f>lpg[[#This Row],[km]]/100 * $G$1</f>
        <v>7.98</v>
      </c>
      <c r="V270">
        <f>lpg[[#This Row],[km]]/100 * $G$2</f>
        <v>11.97</v>
      </c>
    </row>
    <row r="271" spans="1:22" x14ac:dyDescent="0.25">
      <c r="A271">
        <v>265</v>
      </c>
      <c r="B271" s="1">
        <v>41904</v>
      </c>
      <c r="C271">
        <v>128</v>
      </c>
      <c r="E271">
        <f t="shared" si="42"/>
        <v>40.950000000000003</v>
      </c>
      <c r="F271">
        <f t="shared" si="43"/>
        <v>18.03</v>
      </c>
      <c r="H271">
        <f>ROUND(IF(F271&gt;15, 0, ($G$1*(lpg[[#This Row],[km]]/2))/100), 2)</f>
        <v>0</v>
      </c>
      <c r="I271">
        <f>ROUND(IF(F271&gt;15, ($G$2*(lpg[[#This Row],[km]]))/100, ($G$2*(lpg[[#This Row],[km]]/2))/100), 2)</f>
        <v>11.52</v>
      </c>
      <c r="K271" t="b">
        <f>WEEKDAY(lpg[[#This Row],[data]],14) = 1</f>
        <v>0</v>
      </c>
      <c r="M271" t="b">
        <f t="shared" si="44"/>
        <v>0</v>
      </c>
      <c r="N271" t="b">
        <f t="shared" si="45"/>
        <v>0</v>
      </c>
      <c r="P271" t="b">
        <f t="shared" si="48"/>
        <v>0</v>
      </c>
      <c r="Q271">
        <f t="shared" si="49"/>
        <v>6.5100000000000016</v>
      </c>
      <c r="S271">
        <f t="shared" si="46"/>
        <v>0</v>
      </c>
      <c r="T271">
        <f t="shared" si="47"/>
        <v>0</v>
      </c>
      <c r="U271">
        <f>lpg[[#This Row],[km]]/100 * $G$1</f>
        <v>7.68</v>
      </c>
      <c r="V271">
        <f>lpg[[#This Row],[km]]/100 * $G$2</f>
        <v>11.52</v>
      </c>
    </row>
    <row r="272" spans="1:22" x14ac:dyDescent="0.25">
      <c r="A272">
        <v>266</v>
      </c>
      <c r="B272" s="1">
        <v>41905</v>
      </c>
      <c r="C272">
        <v>138</v>
      </c>
      <c r="E272">
        <f t="shared" si="42"/>
        <v>40.950000000000003</v>
      </c>
      <c r="F272">
        <f t="shared" si="43"/>
        <v>6.5100000000000016</v>
      </c>
      <c r="H272">
        <f>ROUND(IF(F272&gt;15, 0, ($G$1*(lpg[[#This Row],[km]]/2))/100), 2)</f>
        <v>4.1399999999999997</v>
      </c>
      <c r="I272">
        <f>ROUND(IF(F272&gt;15, ($G$2*(lpg[[#This Row],[km]]))/100, ($G$2*(lpg[[#This Row],[km]]/2))/100), 2)</f>
        <v>6.21</v>
      </c>
      <c r="K272" t="b">
        <f>WEEKDAY(lpg[[#This Row],[data]],14) = 1</f>
        <v>0</v>
      </c>
      <c r="M272" t="b">
        <f t="shared" si="44"/>
        <v>0</v>
      </c>
      <c r="N272" t="b">
        <f t="shared" si="45"/>
        <v>1</v>
      </c>
      <c r="P272" t="b">
        <f t="shared" si="48"/>
        <v>0</v>
      </c>
      <c r="Q272">
        <f t="shared" si="49"/>
        <v>0.3000000000000016</v>
      </c>
      <c r="S272">
        <f t="shared" si="46"/>
        <v>0</v>
      </c>
      <c r="T272">
        <f t="shared" si="47"/>
        <v>29.7</v>
      </c>
      <c r="U272">
        <f>lpg[[#This Row],[km]]/100 * $G$1</f>
        <v>8.2799999999999994</v>
      </c>
      <c r="V272">
        <f>lpg[[#This Row],[km]]/100 * $G$2</f>
        <v>12.419999999999998</v>
      </c>
    </row>
    <row r="273" spans="1:22" x14ac:dyDescent="0.25">
      <c r="A273">
        <v>267</v>
      </c>
      <c r="B273" s="1">
        <v>41906</v>
      </c>
      <c r="C273">
        <v>25</v>
      </c>
      <c r="E273">
        <f t="shared" si="42"/>
        <v>36.81</v>
      </c>
      <c r="F273">
        <f t="shared" si="43"/>
        <v>30</v>
      </c>
      <c r="H273">
        <f>ROUND(IF(F273&gt;15, 0, ($G$1*(lpg[[#This Row],[km]]/2))/100), 2)</f>
        <v>0</v>
      </c>
      <c r="I273">
        <f>ROUND(IF(F273&gt;15, ($G$2*(lpg[[#This Row],[km]]))/100, ($G$2*(lpg[[#This Row],[km]]/2))/100), 2)</f>
        <v>2.25</v>
      </c>
      <c r="K273" t="b">
        <f>WEEKDAY(lpg[[#This Row],[data]],14) = 1</f>
        <v>0</v>
      </c>
      <c r="M273" t="b">
        <f t="shared" si="44"/>
        <v>0</v>
      </c>
      <c r="N273" t="b">
        <f t="shared" si="45"/>
        <v>0</v>
      </c>
      <c r="P273" t="b">
        <f t="shared" si="48"/>
        <v>0</v>
      </c>
      <c r="Q273">
        <f t="shared" si="49"/>
        <v>27.75</v>
      </c>
      <c r="S273">
        <f t="shared" si="46"/>
        <v>0</v>
      </c>
      <c r="T273">
        <f t="shared" si="47"/>
        <v>0</v>
      </c>
      <c r="U273">
        <f>lpg[[#This Row],[km]]/100 * $G$1</f>
        <v>1.5</v>
      </c>
      <c r="V273">
        <f>lpg[[#This Row],[km]]/100 * $G$2</f>
        <v>2.25</v>
      </c>
    </row>
    <row r="274" spans="1:22" x14ac:dyDescent="0.25">
      <c r="A274">
        <v>268</v>
      </c>
      <c r="B274" s="1">
        <v>41907</v>
      </c>
      <c r="C274">
        <v>133</v>
      </c>
      <c r="E274">
        <f t="shared" si="42"/>
        <v>36.81</v>
      </c>
      <c r="F274">
        <f t="shared" si="43"/>
        <v>27.75</v>
      </c>
      <c r="H274">
        <f>ROUND(IF(F274&gt;15, 0, ($G$1*(lpg[[#This Row],[km]]/2))/100), 2)</f>
        <v>0</v>
      </c>
      <c r="I274">
        <f>ROUND(IF(F274&gt;15, ($G$2*(lpg[[#This Row],[km]]))/100, ($G$2*(lpg[[#This Row],[km]]/2))/100), 2)</f>
        <v>11.97</v>
      </c>
      <c r="K274" t="b">
        <f>WEEKDAY(lpg[[#This Row],[data]],14) = 1</f>
        <v>1</v>
      </c>
      <c r="M274" t="b">
        <f t="shared" si="44"/>
        <v>1</v>
      </c>
      <c r="N274" t="b">
        <f t="shared" si="45"/>
        <v>0</v>
      </c>
      <c r="P274" t="b">
        <f t="shared" si="48"/>
        <v>0</v>
      </c>
      <c r="Q274">
        <f t="shared" si="49"/>
        <v>15.78</v>
      </c>
      <c r="S274">
        <f t="shared" si="46"/>
        <v>8.1899999999999977</v>
      </c>
      <c r="T274">
        <f t="shared" si="47"/>
        <v>0</v>
      </c>
      <c r="U274">
        <f>lpg[[#This Row],[km]]/100 * $G$1</f>
        <v>7.98</v>
      </c>
      <c r="V274">
        <f>lpg[[#This Row],[km]]/100 * $G$2</f>
        <v>11.97</v>
      </c>
    </row>
    <row r="275" spans="1:22" x14ac:dyDescent="0.25">
      <c r="A275">
        <v>269</v>
      </c>
      <c r="B275" s="1">
        <v>41908</v>
      </c>
      <c r="C275">
        <v>110</v>
      </c>
      <c r="E275">
        <f t="shared" si="42"/>
        <v>45</v>
      </c>
      <c r="F275">
        <f t="shared" si="43"/>
        <v>15.78</v>
      </c>
      <c r="H275">
        <f>ROUND(IF(F275&gt;15, 0, ($G$1*(lpg[[#This Row],[km]]/2))/100), 2)</f>
        <v>0</v>
      </c>
      <c r="I275">
        <f>ROUND(IF(F275&gt;15, ($G$2*(lpg[[#This Row],[km]]))/100, ($G$2*(lpg[[#This Row],[km]]/2))/100), 2)</f>
        <v>9.9</v>
      </c>
      <c r="K275" t="b">
        <f>WEEKDAY(lpg[[#This Row],[data]],14) = 1</f>
        <v>0</v>
      </c>
      <c r="M275" t="b">
        <f t="shared" si="44"/>
        <v>0</v>
      </c>
      <c r="N275" t="b">
        <f t="shared" si="45"/>
        <v>0</v>
      </c>
      <c r="P275" t="b">
        <f t="shared" si="48"/>
        <v>0</v>
      </c>
      <c r="Q275">
        <f t="shared" si="49"/>
        <v>5.879999999999999</v>
      </c>
      <c r="S275">
        <f t="shared" si="46"/>
        <v>0</v>
      </c>
      <c r="T275">
        <f t="shared" si="47"/>
        <v>0</v>
      </c>
      <c r="U275">
        <f>lpg[[#This Row],[km]]/100 * $G$1</f>
        <v>6.6000000000000005</v>
      </c>
      <c r="V275">
        <f>lpg[[#This Row],[km]]/100 * $G$2</f>
        <v>9.9</v>
      </c>
    </row>
    <row r="276" spans="1:22" x14ac:dyDescent="0.25">
      <c r="A276">
        <v>270</v>
      </c>
      <c r="B276" s="1">
        <v>41909</v>
      </c>
      <c r="C276">
        <v>24</v>
      </c>
      <c r="E276">
        <f t="shared" si="42"/>
        <v>45</v>
      </c>
      <c r="F276">
        <f t="shared" si="43"/>
        <v>5.879999999999999</v>
      </c>
      <c r="H276">
        <f>ROUND(IF(F276&gt;15, 0, ($G$1*(lpg[[#This Row],[km]]/2))/100), 2)</f>
        <v>0.72</v>
      </c>
      <c r="I276">
        <f>ROUND(IF(F276&gt;15, ($G$2*(lpg[[#This Row],[km]]))/100, ($G$2*(lpg[[#This Row],[km]]/2))/100), 2)</f>
        <v>1.08</v>
      </c>
      <c r="K276" t="b">
        <f>WEEKDAY(lpg[[#This Row],[data]],14) = 1</f>
        <v>0</v>
      </c>
      <c r="M276" t="b">
        <f t="shared" si="44"/>
        <v>0</v>
      </c>
      <c r="N276" t="b">
        <f t="shared" si="45"/>
        <v>1</v>
      </c>
      <c r="P276" t="b">
        <f t="shared" si="48"/>
        <v>0</v>
      </c>
      <c r="Q276">
        <f t="shared" si="49"/>
        <v>4.7999999999999989</v>
      </c>
      <c r="S276">
        <f t="shared" si="46"/>
        <v>0</v>
      </c>
      <c r="T276">
        <f t="shared" si="47"/>
        <v>25.200000000000003</v>
      </c>
      <c r="U276">
        <f>lpg[[#This Row],[km]]/100 * $G$1</f>
        <v>1.44</v>
      </c>
      <c r="V276">
        <f>lpg[[#This Row],[km]]/100 * $G$2</f>
        <v>2.16</v>
      </c>
    </row>
    <row r="277" spans="1:22" x14ac:dyDescent="0.25">
      <c r="A277">
        <v>271</v>
      </c>
      <c r="B277" s="1">
        <v>41910</v>
      </c>
      <c r="C277">
        <v>65</v>
      </c>
      <c r="E277">
        <f t="shared" si="42"/>
        <v>44.28</v>
      </c>
      <c r="F277">
        <f t="shared" si="43"/>
        <v>30</v>
      </c>
      <c r="H277">
        <f>ROUND(IF(F277&gt;15, 0, ($G$1*(lpg[[#This Row],[km]]/2))/100), 2)</f>
        <v>0</v>
      </c>
      <c r="I277">
        <f>ROUND(IF(F277&gt;15, ($G$2*(lpg[[#This Row],[km]]))/100, ($G$2*(lpg[[#This Row],[km]]/2))/100), 2)</f>
        <v>5.85</v>
      </c>
      <c r="K277" t="b">
        <f>WEEKDAY(lpg[[#This Row],[data]],14) = 1</f>
        <v>0</v>
      </c>
      <c r="M277" t="b">
        <f t="shared" si="44"/>
        <v>0</v>
      </c>
      <c r="N277" t="b">
        <f t="shared" si="45"/>
        <v>0</v>
      </c>
      <c r="P277" t="b">
        <f t="shared" si="48"/>
        <v>0</v>
      </c>
      <c r="Q277">
        <f t="shared" si="49"/>
        <v>24.15</v>
      </c>
      <c r="S277">
        <f t="shared" si="46"/>
        <v>0</v>
      </c>
      <c r="T277">
        <f t="shared" si="47"/>
        <v>0</v>
      </c>
      <c r="U277">
        <f>lpg[[#This Row],[km]]/100 * $G$1</f>
        <v>3.9000000000000004</v>
      </c>
      <c r="V277">
        <f>lpg[[#This Row],[km]]/100 * $G$2</f>
        <v>5.8500000000000005</v>
      </c>
    </row>
    <row r="278" spans="1:22" x14ac:dyDescent="0.25">
      <c r="A278">
        <v>272</v>
      </c>
      <c r="B278" s="1">
        <v>41911</v>
      </c>
      <c r="C278">
        <v>61</v>
      </c>
      <c r="E278">
        <f t="shared" si="42"/>
        <v>44.28</v>
      </c>
      <c r="F278">
        <f t="shared" si="43"/>
        <v>24.15</v>
      </c>
      <c r="H278">
        <f>ROUND(IF(F278&gt;15, 0, ($G$1*(lpg[[#This Row],[km]]/2))/100), 2)</f>
        <v>0</v>
      </c>
      <c r="I278">
        <f>ROUND(IF(F278&gt;15, ($G$2*(lpg[[#This Row],[km]]))/100, ($G$2*(lpg[[#This Row],[km]]/2))/100), 2)</f>
        <v>5.49</v>
      </c>
      <c r="K278" t="b">
        <f>WEEKDAY(lpg[[#This Row],[data]],14) = 1</f>
        <v>0</v>
      </c>
      <c r="M278" t="b">
        <f t="shared" si="44"/>
        <v>0</v>
      </c>
      <c r="N278" t="b">
        <f t="shared" si="45"/>
        <v>0</v>
      </c>
      <c r="P278" t="b">
        <f t="shared" si="48"/>
        <v>0</v>
      </c>
      <c r="Q278">
        <f t="shared" si="49"/>
        <v>18.659999999999997</v>
      </c>
      <c r="S278">
        <f t="shared" si="46"/>
        <v>0</v>
      </c>
      <c r="T278">
        <f t="shared" si="47"/>
        <v>0</v>
      </c>
      <c r="U278">
        <f>lpg[[#This Row],[km]]/100 * $G$1</f>
        <v>3.66</v>
      </c>
      <c r="V278">
        <f>lpg[[#This Row],[km]]/100 * $G$2</f>
        <v>5.49</v>
      </c>
    </row>
    <row r="279" spans="1:22" x14ac:dyDescent="0.25">
      <c r="A279">
        <v>273</v>
      </c>
      <c r="B279" s="1">
        <v>41912</v>
      </c>
      <c r="C279">
        <v>45</v>
      </c>
      <c r="E279">
        <f t="shared" si="42"/>
        <v>44.28</v>
      </c>
      <c r="F279">
        <f t="shared" si="43"/>
        <v>18.659999999999997</v>
      </c>
      <c r="H279">
        <f>ROUND(IF(F279&gt;15, 0, ($G$1*(lpg[[#This Row],[km]]/2))/100), 2)</f>
        <v>0</v>
      </c>
      <c r="I279">
        <f>ROUND(IF(F279&gt;15, ($G$2*(lpg[[#This Row],[km]]))/100, ($G$2*(lpg[[#This Row],[km]]/2))/100), 2)</f>
        <v>4.05</v>
      </c>
      <c r="K279" t="b">
        <f>WEEKDAY(lpg[[#This Row],[data]],14) = 1</f>
        <v>0</v>
      </c>
      <c r="M279" t="b">
        <f t="shared" si="44"/>
        <v>0</v>
      </c>
      <c r="N279" t="b">
        <f t="shared" si="45"/>
        <v>0</v>
      </c>
      <c r="P279" t="b">
        <f t="shared" si="48"/>
        <v>0</v>
      </c>
      <c r="Q279">
        <f t="shared" si="49"/>
        <v>14.609999999999996</v>
      </c>
      <c r="S279">
        <f t="shared" si="46"/>
        <v>0</v>
      </c>
      <c r="T279">
        <f t="shared" si="47"/>
        <v>0</v>
      </c>
      <c r="U279">
        <f>lpg[[#This Row],[km]]/100 * $G$1</f>
        <v>2.7</v>
      </c>
      <c r="V279">
        <f>lpg[[#This Row],[km]]/100 * $G$2</f>
        <v>4.05</v>
      </c>
    </row>
    <row r="280" spans="1:22" x14ac:dyDescent="0.25">
      <c r="A280">
        <v>274</v>
      </c>
      <c r="B280" s="1">
        <v>41913</v>
      </c>
      <c r="C280">
        <v>49</v>
      </c>
      <c r="E280">
        <f t="shared" si="42"/>
        <v>44.28</v>
      </c>
      <c r="F280">
        <f t="shared" si="43"/>
        <v>14.609999999999996</v>
      </c>
      <c r="H280">
        <f>ROUND(IF(F280&gt;15, 0, ($G$1*(lpg[[#This Row],[km]]/2))/100), 2)</f>
        <v>1.47</v>
      </c>
      <c r="I280">
        <f>ROUND(IF(F280&gt;15, ($G$2*(lpg[[#This Row],[km]]))/100, ($G$2*(lpg[[#This Row],[km]]/2))/100), 2)</f>
        <v>2.21</v>
      </c>
      <c r="K280" t="b">
        <f>WEEKDAY(lpg[[#This Row],[data]],14) = 1</f>
        <v>0</v>
      </c>
      <c r="M280" t="b">
        <f t="shared" si="44"/>
        <v>0</v>
      </c>
      <c r="N280" t="b">
        <f t="shared" si="45"/>
        <v>0</v>
      </c>
      <c r="P280" t="b">
        <f t="shared" si="48"/>
        <v>0</v>
      </c>
      <c r="Q280">
        <f t="shared" si="49"/>
        <v>12.399999999999995</v>
      </c>
      <c r="S280">
        <f t="shared" si="46"/>
        <v>0</v>
      </c>
      <c r="T280">
        <f t="shared" si="47"/>
        <v>0</v>
      </c>
      <c r="U280">
        <f>lpg[[#This Row],[km]]/100 * $G$1</f>
        <v>2.94</v>
      </c>
      <c r="V280">
        <f>lpg[[#This Row],[km]]/100 * $G$2</f>
        <v>4.41</v>
      </c>
    </row>
    <row r="281" spans="1:22" x14ac:dyDescent="0.25">
      <c r="A281">
        <v>275</v>
      </c>
      <c r="B281" s="1">
        <v>41914</v>
      </c>
      <c r="C281">
        <v>57</v>
      </c>
      <c r="E281">
        <f t="shared" si="42"/>
        <v>42.81</v>
      </c>
      <c r="F281">
        <f t="shared" si="43"/>
        <v>12.399999999999995</v>
      </c>
      <c r="H281">
        <f>ROUND(IF(F281&gt;15, 0, ($G$1*(lpg[[#This Row],[km]]/2))/100), 2)</f>
        <v>1.71</v>
      </c>
      <c r="I281">
        <f>ROUND(IF(F281&gt;15, ($G$2*(lpg[[#This Row],[km]]))/100, ($G$2*(lpg[[#This Row],[km]]/2))/100), 2)</f>
        <v>2.57</v>
      </c>
      <c r="K281" t="b">
        <f>WEEKDAY(lpg[[#This Row],[data]],14) = 1</f>
        <v>1</v>
      </c>
      <c r="M281" t="b">
        <f t="shared" si="44"/>
        <v>0</v>
      </c>
      <c r="N281" t="b">
        <f t="shared" si="45"/>
        <v>0</v>
      </c>
      <c r="P281" t="b">
        <f t="shared" si="48"/>
        <v>0</v>
      </c>
      <c r="Q281">
        <f t="shared" si="49"/>
        <v>9.8299999999999947</v>
      </c>
      <c r="S281">
        <f t="shared" si="46"/>
        <v>0</v>
      </c>
      <c r="T281">
        <f t="shared" si="47"/>
        <v>0</v>
      </c>
      <c r="U281">
        <f>lpg[[#This Row],[km]]/100 * $G$1</f>
        <v>3.42</v>
      </c>
      <c r="V281">
        <f>lpg[[#This Row],[km]]/100 * $G$2</f>
        <v>5.13</v>
      </c>
    </row>
    <row r="282" spans="1:22" x14ac:dyDescent="0.25">
      <c r="A282">
        <v>276</v>
      </c>
      <c r="B282" s="1">
        <v>41915</v>
      </c>
      <c r="C282">
        <v>109</v>
      </c>
      <c r="E282">
        <f t="shared" si="42"/>
        <v>41.1</v>
      </c>
      <c r="F282">
        <f t="shared" si="43"/>
        <v>9.8299999999999947</v>
      </c>
      <c r="H282">
        <f>ROUND(IF(F282&gt;15, 0, ($G$1*(lpg[[#This Row],[km]]/2))/100), 2)</f>
        <v>3.27</v>
      </c>
      <c r="I282">
        <f>ROUND(IF(F282&gt;15, ($G$2*(lpg[[#This Row],[km]]))/100, ($G$2*(lpg[[#This Row],[km]]/2))/100), 2)</f>
        <v>4.91</v>
      </c>
      <c r="K282" t="b">
        <f>WEEKDAY(lpg[[#This Row],[data]],14) = 1</f>
        <v>0</v>
      </c>
      <c r="M282" t="b">
        <f t="shared" si="44"/>
        <v>0</v>
      </c>
      <c r="N282" t="b">
        <f t="shared" si="45"/>
        <v>1</v>
      </c>
      <c r="P282" t="b">
        <f t="shared" si="48"/>
        <v>0</v>
      </c>
      <c r="Q282">
        <f t="shared" si="49"/>
        <v>4.9199999999999946</v>
      </c>
      <c r="S282">
        <f t="shared" si="46"/>
        <v>0</v>
      </c>
      <c r="T282">
        <f t="shared" si="47"/>
        <v>25.080000000000005</v>
      </c>
      <c r="U282">
        <f>lpg[[#This Row],[km]]/100 * $G$1</f>
        <v>6.5400000000000009</v>
      </c>
      <c r="V282">
        <f>lpg[[#This Row],[km]]/100 * $G$2</f>
        <v>9.81</v>
      </c>
    </row>
    <row r="283" spans="1:22" x14ac:dyDescent="0.25">
      <c r="A283">
        <v>277</v>
      </c>
      <c r="B283" s="1">
        <v>41916</v>
      </c>
      <c r="C283">
        <v>106</v>
      </c>
      <c r="E283">
        <f t="shared" si="42"/>
        <v>37.83</v>
      </c>
      <c r="F283">
        <f t="shared" si="43"/>
        <v>30</v>
      </c>
      <c r="H283">
        <f>ROUND(IF(F283&gt;15, 0, ($G$1*(lpg[[#This Row],[km]]/2))/100), 2)</f>
        <v>0</v>
      </c>
      <c r="I283">
        <f>ROUND(IF(F283&gt;15, ($G$2*(lpg[[#This Row],[km]]))/100, ($G$2*(lpg[[#This Row],[km]]/2))/100), 2)</f>
        <v>9.5399999999999991</v>
      </c>
      <c r="K283" t="b">
        <f>WEEKDAY(lpg[[#This Row],[data]],14) = 1</f>
        <v>0</v>
      </c>
      <c r="M283" t="b">
        <f t="shared" si="44"/>
        <v>0</v>
      </c>
      <c r="N283" t="b">
        <f t="shared" si="45"/>
        <v>0</v>
      </c>
      <c r="P283" t="b">
        <f t="shared" si="48"/>
        <v>0</v>
      </c>
      <c r="Q283">
        <f t="shared" si="49"/>
        <v>20.46</v>
      </c>
      <c r="S283">
        <f t="shared" si="46"/>
        <v>0</v>
      </c>
      <c r="T283">
        <f t="shared" si="47"/>
        <v>0</v>
      </c>
      <c r="U283">
        <f>lpg[[#This Row],[km]]/100 * $G$1</f>
        <v>6.36</v>
      </c>
      <c r="V283">
        <f>lpg[[#This Row],[km]]/100 * $G$2</f>
        <v>9.5400000000000009</v>
      </c>
    </row>
    <row r="284" spans="1:22" x14ac:dyDescent="0.25">
      <c r="A284">
        <v>278</v>
      </c>
      <c r="B284" s="1">
        <v>41917</v>
      </c>
      <c r="C284">
        <v>17</v>
      </c>
      <c r="E284">
        <f t="shared" si="42"/>
        <v>37.83</v>
      </c>
      <c r="F284">
        <f t="shared" si="43"/>
        <v>20.46</v>
      </c>
      <c r="H284">
        <f>ROUND(IF(F284&gt;15, 0, ($G$1*(lpg[[#This Row],[km]]/2))/100), 2)</f>
        <v>0</v>
      </c>
      <c r="I284">
        <f>ROUND(IF(F284&gt;15, ($G$2*(lpg[[#This Row],[km]]))/100, ($G$2*(lpg[[#This Row],[km]]/2))/100), 2)</f>
        <v>1.53</v>
      </c>
      <c r="K284" t="b">
        <f>WEEKDAY(lpg[[#This Row],[data]],14) = 1</f>
        <v>0</v>
      </c>
      <c r="M284" t="b">
        <f t="shared" si="44"/>
        <v>0</v>
      </c>
      <c r="N284" t="b">
        <f t="shared" si="45"/>
        <v>0</v>
      </c>
      <c r="P284" t="b">
        <f t="shared" si="48"/>
        <v>0</v>
      </c>
      <c r="Q284">
        <f t="shared" si="49"/>
        <v>18.93</v>
      </c>
      <c r="S284">
        <f t="shared" si="46"/>
        <v>0</v>
      </c>
      <c r="T284">
        <f t="shared" si="47"/>
        <v>0</v>
      </c>
      <c r="U284">
        <f>lpg[[#This Row],[km]]/100 * $G$1</f>
        <v>1.02</v>
      </c>
      <c r="V284">
        <f>lpg[[#This Row],[km]]/100 * $G$2</f>
        <v>1.53</v>
      </c>
    </row>
    <row r="285" spans="1:22" x14ac:dyDescent="0.25">
      <c r="A285">
        <v>279</v>
      </c>
      <c r="B285" s="1">
        <v>41918</v>
      </c>
      <c r="C285">
        <v>99</v>
      </c>
      <c r="E285">
        <f t="shared" ref="E285:E348" si="50">IF(M284, $D$1, E284-H284)</f>
        <v>37.83</v>
      </c>
      <c r="F285">
        <f t="shared" ref="F285:F348" si="51">IF(N284, $D$2, F284-I284)</f>
        <v>18.93</v>
      </c>
      <c r="H285">
        <f>ROUND(IF(F285&gt;15, 0, ($G$1*(lpg[[#This Row],[km]]/2))/100), 2)</f>
        <v>0</v>
      </c>
      <c r="I285">
        <f>ROUND(IF(F285&gt;15, ($G$2*(lpg[[#This Row],[km]]))/100, ($G$2*(lpg[[#This Row],[km]]/2))/100), 2)</f>
        <v>8.91</v>
      </c>
      <c r="K285" t="b">
        <f>WEEKDAY(lpg[[#This Row],[data]],14) = 1</f>
        <v>0</v>
      </c>
      <c r="M285" t="b">
        <f t="shared" ref="M285:M348" si="52">AND(K285,E285-H285 &lt; 40)</f>
        <v>0</v>
      </c>
      <c r="N285" t="b">
        <f t="shared" ref="N285:N348" si="53">F285-I285 &lt; 5</f>
        <v>0</v>
      </c>
      <c r="P285" t="b">
        <f t="shared" si="48"/>
        <v>0</v>
      </c>
      <c r="Q285">
        <f t="shared" si="49"/>
        <v>10.02</v>
      </c>
      <c r="S285">
        <f t="shared" ref="S285:S348" si="54">IF(M285,$D$1-(E285-H285), 0)</f>
        <v>0</v>
      </c>
      <c r="T285">
        <f t="shared" si="47"/>
        <v>0</v>
      </c>
      <c r="U285">
        <f>lpg[[#This Row],[km]]/100 * $G$1</f>
        <v>5.9399999999999995</v>
      </c>
      <c r="V285">
        <f>lpg[[#This Row],[km]]/100 * $G$2</f>
        <v>8.91</v>
      </c>
    </row>
    <row r="286" spans="1:22" x14ac:dyDescent="0.25">
      <c r="A286">
        <v>280</v>
      </c>
      <c r="B286" s="1">
        <v>41919</v>
      </c>
      <c r="C286">
        <v>30</v>
      </c>
      <c r="E286">
        <f t="shared" si="50"/>
        <v>37.83</v>
      </c>
      <c r="F286">
        <f t="shared" si="51"/>
        <v>10.02</v>
      </c>
      <c r="H286">
        <f>ROUND(IF(F286&gt;15, 0, ($G$1*(lpg[[#This Row],[km]]/2))/100), 2)</f>
        <v>0.9</v>
      </c>
      <c r="I286">
        <f>ROUND(IF(F286&gt;15, ($G$2*(lpg[[#This Row],[km]]))/100, ($G$2*(lpg[[#This Row],[km]]/2))/100), 2)</f>
        <v>1.35</v>
      </c>
      <c r="K286" t="b">
        <f>WEEKDAY(lpg[[#This Row],[data]],14) = 1</f>
        <v>0</v>
      </c>
      <c r="M286" t="b">
        <f t="shared" si="52"/>
        <v>0</v>
      </c>
      <c r="N286" t="b">
        <f t="shared" si="53"/>
        <v>0</v>
      </c>
      <c r="P286" t="b">
        <f t="shared" si="48"/>
        <v>0</v>
      </c>
      <c r="Q286">
        <f t="shared" si="49"/>
        <v>8.67</v>
      </c>
      <c r="S286">
        <f t="shared" si="54"/>
        <v>0</v>
      </c>
      <c r="T286">
        <f t="shared" ref="T286:T349" si="55">IF(N286,$D$2-Q286, 0)</f>
        <v>0</v>
      </c>
      <c r="U286">
        <f>lpg[[#This Row],[km]]/100 * $G$1</f>
        <v>1.7999999999999998</v>
      </c>
      <c r="V286">
        <f>lpg[[#This Row],[km]]/100 * $G$2</f>
        <v>2.6999999999999997</v>
      </c>
    </row>
    <row r="287" spans="1:22" x14ac:dyDescent="0.25">
      <c r="A287">
        <v>281</v>
      </c>
      <c r="B287" s="1">
        <v>41920</v>
      </c>
      <c r="C287">
        <v>33</v>
      </c>
      <c r="E287">
        <f t="shared" si="50"/>
        <v>36.93</v>
      </c>
      <c r="F287">
        <f t="shared" si="51"/>
        <v>8.67</v>
      </c>
      <c r="H287">
        <f>ROUND(IF(F287&gt;15, 0, ($G$1*(lpg[[#This Row],[km]]/2))/100), 2)</f>
        <v>0.99</v>
      </c>
      <c r="I287">
        <f>ROUND(IF(F287&gt;15, ($G$2*(lpg[[#This Row],[km]]))/100, ($G$2*(lpg[[#This Row],[km]]/2))/100), 2)</f>
        <v>1.49</v>
      </c>
      <c r="K287" t="b">
        <f>WEEKDAY(lpg[[#This Row],[data]],14) = 1</f>
        <v>0</v>
      </c>
      <c r="M287" t="b">
        <f t="shared" si="52"/>
        <v>0</v>
      </c>
      <c r="N287" t="b">
        <f t="shared" si="53"/>
        <v>0</v>
      </c>
      <c r="P287" t="b">
        <f t="shared" si="48"/>
        <v>0</v>
      </c>
      <c r="Q287">
        <f t="shared" si="49"/>
        <v>7.18</v>
      </c>
      <c r="S287">
        <f t="shared" si="54"/>
        <v>0</v>
      </c>
      <c r="T287">
        <f t="shared" si="55"/>
        <v>0</v>
      </c>
      <c r="U287">
        <f>lpg[[#This Row],[km]]/100 * $G$1</f>
        <v>1.98</v>
      </c>
      <c r="V287">
        <f>lpg[[#This Row],[km]]/100 * $G$2</f>
        <v>2.97</v>
      </c>
    </row>
    <row r="288" spans="1:22" x14ac:dyDescent="0.25">
      <c r="A288">
        <v>282</v>
      </c>
      <c r="B288" s="1">
        <v>41921</v>
      </c>
      <c r="C288">
        <v>102</v>
      </c>
      <c r="E288">
        <f t="shared" si="50"/>
        <v>35.94</v>
      </c>
      <c r="F288">
        <f t="shared" si="51"/>
        <v>7.18</v>
      </c>
      <c r="H288">
        <f>ROUND(IF(F288&gt;15, 0, ($G$1*(lpg[[#This Row],[km]]/2))/100), 2)</f>
        <v>3.06</v>
      </c>
      <c r="I288">
        <f>ROUND(IF(F288&gt;15, ($G$2*(lpg[[#This Row],[km]]))/100, ($G$2*(lpg[[#This Row],[km]]/2))/100), 2)</f>
        <v>4.59</v>
      </c>
      <c r="K288" t="b">
        <f>WEEKDAY(lpg[[#This Row],[data]],14) = 1</f>
        <v>1</v>
      </c>
      <c r="M288" t="b">
        <f t="shared" si="52"/>
        <v>1</v>
      </c>
      <c r="N288" t="b">
        <f t="shared" si="53"/>
        <v>1</v>
      </c>
      <c r="P288" t="b">
        <f t="shared" si="48"/>
        <v>0</v>
      </c>
      <c r="Q288">
        <f t="shared" si="49"/>
        <v>2.59</v>
      </c>
      <c r="S288">
        <f t="shared" si="54"/>
        <v>12.120000000000005</v>
      </c>
      <c r="T288">
        <f t="shared" si="55"/>
        <v>27.41</v>
      </c>
      <c r="U288">
        <f>lpg[[#This Row],[km]]/100 * $G$1</f>
        <v>6.12</v>
      </c>
      <c r="V288">
        <f>lpg[[#This Row],[km]]/100 * $G$2</f>
        <v>9.18</v>
      </c>
    </row>
    <row r="289" spans="1:22" x14ac:dyDescent="0.25">
      <c r="A289">
        <v>283</v>
      </c>
      <c r="B289" s="1">
        <v>41922</v>
      </c>
      <c r="C289">
        <v>175</v>
      </c>
      <c r="E289">
        <f t="shared" si="50"/>
        <v>45</v>
      </c>
      <c r="F289">
        <f t="shared" si="51"/>
        <v>30</v>
      </c>
      <c r="H289">
        <f>ROUND(IF(F289&gt;15, 0, ($G$1*(lpg[[#This Row],[km]]/2))/100), 2)</f>
        <v>0</v>
      </c>
      <c r="I289">
        <f>ROUND(IF(F289&gt;15, ($G$2*(lpg[[#This Row],[km]]))/100, ($G$2*(lpg[[#This Row],[km]]/2))/100), 2)</f>
        <v>15.75</v>
      </c>
      <c r="K289" t="b">
        <f>WEEKDAY(lpg[[#This Row],[data]],14) = 1</f>
        <v>0</v>
      </c>
      <c r="M289" t="b">
        <f t="shared" si="52"/>
        <v>0</v>
      </c>
      <c r="N289" t="b">
        <f t="shared" si="53"/>
        <v>0</v>
      </c>
      <c r="P289" t="b">
        <f t="shared" si="48"/>
        <v>0</v>
      </c>
      <c r="Q289">
        <f t="shared" si="49"/>
        <v>14.25</v>
      </c>
      <c r="S289">
        <f t="shared" si="54"/>
        <v>0</v>
      </c>
      <c r="T289">
        <f t="shared" si="55"/>
        <v>0</v>
      </c>
      <c r="U289">
        <f>lpg[[#This Row],[km]]/100 * $G$1</f>
        <v>10.5</v>
      </c>
      <c r="V289">
        <f>lpg[[#This Row],[km]]/100 * $G$2</f>
        <v>15.75</v>
      </c>
    </row>
    <row r="290" spans="1:22" x14ac:dyDescent="0.25">
      <c r="A290">
        <v>284</v>
      </c>
      <c r="B290" s="1">
        <v>41923</v>
      </c>
      <c r="C290">
        <v>124</v>
      </c>
      <c r="E290">
        <f t="shared" si="50"/>
        <v>45</v>
      </c>
      <c r="F290">
        <f t="shared" si="51"/>
        <v>14.25</v>
      </c>
      <c r="H290">
        <f>ROUND(IF(F290&gt;15, 0, ($G$1*(lpg[[#This Row],[km]]/2))/100), 2)</f>
        <v>3.72</v>
      </c>
      <c r="I290">
        <f>ROUND(IF(F290&gt;15, ($G$2*(lpg[[#This Row],[km]]))/100, ($G$2*(lpg[[#This Row],[km]]/2))/100), 2)</f>
        <v>5.58</v>
      </c>
      <c r="K290" t="b">
        <f>WEEKDAY(lpg[[#This Row],[data]],14) = 1</f>
        <v>0</v>
      </c>
      <c r="M290" t="b">
        <f t="shared" si="52"/>
        <v>0</v>
      </c>
      <c r="N290" t="b">
        <f t="shared" si="53"/>
        <v>0</v>
      </c>
      <c r="P290" t="b">
        <f t="shared" si="48"/>
        <v>0</v>
      </c>
      <c r="Q290">
        <f t="shared" si="49"/>
        <v>8.67</v>
      </c>
      <c r="S290">
        <f t="shared" si="54"/>
        <v>0</v>
      </c>
      <c r="T290">
        <f t="shared" si="55"/>
        <v>0</v>
      </c>
      <c r="U290">
        <f>lpg[[#This Row],[km]]/100 * $G$1</f>
        <v>7.4399999999999995</v>
      </c>
      <c r="V290">
        <f>lpg[[#This Row],[km]]/100 * $G$2</f>
        <v>11.16</v>
      </c>
    </row>
    <row r="291" spans="1:22" x14ac:dyDescent="0.25">
      <c r="A291">
        <v>285</v>
      </c>
      <c r="B291" s="1">
        <v>41924</v>
      </c>
      <c r="C291">
        <v>121</v>
      </c>
      <c r="E291">
        <f t="shared" si="50"/>
        <v>41.28</v>
      </c>
      <c r="F291">
        <f t="shared" si="51"/>
        <v>8.67</v>
      </c>
      <c r="H291">
        <f>ROUND(IF(F291&gt;15, 0, ($G$1*(lpg[[#This Row],[km]]/2))/100), 2)</f>
        <v>3.63</v>
      </c>
      <c r="I291">
        <f>ROUND(IF(F291&gt;15, ($G$2*(lpg[[#This Row],[km]]))/100, ($G$2*(lpg[[#This Row],[km]]/2))/100), 2)</f>
        <v>5.45</v>
      </c>
      <c r="K291" t="b">
        <f>WEEKDAY(lpg[[#This Row],[data]],14) = 1</f>
        <v>0</v>
      </c>
      <c r="M291" t="b">
        <f t="shared" si="52"/>
        <v>0</v>
      </c>
      <c r="N291" t="b">
        <f t="shared" si="53"/>
        <v>1</v>
      </c>
      <c r="P291" t="b">
        <f t="shared" si="48"/>
        <v>0</v>
      </c>
      <c r="Q291">
        <f t="shared" si="49"/>
        <v>3.2199999999999998</v>
      </c>
      <c r="S291">
        <f t="shared" si="54"/>
        <v>0</v>
      </c>
      <c r="T291">
        <f t="shared" si="55"/>
        <v>26.78</v>
      </c>
      <c r="U291">
        <f>lpg[[#This Row],[km]]/100 * $G$1</f>
        <v>7.26</v>
      </c>
      <c r="V291">
        <f>lpg[[#This Row],[km]]/100 * $G$2</f>
        <v>10.89</v>
      </c>
    </row>
    <row r="292" spans="1:22" x14ac:dyDescent="0.25">
      <c r="A292">
        <v>286</v>
      </c>
      <c r="B292" s="1">
        <v>41925</v>
      </c>
      <c r="C292">
        <v>60</v>
      </c>
      <c r="E292">
        <f t="shared" si="50"/>
        <v>37.65</v>
      </c>
      <c r="F292">
        <f t="shared" si="51"/>
        <v>30</v>
      </c>
      <c r="H292">
        <f>ROUND(IF(F292&gt;15, 0, ($G$1*(lpg[[#This Row],[km]]/2))/100), 2)</f>
        <v>0</v>
      </c>
      <c r="I292">
        <f>ROUND(IF(F292&gt;15, ($G$2*(lpg[[#This Row],[km]]))/100, ($G$2*(lpg[[#This Row],[km]]/2))/100), 2)</f>
        <v>5.4</v>
      </c>
      <c r="K292" t="b">
        <f>WEEKDAY(lpg[[#This Row],[data]],14) = 1</f>
        <v>0</v>
      </c>
      <c r="M292" t="b">
        <f t="shared" si="52"/>
        <v>0</v>
      </c>
      <c r="N292" t="b">
        <f t="shared" si="53"/>
        <v>0</v>
      </c>
      <c r="P292" t="b">
        <f t="shared" si="48"/>
        <v>0</v>
      </c>
      <c r="Q292">
        <f t="shared" si="49"/>
        <v>24.6</v>
      </c>
      <c r="S292">
        <f t="shared" si="54"/>
        <v>0</v>
      </c>
      <c r="T292">
        <f t="shared" si="55"/>
        <v>0</v>
      </c>
      <c r="U292">
        <f>lpg[[#This Row],[km]]/100 * $G$1</f>
        <v>3.5999999999999996</v>
      </c>
      <c r="V292">
        <f>lpg[[#This Row],[km]]/100 * $G$2</f>
        <v>5.3999999999999995</v>
      </c>
    </row>
    <row r="293" spans="1:22" x14ac:dyDescent="0.25">
      <c r="A293">
        <v>287</v>
      </c>
      <c r="B293" s="1">
        <v>41926</v>
      </c>
      <c r="C293">
        <v>55</v>
      </c>
      <c r="E293">
        <f t="shared" si="50"/>
        <v>37.65</v>
      </c>
      <c r="F293">
        <f t="shared" si="51"/>
        <v>24.6</v>
      </c>
      <c r="H293">
        <f>ROUND(IF(F293&gt;15, 0, ($G$1*(lpg[[#This Row],[km]]/2))/100), 2)</f>
        <v>0</v>
      </c>
      <c r="I293">
        <f>ROUND(IF(F293&gt;15, ($G$2*(lpg[[#This Row],[km]]))/100, ($G$2*(lpg[[#This Row],[km]]/2))/100), 2)</f>
        <v>4.95</v>
      </c>
      <c r="K293" t="b">
        <f>WEEKDAY(lpg[[#This Row],[data]],14) = 1</f>
        <v>0</v>
      </c>
      <c r="M293" t="b">
        <f t="shared" si="52"/>
        <v>0</v>
      </c>
      <c r="N293" t="b">
        <f t="shared" si="53"/>
        <v>0</v>
      </c>
      <c r="P293" t="b">
        <f t="shared" si="48"/>
        <v>0</v>
      </c>
      <c r="Q293">
        <f t="shared" si="49"/>
        <v>19.650000000000002</v>
      </c>
      <c r="S293">
        <f t="shared" si="54"/>
        <v>0</v>
      </c>
      <c r="T293">
        <f t="shared" si="55"/>
        <v>0</v>
      </c>
      <c r="U293">
        <f>lpg[[#This Row],[km]]/100 * $G$1</f>
        <v>3.3000000000000003</v>
      </c>
      <c r="V293">
        <f>lpg[[#This Row],[km]]/100 * $G$2</f>
        <v>4.95</v>
      </c>
    </row>
    <row r="294" spans="1:22" x14ac:dyDescent="0.25">
      <c r="A294">
        <v>288</v>
      </c>
      <c r="B294" s="1">
        <v>41927</v>
      </c>
      <c r="C294">
        <v>116</v>
      </c>
      <c r="E294">
        <f t="shared" si="50"/>
        <v>37.65</v>
      </c>
      <c r="F294">
        <f t="shared" si="51"/>
        <v>19.650000000000002</v>
      </c>
      <c r="H294">
        <f>ROUND(IF(F294&gt;15, 0, ($G$1*(lpg[[#This Row],[km]]/2))/100), 2)</f>
        <v>0</v>
      </c>
      <c r="I294">
        <f>ROUND(IF(F294&gt;15, ($G$2*(lpg[[#This Row],[km]]))/100, ($G$2*(lpg[[#This Row],[km]]/2))/100), 2)</f>
        <v>10.44</v>
      </c>
      <c r="K294" t="b">
        <f>WEEKDAY(lpg[[#This Row],[data]],14) = 1</f>
        <v>0</v>
      </c>
      <c r="M294" t="b">
        <f t="shared" si="52"/>
        <v>0</v>
      </c>
      <c r="N294" t="b">
        <f t="shared" si="53"/>
        <v>0</v>
      </c>
      <c r="P294" t="b">
        <f t="shared" si="48"/>
        <v>0</v>
      </c>
      <c r="Q294">
        <f t="shared" si="49"/>
        <v>9.2100000000000026</v>
      </c>
      <c r="S294">
        <f t="shared" si="54"/>
        <v>0</v>
      </c>
      <c r="T294">
        <f t="shared" si="55"/>
        <v>0</v>
      </c>
      <c r="U294">
        <f>lpg[[#This Row],[km]]/100 * $G$1</f>
        <v>6.9599999999999991</v>
      </c>
      <c r="V294">
        <f>lpg[[#This Row],[km]]/100 * $G$2</f>
        <v>10.44</v>
      </c>
    </row>
    <row r="295" spans="1:22" x14ac:dyDescent="0.25">
      <c r="A295">
        <v>289</v>
      </c>
      <c r="B295" s="1">
        <v>41928</v>
      </c>
      <c r="C295">
        <v>123</v>
      </c>
      <c r="E295">
        <f t="shared" si="50"/>
        <v>37.65</v>
      </c>
      <c r="F295">
        <f t="shared" si="51"/>
        <v>9.2100000000000026</v>
      </c>
      <c r="H295">
        <f>ROUND(IF(F295&gt;15, 0, ($G$1*(lpg[[#This Row],[km]]/2))/100), 2)</f>
        <v>3.69</v>
      </c>
      <c r="I295">
        <f>ROUND(IF(F295&gt;15, ($G$2*(lpg[[#This Row],[km]]))/100, ($G$2*(lpg[[#This Row],[km]]/2))/100), 2)</f>
        <v>5.54</v>
      </c>
      <c r="K295" t="b">
        <f>WEEKDAY(lpg[[#This Row],[data]],14) = 1</f>
        <v>1</v>
      </c>
      <c r="M295" t="b">
        <f t="shared" si="52"/>
        <v>1</v>
      </c>
      <c r="N295" t="b">
        <f t="shared" si="53"/>
        <v>1</v>
      </c>
      <c r="P295" t="b">
        <f t="shared" si="48"/>
        <v>0</v>
      </c>
      <c r="Q295">
        <f t="shared" si="49"/>
        <v>3.6700000000000026</v>
      </c>
      <c r="S295">
        <f t="shared" si="54"/>
        <v>11.04</v>
      </c>
      <c r="T295">
        <f t="shared" si="55"/>
        <v>26.33</v>
      </c>
      <c r="U295">
        <f>lpg[[#This Row],[km]]/100 * $G$1</f>
        <v>7.38</v>
      </c>
      <c r="V295">
        <f>lpg[[#This Row],[km]]/100 * $G$2</f>
        <v>11.07</v>
      </c>
    </row>
    <row r="296" spans="1:22" x14ac:dyDescent="0.25">
      <c r="A296">
        <v>290</v>
      </c>
      <c r="B296" s="1">
        <v>41929</v>
      </c>
      <c r="C296">
        <v>123</v>
      </c>
      <c r="E296">
        <f t="shared" si="50"/>
        <v>45</v>
      </c>
      <c r="F296">
        <f t="shared" si="51"/>
        <v>30</v>
      </c>
      <c r="H296">
        <f>ROUND(IF(F296&gt;15, 0, ($G$1*(lpg[[#This Row],[km]]/2))/100), 2)</f>
        <v>0</v>
      </c>
      <c r="I296">
        <f>ROUND(IF(F296&gt;15, ($G$2*(lpg[[#This Row],[km]]))/100, ($G$2*(lpg[[#This Row],[km]]/2))/100), 2)</f>
        <v>11.07</v>
      </c>
      <c r="K296" t="b">
        <f>WEEKDAY(lpg[[#This Row],[data]],14) = 1</f>
        <v>0</v>
      </c>
      <c r="M296" t="b">
        <f t="shared" si="52"/>
        <v>0</v>
      </c>
      <c r="N296" t="b">
        <f t="shared" si="53"/>
        <v>0</v>
      </c>
      <c r="P296" t="b">
        <f t="shared" si="48"/>
        <v>0</v>
      </c>
      <c r="Q296">
        <f t="shared" si="49"/>
        <v>18.93</v>
      </c>
      <c r="S296">
        <f t="shared" si="54"/>
        <v>0</v>
      </c>
      <c r="T296">
        <f t="shared" si="55"/>
        <v>0</v>
      </c>
      <c r="U296">
        <f>lpg[[#This Row],[km]]/100 * $G$1</f>
        <v>7.38</v>
      </c>
      <c r="V296">
        <f>lpg[[#This Row],[km]]/100 * $G$2</f>
        <v>11.07</v>
      </c>
    </row>
    <row r="297" spans="1:22" x14ac:dyDescent="0.25">
      <c r="A297">
        <v>291</v>
      </c>
      <c r="B297" s="1">
        <v>41930</v>
      </c>
      <c r="C297">
        <v>145</v>
      </c>
      <c r="E297">
        <f t="shared" si="50"/>
        <v>45</v>
      </c>
      <c r="F297">
        <f t="shared" si="51"/>
        <v>18.93</v>
      </c>
      <c r="H297">
        <f>ROUND(IF(F297&gt;15, 0, ($G$1*(lpg[[#This Row],[km]]/2))/100), 2)</f>
        <v>0</v>
      </c>
      <c r="I297">
        <f>ROUND(IF(F297&gt;15, ($G$2*(lpg[[#This Row],[km]]))/100, ($G$2*(lpg[[#This Row],[km]]/2))/100), 2)</f>
        <v>13.05</v>
      </c>
      <c r="K297" t="b">
        <f>WEEKDAY(lpg[[#This Row],[data]],14) = 1</f>
        <v>0</v>
      </c>
      <c r="M297" t="b">
        <f t="shared" si="52"/>
        <v>0</v>
      </c>
      <c r="N297" t="b">
        <f t="shared" si="53"/>
        <v>0</v>
      </c>
      <c r="P297" t="b">
        <f t="shared" si="48"/>
        <v>0</v>
      </c>
      <c r="Q297">
        <f t="shared" si="49"/>
        <v>5.879999999999999</v>
      </c>
      <c r="S297">
        <f t="shared" si="54"/>
        <v>0</v>
      </c>
      <c r="T297">
        <f t="shared" si="55"/>
        <v>0</v>
      </c>
      <c r="U297">
        <f>lpg[[#This Row],[km]]/100 * $G$1</f>
        <v>8.6999999999999993</v>
      </c>
      <c r="V297">
        <f>lpg[[#This Row],[km]]/100 * $G$2</f>
        <v>13.049999999999999</v>
      </c>
    </row>
    <row r="298" spans="1:22" x14ac:dyDescent="0.25">
      <c r="A298">
        <v>292</v>
      </c>
      <c r="B298" s="1">
        <v>41931</v>
      </c>
      <c r="C298">
        <v>87</v>
      </c>
      <c r="E298">
        <f t="shared" si="50"/>
        <v>45</v>
      </c>
      <c r="F298">
        <f t="shared" si="51"/>
        <v>5.879999999999999</v>
      </c>
      <c r="H298">
        <f>ROUND(IF(F298&gt;15, 0, ($G$1*(lpg[[#This Row],[km]]/2))/100), 2)</f>
        <v>2.61</v>
      </c>
      <c r="I298">
        <f>ROUND(IF(F298&gt;15, ($G$2*(lpg[[#This Row],[km]]))/100, ($G$2*(lpg[[#This Row],[km]]/2))/100), 2)</f>
        <v>3.92</v>
      </c>
      <c r="K298" t="b">
        <f>WEEKDAY(lpg[[#This Row],[data]],14) = 1</f>
        <v>0</v>
      </c>
      <c r="M298" t="b">
        <f t="shared" si="52"/>
        <v>0</v>
      </c>
      <c r="N298" t="b">
        <f t="shared" si="53"/>
        <v>1</v>
      </c>
      <c r="P298" t="b">
        <f t="shared" si="48"/>
        <v>0</v>
      </c>
      <c r="Q298">
        <f t="shared" si="49"/>
        <v>1.9599999999999991</v>
      </c>
      <c r="S298">
        <f t="shared" si="54"/>
        <v>0</v>
      </c>
      <c r="T298">
        <f t="shared" si="55"/>
        <v>28.04</v>
      </c>
      <c r="U298">
        <f>lpg[[#This Row],[km]]/100 * $G$1</f>
        <v>5.22</v>
      </c>
      <c r="V298">
        <f>lpg[[#This Row],[km]]/100 * $G$2</f>
        <v>7.83</v>
      </c>
    </row>
    <row r="299" spans="1:22" x14ac:dyDescent="0.25">
      <c r="A299">
        <v>293</v>
      </c>
      <c r="B299" s="1">
        <v>41932</v>
      </c>
      <c r="C299">
        <v>117</v>
      </c>
      <c r="E299">
        <f t="shared" si="50"/>
        <v>42.39</v>
      </c>
      <c r="F299">
        <f t="shared" si="51"/>
        <v>30</v>
      </c>
      <c r="H299">
        <f>ROUND(IF(F299&gt;15, 0, ($G$1*(lpg[[#This Row],[km]]/2))/100), 2)</f>
        <v>0</v>
      </c>
      <c r="I299">
        <f>ROUND(IF(F299&gt;15, ($G$2*(lpg[[#This Row],[km]]))/100, ($G$2*(lpg[[#This Row],[km]]/2))/100), 2)</f>
        <v>10.53</v>
      </c>
      <c r="K299" t="b">
        <f>WEEKDAY(lpg[[#This Row],[data]],14) = 1</f>
        <v>0</v>
      </c>
      <c r="M299" t="b">
        <f t="shared" si="52"/>
        <v>0</v>
      </c>
      <c r="N299" t="b">
        <f t="shared" si="53"/>
        <v>0</v>
      </c>
      <c r="P299" t="b">
        <f t="shared" si="48"/>
        <v>0</v>
      </c>
      <c r="Q299">
        <f t="shared" si="49"/>
        <v>19.47</v>
      </c>
      <c r="S299">
        <f t="shared" si="54"/>
        <v>0</v>
      </c>
      <c r="T299">
        <f t="shared" si="55"/>
        <v>0</v>
      </c>
      <c r="U299">
        <f>lpg[[#This Row],[km]]/100 * $G$1</f>
        <v>7.02</v>
      </c>
      <c r="V299">
        <f>lpg[[#This Row],[km]]/100 * $G$2</f>
        <v>10.53</v>
      </c>
    </row>
    <row r="300" spans="1:22" x14ac:dyDescent="0.25">
      <c r="A300">
        <v>294</v>
      </c>
      <c r="B300" s="1">
        <v>41933</v>
      </c>
      <c r="C300">
        <v>61</v>
      </c>
      <c r="E300">
        <f t="shared" si="50"/>
        <v>42.39</v>
      </c>
      <c r="F300">
        <f t="shared" si="51"/>
        <v>19.47</v>
      </c>
      <c r="H300">
        <f>ROUND(IF(F300&gt;15, 0, ($G$1*(lpg[[#This Row],[km]]/2))/100), 2)</f>
        <v>0</v>
      </c>
      <c r="I300">
        <f>ROUND(IF(F300&gt;15, ($G$2*(lpg[[#This Row],[km]]))/100, ($G$2*(lpg[[#This Row],[km]]/2))/100), 2)</f>
        <v>5.49</v>
      </c>
      <c r="K300" t="b">
        <f>WEEKDAY(lpg[[#This Row],[data]],14) = 1</f>
        <v>0</v>
      </c>
      <c r="M300" t="b">
        <f t="shared" si="52"/>
        <v>0</v>
      </c>
      <c r="N300" t="b">
        <f t="shared" si="53"/>
        <v>0</v>
      </c>
      <c r="P300" t="b">
        <f t="shared" si="48"/>
        <v>0</v>
      </c>
      <c r="Q300">
        <f t="shared" si="49"/>
        <v>13.979999999999999</v>
      </c>
      <c r="S300">
        <f t="shared" si="54"/>
        <v>0</v>
      </c>
      <c r="T300">
        <f t="shared" si="55"/>
        <v>0</v>
      </c>
      <c r="U300">
        <f>lpg[[#This Row],[km]]/100 * $G$1</f>
        <v>3.66</v>
      </c>
      <c r="V300">
        <f>lpg[[#This Row],[km]]/100 * $G$2</f>
        <v>5.49</v>
      </c>
    </row>
    <row r="301" spans="1:22" x14ac:dyDescent="0.25">
      <c r="A301">
        <v>295</v>
      </c>
      <c r="B301" s="1">
        <v>41934</v>
      </c>
      <c r="C301">
        <v>94</v>
      </c>
      <c r="E301">
        <f t="shared" si="50"/>
        <v>42.39</v>
      </c>
      <c r="F301">
        <f t="shared" si="51"/>
        <v>13.979999999999999</v>
      </c>
      <c r="H301">
        <f>ROUND(IF(F301&gt;15, 0, ($G$1*(lpg[[#This Row],[km]]/2))/100), 2)</f>
        <v>2.82</v>
      </c>
      <c r="I301">
        <f>ROUND(IF(F301&gt;15, ($G$2*(lpg[[#This Row],[km]]))/100, ($G$2*(lpg[[#This Row],[km]]/2))/100), 2)</f>
        <v>4.2300000000000004</v>
      </c>
      <c r="K301" t="b">
        <f>WEEKDAY(lpg[[#This Row],[data]],14) = 1</f>
        <v>0</v>
      </c>
      <c r="M301" t="b">
        <f t="shared" si="52"/>
        <v>0</v>
      </c>
      <c r="N301" t="b">
        <f t="shared" si="53"/>
        <v>0</v>
      </c>
      <c r="P301" t="b">
        <f t="shared" si="48"/>
        <v>0</v>
      </c>
      <c r="Q301">
        <f t="shared" si="49"/>
        <v>9.7499999999999982</v>
      </c>
      <c r="S301">
        <f t="shared" si="54"/>
        <v>0</v>
      </c>
      <c r="T301">
        <f t="shared" si="55"/>
        <v>0</v>
      </c>
      <c r="U301">
        <f>lpg[[#This Row],[km]]/100 * $G$1</f>
        <v>5.64</v>
      </c>
      <c r="V301">
        <f>lpg[[#This Row],[km]]/100 * $G$2</f>
        <v>8.4599999999999991</v>
      </c>
    </row>
    <row r="302" spans="1:22" x14ac:dyDescent="0.25">
      <c r="A302">
        <v>296</v>
      </c>
      <c r="B302" s="1">
        <v>41935</v>
      </c>
      <c r="C302">
        <v>113</v>
      </c>
      <c r="E302">
        <f t="shared" si="50"/>
        <v>39.57</v>
      </c>
      <c r="F302">
        <f t="shared" si="51"/>
        <v>9.7499999999999982</v>
      </c>
      <c r="H302">
        <f>ROUND(IF(F302&gt;15, 0, ($G$1*(lpg[[#This Row],[km]]/2))/100), 2)</f>
        <v>3.39</v>
      </c>
      <c r="I302">
        <f>ROUND(IF(F302&gt;15, ($G$2*(lpg[[#This Row],[km]]))/100, ($G$2*(lpg[[#This Row],[km]]/2))/100), 2)</f>
        <v>5.09</v>
      </c>
      <c r="K302" t="b">
        <f>WEEKDAY(lpg[[#This Row],[data]],14) = 1</f>
        <v>1</v>
      </c>
      <c r="M302" t="b">
        <f t="shared" si="52"/>
        <v>1</v>
      </c>
      <c r="N302" t="b">
        <f t="shared" si="53"/>
        <v>1</v>
      </c>
      <c r="P302" t="b">
        <f t="shared" si="48"/>
        <v>0</v>
      </c>
      <c r="Q302">
        <f t="shared" si="49"/>
        <v>4.6599999999999984</v>
      </c>
      <c r="S302">
        <f t="shared" si="54"/>
        <v>8.82</v>
      </c>
      <c r="T302">
        <f t="shared" si="55"/>
        <v>25.340000000000003</v>
      </c>
      <c r="U302">
        <f>lpg[[#This Row],[km]]/100 * $G$1</f>
        <v>6.7799999999999994</v>
      </c>
      <c r="V302">
        <f>lpg[[#This Row],[km]]/100 * $G$2</f>
        <v>10.169999999999998</v>
      </c>
    </row>
    <row r="303" spans="1:22" x14ac:dyDescent="0.25">
      <c r="A303">
        <v>297</v>
      </c>
      <c r="B303" s="1">
        <v>41936</v>
      </c>
      <c r="C303">
        <v>144</v>
      </c>
      <c r="E303">
        <f t="shared" si="50"/>
        <v>45</v>
      </c>
      <c r="F303">
        <f t="shared" si="51"/>
        <v>30</v>
      </c>
      <c r="H303">
        <f>ROUND(IF(F303&gt;15, 0, ($G$1*(lpg[[#This Row],[km]]/2))/100), 2)</f>
        <v>0</v>
      </c>
      <c r="I303">
        <f>ROUND(IF(F303&gt;15, ($G$2*(lpg[[#This Row],[km]]))/100, ($G$2*(lpg[[#This Row],[km]]/2))/100), 2)</f>
        <v>12.96</v>
      </c>
      <c r="K303" t="b">
        <f>WEEKDAY(lpg[[#This Row],[data]],14) = 1</f>
        <v>0</v>
      </c>
      <c r="M303" t="b">
        <f t="shared" si="52"/>
        <v>0</v>
      </c>
      <c r="N303" t="b">
        <f t="shared" si="53"/>
        <v>0</v>
      </c>
      <c r="P303" t="b">
        <f t="shared" si="48"/>
        <v>0</v>
      </c>
      <c r="Q303">
        <f t="shared" si="49"/>
        <v>17.04</v>
      </c>
      <c r="S303">
        <f t="shared" si="54"/>
        <v>0</v>
      </c>
      <c r="T303">
        <f t="shared" si="55"/>
        <v>0</v>
      </c>
      <c r="U303">
        <f>lpg[[#This Row],[km]]/100 * $G$1</f>
        <v>8.64</v>
      </c>
      <c r="V303">
        <f>lpg[[#This Row],[km]]/100 * $G$2</f>
        <v>12.959999999999999</v>
      </c>
    </row>
    <row r="304" spans="1:22" x14ac:dyDescent="0.25">
      <c r="A304">
        <v>298</v>
      </c>
      <c r="B304" s="1">
        <v>41937</v>
      </c>
      <c r="C304">
        <v>66</v>
      </c>
      <c r="E304">
        <f t="shared" si="50"/>
        <v>45</v>
      </c>
      <c r="F304">
        <f t="shared" si="51"/>
        <v>17.04</v>
      </c>
      <c r="H304">
        <f>ROUND(IF(F304&gt;15, 0, ($G$1*(lpg[[#This Row],[km]]/2))/100), 2)</f>
        <v>0</v>
      </c>
      <c r="I304">
        <f>ROUND(IF(F304&gt;15, ($G$2*(lpg[[#This Row],[km]]))/100, ($G$2*(lpg[[#This Row],[km]]/2))/100), 2)</f>
        <v>5.94</v>
      </c>
      <c r="K304" t="b">
        <f>WEEKDAY(lpg[[#This Row],[data]],14) = 1</f>
        <v>0</v>
      </c>
      <c r="M304" t="b">
        <f t="shared" si="52"/>
        <v>0</v>
      </c>
      <c r="N304" t="b">
        <f t="shared" si="53"/>
        <v>0</v>
      </c>
      <c r="P304" t="b">
        <f t="shared" si="48"/>
        <v>0</v>
      </c>
      <c r="Q304">
        <f t="shared" si="49"/>
        <v>11.099999999999998</v>
      </c>
      <c r="S304">
        <f t="shared" si="54"/>
        <v>0</v>
      </c>
      <c r="T304">
        <f t="shared" si="55"/>
        <v>0</v>
      </c>
      <c r="U304">
        <f>lpg[[#This Row],[km]]/100 * $G$1</f>
        <v>3.96</v>
      </c>
      <c r="V304">
        <f>lpg[[#This Row],[km]]/100 * $G$2</f>
        <v>5.94</v>
      </c>
    </row>
    <row r="305" spans="1:22" x14ac:dyDescent="0.25">
      <c r="A305">
        <v>299</v>
      </c>
      <c r="B305" s="1">
        <v>41938</v>
      </c>
      <c r="C305">
        <v>69</v>
      </c>
      <c r="E305">
        <f t="shared" si="50"/>
        <v>45</v>
      </c>
      <c r="F305">
        <f t="shared" si="51"/>
        <v>11.099999999999998</v>
      </c>
      <c r="H305">
        <f>ROUND(IF(F305&gt;15, 0, ($G$1*(lpg[[#This Row],[km]]/2))/100), 2)</f>
        <v>2.0699999999999998</v>
      </c>
      <c r="I305">
        <f>ROUND(IF(F305&gt;15, ($G$2*(lpg[[#This Row],[km]]))/100, ($G$2*(lpg[[#This Row],[km]]/2))/100), 2)</f>
        <v>3.11</v>
      </c>
      <c r="K305" t="b">
        <f>WEEKDAY(lpg[[#This Row],[data]],14) = 1</f>
        <v>0</v>
      </c>
      <c r="M305" t="b">
        <f t="shared" si="52"/>
        <v>0</v>
      </c>
      <c r="N305" t="b">
        <f t="shared" si="53"/>
        <v>0</v>
      </c>
      <c r="P305" t="b">
        <f t="shared" si="48"/>
        <v>0</v>
      </c>
      <c r="Q305">
        <f t="shared" si="49"/>
        <v>7.9899999999999984</v>
      </c>
      <c r="S305">
        <f t="shared" si="54"/>
        <v>0</v>
      </c>
      <c r="T305">
        <f t="shared" si="55"/>
        <v>0</v>
      </c>
      <c r="U305">
        <f>lpg[[#This Row],[km]]/100 * $G$1</f>
        <v>4.1399999999999997</v>
      </c>
      <c r="V305">
        <f>lpg[[#This Row],[km]]/100 * $G$2</f>
        <v>6.2099999999999991</v>
      </c>
    </row>
    <row r="306" spans="1:22" x14ac:dyDescent="0.25">
      <c r="A306">
        <v>300</v>
      </c>
      <c r="B306" s="1">
        <v>41939</v>
      </c>
      <c r="C306">
        <v>127</v>
      </c>
      <c r="E306">
        <f t="shared" si="50"/>
        <v>42.93</v>
      </c>
      <c r="F306">
        <f t="shared" si="51"/>
        <v>7.9899999999999984</v>
      </c>
      <c r="H306">
        <f>ROUND(IF(F306&gt;15, 0, ($G$1*(lpg[[#This Row],[km]]/2))/100), 2)</f>
        <v>3.81</v>
      </c>
      <c r="I306">
        <f>ROUND(IF(F306&gt;15, ($G$2*(lpg[[#This Row],[km]]))/100, ($G$2*(lpg[[#This Row],[km]]/2))/100), 2)</f>
        <v>5.72</v>
      </c>
      <c r="K306" t="b">
        <f>WEEKDAY(lpg[[#This Row],[data]],14) = 1</f>
        <v>0</v>
      </c>
      <c r="M306" t="b">
        <f t="shared" si="52"/>
        <v>0</v>
      </c>
      <c r="N306" t="b">
        <f t="shared" si="53"/>
        <v>1</v>
      </c>
      <c r="P306" t="b">
        <f t="shared" si="48"/>
        <v>0</v>
      </c>
      <c r="Q306">
        <f t="shared" si="49"/>
        <v>2.2699999999999987</v>
      </c>
      <c r="S306">
        <f t="shared" si="54"/>
        <v>0</v>
      </c>
      <c r="T306">
        <f t="shared" si="55"/>
        <v>27.73</v>
      </c>
      <c r="U306">
        <f>lpg[[#This Row],[km]]/100 * $G$1</f>
        <v>7.62</v>
      </c>
      <c r="V306">
        <f>lpg[[#This Row],[km]]/100 * $G$2</f>
        <v>11.43</v>
      </c>
    </row>
    <row r="307" spans="1:22" x14ac:dyDescent="0.25">
      <c r="A307">
        <v>301</v>
      </c>
      <c r="B307" s="1">
        <v>41940</v>
      </c>
      <c r="C307">
        <v>112</v>
      </c>
      <c r="E307">
        <f t="shared" si="50"/>
        <v>39.119999999999997</v>
      </c>
      <c r="F307">
        <f t="shared" si="51"/>
        <v>30</v>
      </c>
      <c r="H307">
        <f>ROUND(IF(F307&gt;15, 0, ($G$1*(lpg[[#This Row],[km]]/2))/100), 2)</f>
        <v>0</v>
      </c>
      <c r="I307">
        <f>ROUND(IF(F307&gt;15, ($G$2*(lpg[[#This Row],[km]]))/100, ($G$2*(lpg[[#This Row],[km]]/2))/100), 2)</f>
        <v>10.08</v>
      </c>
      <c r="K307" t="b">
        <f>WEEKDAY(lpg[[#This Row],[data]],14) = 1</f>
        <v>0</v>
      </c>
      <c r="M307" t="b">
        <f t="shared" si="52"/>
        <v>0</v>
      </c>
      <c r="N307" t="b">
        <f t="shared" si="53"/>
        <v>0</v>
      </c>
      <c r="P307" t="b">
        <f t="shared" si="48"/>
        <v>0</v>
      </c>
      <c r="Q307">
        <f t="shared" si="49"/>
        <v>19.920000000000002</v>
      </c>
      <c r="S307">
        <f t="shared" si="54"/>
        <v>0</v>
      </c>
      <c r="T307">
        <f t="shared" si="55"/>
        <v>0</v>
      </c>
      <c r="U307">
        <f>lpg[[#This Row],[km]]/100 * $G$1</f>
        <v>6.7200000000000006</v>
      </c>
      <c r="V307">
        <f>lpg[[#This Row],[km]]/100 * $G$2</f>
        <v>10.080000000000002</v>
      </c>
    </row>
    <row r="308" spans="1:22" x14ac:dyDescent="0.25">
      <c r="A308">
        <v>302</v>
      </c>
      <c r="B308" s="1">
        <v>41941</v>
      </c>
      <c r="C308">
        <v>99</v>
      </c>
      <c r="E308">
        <f t="shared" si="50"/>
        <v>39.119999999999997</v>
      </c>
      <c r="F308">
        <f t="shared" si="51"/>
        <v>19.920000000000002</v>
      </c>
      <c r="H308">
        <f>ROUND(IF(F308&gt;15, 0, ($G$1*(lpg[[#This Row],[km]]/2))/100), 2)</f>
        <v>0</v>
      </c>
      <c r="I308">
        <f>ROUND(IF(F308&gt;15, ($G$2*(lpg[[#This Row],[km]]))/100, ($G$2*(lpg[[#This Row],[km]]/2))/100), 2)</f>
        <v>8.91</v>
      </c>
      <c r="K308" t="b">
        <f>WEEKDAY(lpg[[#This Row],[data]],14) = 1</f>
        <v>0</v>
      </c>
      <c r="M308" t="b">
        <f t="shared" si="52"/>
        <v>0</v>
      </c>
      <c r="N308" t="b">
        <f t="shared" si="53"/>
        <v>0</v>
      </c>
      <c r="P308" t="b">
        <f t="shared" si="48"/>
        <v>0</v>
      </c>
      <c r="Q308">
        <f t="shared" si="49"/>
        <v>11.010000000000002</v>
      </c>
      <c r="S308">
        <f t="shared" si="54"/>
        <v>0</v>
      </c>
      <c r="T308">
        <f t="shared" si="55"/>
        <v>0</v>
      </c>
      <c r="U308">
        <f>lpg[[#This Row],[km]]/100 * $G$1</f>
        <v>5.9399999999999995</v>
      </c>
      <c r="V308">
        <f>lpg[[#This Row],[km]]/100 * $G$2</f>
        <v>8.91</v>
      </c>
    </row>
    <row r="309" spans="1:22" x14ac:dyDescent="0.25">
      <c r="A309">
        <v>303</v>
      </c>
      <c r="B309" s="1">
        <v>41942</v>
      </c>
      <c r="C309">
        <v>60</v>
      </c>
      <c r="E309">
        <f t="shared" si="50"/>
        <v>39.119999999999997</v>
      </c>
      <c r="F309">
        <f t="shared" si="51"/>
        <v>11.010000000000002</v>
      </c>
      <c r="H309">
        <f>ROUND(IF(F309&gt;15, 0, ($G$1*(lpg[[#This Row],[km]]/2))/100), 2)</f>
        <v>1.8</v>
      </c>
      <c r="I309">
        <f>ROUND(IF(F309&gt;15, ($G$2*(lpg[[#This Row],[km]]))/100, ($G$2*(lpg[[#This Row],[km]]/2))/100), 2)</f>
        <v>2.7</v>
      </c>
      <c r="K309" t="b">
        <f>WEEKDAY(lpg[[#This Row],[data]],14) = 1</f>
        <v>1</v>
      </c>
      <c r="M309" t="b">
        <f t="shared" si="52"/>
        <v>1</v>
      </c>
      <c r="N309" t="b">
        <f t="shared" si="53"/>
        <v>0</v>
      </c>
      <c r="P309" t="b">
        <f t="shared" si="48"/>
        <v>0</v>
      </c>
      <c r="Q309">
        <f t="shared" si="49"/>
        <v>8.3100000000000023</v>
      </c>
      <c r="S309">
        <f t="shared" si="54"/>
        <v>7.68</v>
      </c>
      <c r="T309">
        <f t="shared" si="55"/>
        <v>0</v>
      </c>
      <c r="U309">
        <f>lpg[[#This Row],[km]]/100 * $G$1</f>
        <v>3.5999999999999996</v>
      </c>
      <c r="V309">
        <f>lpg[[#This Row],[km]]/100 * $G$2</f>
        <v>5.3999999999999995</v>
      </c>
    </row>
    <row r="310" spans="1:22" x14ac:dyDescent="0.25">
      <c r="A310">
        <v>304</v>
      </c>
      <c r="B310" s="1">
        <v>41943</v>
      </c>
      <c r="C310">
        <v>118</v>
      </c>
      <c r="E310">
        <f t="shared" si="50"/>
        <v>45</v>
      </c>
      <c r="F310">
        <f t="shared" si="51"/>
        <v>8.3100000000000023</v>
      </c>
      <c r="H310">
        <f>ROUND(IF(F310&gt;15, 0, ($G$1*(lpg[[#This Row],[km]]/2))/100), 2)</f>
        <v>3.54</v>
      </c>
      <c r="I310">
        <f>ROUND(IF(F310&gt;15, ($G$2*(lpg[[#This Row],[km]]))/100, ($G$2*(lpg[[#This Row],[km]]/2))/100), 2)</f>
        <v>5.31</v>
      </c>
      <c r="K310" t="b">
        <f>WEEKDAY(lpg[[#This Row],[data]],14) = 1</f>
        <v>0</v>
      </c>
      <c r="M310" t="b">
        <f t="shared" si="52"/>
        <v>0</v>
      </c>
      <c r="N310" t="b">
        <f t="shared" si="53"/>
        <v>1</v>
      </c>
      <c r="P310" t="b">
        <f t="shared" si="48"/>
        <v>0</v>
      </c>
      <c r="Q310">
        <f t="shared" si="49"/>
        <v>3.0000000000000027</v>
      </c>
      <c r="S310">
        <f t="shared" si="54"/>
        <v>0</v>
      </c>
      <c r="T310">
        <f t="shared" si="55"/>
        <v>26.999999999999996</v>
      </c>
      <c r="U310">
        <f>lpg[[#This Row],[km]]/100 * $G$1</f>
        <v>7.08</v>
      </c>
      <c r="V310">
        <f>lpg[[#This Row],[km]]/100 * $G$2</f>
        <v>10.62</v>
      </c>
    </row>
    <row r="311" spans="1:22" x14ac:dyDescent="0.25">
      <c r="A311">
        <v>305</v>
      </c>
      <c r="B311" s="1">
        <v>41944</v>
      </c>
      <c r="C311">
        <v>55</v>
      </c>
      <c r="E311">
        <f t="shared" si="50"/>
        <v>41.46</v>
      </c>
      <c r="F311">
        <f t="shared" si="51"/>
        <v>30</v>
      </c>
      <c r="H311">
        <f>ROUND(IF(F311&gt;15, 0, ($G$1*(lpg[[#This Row],[km]]/2))/100), 2)</f>
        <v>0</v>
      </c>
      <c r="I311">
        <f>ROUND(IF(F311&gt;15, ($G$2*(lpg[[#This Row],[km]]))/100, ($G$2*(lpg[[#This Row],[km]]/2))/100), 2)</f>
        <v>4.95</v>
      </c>
      <c r="K311" t="b">
        <f>WEEKDAY(lpg[[#This Row],[data]],14) = 1</f>
        <v>0</v>
      </c>
      <c r="M311" t="b">
        <f t="shared" si="52"/>
        <v>0</v>
      </c>
      <c r="N311" t="b">
        <f t="shared" si="53"/>
        <v>0</v>
      </c>
      <c r="P311" t="b">
        <f t="shared" si="48"/>
        <v>0</v>
      </c>
      <c r="Q311">
        <f t="shared" si="49"/>
        <v>25.05</v>
      </c>
      <c r="S311">
        <f t="shared" si="54"/>
        <v>0</v>
      </c>
      <c r="T311">
        <f t="shared" si="55"/>
        <v>0</v>
      </c>
      <c r="U311">
        <f>lpg[[#This Row],[km]]/100 * $G$1</f>
        <v>3.3000000000000003</v>
      </c>
      <c r="V311">
        <f>lpg[[#This Row],[km]]/100 * $G$2</f>
        <v>4.95</v>
      </c>
    </row>
    <row r="312" spans="1:22" x14ac:dyDescent="0.25">
      <c r="A312">
        <v>306</v>
      </c>
      <c r="B312" s="1">
        <v>41945</v>
      </c>
      <c r="C312">
        <v>133</v>
      </c>
      <c r="E312">
        <f t="shared" si="50"/>
        <v>41.46</v>
      </c>
      <c r="F312">
        <f t="shared" si="51"/>
        <v>25.05</v>
      </c>
      <c r="H312">
        <f>ROUND(IF(F312&gt;15, 0, ($G$1*(lpg[[#This Row],[km]]/2))/100), 2)</f>
        <v>0</v>
      </c>
      <c r="I312">
        <f>ROUND(IF(F312&gt;15, ($G$2*(lpg[[#This Row],[km]]))/100, ($G$2*(lpg[[#This Row],[km]]/2))/100), 2)</f>
        <v>11.97</v>
      </c>
      <c r="K312" t="b">
        <f>WEEKDAY(lpg[[#This Row],[data]],14) = 1</f>
        <v>0</v>
      </c>
      <c r="M312" t="b">
        <f t="shared" si="52"/>
        <v>0</v>
      </c>
      <c r="N312" t="b">
        <f t="shared" si="53"/>
        <v>0</v>
      </c>
      <c r="P312" t="b">
        <f t="shared" si="48"/>
        <v>0</v>
      </c>
      <c r="Q312">
        <f t="shared" si="49"/>
        <v>13.08</v>
      </c>
      <c r="S312">
        <f t="shared" si="54"/>
        <v>0</v>
      </c>
      <c r="T312">
        <f t="shared" si="55"/>
        <v>0</v>
      </c>
      <c r="U312">
        <f>lpg[[#This Row],[km]]/100 * $G$1</f>
        <v>7.98</v>
      </c>
      <c r="V312">
        <f>lpg[[#This Row],[km]]/100 * $G$2</f>
        <v>11.97</v>
      </c>
    </row>
    <row r="313" spans="1:22" x14ac:dyDescent="0.25">
      <c r="A313">
        <v>307</v>
      </c>
      <c r="B313" s="1">
        <v>41946</v>
      </c>
      <c r="C313">
        <v>110</v>
      </c>
      <c r="E313">
        <f t="shared" si="50"/>
        <v>41.46</v>
      </c>
      <c r="F313">
        <f t="shared" si="51"/>
        <v>13.08</v>
      </c>
      <c r="H313">
        <f>ROUND(IF(F313&gt;15, 0, ($G$1*(lpg[[#This Row],[km]]/2))/100), 2)</f>
        <v>3.3</v>
      </c>
      <c r="I313">
        <f>ROUND(IF(F313&gt;15, ($G$2*(lpg[[#This Row],[km]]))/100, ($G$2*(lpg[[#This Row],[km]]/2))/100), 2)</f>
        <v>4.95</v>
      </c>
      <c r="K313" t="b">
        <f>WEEKDAY(lpg[[#This Row],[data]],14) = 1</f>
        <v>0</v>
      </c>
      <c r="M313" t="b">
        <f t="shared" si="52"/>
        <v>0</v>
      </c>
      <c r="N313" t="b">
        <f t="shared" si="53"/>
        <v>0</v>
      </c>
      <c r="P313" t="b">
        <f t="shared" si="48"/>
        <v>0</v>
      </c>
      <c r="Q313">
        <f t="shared" si="49"/>
        <v>8.129999999999999</v>
      </c>
      <c r="S313">
        <f t="shared" si="54"/>
        <v>0</v>
      </c>
      <c r="T313">
        <f t="shared" si="55"/>
        <v>0</v>
      </c>
      <c r="U313">
        <f>lpg[[#This Row],[km]]/100 * $G$1</f>
        <v>6.6000000000000005</v>
      </c>
      <c r="V313">
        <f>lpg[[#This Row],[km]]/100 * $G$2</f>
        <v>9.9</v>
      </c>
    </row>
    <row r="314" spans="1:22" x14ac:dyDescent="0.25">
      <c r="A314">
        <v>308</v>
      </c>
      <c r="B314" s="1">
        <v>41947</v>
      </c>
      <c r="C314">
        <v>145</v>
      </c>
      <c r="E314">
        <f t="shared" si="50"/>
        <v>38.160000000000004</v>
      </c>
      <c r="F314">
        <f t="shared" si="51"/>
        <v>8.129999999999999</v>
      </c>
      <c r="H314">
        <f>ROUND(IF(F314&gt;15, 0, ($G$1*(lpg[[#This Row],[km]]/2))/100), 2)</f>
        <v>4.3499999999999996</v>
      </c>
      <c r="I314">
        <f>ROUND(IF(F314&gt;15, ($G$2*(lpg[[#This Row],[km]]))/100, ($G$2*(lpg[[#This Row],[km]]/2))/100), 2)</f>
        <v>6.53</v>
      </c>
      <c r="K314" t="b">
        <f>WEEKDAY(lpg[[#This Row],[data]],14) = 1</f>
        <v>0</v>
      </c>
      <c r="M314" t="b">
        <f t="shared" si="52"/>
        <v>0</v>
      </c>
      <c r="N314" t="b">
        <f t="shared" si="53"/>
        <v>1</v>
      </c>
      <c r="P314" t="b">
        <f t="shared" si="48"/>
        <v>0</v>
      </c>
      <c r="Q314">
        <f t="shared" si="49"/>
        <v>1.5999999999999988</v>
      </c>
      <c r="S314">
        <f t="shared" si="54"/>
        <v>0</v>
      </c>
      <c r="T314">
        <f t="shared" si="55"/>
        <v>28.400000000000002</v>
      </c>
      <c r="U314">
        <f>lpg[[#This Row],[km]]/100 * $G$1</f>
        <v>8.6999999999999993</v>
      </c>
      <c r="V314">
        <f>lpg[[#This Row],[km]]/100 * $G$2</f>
        <v>13.049999999999999</v>
      </c>
    </row>
    <row r="315" spans="1:22" x14ac:dyDescent="0.25">
      <c r="A315">
        <v>309</v>
      </c>
      <c r="B315" s="1">
        <v>41948</v>
      </c>
      <c r="C315">
        <v>125</v>
      </c>
      <c r="E315">
        <f t="shared" si="50"/>
        <v>33.81</v>
      </c>
      <c r="F315">
        <f t="shared" si="51"/>
        <v>30</v>
      </c>
      <c r="H315">
        <f>ROUND(IF(F315&gt;15, 0, ($G$1*(lpg[[#This Row],[km]]/2))/100), 2)</f>
        <v>0</v>
      </c>
      <c r="I315">
        <f>ROUND(IF(F315&gt;15, ($G$2*(lpg[[#This Row],[km]]))/100, ($G$2*(lpg[[#This Row],[km]]/2))/100), 2)</f>
        <v>11.25</v>
      </c>
      <c r="K315" t="b">
        <f>WEEKDAY(lpg[[#This Row],[data]],14) = 1</f>
        <v>0</v>
      </c>
      <c r="M315" t="b">
        <f t="shared" si="52"/>
        <v>0</v>
      </c>
      <c r="N315" t="b">
        <f t="shared" si="53"/>
        <v>0</v>
      </c>
      <c r="P315" t="b">
        <f t="shared" si="48"/>
        <v>0</v>
      </c>
      <c r="Q315">
        <f t="shared" si="49"/>
        <v>18.75</v>
      </c>
      <c r="S315">
        <f t="shared" si="54"/>
        <v>0</v>
      </c>
      <c r="T315">
        <f t="shared" si="55"/>
        <v>0</v>
      </c>
      <c r="U315">
        <f>lpg[[#This Row],[km]]/100 * $G$1</f>
        <v>7.5</v>
      </c>
      <c r="V315">
        <f>lpg[[#This Row],[km]]/100 * $G$2</f>
        <v>11.25</v>
      </c>
    </row>
    <row r="316" spans="1:22" x14ac:dyDescent="0.25">
      <c r="A316">
        <v>310</v>
      </c>
      <c r="B316" s="1">
        <v>41949</v>
      </c>
      <c r="C316">
        <v>103</v>
      </c>
      <c r="E316">
        <f t="shared" si="50"/>
        <v>33.81</v>
      </c>
      <c r="F316">
        <f t="shared" si="51"/>
        <v>18.75</v>
      </c>
      <c r="H316">
        <f>ROUND(IF(F316&gt;15, 0, ($G$1*(lpg[[#This Row],[km]]/2))/100), 2)</f>
        <v>0</v>
      </c>
      <c r="I316">
        <f>ROUND(IF(F316&gt;15, ($G$2*(lpg[[#This Row],[km]]))/100, ($G$2*(lpg[[#This Row],[km]]/2))/100), 2)</f>
        <v>9.27</v>
      </c>
      <c r="K316" t="b">
        <f>WEEKDAY(lpg[[#This Row],[data]],14) = 1</f>
        <v>1</v>
      </c>
      <c r="M316" t="b">
        <f t="shared" si="52"/>
        <v>1</v>
      </c>
      <c r="N316" t="b">
        <f t="shared" si="53"/>
        <v>0</v>
      </c>
      <c r="P316" t="b">
        <f t="shared" si="48"/>
        <v>0</v>
      </c>
      <c r="Q316">
        <f t="shared" si="49"/>
        <v>9.48</v>
      </c>
      <c r="S316">
        <f t="shared" si="54"/>
        <v>11.189999999999998</v>
      </c>
      <c r="T316">
        <f t="shared" si="55"/>
        <v>0</v>
      </c>
      <c r="U316">
        <f>lpg[[#This Row],[km]]/100 * $G$1</f>
        <v>6.18</v>
      </c>
      <c r="V316">
        <f>lpg[[#This Row],[km]]/100 * $G$2</f>
        <v>9.27</v>
      </c>
    </row>
    <row r="317" spans="1:22" x14ac:dyDescent="0.25">
      <c r="A317">
        <v>311</v>
      </c>
      <c r="B317" s="1">
        <v>41950</v>
      </c>
      <c r="C317">
        <v>143</v>
      </c>
      <c r="E317">
        <f t="shared" si="50"/>
        <v>45</v>
      </c>
      <c r="F317">
        <f t="shared" si="51"/>
        <v>9.48</v>
      </c>
      <c r="H317">
        <f>ROUND(IF(F317&gt;15, 0, ($G$1*(lpg[[#This Row],[km]]/2))/100), 2)</f>
        <v>4.29</v>
      </c>
      <c r="I317">
        <f>ROUND(IF(F317&gt;15, ($G$2*(lpg[[#This Row],[km]]))/100, ($G$2*(lpg[[#This Row],[km]]/2))/100), 2)</f>
        <v>6.44</v>
      </c>
      <c r="K317" t="b">
        <f>WEEKDAY(lpg[[#This Row],[data]],14) = 1</f>
        <v>0</v>
      </c>
      <c r="M317" t="b">
        <f t="shared" si="52"/>
        <v>0</v>
      </c>
      <c r="N317" t="b">
        <f t="shared" si="53"/>
        <v>1</v>
      </c>
      <c r="P317" t="b">
        <f t="shared" si="48"/>
        <v>0</v>
      </c>
      <c r="Q317">
        <f t="shared" si="49"/>
        <v>3.04</v>
      </c>
      <c r="S317">
        <f t="shared" si="54"/>
        <v>0</v>
      </c>
      <c r="T317">
        <f t="shared" si="55"/>
        <v>26.96</v>
      </c>
      <c r="U317">
        <f>lpg[[#This Row],[km]]/100 * $G$1</f>
        <v>8.58</v>
      </c>
      <c r="V317">
        <f>lpg[[#This Row],[km]]/100 * $G$2</f>
        <v>12.87</v>
      </c>
    </row>
    <row r="318" spans="1:22" x14ac:dyDescent="0.25">
      <c r="A318">
        <v>312</v>
      </c>
      <c r="B318" s="1">
        <v>41951</v>
      </c>
      <c r="C318">
        <v>50</v>
      </c>
      <c r="E318">
        <f t="shared" si="50"/>
        <v>40.71</v>
      </c>
      <c r="F318">
        <f t="shared" si="51"/>
        <v>30</v>
      </c>
      <c r="H318">
        <f>ROUND(IF(F318&gt;15, 0, ($G$1*(lpg[[#This Row],[km]]/2))/100), 2)</f>
        <v>0</v>
      </c>
      <c r="I318">
        <f>ROUND(IF(F318&gt;15, ($G$2*(lpg[[#This Row],[km]]))/100, ($G$2*(lpg[[#This Row],[km]]/2))/100), 2)</f>
        <v>4.5</v>
      </c>
      <c r="K318" t="b">
        <f>WEEKDAY(lpg[[#This Row],[data]],14) = 1</f>
        <v>0</v>
      </c>
      <c r="M318" t="b">
        <f t="shared" si="52"/>
        <v>0</v>
      </c>
      <c r="N318" t="b">
        <f t="shared" si="53"/>
        <v>0</v>
      </c>
      <c r="P318" t="b">
        <f t="shared" si="48"/>
        <v>0</v>
      </c>
      <c r="Q318">
        <f t="shared" si="49"/>
        <v>25.5</v>
      </c>
      <c r="S318">
        <f t="shared" si="54"/>
        <v>0</v>
      </c>
      <c r="T318">
        <f t="shared" si="55"/>
        <v>0</v>
      </c>
      <c r="U318">
        <f>lpg[[#This Row],[km]]/100 * $G$1</f>
        <v>3</v>
      </c>
      <c r="V318">
        <f>lpg[[#This Row],[km]]/100 * $G$2</f>
        <v>4.5</v>
      </c>
    </row>
    <row r="319" spans="1:22" x14ac:dyDescent="0.25">
      <c r="A319">
        <v>313</v>
      </c>
      <c r="B319" s="1">
        <v>41952</v>
      </c>
      <c r="C319">
        <v>105</v>
      </c>
      <c r="E319">
        <f t="shared" si="50"/>
        <v>40.71</v>
      </c>
      <c r="F319">
        <f t="shared" si="51"/>
        <v>25.5</v>
      </c>
      <c r="H319">
        <f>ROUND(IF(F319&gt;15, 0, ($G$1*(lpg[[#This Row],[km]]/2))/100), 2)</f>
        <v>0</v>
      </c>
      <c r="I319">
        <f>ROUND(IF(F319&gt;15, ($G$2*(lpg[[#This Row],[km]]))/100, ($G$2*(lpg[[#This Row],[km]]/2))/100), 2)</f>
        <v>9.4499999999999993</v>
      </c>
      <c r="K319" t="b">
        <f>WEEKDAY(lpg[[#This Row],[data]],14) = 1</f>
        <v>0</v>
      </c>
      <c r="M319" t="b">
        <f t="shared" si="52"/>
        <v>0</v>
      </c>
      <c r="N319" t="b">
        <f t="shared" si="53"/>
        <v>0</v>
      </c>
      <c r="P319" t="b">
        <f t="shared" si="48"/>
        <v>0</v>
      </c>
      <c r="Q319">
        <f t="shared" si="49"/>
        <v>16.05</v>
      </c>
      <c r="S319">
        <f t="shared" si="54"/>
        <v>0</v>
      </c>
      <c r="T319">
        <f t="shared" si="55"/>
        <v>0</v>
      </c>
      <c r="U319">
        <f>lpg[[#This Row],[km]]/100 * $G$1</f>
        <v>6.3000000000000007</v>
      </c>
      <c r="V319">
        <f>lpg[[#This Row],[km]]/100 * $G$2</f>
        <v>9.4500000000000011</v>
      </c>
    </row>
    <row r="320" spans="1:22" x14ac:dyDescent="0.25">
      <c r="A320">
        <v>314</v>
      </c>
      <c r="B320" s="1">
        <v>41953</v>
      </c>
      <c r="C320">
        <v>101</v>
      </c>
      <c r="E320">
        <f t="shared" si="50"/>
        <v>40.71</v>
      </c>
      <c r="F320">
        <f t="shared" si="51"/>
        <v>16.05</v>
      </c>
      <c r="H320">
        <f>ROUND(IF(F320&gt;15, 0, ($G$1*(lpg[[#This Row],[km]]/2))/100), 2)</f>
        <v>0</v>
      </c>
      <c r="I320">
        <f>ROUND(IF(F320&gt;15, ($G$2*(lpg[[#This Row],[km]]))/100, ($G$2*(lpg[[#This Row],[km]]/2))/100), 2)</f>
        <v>9.09</v>
      </c>
      <c r="K320" t="b">
        <f>WEEKDAY(lpg[[#This Row],[data]],14) = 1</f>
        <v>0</v>
      </c>
      <c r="M320" t="b">
        <f t="shared" si="52"/>
        <v>0</v>
      </c>
      <c r="N320" t="b">
        <f t="shared" si="53"/>
        <v>0</v>
      </c>
      <c r="P320" t="b">
        <f t="shared" si="48"/>
        <v>0</v>
      </c>
      <c r="Q320">
        <f t="shared" si="49"/>
        <v>6.9600000000000009</v>
      </c>
      <c r="S320">
        <f t="shared" si="54"/>
        <v>0</v>
      </c>
      <c r="T320">
        <f t="shared" si="55"/>
        <v>0</v>
      </c>
      <c r="U320">
        <f>lpg[[#This Row],[km]]/100 * $G$1</f>
        <v>6.0600000000000005</v>
      </c>
      <c r="V320">
        <f>lpg[[#This Row],[km]]/100 * $G$2</f>
        <v>9.09</v>
      </c>
    </row>
    <row r="321" spans="1:22" x14ac:dyDescent="0.25">
      <c r="A321">
        <v>315</v>
      </c>
      <c r="B321" s="1">
        <v>41954</v>
      </c>
      <c r="C321">
        <v>114</v>
      </c>
      <c r="E321">
        <f t="shared" si="50"/>
        <v>40.71</v>
      </c>
      <c r="F321">
        <f t="shared" si="51"/>
        <v>6.9600000000000009</v>
      </c>
      <c r="H321">
        <f>ROUND(IF(F321&gt;15, 0, ($G$1*(lpg[[#This Row],[km]]/2))/100), 2)</f>
        <v>3.42</v>
      </c>
      <c r="I321">
        <f>ROUND(IF(F321&gt;15, ($G$2*(lpg[[#This Row],[km]]))/100, ($G$2*(lpg[[#This Row],[km]]/2))/100), 2)</f>
        <v>5.13</v>
      </c>
      <c r="K321" t="b">
        <f>WEEKDAY(lpg[[#This Row],[data]],14) = 1</f>
        <v>0</v>
      </c>
      <c r="M321" t="b">
        <f t="shared" si="52"/>
        <v>0</v>
      </c>
      <c r="N321" t="b">
        <f t="shared" si="53"/>
        <v>1</v>
      </c>
      <c r="P321" t="b">
        <f t="shared" si="48"/>
        <v>0</v>
      </c>
      <c r="Q321">
        <f t="shared" si="49"/>
        <v>1.830000000000001</v>
      </c>
      <c r="S321">
        <f t="shared" si="54"/>
        <v>0</v>
      </c>
      <c r="T321">
        <f t="shared" si="55"/>
        <v>28.169999999999998</v>
      </c>
      <c r="U321">
        <f>lpg[[#This Row],[km]]/100 * $G$1</f>
        <v>6.84</v>
      </c>
      <c r="V321">
        <f>lpg[[#This Row],[km]]/100 * $G$2</f>
        <v>10.26</v>
      </c>
    </row>
    <row r="322" spans="1:22" x14ac:dyDescent="0.25">
      <c r="A322">
        <v>316</v>
      </c>
      <c r="B322" s="1">
        <v>41955</v>
      </c>
      <c r="C322">
        <v>106</v>
      </c>
      <c r="E322">
        <f t="shared" si="50"/>
        <v>37.29</v>
      </c>
      <c r="F322">
        <f t="shared" si="51"/>
        <v>30</v>
      </c>
      <c r="H322">
        <f>ROUND(IF(F322&gt;15, 0, ($G$1*(lpg[[#This Row],[km]]/2))/100), 2)</f>
        <v>0</v>
      </c>
      <c r="I322">
        <f>ROUND(IF(F322&gt;15, ($G$2*(lpg[[#This Row],[km]]))/100, ($G$2*(lpg[[#This Row],[km]]/2))/100), 2)</f>
        <v>9.5399999999999991</v>
      </c>
      <c r="K322" t="b">
        <f>WEEKDAY(lpg[[#This Row],[data]],14) = 1</f>
        <v>0</v>
      </c>
      <c r="M322" t="b">
        <f t="shared" si="52"/>
        <v>0</v>
      </c>
      <c r="N322" t="b">
        <f t="shared" si="53"/>
        <v>0</v>
      </c>
      <c r="P322" t="b">
        <f t="shared" si="48"/>
        <v>0</v>
      </c>
      <c r="Q322">
        <f t="shared" si="49"/>
        <v>20.46</v>
      </c>
      <c r="S322">
        <f t="shared" si="54"/>
        <v>0</v>
      </c>
      <c r="T322">
        <f t="shared" si="55"/>
        <v>0</v>
      </c>
      <c r="U322">
        <f>lpg[[#This Row],[km]]/100 * $G$1</f>
        <v>6.36</v>
      </c>
      <c r="V322">
        <f>lpg[[#This Row],[km]]/100 * $G$2</f>
        <v>9.5400000000000009</v>
      </c>
    </row>
    <row r="323" spans="1:22" x14ac:dyDescent="0.25">
      <c r="A323">
        <v>317</v>
      </c>
      <c r="B323" s="1">
        <v>41956</v>
      </c>
      <c r="C323">
        <v>79</v>
      </c>
      <c r="E323">
        <f t="shared" si="50"/>
        <v>37.29</v>
      </c>
      <c r="F323">
        <f t="shared" si="51"/>
        <v>20.46</v>
      </c>
      <c r="H323">
        <f>ROUND(IF(F323&gt;15, 0, ($G$1*(lpg[[#This Row],[km]]/2))/100), 2)</f>
        <v>0</v>
      </c>
      <c r="I323">
        <f>ROUND(IF(F323&gt;15, ($G$2*(lpg[[#This Row],[km]]))/100, ($G$2*(lpg[[#This Row],[km]]/2))/100), 2)</f>
        <v>7.11</v>
      </c>
      <c r="K323" t="b">
        <f>WEEKDAY(lpg[[#This Row],[data]],14) = 1</f>
        <v>1</v>
      </c>
      <c r="M323" t="b">
        <f t="shared" si="52"/>
        <v>1</v>
      </c>
      <c r="N323" t="b">
        <f t="shared" si="53"/>
        <v>0</v>
      </c>
      <c r="P323" t="b">
        <f t="shared" si="48"/>
        <v>0</v>
      </c>
      <c r="Q323">
        <f t="shared" si="49"/>
        <v>13.350000000000001</v>
      </c>
      <c r="S323">
        <f t="shared" si="54"/>
        <v>7.7100000000000009</v>
      </c>
      <c r="T323">
        <f t="shared" si="55"/>
        <v>0</v>
      </c>
      <c r="U323">
        <f>lpg[[#This Row],[km]]/100 * $G$1</f>
        <v>4.74</v>
      </c>
      <c r="V323">
        <f>lpg[[#This Row],[km]]/100 * $G$2</f>
        <v>7.11</v>
      </c>
    </row>
    <row r="324" spans="1:22" x14ac:dyDescent="0.25">
      <c r="A324">
        <v>318</v>
      </c>
      <c r="B324" s="1">
        <v>41957</v>
      </c>
      <c r="C324">
        <v>20</v>
      </c>
      <c r="E324">
        <f t="shared" si="50"/>
        <v>45</v>
      </c>
      <c r="F324">
        <f t="shared" si="51"/>
        <v>13.350000000000001</v>
      </c>
      <c r="H324">
        <f>ROUND(IF(F324&gt;15, 0, ($G$1*(lpg[[#This Row],[km]]/2))/100), 2)</f>
        <v>0.6</v>
      </c>
      <c r="I324">
        <f>ROUND(IF(F324&gt;15, ($G$2*(lpg[[#This Row],[km]]))/100, ($G$2*(lpg[[#This Row],[km]]/2))/100), 2)</f>
        <v>0.9</v>
      </c>
      <c r="K324" t="b">
        <f>WEEKDAY(lpg[[#This Row],[data]],14) = 1</f>
        <v>0</v>
      </c>
      <c r="M324" t="b">
        <f t="shared" si="52"/>
        <v>0</v>
      </c>
      <c r="N324" t="b">
        <f t="shared" si="53"/>
        <v>0</v>
      </c>
      <c r="P324" t="b">
        <f t="shared" si="48"/>
        <v>0</v>
      </c>
      <c r="Q324">
        <f t="shared" si="49"/>
        <v>12.450000000000001</v>
      </c>
      <c r="S324">
        <f t="shared" si="54"/>
        <v>0</v>
      </c>
      <c r="T324">
        <f t="shared" si="55"/>
        <v>0</v>
      </c>
      <c r="U324">
        <f>lpg[[#This Row],[km]]/100 * $G$1</f>
        <v>1.2000000000000002</v>
      </c>
      <c r="V324">
        <f>lpg[[#This Row],[km]]/100 * $G$2</f>
        <v>1.8</v>
      </c>
    </row>
    <row r="325" spans="1:22" x14ac:dyDescent="0.25">
      <c r="A325">
        <v>319</v>
      </c>
      <c r="B325" s="1">
        <v>41958</v>
      </c>
      <c r="C325">
        <v>27</v>
      </c>
      <c r="E325">
        <f t="shared" si="50"/>
        <v>44.4</v>
      </c>
      <c r="F325">
        <f t="shared" si="51"/>
        <v>12.450000000000001</v>
      </c>
      <c r="H325">
        <f>ROUND(IF(F325&gt;15, 0, ($G$1*(lpg[[#This Row],[km]]/2))/100), 2)</f>
        <v>0.81</v>
      </c>
      <c r="I325">
        <f>ROUND(IF(F325&gt;15, ($G$2*(lpg[[#This Row],[km]]))/100, ($G$2*(lpg[[#This Row],[km]]/2))/100), 2)</f>
        <v>1.22</v>
      </c>
      <c r="K325" t="b">
        <f>WEEKDAY(lpg[[#This Row],[data]],14) = 1</f>
        <v>0</v>
      </c>
      <c r="M325" t="b">
        <f t="shared" si="52"/>
        <v>0</v>
      </c>
      <c r="N325" t="b">
        <f t="shared" si="53"/>
        <v>0</v>
      </c>
      <c r="P325" t="b">
        <f t="shared" si="48"/>
        <v>0</v>
      </c>
      <c r="Q325">
        <f t="shared" si="49"/>
        <v>11.23</v>
      </c>
      <c r="S325">
        <f t="shared" si="54"/>
        <v>0</v>
      </c>
      <c r="T325">
        <f t="shared" si="55"/>
        <v>0</v>
      </c>
      <c r="U325">
        <f>lpg[[#This Row],[km]]/100 * $G$1</f>
        <v>1.62</v>
      </c>
      <c r="V325">
        <f>lpg[[#This Row],[km]]/100 * $G$2</f>
        <v>2.4300000000000002</v>
      </c>
    </row>
    <row r="326" spans="1:22" x14ac:dyDescent="0.25">
      <c r="A326">
        <v>320</v>
      </c>
      <c r="B326" s="1">
        <v>41959</v>
      </c>
      <c r="C326">
        <v>23</v>
      </c>
      <c r="E326">
        <f t="shared" si="50"/>
        <v>43.589999999999996</v>
      </c>
      <c r="F326">
        <f t="shared" si="51"/>
        <v>11.23</v>
      </c>
      <c r="H326">
        <f>ROUND(IF(F326&gt;15, 0, ($G$1*(lpg[[#This Row],[km]]/2))/100), 2)</f>
        <v>0.69</v>
      </c>
      <c r="I326">
        <f>ROUND(IF(F326&gt;15, ($G$2*(lpg[[#This Row],[km]]))/100, ($G$2*(lpg[[#This Row],[km]]/2))/100), 2)</f>
        <v>1.04</v>
      </c>
      <c r="K326" t="b">
        <f>WEEKDAY(lpg[[#This Row],[data]],14) = 1</f>
        <v>0</v>
      </c>
      <c r="M326" t="b">
        <f t="shared" si="52"/>
        <v>0</v>
      </c>
      <c r="N326" t="b">
        <f t="shared" si="53"/>
        <v>0</v>
      </c>
      <c r="P326" t="b">
        <f t="shared" si="48"/>
        <v>0</v>
      </c>
      <c r="Q326">
        <f t="shared" si="49"/>
        <v>10.190000000000001</v>
      </c>
      <c r="S326">
        <f t="shared" si="54"/>
        <v>0</v>
      </c>
      <c r="T326">
        <f t="shared" si="55"/>
        <v>0</v>
      </c>
      <c r="U326">
        <f>lpg[[#This Row],[km]]/100 * $G$1</f>
        <v>1.3800000000000001</v>
      </c>
      <c r="V326">
        <f>lpg[[#This Row],[km]]/100 * $G$2</f>
        <v>2.0700000000000003</v>
      </c>
    </row>
    <row r="327" spans="1:22" x14ac:dyDescent="0.25">
      <c r="A327">
        <v>321</v>
      </c>
      <c r="B327" s="1">
        <v>41960</v>
      </c>
      <c r="C327">
        <v>106</v>
      </c>
      <c r="E327">
        <f t="shared" si="50"/>
        <v>42.9</v>
      </c>
      <c r="F327">
        <f t="shared" si="51"/>
        <v>10.190000000000001</v>
      </c>
      <c r="H327">
        <f>ROUND(IF(F327&gt;15, 0, ($G$1*(lpg[[#This Row],[km]]/2))/100), 2)</f>
        <v>3.18</v>
      </c>
      <c r="I327">
        <f>ROUND(IF(F327&gt;15, ($G$2*(lpg[[#This Row],[km]]))/100, ($G$2*(lpg[[#This Row],[km]]/2))/100), 2)</f>
        <v>4.7699999999999996</v>
      </c>
      <c r="K327" t="b">
        <f>WEEKDAY(lpg[[#This Row],[data]],14) = 1</f>
        <v>0</v>
      </c>
      <c r="M327" t="b">
        <f t="shared" si="52"/>
        <v>0</v>
      </c>
      <c r="N327" t="b">
        <f t="shared" si="53"/>
        <v>0</v>
      </c>
      <c r="P327" t="b">
        <f t="shared" si="48"/>
        <v>0</v>
      </c>
      <c r="Q327">
        <f t="shared" si="49"/>
        <v>5.4200000000000017</v>
      </c>
      <c r="S327">
        <f t="shared" si="54"/>
        <v>0</v>
      </c>
      <c r="T327">
        <f t="shared" si="55"/>
        <v>0</v>
      </c>
      <c r="U327">
        <f>lpg[[#This Row],[km]]/100 * $G$1</f>
        <v>6.36</v>
      </c>
      <c r="V327">
        <f>lpg[[#This Row],[km]]/100 * $G$2</f>
        <v>9.5400000000000009</v>
      </c>
    </row>
    <row r="328" spans="1:22" x14ac:dyDescent="0.25">
      <c r="A328">
        <v>322</v>
      </c>
      <c r="B328" s="1">
        <v>41961</v>
      </c>
      <c r="C328">
        <v>90</v>
      </c>
      <c r="E328">
        <f t="shared" si="50"/>
        <v>39.72</v>
      </c>
      <c r="F328">
        <f t="shared" si="51"/>
        <v>5.4200000000000017</v>
      </c>
      <c r="H328">
        <f>ROUND(IF(F328&gt;15, 0, ($G$1*(lpg[[#This Row],[km]]/2))/100), 2)</f>
        <v>2.7</v>
      </c>
      <c r="I328">
        <f>ROUND(IF(F328&gt;15, ($G$2*(lpg[[#This Row],[km]]))/100, ($G$2*(lpg[[#This Row],[km]]/2))/100), 2)</f>
        <v>4.05</v>
      </c>
      <c r="K328" t="b">
        <f>WEEKDAY(lpg[[#This Row],[data]],14) = 1</f>
        <v>0</v>
      </c>
      <c r="M328" t="b">
        <f t="shared" si="52"/>
        <v>0</v>
      </c>
      <c r="N328" t="b">
        <f t="shared" si="53"/>
        <v>1</v>
      </c>
      <c r="P328" t="b">
        <f t="shared" ref="P328:P371" si="56">F328&lt;5.25</f>
        <v>0</v>
      </c>
      <c r="Q328">
        <f t="shared" ref="Q328:Q371" si="57">F328-I328</f>
        <v>1.3700000000000019</v>
      </c>
      <c r="S328">
        <f t="shared" si="54"/>
        <v>0</v>
      </c>
      <c r="T328">
        <f t="shared" si="55"/>
        <v>28.63</v>
      </c>
      <c r="U328">
        <f>lpg[[#This Row],[km]]/100 * $G$1</f>
        <v>5.4</v>
      </c>
      <c r="V328">
        <f>lpg[[#This Row],[km]]/100 * $G$2</f>
        <v>8.1</v>
      </c>
    </row>
    <row r="329" spans="1:22" x14ac:dyDescent="0.25">
      <c r="A329">
        <v>323</v>
      </c>
      <c r="B329" s="1">
        <v>41962</v>
      </c>
      <c r="C329">
        <v>119</v>
      </c>
      <c r="E329">
        <f t="shared" si="50"/>
        <v>37.019999999999996</v>
      </c>
      <c r="F329">
        <f t="shared" si="51"/>
        <v>30</v>
      </c>
      <c r="H329">
        <f>ROUND(IF(F329&gt;15, 0, ($G$1*(lpg[[#This Row],[km]]/2))/100), 2)</f>
        <v>0</v>
      </c>
      <c r="I329">
        <f>ROUND(IF(F329&gt;15, ($G$2*(lpg[[#This Row],[km]]))/100, ($G$2*(lpg[[#This Row],[km]]/2))/100), 2)</f>
        <v>10.71</v>
      </c>
      <c r="K329" t="b">
        <f>WEEKDAY(lpg[[#This Row],[data]],14) = 1</f>
        <v>0</v>
      </c>
      <c r="M329" t="b">
        <f t="shared" si="52"/>
        <v>0</v>
      </c>
      <c r="N329" t="b">
        <f t="shared" si="53"/>
        <v>0</v>
      </c>
      <c r="P329" t="b">
        <f t="shared" si="56"/>
        <v>0</v>
      </c>
      <c r="Q329">
        <f t="shared" si="57"/>
        <v>19.29</v>
      </c>
      <c r="S329">
        <f t="shared" si="54"/>
        <v>0</v>
      </c>
      <c r="T329">
        <f t="shared" si="55"/>
        <v>0</v>
      </c>
      <c r="U329">
        <f>lpg[[#This Row],[km]]/100 * $G$1</f>
        <v>7.14</v>
      </c>
      <c r="V329">
        <f>lpg[[#This Row],[km]]/100 * $G$2</f>
        <v>10.709999999999999</v>
      </c>
    </row>
    <row r="330" spans="1:22" x14ac:dyDescent="0.25">
      <c r="A330">
        <v>324</v>
      </c>
      <c r="B330" s="1">
        <v>41963</v>
      </c>
      <c r="C330">
        <v>110</v>
      </c>
      <c r="E330">
        <f t="shared" si="50"/>
        <v>37.019999999999996</v>
      </c>
      <c r="F330">
        <f t="shared" si="51"/>
        <v>19.29</v>
      </c>
      <c r="H330">
        <f>ROUND(IF(F330&gt;15, 0, ($G$1*(lpg[[#This Row],[km]]/2))/100), 2)</f>
        <v>0</v>
      </c>
      <c r="I330">
        <f>ROUND(IF(F330&gt;15, ($G$2*(lpg[[#This Row],[km]]))/100, ($G$2*(lpg[[#This Row],[km]]/2))/100), 2)</f>
        <v>9.9</v>
      </c>
      <c r="K330" t="b">
        <f>WEEKDAY(lpg[[#This Row],[data]],14) = 1</f>
        <v>1</v>
      </c>
      <c r="M330" t="b">
        <f t="shared" si="52"/>
        <v>1</v>
      </c>
      <c r="N330" t="b">
        <f t="shared" si="53"/>
        <v>0</v>
      </c>
      <c r="P330" t="b">
        <f t="shared" si="56"/>
        <v>0</v>
      </c>
      <c r="Q330">
        <f t="shared" si="57"/>
        <v>9.3899999999999988</v>
      </c>
      <c r="S330">
        <f t="shared" si="54"/>
        <v>7.980000000000004</v>
      </c>
      <c r="T330">
        <f t="shared" si="55"/>
        <v>0</v>
      </c>
      <c r="U330">
        <f>lpg[[#This Row],[km]]/100 * $G$1</f>
        <v>6.6000000000000005</v>
      </c>
      <c r="V330">
        <f>lpg[[#This Row],[km]]/100 * $G$2</f>
        <v>9.9</v>
      </c>
    </row>
    <row r="331" spans="1:22" x14ac:dyDescent="0.25">
      <c r="A331">
        <v>325</v>
      </c>
      <c r="B331" s="1">
        <v>41964</v>
      </c>
      <c r="C331">
        <v>23</v>
      </c>
      <c r="E331">
        <f t="shared" si="50"/>
        <v>45</v>
      </c>
      <c r="F331">
        <f t="shared" si="51"/>
        <v>9.3899999999999988</v>
      </c>
      <c r="H331">
        <f>ROUND(IF(F331&gt;15, 0, ($G$1*(lpg[[#This Row],[km]]/2))/100), 2)</f>
        <v>0.69</v>
      </c>
      <c r="I331">
        <f>ROUND(IF(F331&gt;15, ($G$2*(lpg[[#This Row],[km]]))/100, ($G$2*(lpg[[#This Row],[km]]/2))/100), 2)</f>
        <v>1.04</v>
      </c>
      <c r="K331" t="b">
        <f>WEEKDAY(lpg[[#This Row],[data]],14) = 1</f>
        <v>0</v>
      </c>
      <c r="M331" t="b">
        <f t="shared" si="52"/>
        <v>0</v>
      </c>
      <c r="N331" t="b">
        <f t="shared" si="53"/>
        <v>0</v>
      </c>
      <c r="P331" t="b">
        <f t="shared" si="56"/>
        <v>0</v>
      </c>
      <c r="Q331">
        <f t="shared" si="57"/>
        <v>8.3499999999999979</v>
      </c>
      <c r="S331">
        <f t="shared" si="54"/>
        <v>0</v>
      </c>
      <c r="T331">
        <f t="shared" si="55"/>
        <v>0</v>
      </c>
      <c r="U331">
        <f>lpg[[#This Row],[km]]/100 * $G$1</f>
        <v>1.3800000000000001</v>
      </c>
      <c r="V331">
        <f>lpg[[#This Row],[km]]/100 * $G$2</f>
        <v>2.0700000000000003</v>
      </c>
    </row>
    <row r="332" spans="1:22" x14ac:dyDescent="0.25">
      <c r="A332">
        <v>326</v>
      </c>
      <c r="B332" s="1">
        <v>41965</v>
      </c>
      <c r="C332">
        <v>53</v>
      </c>
      <c r="E332">
        <f t="shared" si="50"/>
        <v>44.31</v>
      </c>
      <c r="F332">
        <f t="shared" si="51"/>
        <v>8.3499999999999979</v>
      </c>
      <c r="H332">
        <f>ROUND(IF(F332&gt;15, 0, ($G$1*(lpg[[#This Row],[km]]/2))/100), 2)</f>
        <v>1.59</v>
      </c>
      <c r="I332">
        <f>ROUND(IF(F332&gt;15, ($G$2*(lpg[[#This Row],[km]]))/100, ($G$2*(lpg[[#This Row],[km]]/2))/100), 2)</f>
        <v>2.39</v>
      </c>
      <c r="K332" t="b">
        <f>WEEKDAY(lpg[[#This Row],[data]],14) = 1</f>
        <v>0</v>
      </c>
      <c r="M332" t="b">
        <f t="shared" si="52"/>
        <v>0</v>
      </c>
      <c r="N332" t="b">
        <f t="shared" si="53"/>
        <v>0</v>
      </c>
      <c r="P332" t="b">
        <f t="shared" si="56"/>
        <v>0</v>
      </c>
      <c r="Q332">
        <f t="shared" si="57"/>
        <v>5.9599999999999973</v>
      </c>
      <c r="S332">
        <f t="shared" si="54"/>
        <v>0</v>
      </c>
      <c r="T332">
        <f t="shared" si="55"/>
        <v>0</v>
      </c>
      <c r="U332">
        <f>lpg[[#This Row],[km]]/100 * $G$1</f>
        <v>3.18</v>
      </c>
      <c r="V332">
        <f>lpg[[#This Row],[km]]/100 * $G$2</f>
        <v>4.7700000000000005</v>
      </c>
    </row>
    <row r="333" spans="1:22" x14ac:dyDescent="0.25">
      <c r="A333">
        <v>327</v>
      </c>
      <c r="B333" s="1">
        <v>41966</v>
      </c>
      <c r="C333">
        <v>89</v>
      </c>
      <c r="E333">
        <f t="shared" si="50"/>
        <v>42.72</v>
      </c>
      <c r="F333">
        <f t="shared" si="51"/>
        <v>5.9599999999999973</v>
      </c>
      <c r="H333">
        <f>ROUND(IF(F333&gt;15, 0, ($G$1*(lpg[[#This Row],[km]]/2))/100), 2)</f>
        <v>2.67</v>
      </c>
      <c r="I333">
        <f>ROUND(IF(F333&gt;15, ($G$2*(lpg[[#This Row],[km]]))/100, ($G$2*(lpg[[#This Row],[km]]/2))/100), 2)</f>
        <v>4.01</v>
      </c>
      <c r="K333" t="b">
        <f>WEEKDAY(lpg[[#This Row],[data]],14) = 1</f>
        <v>0</v>
      </c>
      <c r="M333" t="b">
        <f t="shared" si="52"/>
        <v>0</v>
      </c>
      <c r="N333" t="b">
        <f t="shared" si="53"/>
        <v>1</v>
      </c>
      <c r="P333" t="b">
        <f t="shared" si="56"/>
        <v>0</v>
      </c>
      <c r="Q333">
        <f t="shared" si="57"/>
        <v>1.9499999999999975</v>
      </c>
      <c r="S333">
        <f t="shared" si="54"/>
        <v>0</v>
      </c>
      <c r="T333">
        <f t="shared" si="55"/>
        <v>28.050000000000004</v>
      </c>
      <c r="U333">
        <f>lpg[[#This Row],[km]]/100 * $G$1</f>
        <v>5.34</v>
      </c>
      <c r="V333">
        <f>lpg[[#This Row],[km]]/100 * $G$2</f>
        <v>8.01</v>
      </c>
    </row>
    <row r="334" spans="1:22" x14ac:dyDescent="0.25">
      <c r="A334">
        <v>328</v>
      </c>
      <c r="B334" s="1">
        <v>41967</v>
      </c>
      <c r="C334">
        <v>150</v>
      </c>
      <c r="E334">
        <f t="shared" si="50"/>
        <v>40.049999999999997</v>
      </c>
      <c r="F334">
        <f t="shared" si="51"/>
        <v>30</v>
      </c>
      <c r="H334">
        <f>ROUND(IF(F334&gt;15, 0, ($G$1*(lpg[[#This Row],[km]]/2))/100), 2)</f>
        <v>0</v>
      </c>
      <c r="I334">
        <f>ROUND(IF(F334&gt;15, ($G$2*(lpg[[#This Row],[km]]))/100, ($G$2*(lpg[[#This Row],[km]]/2))/100), 2)</f>
        <v>13.5</v>
      </c>
      <c r="K334" t="b">
        <f>WEEKDAY(lpg[[#This Row],[data]],14) = 1</f>
        <v>0</v>
      </c>
      <c r="M334" t="b">
        <f t="shared" si="52"/>
        <v>0</v>
      </c>
      <c r="N334" t="b">
        <f t="shared" si="53"/>
        <v>0</v>
      </c>
      <c r="P334" t="b">
        <f t="shared" si="56"/>
        <v>0</v>
      </c>
      <c r="Q334">
        <f t="shared" si="57"/>
        <v>16.5</v>
      </c>
      <c r="S334">
        <f t="shared" si="54"/>
        <v>0</v>
      </c>
      <c r="T334">
        <f t="shared" si="55"/>
        <v>0</v>
      </c>
      <c r="U334">
        <f>lpg[[#This Row],[km]]/100 * $G$1</f>
        <v>9</v>
      </c>
      <c r="V334">
        <f>lpg[[#This Row],[km]]/100 * $G$2</f>
        <v>13.5</v>
      </c>
    </row>
    <row r="335" spans="1:22" x14ac:dyDescent="0.25">
      <c r="A335">
        <v>329</v>
      </c>
      <c r="B335" s="1">
        <v>41968</v>
      </c>
      <c r="C335">
        <v>44</v>
      </c>
      <c r="E335">
        <f t="shared" si="50"/>
        <v>40.049999999999997</v>
      </c>
      <c r="F335">
        <f t="shared" si="51"/>
        <v>16.5</v>
      </c>
      <c r="H335">
        <f>ROUND(IF(F335&gt;15, 0, ($G$1*(lpg[[#This Row],[km]]/2))/100), 2)</f>
        <v>0</v>
      </c>
      <c r="I335">
        <f>ROUND(IF(F335&gt;15, ($G$2*(lpg[[#This Row],[km]]))/100, ($G$2*(lpg[[#This Row],[km]]/2))/100), 2)</f>
        <v>3.96</v>
      </c>
      <c r="K335" t="b">
        <f>WEEKDAY(lpg[[#This Row],[data]],14) = 1</f>
        <v>0</v>
      </c>
      <c r="M335" t="b">
        <f t="shared" si="52"/>
        <v>0</v>
      </c>
      <c r="N335" t="b">
        <f t="shared" si="53"/>
        <v>0</v>
      </c>
      <c r="P335" t="b">
        <f t="shared" si="56"/>
        <v>0</v>
      </c>
      <c r="Q335">
        <f t="shared" si="57"/>
        <v>12.54</v>
      </c>
      <c r="S335">
        <f t="shared" si="54"/>
        <v>0</v>
      </c>
      <c r="T335">
        <f t="shared" si="55"/>
        <v>0</v>
      </c>
      <c r="U335">
        <f>lpg[[#This Row],[km]]/100 * $G$1</f>
        <v>2.64</v>
      </c>
      <c r="V335">
        <f>lpg[[#This Row],[km]]/100 * $G$2</f>
        <v>3.96</v>
      </c>
    </row>
    <row r="336" spans="1:22" x14ac:dyDescent="0.25">
      <c r="A336">
        <v>330</v>
      </c>
      <c r="B336" s="1">
        <v>41969</v>
      </c>
      <c r="C336">
        <v>137</v>
      </c>
      <c r="E336">
        <f t="shared" si="50"/>
        <v>40.049999999999997</v>
      </c>
      <c r="F336">
        <f t="shared" si="51"/>
        <v>12.54</v>
      </c>
      <c r="H336">
        <f>ROUND(IF(F336&gt;15, 0, ($G$1*(lpg[[#This Row],[km]]/2))/100), 2)</f>
        <v>4.1100000000000003</v>
      </c>
      <c r="I336">
        <f>ROUND(IF(F336&gt;15, ($G$2*(lpg[[#This Row],[km]]))/100, ($G$2*(lpg[[#This Row],[km]]/2))/100), 2)</f>
        <v>6.17</v>
      </c>
      <c r="K336" t="b">
        <f>WEEKDAY(lpg[[#This Row],[data]],14) = 1</f>
        <v>0</v>
      </c>
      <c r="M336" t="b">
        <f t="shared" si="52"/>
        <v>0</v>
      </c>
      <c r="N336" t="b">
        <f t="shared" si="53"/>
        <v>0</v>
      </c>
      <c r="P336" t="b">
        <f t="shared" si="56"/>
        <v>0</v>
      </c>
      <c r="Q336">
        <f t="shared" si="57"/>
        <v>6.3699999999999992</v>
      </c>
      <c r="S336">
        <f t="shared" si="54"/>
        <v>0</v>
      </c>
      <c r="T336">
        <f t="shared" si="55"/>
        <v>0</v>
      </c>
      <c r="U336">
        <f>lpg[[#This Row],[km]]/100 * $G$1</f>
        <v>8.2200000000000006</v>
      </c>
      <c r="V336">
        <f>lpg[[#This Row],[km]]/100 * $G$2</f>
        <v>12.330000000000002</v>
      </c>
    </row>
    <row r="337" spans="1:22" x14ac:dyDescent="0.25">
      <c r="A337">
        <v>331</v>
      </c>
      <c r="B337" s="1">
        <v>41970</v>
      </c>
      <c r="C337">
        <v>49</v>
      </c>
      <c r="E337">
        <f t="shared" si="50"/>
        <v>35.94</v>
      </c>
      <c r="F337">
        <f t="shared" si="51"/>
        <v>6.3699999999999992</v>
      </c>
      <c r="H337">
        <f>ROUND(IF(F337&gt;15, 0, ($G$1*(lpg[[#This Row],[km]]/2))/100), 2)</f>
        <v>1.47</v>
      </c>
      <c r="I337">
        <f>ROUND(IF(F337&gt;15, ($G$2*(lpg[[#This Row],[km]]))/100, ($G$2*(lpg[[#This Row],[km]]/2))/100), 2)</f>
        <v>2.21</v>
      </c>
      <c r="K337" t="b">
        <f>WEEKDAY(lpg[[#This Row],[data]],14) = 1</f>
        <v>1</v>
      </c>
      <c r="M337" t="b">
        <f t="shared" si="52"/>
        <v>1</v>
      </c>
      <c r="N337" t="b">
        <f t="shared" si="53"/>
        <v>1</v>
      </c>
      <c r="P337" t="b">
        <f t="shared" si="56"/>
        <v>0</v>
      </c>
      <c r="Q337">
        <f t="shared" si="57"/>
        <v>4.1599999999999993</v>
      </c>
      <c r="S337">
        <f t="shared" si="54"/>
        <v>10.530000000000001</v>
      </c>
      <c r="T337">
        <f t="shared" si="55"/>
        <v>25.84</v>
      </c>
      <c r="U337">
        <f>lpg[[#This Row],[km]]/100 * $G$1</f>
        <v>2.94</v>
      </c>
      <c r="V337">
        <f>lpg[[#This Row],[km]]/100 * $G$2</f>
        <v>4.41</v>
      </c>
    </row>
    <row r="338" spans="1:22" x14ac:dyDescent="0.25">
      <c r="A338">
        <v>332</v>
      </c>
      <c r="B338" s="1">
        <v>41971</v>
      </c>
      <c r="C338">
        <v>24</v>
      </c>
      <c r="E338">
        <f t="shared" si="50"/>
        <v>45</v>
      </c>
      <c r="F338">
        <f t="shared" si="51"/>
        <v>30</v>
      </c>
      <c r="H338">
        <f>ROUND(IF(F338&gt;15, 0, ($G$1*(lpg[[#This Row],[km]]/2))/100), 2)</f>
        <v>0</v>
      </c>
      <c r="I338">
        <f>ROUND(IF(F338&gt;15, ($G$2*(lpg[[#This Row],[km]]))/100, ($G$2*(lpg[[#This Row],[km]]/2))/100), 2)</f>
        <v>2.16</v>
      </c>
      <c r="K338" t="b">
        <f>WEEKDAY(lpg[[#This Row],[data]],14) = 1</f>
        <v>0</v>
      </c>
      <c r="M338" t="b">
        <f t="shared" si="52"/>
        <v>0</v>
      </c>
      <c r="N338" t="b">
        <f t="shared" si="53"/>
        <v>0</v>
      </c>
      <c r="P338" t="b">
        <f t="shared" si="56"/>
        <v>0</v>
      </c>
      <c r="Q338">
        <f t="shared" si="57"/>
        <v>27.84</v>
      </c>
      <c r="S338">
        <f t="shared" si="54"/>
        <v>0</v>
      </c>
      <c r="T338">
        <f t="shared" si="55"/>
        <v>0</v>
      </c>
      <c r="U338">
        <f>lpg[[#This Row],[km]]/100 * $G$1</f>
        <v>1.44</v>
      </c>
      <c r="V338">
        <f>lpg[[#This Row],[km]]/100 * $G$2</f>
        <v>2.16</v>
      </c>
    </row>
    <row r="339" spans="1:22" x14ac:dyDescent="0.25">
      <c r="A339">
        <v>333</v>
      </c>
      <c r="B339" s="1">
        <v>41972</v>
      </c>
      <c r="C339">
        <v>36</v>
      </c>
      <c r="E339">
        <f t="shared" si="50"/>
        <v>45</v>
      </c>
      <c r="F339">
        <f t="shared" si="51"/>
        <v>27.84</v>
      </c>
      <c r="H339">
        <f>ROUND(IF(F339&gt;15, 0, ($G$1*(lpg[[#This Row],[km]]/2))/100), 2)</f>
        <v>0</v>
      </c>
      <c r="I339">
        <f>ROUND(IF(F339&gt;15, ($G$2*(lpg[[#This Row],[km]]))/100, ($G$2*(lpg[[#This Row],[km]]/2))/100), 2)</f>
        <v>3.24</v>
      </c>
      <c r="K339" t="b">
        <f>WEEKDAY(lpg[[#This Row],[data]],14) = 1</f>
        <v>0</v>
      </c>
      <c r="M339" t="b">
        <f t="shared" si="52"/>
        <v>0</v>
      </c>
      <c r="N339" t="b">
        <f t="shared" si="53"/>
        <v>0</v>
      </c>
      <c r="P339" t="b">
        <f t="shared" si="56"/>
        <v>0</v>
      </c>
      <c r="Q339">
        <f t="shared" si="57"/>
        <v>24.6</v>
      </c>
      <c r="S339">
        <f t="shared" si="54"/>
        <v>0</v>
      </c>
      <c r="T339">
        <f t="shared" si="55"/>
        <v>0</v>
      </c>
      <c r="U339">
        <f>lpg[[#This Row],[km]]/100 * $G$1</f>
        <v>2.16</v>
      </c>
      <c r="V339">
        <f>lpg[[#This Row],[km]]/100 * $G$2</f>
        <v>3.2399999999999998</v>
      </c>
    </row>
    <row r="340" spans="1:22" x14ac:dyDescent="0.25">
      <c r="A340">
        <v>334</v>
      </c>
      <c r="B340" s="1">
        <v>41973</v>
      </c>
      <c r="C340">
        <v>33</v>
      </c>
      <c r="E340">
        <f t="shared" si="50"/>
        <v>45</v>
      </c>
      <c r="F340">
        <f t="shared" si="51"/>
        <v>24.6</v>
      </c>
      <c r="H340">
        <f>ROUND(IF(F340&gt;15, 0, ($G$1*(lpg[[#This Row],[km]]/2))/100), 2)</f>
        <v>0</v>
      </c>
      <c r="I340">
        <f>ROUND(IF(F340&gt;15, ($G$2*(lpg[[#This Row],[km]]))/100, ($G$2*(lpg[[#This Row],[km]]/2))/100), 2)</f>
        <v>2.97</v>
      </c>
      <c r="K340" t="b">
        <f>WEEKDAY(lpg[[#This Row],[data]],14) = 1</f>
        <v>0</v>
      </c>
      <c r="M340" t="b">
        <f t="shared" si="52"/>
        <v>0</v>
      </c>
      <c r="N340" t="b">
        <f t="shared" si="53"/>
        <v>0</v>
      </c>
      <c r="P340" t="b">
        <f t="shared" si="56"/>
        <v>0</v>
      </c>
      <c r="Q340">
        <f t="shared" si="57"/>
        <v>21.630000000000003</v>
      </c>
      <c r="S340">
        <f t="shared" si="54"/>
        <v>0</v>
      </c>
      <c r="T340">
        <f t="shared" si="55"/>
        <v>0</v>
      </c>
      <c r="U340">
        <f>lpg[[#This Row],[km]]/100 * $G$1</f>
        <v>1.98</v>
      </c>
      <c r="V340">
        <f>lpg[[#This Row],[km]]/100 * $G$2</f>
        <v>2.97</v>
      </c>
    </row>
    <row r="341" spans="1:22" x14ac:dyDescent="0.25">
      <c r="A341">
        <v>335</v>
      </c>
      <c r="B341" s="1">
        <v>41974</v>
      </c>
      <c r="C341">
        <v>81</v>
      </c>
      <c r="E341">
        <f t="shared" si="50"/>
        <v>45</v>
      </c>
      <c r="F341">
        <f t="shared" si="51"/>
        <v>21.630000000000003</v>
      </c>
      <c r="H341">
        <f>ROUND(IF(F341&gt;15, 0, ($G$1*(lpg[[#This Row],[km]]/2))/100), 2)</f>
        <v>0</v>
      </c>
      <c r="I341">
        <f>ROUND(IF(F341&gt;15, ($G$2*(lpg[[#This Row],[km]]))/100, ($G$2*(lpg[[#This Row],[km]]/2))/100), 2)</f>
        <v>7.29</v>
      </c>
      <c r="K341" t="b">
        <f>WEEKDAY(lpg[[#This Row],[data]],14) = 1</f>
        <v>0</v>
      </c>
      <c r="M341" t="b">
        <f t="shared" si="52"/>
        <v>0</v>
      </c>
      <c r="N341" t="b">
        <f t="shared" si="53"/>
        <v>0</v>
      </c>
      <c r="P341" t="b">
        <f t="shared" si="56"/>
        <v>0</v>
      </c>
      <c r="Q341">
        <f t="shared" si="57"/>
        <v>14.340000000000003</v>
      </c>
      <c r="S341">
        <f t="shared" si="54"/>
        <v>0</v>
      </c>
      <c r="T341">
        <f t="shared" si="55"/>
        <v>0</v>
      </c>
      <c r="U341">
        <f>lpg[[#This Row],[km]]/100 * $G$1</f>
        <v>4.8600000000000003</v>
      </c>
      <c r="V341">
        <f>lpg[[#This Row],[km]]/100 * $G$2</f>
        <v>7.2900000000000009</v>
      </c>
    </row>
    <row r="342" spans="1:22" x14ac:dyDescent="0.25">
      <c r="A342">
        <v>336</v>
      </c>
      <c r="B342" s="1">
        <v>41975</v>
      </c>
      <c r="C342">
        <v>70</v>
      </c>
      <c r="E342">
        <f t="shared" si="50"/>
        <v>45</v>
      </c>
      <c r="F342">
        <f t="shared" si="51"/>
        <v>14.340000000000003</v>
      </c>
      <c r="H342">
        <f>ROUND(IF(F342&gt;15, 0, ($G$1*(lpg[[#This Row],[km]]/2))/100), 2)</f>
        <v>2.1</v>
      </c>
      <c r="I342">
        <f>ROUND(IF(F342&gt;15, ($G$2*(lpg[[#This Row],[km]]))/100, ($G$2*(lpg[[#This Row],[km]]/2))/100), 2)</f>
        <v>3.15</v>
      </c>
      <c r="K342" t="b">
        <f>WEEKDAY(lpg[[#This Row],[data]],14) = 1</f>
        <v>0</v>
      </c>
      <c r="M342" t="b">
        <f t="shared" si="52"/>
        <v>0</v>
      </c>
      <c r="N342" t="b">
        <f t="shared" si="53"/>
        <v>0</v>
      </c>
      <c r="P342" t="b">
        <f t="shared" si="56"/>
        <v>0</v>
      </c>
      <c r="Q342">
        <f t="shared" si="57"/>
        <v>11.190000000000003</v>
      </c>
      <c r="S342">
        <f t="shared" si="54"/>
        <v>0</v>
      </c>
      <c r="T342">
        <f t="shared" si="55"/>
        <v>0</v>
      </c>
      <c r="U342">
        <f>lpg[[#This Row],[km]]/100 * $G$1</f>
        <v>4.1999999999999993</v>
      </c>
      <c r="V342">
        <f>lpg[[#This Row],[km]]/100 * $G$2</f>
        <v>6.3</v>
      </c>
    </row>
    <row r="343" spans="1:22" x14ac:dyDescent="0.25">
      <c r="A343">
        <v>337</v>
      </c>
      <c r="B343" s="1">
        <v>41976</v>
      </c>
      <c r="C343">
        <v>48</v>
      </c>
      <c r="E343">
        <f t="shared" si="50"/>
        <v>42.9</v>
      </c>
      <c r="F343">
        <f t="shared" si="51"/>
        <v>11.190000000000003</v>
      </c>
      <c r="H343">
        <f>ROUND(IF(F343&gt;15, 0, ($G$1*(lpg[[#This Row],[km]]/2))/100), 2)</f>
        <v>1.44</v>
      </c>
      <c r="I343">
        <f>ROUND(IF(F343&gt;15, ($G$2*(lpg[[#This Row],[km]]))/100, ($G$2*(lpg[[#This Row],[km]]/2))/100), 2)</f>
        <v>2.16</v>
      </c>
      <c r="K343" t="b">
        <f>WEEKDAY(lpg[[#This Row],[data]],14) = 1</f>
        <v>0</v>
      </c>
      <c r="M343" t="b">
        <f t="shared" si="52"/>
        <v>0</v>
      </c>
      <c r="N343" t="b">
        <f t="shared" si="53"/>
        <v>0</v>
      </c>
      <c r="P343" t="b">
        <f t="shared" si="56"/>
        <v>0</v>
      </c>
      <c r="Q343">
        <f t="shared" si="57"/>
        <v>9.0300000000000029</v>
      </c>
      <c r="S343">
        <f t="shared" si="54"/>
        <v>0</v>
      </c>
      <c r="T343">
        <f t="shared" si="55"/>
        <v>0</v>
      </c>
      <c r="U343">
        <f>lpg[[#This Row],[km]]/100 * $G$1</f>
        <v>2.88</v>
      </c>
      <c r="V343">
        <f>lpg[[#This Row],[km]]/100 * $G$2</f>
        <v>4.32</v>
      </c>
    </row>
    <row r="344" spans="1:22" x14ac:dyDescent="0.25">
      <c r="A344">
        <v>338</v>
      </c>
      <c r="B344" s="1">
        <v>41977</v>
      </c>
      <c r="C344">
        <v>72</v>
      </c>
      <c r="E344">
        <f t="shared" si="50"/>
        <v>41.46</v>
      </c>
      <c r="F344">
        <f t="shared" si="51"/>
        <v>9.0300000000000029</v>
      </c>
      <c r="H344">
        <f>ROUND(IF(F344&gt;15, 0, ($G$1*(lpg[[#This Row],[km]]/2))/100), 2)</f>
        <v>2.16</v>
      </c>
      <c r="I344">
        <f>ROUND(IF(F344&gt;15, ($G$2*(lpg[[#This Row],[km]]))/100, ($G$2*(lpg[[#This Row],[km]]/2))/100), 2)</f>
        <v>3.24</v>
      </c>
      <c r="K344" t="b">
        <f>WEEKDAY(lpg[[#This Row],[data]],14) = 1</f>
        <v>1</v>
      </c>
      <c r="M344" t="b">
        <f t="shared" si="52"/>
        <v>1</v>
      </c>
      <c r="N344" t="b">
        <f t="shared" si="53"/>
        <v>0</v>
      </c>
      <c r="P344" t="b">
        <f t="shared" si="56"/>
        <v>0</v>
      </c>
      <c r="Q344">
        <f t="shared" si="57"/>
        <v>5.7900000000000027</v>
      </c>
      <c r="S344">
        <f t="shared" si="54"/>
        <v>5.7000000000000028</v>
      </c>
      <c r="T344">
        <f t="shared" si="55"/>
        <v>0</v>
      </c>
      <c r="U344">
        <f>lpg[[#This Row],[km]]/100 * $G$1</f>
        <v>4.32</v>
      </c>
      <c r="V344">
        <f>lpg[[#This Row],[km]]/100 * $G$2</f>
        <v>6.4799999999999995</v>
      </c>
    </row>
    <row r="345" spans="1:22" x14ac:dyDescent="0.25">
      <c r="A345">
        <v>339</v>
      </c>
      <c r="B345" s="1">
        <v>41978</v>
      </c>
      <c r="C345">
        <v>121</v>
      </c>
      <c r="E345">
        <f t="shared" si="50"/>
        <v>45</v>
      </c>
      <c r="F345">
        <f t="shared" si="51"/>
        <v>5.7900000000000027</v>
      </c>
      <c r="H345">
        <f>ROUND(IF(F345&gt;15, 0, ($G$1*(lpg[[#This Row],[km]]/2))/100), 2)</f>
        <v>3.63</v>
      </c>
      <c r="I345">
        <f>ROUND(IF(F345&gt;15, ($G$2*(lpg[[#This Row],[km]]))/100, ($G$2*(lpg[[#This Row],[km]]/2))/100), 2)</f>
        <v>5.45</v>
      </c>
      <c r="K345" t="b">
        <f>WEEKDAY(lpg[[#This Row],[data]],14) = 1</f>
        <v>0</v>
      </c>
      <c r="M345" t="b">
        <f t="shared" si="52"/>
        <v>0</v>
      </c>
      <c r="N345" t="b">
        <f t="shared" si="53"/>
        <v>1</v>
      </c>
      <c r="P345" t="b">
        <f t="shared" si="56"/>
        <v>0</v>
      </c>
      <c r="Q345">
        <f t="shared" si="57"/>
        <v>0.34000000000000252</v>
      </c>
      <c r="S345">
        <f t="shared" si="54"/>
        <v>0</v>
      </c>
      <c r="T345">
        <f t="shared" si="55"/>
        <v>29.659999999999997</v>
      </c>
      <c r="U345">
        <f>lpg[[#This Row],[km]]/100 * $G$1</f>
        <v>7.26</v>
      </c>
      <c r="V345">
        <f>lpg[[#This Row],[km]]/100 * $G$2</f>
        <v>10.89</v>
      </c>
    </row>
    <row r="346" spans="1:22" x14ac:dyDescent="0.25">
      <c r="A346">
        <v>340</v>
      </c>
      <c r="B346" s="1">
        <v>41979</v>
      </c>
      <c r="C346">
        <v>16</v>
      </c>
      <c r="E346">
        <f t="shared" si="50"/>
        <v>41.37</v>
      </c>
      <c r="F346">
        <f t="shared" si="51"/>
        <v>30</v>
      </c>
      <c r="H346">
        <f>ROUND(IF(F346&gt;15, 0, ($G$1*(lpg[[#This Row],[km]]/2))/100), 2)</f>
        <v>0</v>
      </c>
      <c r="I346">
        <f>ROUND(IF(F346&gt;15, ($G$2*(lpg[[#This Row],[km]]))/100, ($G$2*(lpg[[#This Row],[km]]/2))/100), 2)</f>
        <v>1.44</v>
      </c>
      <c r="K346" t="b">
        <f>WEEKDAY(lpg[[#This Row],[data]],14) = 1</f>
        <v>0</v>
      </c>
      <c r="M346" t="b">
        <f t="shared" si="52"/>
        <v>0</v>
      </c>
      <c r="N346" t="b">
        <f t="shared" si="53"/>
        <v>0</v>
      </c>
      <c r="P346" t="b">
        <f t="shared" si="56"/>
        <v>0</v>
      </c>
      <c r="Q346">
        <f t="shared" si="57"/>
        <v>28.56</v>
      </c>
      <c r="S346">
        <f t="shared" si="54"/>
        <v>0</v>
      </c>
      <c r="T346">
        <f t="shared" si="55"/>
        <v>0</v>
      </c>
      <c r="U346">
        <f>lpg[[#This Row],[km]]/100 * $G$1</f>
        <v>0.96</v>
      </c>
      <c r="V346">
        <f>lpg[[#This Row],[km]]/100 * $G$2</f>
        <v>1.44</v>
      </c>
    </row>
    <row r="347" spans="1:22" x14ac:dyDescent="0.25">
      <c r="A347">
        <v>341</v>
      </c>
      <c r="B347" s="1">
        <v>41980</v>
      </c>
      <c r="C347">
        <v>94</v>
      </c>
      <c r="E347">
        <f t="shared" si="50"/>
        <v>41.37</v>
      </c>
      <c r="F347">
        <f t="shared" si="51"/>
        <v>28.56</v>
      </c>
      <c r="H347">
        <f>ROUND(IF(F347&gt;15, 0, ($G$1*(lpg[[#This Row],[km]]/2))/100), 2)</f>
        <v>0</v>
      </c>
      <c r="I347">
        <f>ROUND(IF(F347&gt;15, ($G$2*(lpg[[#This Row],[km]]))/100, ($G$2*(lpg[[#This Row],[km]]/2))/100), 2)</f>
        <v>8.4600000000000009</v>
      </c>
      <c r="K347" t="b">
        <f>WEEKDAY(lpg[[#This Row],[data]],14) = 1</f>
        <v>0</v>
      </c>
      <c r="M347" t="b">
        <f t="shared" si="52"/>
        <v>0</v>
      </c>
      <c r="N347" t="b">
        <f t="shared" si="53"/>
        <v>0</v>
      </c>
      <c r="P347" t="b">
        <f t="shared" si="56"/>
        <v>0</v>
      </c>
      <c r="Q347">
        <f t="shared" si="57"/>
        <v>20.099999999999998</v>
      </c>
      <c r="S347">
        <f t="shared" si="54"/>
        <v>0</v>
      </c>
      <c r="T347">
        <f t="shared" si="55"/>
        <v>0</v>
      </c>
      <c r="U347">
        <f>lpg[[#This Row],[km]]/100 * $G$1</f>
        <v>5.64</v>
      </c>
      <c r="V347">
        <f>lpg[[#This Row],[km]]/100 * $G$2</f>
        <v>8.4599999999999991</v>
      </c>
    </row>
    <row r="348" spans="1:22" x14ac:dyDescent="0.25">
      <c r="A348">
        <v>342</v>
      </c>
      <c r="B348" s="1">
        <v>41981</v>
      </c>
      <c r="C348">
        <v>120</v>
      </c>
      <c r="E348">
        <f t="shared" si="50"/>
        <v>41.37</v>
      </c>
      <c r="F348">
        <f t="shared" si="51"/>
        <v>20.099999999999998</v>
      </c>
      <c r="H348">
        <f>ROUND(IF(F348&gt;15, 0, ($G$1*(lpg[[#This Row],[km]]/2))/100), 2)</f>
        <v>0</v>
      </c>
      <c r="I348">
        <f>ROUND(IF(F348&gt;15, ($G$2*(lpg[[#This Row],[km]]))/100, ($G$2*(lpg[[#This Row],[km]]/2))/100), 2)</f>
        <v>10.8</v>
      </c>
      <c r="K348" t="b">
        <f>WEEKDAY(lpg[[#This Row],[data]],14) = 1</f>
        <v>0</v>
      </c>
      <c r="M348" t="b">
        <f t="shared" si="52"/>
        <v>0</v>
      </c>
      <c r="N348" t="b">
        <f t="shared" si="53"/>
        <v>0</v>
      </c>
      <c r="P348" t="b">
        <f t="shared" si="56"/>
        <v>0</v>
      </c>
      <c r="Q348">
        <f t="shared" si="57"/>
        <v>9.2999999999999972</v>
      </c>
      <c r="S348">
        <f t="shared" si="54"/>
        <v>0</v>
      </c>
      <c r="T348">
        <f t="shared" si="55"/>
        <v>0</v>
      </c>
      <c r="U348">
        <f>lpg[[#This Row],[km]]/100 * $G$1</f>
        <v>7.1999999999999993</v>
      </c>
      <c r="V348">
        <f>lpg[[#This Row],[km]]/100 * $G$2</f>
        <v>10.799999999999999</v>
      </c>
    </row>
    <row r="349" spans="1:22" x14ac:dyDescent="0.25">
      <c r="A349">
        <v>343</v>
      </c>
      <c r="B349" s="1">
        <v>41982</v>
      </c>
      <c r="C349">
        <v>49</v>
      </c>
      <c r="E349">
        <f t="shared" ref="E349:E371" si="58">IF(M348, $D$1, E348-H348)</f>
        <v>41.37</v>
      </c>
      <c r="F349">
        <f t="shared" ref="F349:F371" si="59">IF(N348, $D$2, F348-I348)</f>
        <v>9.2999999999999972</v>
      </c>
      <c r="H349">
        <f>ROUND(IF(F349&gt;15, 0, ($G$1*(lpg[[#This Row],[km]]/2))/100), 2)</f>
        <v>1.47</v>
      </c>
      <c r="I349">
        <f>ROUND(IF(F349&gt;15, ($G$2*(lpg[[#This Row],[km]]))/100, ($G$2*(lpg[[#This Row],[km]]/2))/100), 2)</f>
        <v>2.21</v>
      </c>
      <c r="K349" t="b">
        <f>WEEKDAY(lpg[[#This Row],[data]],14) = 1</f>
        <v>0</v>
      </c>
      <c r="M349" t="b">
        <f t="shared" ref="M349:M371" si="60">AND(K349,E349-H349 &lt; 40)</f>
        <v>0</v>
      </c>
      <c r="N349" t="b">
        <f t="shared" ref="N349:N371" si="61">F349-I349 &lt; 5</f>
        <v>0</v>
      </c>
      <c r="P349" t="b">
        <f t="shared" si="56"/>
        <v>0</v>
      </c>
      <c r="Q349">
        <f t="shared" si="57"/>
        <v>7.0899999999999972</v>
      </c>
      <c r="S349">
        <f t="shared" ref="S349:S371" si="62">IF(M349,$D$1-(E349-H349), 0)</f>
        <v>0</v>
      </c>
      <c r="T349">
        <f t="shared" si="55"/>
        <v>0</v>
      </c>
      <c r="U349">
        <f>lpg[[#This Row],[km]]/100 * $G$1</f>
        <v>2.94</v>
      </c>
      <c r="V349">
        <f>lpg[[#This Row],[km]]/100 * $G$2</f>
        <v>4.41</v>
      </c>
    </row>
    <row r="350" spans="1:22" x14ac:dyDescent="0.25">
      <c r="A350">
        <v>344</v>
      </c>
      <c r="B350" s="1">
        <v>41983</v>
      </c>
      <c r="C350">
        <v>106</v>
      </c>
      <c r="E350">
        <f t="shared" si="58"/>
        <v>39.9</v>
      </c>
      <c r="F350">
        <f t="shared" si="59"/>
        <v>7.0899999999999972</v>
      </c>
      <c r="H350">
        <f>ROUND(IF(F350&gt;15, 0, ($G$1*(lpg[[#This Row],[km]]/2))/100), 2)</f>
        <v>3.18</v>
      </c>
      <c r="I350">
        <f>ROUND(IF(F350&gt;15, ($G$2*(lpg[[#This Row],[km]]))/100, ($G$2*(lpg[[#This Row],[km]]/2))/100), 2)</f>
        <v>4.7699999999999996</v>
      </c>
      <c r="K350" t="b">
        <f>WEEKDAY(lpg[[#This Row],[data]],14) = 1</f>
        <v>0</v>
      </c>
      <c r="M350" t="b">
        <f t="shared" si="60"/>
        <v>0</v>
      </c>
      <c r="N350" t="b">
        <f t="shared" si="61"/>
        <v>1</v>
      </c>
      <c r="P350" t="b">
        <f t="shared" si="56"/>
        <v>0</v>
      </c>
      <c r="Q350">
        <f t="shared" si="57"/>
        <v>2.3199999999999976</v>
      </c>
      <c r="S350">
        <f t="shared" si="62"/>
        <v>0</v>
      </c>
      <c r="T350">
        <f t="shared" ref="T350:T371" si="63">IF(N350,$D$2-Q350, 0)</f>
        <v>27.680000000000003</v>
      </c>
      <c r="U350">
        <f>lpg[[#This Row],[km]]/100 * $G$1</f>
        <v>6.36</v>
      </c>
      <c r="V350">
        <f>lpg[[#This Row],[km]]/100 * $G$2</f>
        <v>9.5400000000000009</v>
      </c>
    </row>
    <row r="351" spans="1:22" x14ac:dyDescent="0.25">
      <c r="A351">
        <v>345</v>
      </c>
      <c r="B351" s="1">
        <v>41984</v>
      </c>
      <c r="C351">
        <v>128</v>
      </c>
      <c r="E351">
        <f t="shared" si="58"/>
        <v>36.72</v>
      </c>
      <c r="F351">
        <f t="shared" si="59"/>
        <v>30</v>
      </c>
      <c r="H351">
        <f>ROUND(IF(F351&gt;15, 0, ($G$1*(lpg[[#This Row],[km]]/2))/100), 2)</f>
        <v>0</v>
      </c>
      <c r="I351">
        <f>ROUND(IF(F351&gt;15, ($G$2*(lpg[[#This Row],[km]]))/100, ($G$2*(lpg[[#This Row],[km]]/2))/100), 2)</f>
        <v>11.52</v>
      </c>
      <c r="K351" t="b">
        <f>WEEKDAY(lpg[[#This Row],[data]],14) = 1</f>
        <v>1</v>
      </c>
      <c r="M351" t="b">
        <f t="shared" si="60"/>
        <v>1</v>
      </c>
      <c r="N351" t="b">
        <f t="shared" si="61"/>
        <v>0</v>
      </c>
      <c r="P351" t="b">
        <f t="shared" si="56"/>
        <v>0</v>
      </c>
      <c r="Q351">
        <f t="shared" si="57"/>
        <v>18.48</v>
      </c>
      <c r="S351">
        <f t="shared" si="62"/>
        <v>8.2800000000000011</v>
      </c>
      <c r="T351">
        <f t="shared" si="63"/>
        <v>0</v>
      </c>
      <c r="U351">
        <f>lpg[[#This Row],[km]]/100 * $G$1</f>
        <v>7.68</v>
      </c>
      <c r="V351">
        <f>lpg[[#This Row],[km]]/100 * $G$2</f>
        <v>11.52</v>
      </c>
    </row>
    <row r="352" spans="1:22" x14ac:dyDescent="0.25">
      <c r="A352">
        <v>346</v>
      </c>
      <c r="B352" s="1">
        <v>41985</v>
      </c>
      <c r="C352">
        <v>100</v>
      </c>
      <c r="E352">
        <f t="shared" si="58"/>
        <v>45</v>
      </c>
      <c r="F352">
        <f t="shared" si="59"/>
        <v>18.48</v>
      </c>
      <c r="H352">
        <f>ROUND(IF(F352&gt;15, 0, ($G$1*(lpg[[#This Row],[km]]/2))/100), 2)</f>
        <v>0</v>
      </c>
      <c r="I352">
        <f>ROUND(IF(F352&gt;15, ($G$2*(lpg[[#This Row],[km]]))/100, ($G$2*(lpg[[#This Row],[km]]/2))/100), 2)</f>
        <v>9</v>
      </c>
      <c r="K352" t="b">
        <f>WEEKDAY(lpg[[#This Row],[data]],14) = 1</f>
        <v>0</v>
      </c>
      <c r="M352" t="b">
        <f t="shared" si="60"/>
        <v>0</v>
      </c>
      <c r="N352" t="b">
        <f t="shared" si="61"/>
        <v>0</v>
      </c>
      <c r="P352" t="b">
        <f t="shared" si="56"/>
        <v>0</v>
      </c>
      <c r="Q352">
        <f t="shared" si="57"/>
        <v>9.48</v>
      </c>
      <c r="S352">
        <f t="shared" si="62"/>
        <v>0</v>
      </c>
      <c r="T352">
        <f t="shared" si="63"/>
        <v>0</v>
      </c>
      <c r="U352">
        <f>lpg[[#This Row],[km]]/100 * $G$1</f>
        <v>6</v>
      </c>
      <c r="V352">
        <f>lpg[[#This Row],[km]]/100 * $G$2</f>
        <v>9</v>
      </c>
    </row>
    <row r="353" spans="1:22" x14ac:dyDescent="0.25">
      <c r="A353">
        <v>347</v>
      </c>
      <c r="B353" s="1">
        <v>41986</v>
      </c>
      <c r="C353">
        <v>78</v>
      </c>
      <c r="E353">
        <f t="shared" si="58"/>
        <v>45</v>
      </c>
      <c r="F353">
        <f t="shared" si="59"/>
        <v>9.48</v>
      </c>
      <c r="H353">
        <f>ROUND(IF(F353&gt;15, 0, ($G$1*(lpg[[#This Row],[km]]/2))/100), 2)</f>
        <v>2.34</v>
      </c>
      <c r="I353">
        <f>ROUND(IF(F353&gt;15, ($G$2*(lpg[[#This Row],[km]]))/100, ($G$2*(lpg[[#This Row],[km]]/2))/100), 2)</f>
        <v>3.51</v>
      </c>
      <c r="K353" t="b">
        <f>WEEKDAY(lpg[[#This Row],[data]],14) = 1</f>
        <v>0</v>
      </c>
      <c r="M353" t="b">
        <f t="shared" si="60"/>
        <v>0</v>
      </c>
      <c r="N353" t="b">
        <f t="shared" si="61"/>
        <v>0</v>
      </c>
      <c r="P353" t="b">
        <f t="shared" si="56"/>
        <v>0</v>
      </c>
      <c r="Q353">
        <f t="shared" si="57"/>
        <v>5.9700000000000006</v>
      </c>
      <c r="S353">
        <f t="shared" si="62"/>
        <v>0</v>
      </c>
      <c r="T353">
        <f t="shared" si="63"/>
        <v>0</v>
      </c>
      <c r="U353">
        <f>lpg[[#This Row],[km]]/100 * $G$1</f>
        <v>4.68</v>
      </c>
      <c r="V353">
        <f>lpg[[#This Row],[km]]/100 * $G$2</f>
        <v>7.0200000000000005</v>
      </c>
    </row>
    <row r="354" spans="1:22" x14ac:dyDescent="0.25">
      <c r="A354">
        <v>348</v>
      </c>
      <c r="B354" s="1">
        <v>41987</v>
      </c>
      <c r="C354">
        <v>39</v>
      </c>
      <c r="E354">
        <f t="shared" si="58"/>
        <v>42.66</v>
      </c>
      <c r="F354">
        <f t="shared" si="59"/>
        <v>5.9700000000000006</v>
      </c>
      <c r="H354">
        <f>ROUND(IF(F354&gt;15, 0, ($G$1*(lpg[[#This Row],[km]]/2))/100), 2)</f>
        <v>1.17</v>
      </c>
      <c r="I354">
        <f>ROUND(IF(F354&gt;15, ($G$2*(lpg[[#This Row],[km]]))/100, ($G$2*(lpg[[#This Row],[km]]/2))/100), 2)</f>
        <v>1.76</v>
      </c>
      <c r="K354" t="b">
        <f>WEEKDAY(lpg[[#This Row],[data]],14) = 1</f>
        <v>0</v>
      </c>
      <c r="M354" t="b">
        <f t="shared" si="60"/>
        <v>0</v>
      </c>
      <c r="N354" t="b">
        <f t="shared" si="61"/>
        <v>1</v>
      </c>
      <c r="P354" t="b">
        <f t="shared" si="56"/>
        <v>0</v>
      </c>
      <c r="Q354">
        <f t="shared" si="57"/>
        <v>4.2100000000000009</v>
      </c>
      <c r="S354">
        <f t="shared" si="62"/>
        <v>0</v>
      </c>
      <c r="T354">
        <f t="shared" si="63"/>
        <v>25.79</v>
      </c>
      <c r="U354">
        <f>lpg[[#This Row],[km]]/100 * $G$1</f>
        <v>2.34</v>
      </c>
      <c r="V354">
        <f>lpg[[#This Row],[km]]/100 * $G$2</f>
        <v>3.5100000000000002</v>
      </c>
    </row>
    <row r="355" spans="1:22" x14ac:dyDescent="0.25">
      <c r="A355">
        <v>349</v>
      </c>
      <c r="B355" s="1">
        <v>41988</v>
      </c>
      <c r="C355">
        <v>125</v>
      </c>
      <c r="E355">
        <f t="shared" si="58"/>
        <v>41.489999999999995</v>
      </c>
      <c r="F355">
        <f t="shared" si="59"/>
        <v>30</v>
      </c>
      <c r="H355">
        <f>ROUND(IF(F355&gt;15, 0, ($G$1*(lpg[[#This Row],[km]]/2))/100), 2)</f>
        <v>0</v>
      </c>
      <c r="I355">
        <f>ROUND(IF(F355&gt;15, ($G$2*(lpg[[#This Row],[km]]))/100, ($G$2*(lpg[[#This Row],[km]]/2))/100), 2)</f>
        <v>11.25</v>
      </c>
      <c r="K355" t="b">
        <f>WEEKDAY(lpg[[#This Row],[data]],14) = 1</f>
        <v>0</v>
      </c>
      <c r="M355" t="b">
        <f t="shared" si="60"/>
        <v>0</v>
      </c>
      <c r="N355" t="b">
        <f t="shared" si="61"/>
        <v>0</v>
      </c>
      <c r="P355" t="b">
        <f t="shared" si="56"/>
        <v>0</v>
      </c>
      <c r="Q355">
        <f t="shared" si="57"/>
        <v>18.75</v>
      </c>
      <c r="S355">
        <f t="shared" si="62"/>
        <v>0</v>
      </c>
      <c r="T355">
        <f t="shared" si="63"/>
        <v>0</v>
      </c>
      <c r="U355">
        <f>lpg[[#This Row],[km]]/100 * $G$1</f>
        <v>7.5</v>
      </c>
      <c r="V355">
        <f>lpg[[#This Row],[km]]/100 * $G$2</f>
        <v>11.25</v>
      </c>
    </row>
    <row r="356" spans="1:22" x14ac:dyDescent="0.25">
      <c r="A356">
        <v>350</v>
      </c>
      <c r="B356" s="1">
        <v>41989</v>
      </c>
      <c r="C356">
        <v>34</v>
      </c>
      <c r="E356">
        <f t="shared" si="58"/>
        <v>41.489999999999995</v>
      </c>
      <c r="F356">
        <f t="shared" si="59"/>
        <v>18.75</v>
      </c>
      <c r="H356">
        <f>ROUND(IF(F356&gt;15, 0, ($G$1*(lpg[[#This Row],[km]]/2))/100), 2)</f>
        <v>0</v>
      </c>
      <c r="I356">
        <f>ROUND(IF(F356&gt;15, ($G$2*(lpg[[#This Row],[km]]))/100, ($G$2*(lpg[[#This Row],[km]]/2))/100), 2)</f>
        <v>3.06</v>
      </c>
      <c r="K356" t="b">
        <f>WEEKDAY(lpg[[#This Row],[data]],14) = 1</f>
        <v>0</v>
      </c>
      <c r="M356" t="b">
        <f t="shared" si="60"/>
        <v>0</v>
      </c>
      <c r="N356" t="b">
        <f t="shared" si="61"/>
        <v>0</v>
      </c>
      <c r="P356" t="b">
        <f t="shared" si="56"/>
        <v>0</v>
      </c>
      <c r="Q356">
        <f t="shared" si="57"/>
        <v>15.69</v>
      </c>
      <c r="S356">
        <f t="shared" si="62"/>
        <v>0</v>
      </c>
      <c r="T356">
        <f t="shared" si="63"/>
        <v>0</v>
      </c>
      <c r="U356">
        <f>lpg[[#This Row],[km]]/100 * $G$1</f>
        <v>2.04</v>
      </c>
      <c r="V356">
        <f>lpg[[#This Row],[km]]/100 * $G$2</f>
        <v>3.06</v>
      </c>
    </row>
    <row r="357" spans="1:22" x14ac:dyDescent="0.25">
      <c r="A357">
        <v>351</v>
      </c>
      <c r="B357" s="1">
        <v>41990</v>
      </c>
      <c r="C357">
        <v>129</v>
      </c>
      <c r="E357">
        <f t="shared" si="58"/>
        <v>41.489999999999995</v>
      </c>
      <c r="F357">
        <f t="shared" si="59"/>
        <v>15.69</v>
      </c>
      <c r="H357">
        <f>ROUND(IF(F357&gt;15, 0, ($G$1*(lpg[[#This Row],[km]]/2))/100), 2)</f>
        <v>0</v>
      </c>
      <c r="I357">
        <f>ROUND(IF(F357&gt;15, ($G$2*(lpg[[#This Row],[km]]))/100, ($G$2*(lpg[[#This Row],[km]]/2))/100), 2)</f>
        <v>11.61</v>
      </c>
      <c r="K357" t="b">
        <f>WEEKDAY(lpg[[#This Row],[data]],14) = 1</f>
        <v>0</v>
      </c>
      <c r="M357" t="b">
        <f t="shared" si="60"/>
        <v>0</v>
      </c>
      <c r="N357" t="b">
        <f t="shared" si="61"/>
        <v>1</v>
      </c>
      <c r="P357" t="b">
        <f t="shared" si="56"/>
        <v>0</v>
      </c>
      <c r="Q357">
        <f t="shared" si="57"/>
        <v>4.08</v>
      </c>
      <c r="S357">
        <f t="shared" si="62"/>
        <v>0</v>
      </c>
      <c r="T357">
        <f t="shared" si="63"/>
        <v>25.92</v>
      </c>
      <c r="U357">
        <f>lpg[[#This Row],[km]]/100 * $G$1</f>
        <v>7.74</v>
      </c>
      <c r="V357">
        <f>lpg[[#This Row],[km]]/100 * $G$2</f>
        <v>11.61</v>
      </c>
    </row>
    <row r="358" spans="1:22" x14ac:dyDescent="0.25">
      <c r="A358">
        <v>352</v>
      </c>
      <c r="B358" s="1">
        <v>41991</v>
      </c>
      <c r="C358">
        <v>112</v>
      </c>
      <c r="E358">
        <f t="shared" si="58"/>
        <v>41.489999999999995</v>
      </c>
      <c r="F358">
        <f t="shared" si="59"/>
        <v>30</v>
      </c>
      <c r="H358">
        <f>ROUND(IF(F358&gt;15, 0, ($G$1*(lpg[[#This Row],[km]]/2))/100), 2)</f>
        <v>0</v>
      </c>
      <c r="I358">
        <f>ROUND(IF(F358&gt;15, ($G$2*(lpg[[#This Row],[km]]))/100, ($G$2*(lpg[[#This Row],[km]]/2))/100), 2)</f>
        <v>10.08</v>
      </c>
      <c r="K358" t="b">
        <f>WEEKDAY(lpg[[#This Row],[data]],14) = 1</f>
        <v>1</v>
      </c>
      <c r="M358" t="b">
        <f t="shared" si="60"/>
        <v>0</v>
      </c>
      <c r="N358" t="b">
        <f t="shared" si="61"/>
        <v>0</v>
      </c>
      <c r="P358" t="b">
        <f t="shared" si="56"/>
        <v>0</v>
      </c>
      <c r="Q358">
        <f t="shared" si="57"/>
        <v>19.920000000000002</v>
      </c>
      <c r="S358">
        <f t="shared" si="62"/>
        <v>0</v>
      </c>
      <c r="T358">
        <f t="shared" si="63"/>
        <v>0</v>
      </c>
      <c r="U358">
        <f>lpg[[#This Row],[km]]/100 * $G$1</f>
        <v>6.7200000000000006</v>
      </c>
      <c r="V358">
        <f>lpg[[#This Row],[km]]/100 * $G$2</f>
        <v>10.080000000000002</v>
      </c>
    </row>
    <row r="359" spans="1:22" x14ac:dyDescent="0.25">
      <c r="A359">
        <v>353</v>
      </c>
      <c r="B359" s="1">
        <v>41992</v>
      </c>
      <c r="C359">
        <v>78</v>
      </c>
      <c r="E359">
        <f t="shared" si="58"/>
        <v>41.489999999999995</v>
      </c>
      <c r="F359">
        <f t="shared" si="59"/>
        <v>19.920000000000002</v>
      </c>
      <c r="H359">
        <f>ROUND(IF(F359&gt;15, 0, ($G$1*(lpg[[#This Row],[km]]/2))/100), 2)</f>
        <v>0</v>
      </c>
      <c r="I359">
        <f>ROUND(IF(F359&gt;15, ($G$2*(lpg[[#This Row],[km]]))/100, ($G$2*(lpg[[#This Row],[km]]/2))/100), 2)</f>
        <v>7.02</v>
      </c>
      <c r="K359" t="b">
        <f>WEEKDAY(lpg[[#This Row],[data]],14) = 1</f>
        <v>0</v>
      </c>
      <c r="M359" t="b">
        <f t="shared" si="60"/>
        <v>0</v>
      </c>
      <c r="N359" t="b">
        <f t="shared" si="61"/>
        <v>0</v>
      </c>
      <c r="P359" t="b">
        <f t="shared" si="56"/>
        <v>0</v>
      </c>
      <c r="Q359">
        <f t="shared" si="57"/>
        <v>12.900000000000002</v>
      </c>
      <c r="S359">
        <f t="shared" si="62"/>
        <v>0</v>
      </c>
      <c r="T359">
        <f t="shared" si="63"/>
        <v>0</v>
      </c>
      <c r="U359">
        <f>lpg[[#This Row],[km]]/100 * $G$1</f>
        <v>4.68</v>
      </c>
      <c r="V359">
        <f>lpg[[#This Row],[km]]/100 * $G$2</f>
        <v>7.0200000000000005</v>
      </c>
    </row>
    <row r="360" spans="1:22" x14ac:dyDescent="0.25">
      <c r="A360">
        <v>354</v>
      </c>
      <c r="B360" s="1">
        <v>41993</v>
      </c>
      <c r="C360">
        <v>114</v>
      </c>
      <c r="E360">
        <f t="shared" si="58"/>
        <v>41.489999999999995</v>
      </c>
      <c r="F360">
        <f t="shared" si="59"/>
        <v>12.900000000000002</v>
      </c>
      <c r="H360">
        <f>ROUND(IF(F360&gt;15, 0, ($G$1*(lpg[[#This Row],[km]]/2))/100), 2)</f>
        <v>3.42</v>
      </c>
      <c r="I360">
        <f>ROUND(IF(F360&gt;15, ($G$2*(lpg[[#This Row],[km]]))/100, ($G$2*(lpg[[#This Row],[km]]/2))/100), 2)</f>
        <v>5.13</v>
      </c>
      <c r="K360" t="b">
        <f>WEEKDAY(lpg[[#This Row],[data]],14) = 1</f>
        <v>0</v>
      </c>
      <c r="M360" t="b">
        <f t="shared" si="60"/>
        <v>0</v>
      </c>
      <c r="N360" t="b">
        <f t="shared" si="61"/>
        <v>0</v>
      </c>
      <c r="P360" t="b">
        <f t="shared" si="56"/>
        <v>0</v>
      </c>
      <c r="Q360">
        <f t="shared" si="57"/>
        <v>7.7700000000000022</v>
      </c>
      <c r="S360">
        <f t="shared" si="62"/>
        <v>0</v>
      </c>
      <c r="T360">
        <f t="shared" si="63"/>
        <v>0</v>
      </c>
      <c r="U360">
        <f>lpg[[#This Row],[km]]/100 * $G$1</f>
        <v>6.84</v>
      </c>
      <c r="V360">
        <f>lpg[[#This Row],[km]]/100 * $G$2</f>
        <v>10.26</v>
      </c>
    </row>
    <row r="361" spans="1:22" x14ac:dyDescent="0.25">
      <c r="A361">
        <v>355</v>
      </c>
      <c r="B361" s="1">
        <v>41994</v>
      </c>
      <c r="C361">
        <v>122</v>
      </c>
      <c r="E361">
        <f t="shared" si="58"/>
        <v>38.069999999999993</v>
      </c>
      <c r="F361">
        <f t="shared" si="59"/>
        <v>7.7700000000000022</v>
      </c>
      <c r="H361">
        <f>ROUND(IF(F361&gt;15, 0, ($G$1*(lpg[[#This Row],[km]]/2))/100), 2)</f>
        <v>3.66</v>
      </c>
      <c r="I361">
        <f>ROUND(IF(F361&gt;15, ($G$2*(lpg[[#This Row],[km]]))/100, ($G$2*(lpg[[#This Row],[km]]/2))/100), 2)</f>
        <v>5.49</v>
      </c>
      <c r="K361" t="b">
        <f>WEEKDAY(lpg[[#This Row],[data]],14) = 1</f>
        <v>0</v>
      </c>
      <c r="M361" t="b">
        <f t="shared" si="60"/>
        <v>0</v>
      </c>
      <c r="N361" t="b">
        <f t="shared" si="61"/>
        <v>1</v>
      </c>
      <c r="P361" t="b">
        <f t="shared" si="56"/>
        <v>0</v>
      </c>
      <c r="Q361">
        <f t="shared" si="57"/>
        <v>2.280000000000002</v>
      </c>
      <c r="S361">
        <f t="shared" si="62"/>
        <v>0</v>
      </c>
      <c r="T361">
        <f t="shared" si="63"/>
        <v>27.72</v>
      </c>
      <c r="U361">
        <f>lpg[[#This Row],[km]]/100 * $G$1</f>
        <v>7.32</v>
      </c>
      <c r="V361">
        <f>lpg[[#This Row],[km]]/100 * $G$2</f>
        <v>10.98</v>
      </c>
    </row>
    <row r="362" spans="1:22" x14ac:dyDescent="0.25">
      <c r="A362">
        <v>356</v>
      </c>
      <c r="B362" s="1">
        <v>41995</v>
      </c>
      <c r="C362">
        <v>42</v>
      </c>
      <c r="E362">
        <f t="shared" si="58"/>
        <v>34.409999999999997</v>
      </c>
      <c r="F362">
        <f t="shared" si="59"/>
        <v>30</v>
      </c>
      <c r="H362">
        <f>ROUND(IF(F362&gt;15, 0, ($G$1*(lpg[[#This Row],[km]]/2))/100), 2)</f>
        <v>0</v>
      </c>
      <c r="I362">
        <f>ROUND(IF(F362&gt;15, ($G$2*(lpg[[#This Row],[km]]))/100, ($G$2*(lpg[[#This Row],[km]]/2))/100), 2)</f>
        <v>3.78</v>
      </c>
      <c r="K362" t="b">
        <f>WEEKDAY(lpg[[#This Row],[data]],14) = 1</f>
        <v>0</v>
      </c>
      <c r="M362" t="b">
        <f t="shared" si="60"/>
        <v>0</v>
      </c>
      <c r="N362" t="b">
        <f t="shared" si="61"/>
        <v>0</v>
      </c>
      <c r="P362" t="b">
        <f t="shared" si="56"/>
        <v>0</v>
      </c>
      <c r="Q362">
        <f t="shared" si="57"/>
        <v>26.22</v>
      </c>
      <c r="S362">
        <f t="shared" si="62"/>
        <v>0</v>
      </c>
      <c r="T362">
        <f t="shared" si="63"/>
        <v>0</v>
      </c>
      <c r="U362">
        <f>lpg[[#This Row],[km]]/100 * $G$1</f>
        <v>2.52</v>
      </c>
      <c r="V362">
        <f>lpg[[#This Row],[km]]/100 * $G$2</f>
        <v>3.78</v>
      </c>
    </row>
    <row r="363" spans="1:22" x14ac:dyDescent="0.25">
      <c r="A363">
        <v>357</v>
      </c>
      <c r="B363" s="1">
        <v>41996</v>
      </c>
      <c r="C363">
        <v>149</v>
      </c>
      <c r="E363">
        <f t="shared" si="58"/>
        <v>34.409999999999997</v>
      </c>
      <c r="F363">
        <f t="shared" si="59"/>
        <v>26.22</v>
      </c>
      <c r="H363">
        <f>ROUND(IF(F363&gt;15, 0, ($G$1*(lpg[[#This Row],[km]]/2))/100), 2)</f>
        <v>0</v>
      </c>
      <c r="I363">
        <f>ROUND(IF(F363&gt;15, ($G$2*(lpg[[#This Row],[km]]))/100, ($G$2*(lpg[[#This Row],[km]]/2))/100), 2)</f>
        <v>13.41</v>
      </c>
      <c r="K363" t="b">
        <f>WEEKDAY(lpg[[#This Row],[data]],14) = 1</f>
        <v>0</v>
      </c>
      <c r="M363" t="b">
        <f t="shared" si="60"/>
        <v>0</v>
      </c>
      <c r="N363" t="b">
        <f t="shared" si="61"/>
        <v>0</v>
      </c>
      <c r="P363" t="b">
        <f t="shared" si="56"/>
        <v>0</v>
      </c>
      <c r="Q363">
        <f t="shared" si="57"/>
        <v>12.809999999999999</v>
      </c>
      <c r="S363">
        <f t="shared" si="62"/>
        <v>0</v>
      </c>
      <c r="T363">
        <f t="shared" si="63"/>
        <v>0</v>
      </c>
      <c r="U363">
        <f>lpg[[#This Row],[km]]/100 * $G$1</f>
        <v>8.94</v>
      </c>
      <c r="V363">
        <f>lpg[[#This Row],[km]]/100 * $G$2</f>
        <v>13.41</v>
      </c>
    </row>
    <row r="364" spans="1:22" x14ac:dyDescent="0.25">
      <c r="A364">
        <v>358</v>
      </c>
      <c r="B364" s="1">
        <v>41997</v>
      </c>
      <c r="C364">
        <v>113</v>
      </c>
      <c r="E364">
        <f t="shared" si="58"/>
        <v>34.409999999999997</v>
      </c>
      <c r="F364">
        <f t="shared" si="59"/>
        <v>12.809999999999999</v>
      </c>
      <c r="H364">
        <f>ROUND(IF(F364&gt;15, 0, ($G$1*(lpg[[#This Row],[km]]/2))/100), 2)</f>
        <v>3.39</v>
      </c>
      <c r="I364">
        <f>ROUND(IF(F364&gt;15, ($G$2*(lpg[[#This Row],[km]]))/100, ($G$2*(lpg[[#This Row],[km]]/2))/100), 2)</f>
        <v>5.09</v>
      </c>
      <c r="K364" t="b">
        <f>WEEKDAY(lpg[[#This Row],[data]],14) = 1</f>
        <v>0</v>
      </c>
      <c r="M364" t="b">
        <f t="shared" si="60"/>
        <v>0</v>
      </c>
      <c r="N364" t="b">
        <f t="shared" si="61"/>
        <v>0</v>
      </c>
      <c r="P364" t="b">
        <f t="shared" si="56"/>
        <v>0</v>
      </c>
      <c r="Q364">
        <f t="shared" si="57"/>
        <v>7.7199999999999989</v>
      </c>
      <c r="S364">
        <f t="shared" si="62"/>
        <v>0</v>
      </c>
      <c r="T364">
        <f t="shared" si="63"/>
        <v>0</v>
      </c>
      <c r="U364">
        <f>lpg[[#This Row],[km]]/100 * $G$1</f>
        <v>6.7799999999999994</v>
      </c>
      <c r="V364">
        <f>lpg[[#This Row],[km]]/100 * $G$2</f>
        <v>10.169999999999998</v>
      </c>
    </row>
    <row r="365" spans="1:22" x14ac:dyDescent="0.25">
      <c r="A365">
        <v>359</v>
      </c>
      <c r="B365" s="1">
        <v>41998</v>
      </c>
      <c r="C365">
        <v>133</v>
      </c>
      <c r="E365">
        <f t="shared" si="58"/>
        <v>31.019999999999996</v>
      </c>
      <c r="F365">
        <f t="shared" si="59"/>
        <v>7.7199999999999989</v>
      </c>
      <c r="H365">
        <f>ROUND(IF(F365&gt;15, 0, ($G$1*(lpg[[#This Row],[km]]/2))/100), 2)</f>
        <v>3.99</v>
      </c>
      <c r="I365">
        <f>ROUND(IF(F365&gt;15, ($G$2*(lpg[[#This Row],[km]]))/100, ($G$2*(lpg[[#This Row],[km]]/2))/100), 2)</f>
        <v>5.99</v>
      </c>
      <c r="K365" t="b">
        <f>WEEKDAY(lpg[[#This Row],[data]],14) = 1</f>
        <v>1</v>
      </c>
      <c r="M365" t="b">
        <f t="shared" si="60"/>
        <v>1</v>
      </c>
      <c r="N365" t="b">
        <f t="shared" si="61"/>
        <v>1</v>
      </c>
      <c r="P365" t="b">
        <f t="shared" si="56"/>
        <v>0</v>
      </c>
      <c r="Q365">
        <f t="shared" si="57"/>
        <v>1.7299999999999986</v>
      </c>
      <c r="S365">
        <f t="shared" si="62"/>
        <v>17.970000000000006</v>
      </c>
      <c r="T365">
        <f t="shared" si="63"/>
        <v>28.270000000000003</v>
      </c>
      <c r="U365">
        <f>lpg[[#This Row],[km]]/100 * $G$1</f>
        <v>7.98</v>
      </c>
      <c r="V365">
        <f>lpg[[#This Row],[km]]/100 * $G$2</f>
        <v>11.97</v>
      </c>
    </row>
    <row r="366" spans="1:22" x14ac:dyDescent="0.25">
      <c r="A366">
        <v>360</v>
      </c>
      <c r="B366" s="1">
        <v>41999</v>
      </c>
      <c r="C366">
        <v>57</v>
      </c>
      <c r="E366">
        <f t="shared" si="58"/>
        <v>45</v>
      </c>
      <c r="F366">
        <f t="shared" si="59"/>
        <v>30</v>
      </c>
      <c r="H366">
        <f>ROUND(IF(F366&gt;15, 0, ($G$1*(lpg[[#This Row],[km]]/2))/100), 2)</f>
        <v>0</v>
      </c>
      <c r="I366">
        <f>ROUND(IF(F366&gt;15, ($G$2*(lpg[[#This Row],[km]]))/100, ($G$2*(lpg[[#This Row],[km]]/2))/100), 2)</f>
        <v>5.13</v>
      </c>
      <c r="K366" t="b">
        <f>WEEKDAY(lpg[[#This Row],[data]],14) = 1</f>
        <v>0</v>
      </c>
      <c r="M366" t="b">
        <f t="shared" si="60"/>
        <v>0</v>
      </c>
      <c r="N366" t="b">
        <f t="shared" si="61"/>
        <v>0</v>
      </c>
      <c r="P366" t="b">
        <f t="shared" si="56"/>
        <v>0</v>
      </c>
      <c r="Q366">
        <f t="shared" si="57"/>
        <v>24.87</v>
      </c>
      <c r="S366">
        <f t="shared" si="62"/>
        <v>0</v>
      </c>
      <c r="T366">
        <f t="shared" si="63"/>
        <v>0</v>
      </c>
      <c r="U366">
        <f>lpg[[#This Row],[km]]/100 * $G$1</f>
        <v>3.42</v>
      </c>
      <c r="V366">
        <f>lpg[[#This Row],[km]]/100 * $G$2</f>
        <v>5.13</v>
      </c>
    </row>
    <row r="367" spans="1:22" x14ac:dyDescent="0.25">
      <c r="A367">
        <v>361</v>
      </c>
      <c r="B367" s="1">
        <v>42000</v>
      </c>
      <c r="C367">
        <v>27</v>
      </c>
      <c r="E367">
        <f t="shared" si="58"/>
        <v>45</v>
      </c>
      <c r="F367">
        <f t="shared" si="59"/>
        <v>24.87</v>
      </c>
      <c r="H367">
        <f>ROUND(IF(F367&gt;15, 0, ($G$1*(lpg[[#This Row],[km]]/2))/100), 2)</f>
        <v>0</v>
      </c>
      <c r="I367">
        <f>ROUND(IF(F367&gt;15, ($G$2*(lpg[[#This Row],[km]]))/100, ($G$2*(lpg[[#This Row],[km]]/2))/100), 2)</f>
        <v>2.4300000000000002</v>
      </c>
      <c r="K367" t="b">
        <f>WEEKDAY(lpg[[#This Row],[data]],14) = 1</f>
        <v>0</v>
      </c>
      <c r="M367" t="b">
        <f t="shared" si="60"/>
        <v>0</v>
      </c>
      <c r="N367" t="b">
        <f t="shared" si="61"/>
        <v>0</v>
      </c>
      <c r="P367" t="b">
        <f t="shared" si="56"/>
        <v>0</v>
      </c>
      <c r="Q367">
        <f t="shared" si="57"/>
        <v>22.44</v>
      </c>
      <c r="S367">
        <f t="shared" si="62"/>
        <v>0</v>
      </c>
      <c r="T367">
        <f t="shared" si="63"/>
        <v>0</v>
      </c>
      <c r="U367">
        <f>lpg[[#This Row],[km]]/100 * $G$1</f>
        <v>1.62</v>
      </c>
      <c r="V367">
        <f>lpg[[#This Row],[km]]/100 * $G$2</f>
        <v>2.4300000000000002</v>
      </c>
    </row>
    <row r="368" spans="1:22" x14ac:dyDescent="0.25">
      <c r="A368">
        <v>362</v>
      </c>
      <c r="B368" s="1">
        <v>42001</v>
      </c>
      <c r="C368">
        <v>142</v>
      </c>
      <c r="E368">
        <f t="shared" si="58"/>
        <v>45</v>
      </c>
      <c r="F368">
        <f t="shared" si="59"/>
        <v>22.44</v>
      </c>
      <c r="H368">
        <f>ROUND(IF(F368&gt;15, 0, ($G$1*(lpg[[#This Row],[km]]/2))/100), 2)</f>
        <v>0</v>
      </c>
      <c r="I368">
        <f>ROUND(IF(F368&gt;15, ($G$2*(lpg[[#This Row],[km]]))/100, ($G$2*(lpg[[#This Row],[km]]/2))/100), 2)</f>
        <v>12.78</v>
      </c>
      <c r="K368" t="b">
        <f>WEEKDAY(lpg[[#This Row],[data]],14) = 1</f>
        <v>0</v>
      </c>
      <c r="M368" t="b">
        <f t="shared" si="60"/>
        <v>0</v>
      </c>
      <c r="N368" t="b">
        <f t="shared" si="61"/>
        <v>0</v>
      </c>
      <c r="P368" t="b">
        <f t="shared" si="56"/>
        <v>0</v>
      </c>
      <c r="Q368">
        <f t="shared" si="57"/>
        <v>9.6600000000000019</v>
      </c>
      <c r="S368">
        <f t="shared" si="62"/>
        <v>0</v>
      </c>
      <c r="T368">
        <f t="shared" si="63"/>
        <v>0</v>
      </c>
      <c r="U368">
        <f>lpg[[#This Row],[km]]/100 * $G$1</f>
        <v>8.52</v>
      </c>
      <c r="V368">
        <f>lpg[[#This Row],[km]]/100 * $G$2</f>
        <v>12.78</v>
      </c>
    </row>
    <row r="369" spans="1:22" x14ac:dyDescent="0.25">
      <c r="A369">
        <v>363</v>
      </c>
      <c r="B369" s="1">
        <v>42002</v>
      </c>
      <c r="C369">
        <v>24</v>
      </c>
      <c r="E369">
        <f t="shared" si="58"/>
        <v>45</v>
      </c>
      <c r="F369">
        <f t="shared" si="59"/>
        <v>9.6600000000000019</v>
      </c>
      <c r="H369">
        <f>ROUND(IF(F369&gt;15, 0, ($G$1*(lpg[[#This Row],[km]]/2))/100), 2)</f>
        <v>0.72</v>
      </c>
      <c r="I369">
        <f>ROUND(IF(F369&gt;15, ($G$2*(lpg[[#This Row],[km]]))/100, ($G$2*(lpg[[#This Row],[km]]/2))/100), 2)</f>
        <v>1.08</v>
      </c>
      <c r="K369" t="b">
        <f>WEEKDAY(lpg[[#This Row],[data]],14) = 1</f>
        <v>0</v>
      </c>
      <c r="M369" t="b">
        <f t="shared" si="60"/>
        <v>0</v>
      </c>
      <c r="N369" t="b">
        <f t="shared" si="61"/>
        <v>0</v>
      </c>
      <c r="P369" t="b">
        <f t="shared" si="56"/>
        <v>0</v>
      </c>
      <c r="Q369">
        <f t="shared" si="57"/>
        <v>8.5800000000000018</v>
      </c>
      <c r="S369">
        <f t="shared" si="62"/>
        <v>0</v>
      </c>
      <c r="T369">
        <f t="shared" si="63"/>
        <v>0</v>
      </c>
      <c r="U369">
        <f>lpg[[#This Row],[km]]/100 * $G$1</f>
        <v>1.44</v>
      </c>
      <c r="V369">
        <f>lpg[[#This Row],[km]]/100 * $G$2</f>
        <v>2.16</v>
      </c>
    </row>
    <row r="370" spans="1:22" x14ac:dyDescent="0.25">
      <c r="A370">
        <v>364</v>
      </c>
      <c r="B370" s="1">
        <v>42003</v>
      </c>
      <c r="C370">
        <v>156</v>
      </c>
      <c r="E370">
        <f t="shared" si="58"/>
        <v>44.28</v>
      </c>
      <c r="F370">
        <f t="shared" si="59"/>
        <v>8.5800000000000018</v>
      </c>
      <c r="H370">
        <f>ROUND(IF(F370&gt;15, 0, ($G$1*(lpg[[#This Row],[km]]/2))/100), 2)</f>
        <v>4.68</v>
      </c>
      <c r="I370">
        <f>ROUND(IF(F370&gt;15, ($G$2*(lpg[[#This Row],[km]]))/100, ($G$2*(lpg[[#This Row],[km]]/2))/100), 2)</f>
        <v>7.02</v>
      </c>
      <c r="K370" t="b">
        <f>WEEKDAY(lpg[[#This Row],[data]],14) = 1</f>
        <v>0</v>
      </c>
      <c r="M370" t="b">
        <f t="shared" si="60"/>
        <v>0</v>
      </c>
      <c r="N370" t="b">
        <f t="shared" si="61"/>
        <v>1</v>
      </c>
      <c r="P370" t="b">
        <f t="shared" si="56"/>
        <v>0</v>
      </c>
      <c r="Q370">
        <f t="shared" si="57"/>
        <v>1.5600000000000023</v>
      </c>
      <c r="S370">
        <f t="shared" si="62"/>
        <v>0</v>
      </c>
      <c r="T370">
        <f t="shared" si="63"/>
        <v>28.439999999999998</v>
      </c>
      <c r="U370">
        <f>lpg[[#This Row],[km]]/100 * $G$1</f>
        <v>9.36</v>
      </c>
      <c r="V370">
        <f>lpg[[#This Row],[km]]/100 * $G$2</f>
        <v>14.040000000000001</v>
      </c>
    </row>
    <row r="371" spans="1:22" x14ac:dyDescent="0.25">
      <c r="A371">
        <v>365</v>
      </c>
      <c r="B371" s="1">
        <v>42004</v>
      </c>
      <c r="C371">
        <v>141</v>
      </c>
      <c r="E371">
        <f t="shared" si="58"/>
        <v>39.6</v>
      </c>
      <c r="F371">
        <f t="shared" si="59"/>
        <v>30</v>
      </c>
      <c r="H371">
        <f>ROUND(IF(F371&gt;15, 0, ($G$1*(lpg[[#This Row],[km]]/2))/100), 2)</f>
        <v>0</v>
      </c>
      <c r="I371">
        <f>ROUND(IF(F371&gt;15, ($G$2*(lpg[[#This Row],[km]]))/100, ($G$2*(lpg[[#This Row],[km]]/2))/100), 2)</f>
        <v>12.69</v>
      </c>
      <c r="K371" t="b">
        <f>WEEKDAY(lpg[[#This Row],[data]],14) = 1</f>
        <v>0</v>
      </c>
      <c r="M371" t="b">
        <f t="shared" si="60"/>
        <v>0</v>
      </c>
      <c r="N371" t="b">
        <f t="shared" si="61"/>
        <v>0</v>
      </c>
      <c r="P371" t="b">
        <f t="shared" si="56"/>
        <v>0</v>
      </c>
      <c r="Q371">
        <f t="shared" si="57"/>
        <v>17.310000000000002</v>
      </c>
      <c r="S371">
        <f t="shared" si="62"/>
        <v>0</v>
      </c>
      <c r="T371">
        <f t="shared" si="63"/>
        <v>0</v>
      </c>
      <c r="U371">
        <f>lpg[[#This Row],[km]]/100 * $G$1</f>
        <v>8.4599999999999991</v>
      </c>
      <c r="V371">
        <f>lpg[[#This Row],[km]]/100 * $G$2</f>
        <v>12.69</v>
      </c>
    </row>
    <row r="372" spans="1:22" x14ac:dyDescent="0.25">
      <c r="B372" s="1"/>
    </row>
  </sheetData>
  <conditionalFormatting sqref="P1:P1048576">
    <cfRule type="cellIs" dxfId="1" priority="1" operator="equal">
      <formula>TRUE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C p o + V w v T B B y j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M Y s Y Y p k B W C K W 2 X 4 E t e 5 / t D 4 T d Z P w 0 K j 6 Y u C q A r B H I + w N / A F B L A w Q U A A I A C A A K m j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o + V 9 u o U 9 l Z A Q A A 9 w E A A B M A H A B G b 3 J t d W x h c y 9 T Z W N 0 a W 9 u M S 5 t I K I Y A C i g F A A A A A A A A A A A A A A A A A A A A A A A A A A A A I 2 Q Q U v D M B T H z x b 6 H U K 9 b F C K G 1 P E 0 c P o F D 0 4 d O s u L i J Z + 9 x C 0 7 y S p M 5 u 7 L K v t J P g b f R 7 m T F x H j w Y C H n v h f z z / / 0 1 J I a j J K P D 2 e q 6 j u v o O V O Q E l H M S E g E G N c h d t U f a r d N 6 w 3 a Y a T f g j 4 m Z Q 7 S N G 6 4 g C B C a W y j G 1 5 0 R c c a l K Z D 1 L y k f d C Z w Y L q Z I 4 o X l J M N L 3 v x e N h j 3 L 5 i i p n p s o Y X U 5 5 q V 6 W L G W S 2 g 3 0 s k O t g c C 8 G 6 / p T / o g e M 4 N q N A 7 8 X w S o S h z q c O 2 T 6 5 l g i m X s 7 D V P j / z y W O J B k a m E h A e y 2 C A E p 6 b / g H k 1 B u w W b 3 Z b R c Z J 0 g K T B d V / a m X K K v c d k u O O Q f P U s Z s a t 8 + K M y t 0 C 2 w 1 F I 1 f m L w y e T 7 q i f E K G G C K R 0 a V f 7 + 6 M k q S Z s r E l M V R 8 l Y M a n 3 7 A e O u C p A N / 5 n y 1 + t v J Q Z Z k O w k k B s D W u f r L w s t 6 M 7 a S 4 6 w V 5 v v W 6 6 D p d / G + l + A V B L A Q I t A B Q A A g A I A A q a P l c L 0 w Q c o w A A A P Y A A A A S A A A A A A A A A A A A A A A A A A A A A A B D b 2 5 m a W c v U G F j a 2 F n Z S 5 4 b W x Q S w E C L Q A U A A I A C A A K m j 5 X D 8 r p q 6 Q A A A D p A A A A E w A A A A A A A A A A A A A A A A D v A A A A W 0 N v b n R l b n R f V H l w Z X N d L n h t b F B L A Q I t A B Q A A g A I A A q a P l f b q F P Z W Q E A A P c B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J A A A A A A A A 3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G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s c G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M w V D E 3 O j E 2 O j I x L j Y 4 M z Y z M T Z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B n L 0 F 1 d G 9 S Z W 1 v d m V k Q 2 9 s d W 1 u c z E u e 2 R h d G E s M H 0 m c X V v d D s s J n F 1 b 3 Q 7 U 2 V j d G l v b j E v b H B n L 0 F 1 d G 9 S Z W 1 v d m V k Q 2 9 s d W 1 u c z E u e 2 t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w Z y 9 B d X R v U m V t b 3 Z l Z E N v b H V t b n M x L n t k Y X R h L D B 9 J n F 1 b 3 Q 7 L C Z x d W 9 0 O 1 N l Y 3 R p b 2 4 x L 2 x w Z y 9 B d X R v U m V t b 3 Z l Z E N v b H V t b n M x L n t r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B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w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w Z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1 9 f Z 6 S 9 I k q L L B l a x w D 7 Z A A A A A A C A A A A A A A Q Z g A A A A E A A C A A A A A j z B 3 f z a u k r S 3 p o 2 M C i P d t 3 p j l b F A 1 B n k S W k p 4 L i w J J g A A A A A O g A A A A A I A A C A A A A B + 1 O g D M 0 v 9 C 8 2 U k x a D K R I g / d O G V O 8 2 + N f G Y x o E b n P d i V A A A A A 7 T x i g 4 i J e w d P a z J L O a p t q y e z 0 H I E i Q 2 y a T 0 6 h x o K H 0 g w q 2 w 3 f 9 W r W T + 3 W V f j o I 9 A D 9 S M Z E 5 E r 4 2 2 p K C F q + G E 3 z x G / Y o P 5 g z O / S R k p k G g J r k A A A A B h y A m F x n Q Z c A M X q w q F v V f y N C 2 6 7 n 7 L o g c m 6 e Y q g U x m 1 y 9 S E Q U H e W e v H z i T X u E O j C 5 9 / 7 u h G v g y Y u r D n 9 I y Z f m b < / D a t a M a s h u p > 
</file>

<file path=customXml/itemProps1.xml><?xml version="1.0" encoding="utf-8"?>
<ds:datastoreItem xmlns:ds="http://schemas.openxmlformats.org/officeDocument/2006/customXml" ds:itemID="{3D752756-8B7A-4C2A-8D82-D5ECA24E7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lpg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2023-11-16T16:03:21Z</dcterms:modified>
</cp:coreProperties>
</file>