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maj2017\zad4\"/>
    </mc:Choice>
  </mc:AlternateContent>
  <xr:revisionPtr revIDLastSave="0" documentId="13_ncr:1_{49E592AC-F6EE-4C00-8077-56F8D62F07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kier" sheetId="2" r:id="rId1"/>
    <sheet name="Arkusz1" sheetId="1" r:id="rId2"/>
  </sheets>
  <definedNames>
    <definedName name="ExternalData_1" localSheetId="0" hidden="1">'cukier'!$A$1:$C$2163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2" l="1"/>
  <c r="V29" i="2"/>
  <c r="V30" i="2"/>
  <c r="V31" i="2"/>
  <c r="V32" i="2"/>
  <c r="V33" i="2"/>
  <c r="V25" i="2"/>
  <c r="V26" i="2"/>
  <c r="V27" i="2"/>
  <c r="V2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H1847" i="2" s="1"/>
  <c r="I1847" i="2" s="1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H1863" i="2" s="1"/>
  <c r="I1863" i="2" s="1"/>
  <c r="G1864" i="2"/>
  <c r="G1865" i="2"/>
  <c r="G1866" i="2"/>
  <c r="G1867" i="2"/>
  <c r="G1868" i="2"/>
  <c r="H1868" i="2" s="1"/>
  <c r="I1868" i="2" s="1"/>
  <c r="G1869" i="2"/>
  <c r="G1870" i="2"/>
  <c r="G1871" i="2"/>
  <c r="G1872" i="2"/>
  <c r="G1873" i="2"/>
  <c r="G1874" i="2"/>
  <c r="G1875" i="2"/>
  <c r="G1876" i="2"/>
  <c r="G1877" i="2"/>
  <c r="G1878" i="2"/>
  <c r="G1879" i="2"/>
  <c r="H1879" i="2" s="1"/>
  <c r="I1879" i="2" s="1"/>
  <c r="G1880" i="2"/>
  <c r="G1881" i="2"/>
  <c r="G1882" i="2"/>
  <c r="G1883" i="2"/>
  <c r="G1884" i="2"/>
  <c r="H1884" i="2" s="1"/>
  <c r="I1884" i="2" s="1"/>
  <c r="G1885" i="2"/>
  <c r="G1886" i="2"/>
  <c r="G1887" i="2"/>
  <c r="G1888" i="2"/>
  <c r="G1889" i="2"/>
  <c r="G1890" i="2"/>
  <c r="G1891" i="2"/>
  <c r="G1892" i="2"/>
  <c r="G1893" i="2"/>
  <c r="G1894" i="2"/>
  <c r="G1895" i="2"/>
  <c r="H1895" i="2" s="1"/>
  <c r="I1895" i="2" s="1"/>
  <c r="G1896" i="2"/>
  <c r="G1897" i="2"/>
  <c r="G1898" i="2"/>
  <c r="G1899" i="2"/>
  <c r="G1900" i="2"/>
  <c r="H1900" i="2" s="1"/>
  <c r="I1900" i="2" s="1"/>
  <c r="G1901" i="2"/>
  <c r="G1902" i="2"/>
  <c r="G1903" i="2"/>
  <c r="G1904" i="2"/>
  <c r="G1905" i="2"/>
  <c r="G1906" i="2"/>
  <c r="G1907" i="2"/>
  <c r="G1908" i="2"/>
  <c r="G1909" i="2"/>
  <c r="G1910" i="2"/>
  <c r="G1911" i="2"/>
  <c r="H1911" i="2" s="1"/>
  <c r="I1911" i="2" s="1"/>
  <c r="G1912" i="2"/>
  <c r="G1913" i="2"/>
  <c r="G1914" i="2"/>
  <c r="G1915" i="2"/>
  <c r="G1916" i="2"/>
  <c r="H1916" i="2" s="1"/>
  <c r="I1916" i="2" s="1"/>
  <c r="G1917" i="2"/>
  <c r="G1918" i="2"/>
  <c r="G1919" i="2"/>
  <c r="G1920" i="2"/>
  <c r="G1921" i="2"/>
  <c r="G1922" i="2"/>
  <c r="G1923" i="2"/>
  <c r="G1924" i="2"/>
  <c r="G1925" i="2"/>
  <c r="G1926" i="2"/>
  <c r="G1927" i="2"/>
  <c r="H1927" i="2" s="1"/>
  <c r="I1927" i="2" s="1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H1943" i="2" s="1"/>
  <c r="I1943" i="2" s="1"/>
  <c r="G1944" i="2"/>
  <c r="G1945" i="2"/>
  <c r="G1946" i="2"/>
  <c r="G1947" i="2"/>
  <c r="G1948" i="2"/>
  <c r="H1948" i="2" s="1"/>
  <c r="I1948" i="2" s="1"/>
  <c r="G1949" i="2"/>
  <c r="G1950" i="2"/>
  <c r="G1951" i="2"/>
  <c r="G1952" i="2"/>
  <c r="G1953" i="2"/>
  <c r="G1954" i="2"/>
  <c r="G1955" i="2"/>
  <c r="G1956" i="2"/>
  <c r="G1957" i="2"/>
  <c r="G1958" i="2"/>
  <c r="G1959" i="2"/>
  <c r="H1959" i="2" s="1"/>
  <c r="I1959" i="2" s="1"/>
  <c r="G1960" i="2"/>
  <c r="G1961" i="2"/>
  <c r="G1962" i="2"/>
  <c r="G1963" i="2"/>
  <c r="G1964" i="2"/>
  <c r="H1964" i="2" s="1"/>
  <c r="I1964" i="2" s="1"/>
  <c r="G1965" i="2"/>
  <c r="G1966" i="2"/>
  <c r="G1967" i="2"/>
  <c r="G1968" i="2"/>
  <c r="G1969" i="2"/>
  <c r="G1970" i="2"/>
  <c r="G1971" i="2"/>
  <c r="G1972" i="2"/>
  <c r="G1973" i="2"/>
  <c r="G1974" i="2"/>
  <c r="G1975" i="2"/>
  <c r="H1975" i="2" s="1"/>
  <c r="I1975" i="2" s="1"/>
  <c r="G1976" i="2"/>
  <c r="G1977" i="2"/>
  <c r="G1978" i="2"/>
  <c r="G1979" i="2"/>
  <c r="G1980" i="2"/>
  <c r="H1980" i="2" s="1"/>
  <c r="I1980" i="2" s="1"/>
  <c r="G1981" i="2"/>
  <c r="G1982" i="2"/>
  <c r="G1983" i="2"/>
  <c r="G1984" i="2"/>
  <c r="G1985" i="2"/>
  <c r="G1986" i="2"/>
  <c r="G1987" i="2"/>
  <c r="G1988" i="2"/>
  <c r="G1989" i="2"/>
  <c r="G1990" i="2"/>
  <c r="G1991" i="2"/>
  <c r="H1991" i="2" s="1"/>
  <c r="I1991" i="2" s="1"/>
  <c r="G1992" i="2"/>
  <c r="G1993" i="2"/>
  <c r="G1994" i="2"/>
  <c r="G1995" i="2"/>
  <c r="G1996" i="2"/>
  <c r="H1996" i="2" s="1"/>
  <c r="I1996" i="2" s="1"/>
  <c r="G1997" i="2"/>
  <c r="G1998" i="2"/>
  <c r="G1999" i="2"/>
  <c r="G2000" i="2"/>
  <c r="G2001" i="2"/>
  <c r="G2002" i="2"/>
  <c r="G2003" i="2"/>
  <c r="G2004" i="2"/>
  <c r="G2005" i="2"/>
  <c r="G2006" i="2"/>
  <c r="G2007" i="2"/>
  <c r="H2007" i="2" s="1"/>
  <c r="I2007" i="2" s="1"/>
  <c r="G2008" i="2"/>
  <c r="G2009" i="2"/>
  <c r="G2010" i="2"/>
  <c r="G2011" i="2"/>
  <c r="G2012" i="2"/>
  <c r="H2012" i="2" s="1"/>
  <c r="I2012" i="2" s="1"/>
  <c r="G2013" i="2"/>
  <c r="G2014" i="2"/>
  <c r="G2015" i="2"/>
  <c r="G2016" i="2"/>
  <c r="G2017" i="2"/>
  <c r="G2018" i="2"/>
  <c r="G2019" i="2"/>
  <c r="G2020" i="2"/>
  <c r="G2021" i="2"/>
  <c r="G2022" i="2"/>
  <c r="G2023" i="2"/>
  <c r="H2023" i="2" s="1"/>
  <c r="I2023" i="2" s="1"/>
  <c r="G2024" i="2"/>
  <c r="G2025" i="2"/>
  <c r="G2026" i="2"/>
  <c r="G2027" i="2"/>
  <c r="G2028" i="2"/>
  <c r="H2028" i="2" s="1"/>
  <c r="I2028" i="2" s="1"/>
  <c r="G2029" i="2"/>
  <c r="G2030" i="2"/>
  <c r="G2031" i="2"/>
  <c r="G2032" i="2"/>
  <c r="G2033" i="2"/>
  <c r="G2034" i="2"/>
  <c r="G2035" i="2"/>
  <c r="G2036" i="2"/>
  <c r="G2037" i="2"/>
  <c r="G2038" i="2"/>
  <c r="G2039" i="2"/>
  <c r="H2039" i="2" s="1"/>
  <c r="I2039" i="2" s="1"/>
  <c r="G2040" i="2"/>
  <c r="G2041" i="2"/>
  <c r="G2042" i="2"/>
  <c r="G2043" i="2"/>
  <c r="G2044" i="2"/>
  <c r="H2044" i="2" s="1"/>
  <c r="I2044" i="2" s="1"/>
  <c r="G2045" i="2"/>
  <c r="G2046" i="2"/>
  <c r="G2047" i="2"/>
  <c r="G2048" i="2"/>
  <c r="G2049" i="2"/>
  <c r="G2050" i="2"/>
  <c r="G2051" i="2"/>
  <c r="G2052" i="2"/>
  <c r="G2053" i="2"/>
  <c r="G2054" i="2"/>
  <c r="G2055" i="2"/>
  <c r="H2055" i="2" s="1"/>
  <c r="I2055" i="2" s="1"/>
  <c r="G2056" i="2"/>
  <c r="G2057" i="2"/>
  <c r="G2058" i="2"/>
  <c r="G2059" i="2"/>
  <c r="G2060" i="2"/>
  <c r="H2060" i="2" s="1"/>
  <c r="I2060" i="2" s="1"/>
  <c r="G2061" i="2"/>
  <c r="G2062" i="2"/>
  <c r="G2063" i="2"/>
  <c r="G2064" i="2"/>
  <c r="G2065" i="2"/>
  <c r="G2066" i="2"/>
  <c r="G2067" i="2"/>
  <c r="G2068" i="2"/>
  <c r="G2069" i="2"/>
  <c r="G2070" i="2"/>
  <c r="G2071" i="2"/>
  <c r="H2071" i="2" s="1"/>
  <c r="I2071" i="2" s="1"/>
  <c r="G2072" i="2"/>
  <c r="G2073" i="2"/>
  <c r="G2074" i="2"/>
  <c r="G2075" i="2"/>
  <c r="G2076" i="2"/>
  <c r="H2076" i="2" s="1"/>
  <c r="I2076" i="2" s="1"/>
  <c r="G2077" i="2"/>
  <c r="G2078" i="2"/>
  <c r="G2079" i="2"/>
  <c r="G2080" i="2"/>
  <c r="G2081" i="2"/>
  <c r="G2082" i="2"/>
  <c r="G2083" i="2"/>
  <c r="G2084" i="2"/>
  <c r="G2085" i="2"/>
  <c r="G2086" i="2"/>
  <c r="G2087" i="2"/>
  <c r="H2087" i="2" s="1"/>
  <c r="I2087" i="2" s="1"/>
  <c r="G2088" i="2"/>
  <c r="G2089" i="2"/>
  <c r="G2090" i="2"/>
  <c r="G2091" i="2"/>
  <c r="G2092" i="2"/>
  <c r="H2092" i="2" s="1"/>
  <c r="I2092" i="2" s="1"/>
  <c r="G2093" i="2"/>
  <c r="G2094" i="2"/>
  <c r="G2095" i="2"/>
  <c r="G2096" i="2"/>
  <c r="G2097" i="2"/>
  <c r="G2098" i="2"/>
  <c r="G2099" i="2"/>
  <c r="G2100" i="2"/>
  <c r="G2101" i="2"/>
  <c r="G2102" i="2"/>
  <c r="G2103" i="2"/>
  <c r="H2103" i="2" s="1"/>
  <c r="I2103" i="2" s="1"/>
  <c r="G2104" i="2"/>
  <c r="G2105" i="2"/>
  <c r="G2106" i="2"/>
  <c r="G2107" i="2"/>
  <c r="G2108" i="2"/>
  <c r="H2108" i="2" s="1"/>
  <c r="I2108" i="2" s="1"/>
  <c r="G2109" i="2"/>
  <c r="G2110" i="2"/>
  <c r="G2111" i="2"/>
  <c r="G2112" i="2"/>
  <c r="G2113" i="2"/>
  <c r="G2114" i="2"/>
  <c r="G2115" i="2"/>
  <c r="G2116" i="2"/>
  <c r="G2117" i="2"/>
  <c r="G2118" i="2"/>
  <c r="G2119" i="2"/>
  <c r="H2119" i="2" s="1"/>
  <c r="I2119" i="2" s="1"/>
  <c r="G2120" i="2"/>
  <c r="G2121" i="2"/>
  <c r="G2122" i="2"/>
  <c r="G2123" i="2"/>
  <c r="G2124" i="2"/>
  <c r="H2124" i="2" s="1"/>
  <c r="I2124" i="2" s="1"/>
  <c r="G2125" i="2"/>
  <c r="G2126" i="2"/>
  <c r="G2127" i="2"/>
  <c r="G2128" i="2"/>
  <c r="G2129" i="2"/>
  <c r="G2130" i="2"/>
  <c r="G2131" i="2"/>
  <c r="G2132" i="2"/>
  <c r="G2133" i="2"/>
  <c r="G2134" i="2"/>
  <c r="G2135" i="2"/>
  <c r="H2135" i="2" s="1"/>
  <c r="I2135" i="2" s="1"/>
  <c r="G2136" i="2"/>
  <c r="G2137" i="2"/>
  <c r="G2138" i="2"/>
  <c r="G2139" i="2"/>
  <c r="G2140" i="2"/>
  <c r="H2140" i="2" s="1"/>
  <c r="I2140" i="2" s="1"/>
  <c r="G2141" i="2"/>
  <c r="G2142" i="2"/>
  <c r="G2143" i="2"/>
  <c r="G2144" i="2"/>
  <c r="G2145" i="2"/>
  <c r="G2146" i="2"/>
  <c r="G2147" i="2"/>
  <c r="G2148" i="2"/>
  <c r="G2149" i="2"/>
  <c r="G2150" i="2"/>
  <c r="G2151" i="2"/>
  <c r="H2151" i="2" s="1"/>
  <c r="I2151" i="2" s="1"/>
  <c r="G2152" i="2"/>
  <c r="G2153" i="2"/>
  <c r="G2154" i="2"/>
  <c r="G2155" i="2"/>
  <c r="G2156" i="2"/>
  <c r="H2156" i="2" s="1"/>
  <c r="I2156" i="2" s="1"/>
  <c r="G2157" i="2"/>
  <c r="G2158" i="2"/>
  <c r="G2159" i="2"/>
  <c r="G2160" i="2"/>
  <c r="G2161" i="2"/>
  <c r="G2162" i="2"/>
  <c r="G2163" i="2"/>
  <c r="I16" i="2"/>
  <c r="I22" i="2"/>
  <c r="I51" i="2"/>
  <c r="I64" i="2"/>
  <c r="I79" i="2"/>
  <c r="I106" i="2"/>
  <c r="I111" i="2"/>
  <c r="I138" i="2"/>
  <c r="I159" i="2"/>
  <c r="I196" i="2"/>
  <c r="I202" i="2"/>
  <c r="I230" i="2"/>
  <c r="I244" i="2"/>
  <c r="I254" i="2"/>
  <c r="I278" i="2"/>
  <c r="I279" i="2"/>
  <c r="I302" i="2"/>
  <c r="I326" i="2"/>
  <c r="I356" i="2"/>
  <c r="I378" i="2"/>
  <c r="I393" i="2"/>
  <c r="I403" i="2"/>
  <c r="I425" i="2"/>
  <c r="I430" i="2"/>
  <c r="I454" i="2"/>
  <c r="I476" i="2"/>
  <c r="I500" i="2"/>
  <c r="I503" i="2"/>
  <c r="I526" i="2"/>
  <c r="I542" i="2"/>
  <c r="I550" i="2"/>
  <c r="I570" i="2"/>
  <c r="I576" i="2"/>
  <c r="I599" i="2"/>
  <c r="I620" i="2"/>
  <c r="I640" i="2"/>
  <c r="I643" i="2"/>
  <c r="I664" i="2"/>
  <c r="I683" i="2"/>
  <c r="I702" i="2"/>
  <c r="I710" i="2"/>
  <c r="I729" i="2"/>
  <c r="I748" i="2"/>
  <c r="I767" i="2"/>
  <c r="I772" i="2"/>
  <c r="I792" i="2"/>
  <c r="I811" i="2"/>
  <c r="I831" i="2"/>
  <c r="I849" i="2"/>
  <c r="I868" i="2"/>
  <c r="I892" i="2"/>
  <c r="I910" i="2"/>
  <c r="I928" i="2"/>
  <c r="I947" i="2"/>
  <c r="I948" i="2"/>
  <c r="I967" i="2"/>
  <c r="I985" i="2"/>
  <c r="I1003" i="2"/>
  <c r="I1008" i="2"/>
  <c r="I1027" i="2"/>
  <c r="I1046" i="2"/>
  <c r="I1064" i="2"/>
  <c r="I1067" i="2"/>
  <c r="I1102" i="2"/>
  <c r="I1119" i="2"/>
  <c r="I1121" i="2"/>
  <c r="I1155" i="2"/>
  <c r="I1172" i="2"/>
  <c r="I1178" i="2"/>
  <c r="I1195" i="2"/>
  <c r="I1212" i="2"/>
  <c r="I1230" i="2"/>
  <c r="I1247" i="2"/>
  <c r="I1258" i="2"/>
  <c r="I1270" i="2"/>
  <c r="I1271" i="2"/>
  <c r="I1280" i="2"/>
  <c r="I1288" i="2"/>
  <c r="I1297" i="2"/>
  <c r="I1306" i="2"/>
  <c r="I1315" i="2"/>
  <c r="I1323" i="2"/>
  <c r="I1324" i="2"/>
  <c r="I1335" i="2"/>
  <c r="I1352" i="2"/>
  <c r="I1353" i="2"/>
  <c r="I1359" i="2"/>
  <c r="I1366" i="2"/>
  <c r="I1385" i="2"/>
  <c r="I1390" i="2"/>
  <c r="I1391" i="2"/>
  <c r="I1397" i="2"/>
  <c r="I1403" i="2"/>
  <c r="I1408" i="2"/>
  <c r="I1409" i="2"/>
  <c r="I1416" i="2"/>
  <c r="I1427" i="2"/>
  <c r="I1434" i="2"/>
  <c r="I1439" i="2"/>
  <c r="I1446" i="2"/>
  <c r="I1452" i="2"/>
  <c r="I1457" i="2"/>
  <c r="I1464" i="2"/>
  <c r="I1465" i="2"/>
  <c r="I1470" i="2"/>
  <c r="I1475" i="2"/>
  <c r="I1482" i="2"/>
  <c r="I1483" i="2"/>
  <c r="I1488" i="2"/>
  <c r="I1494" i="2"/>
  <c r="I1513" i="2"/>
  <c r="I1518" i="2"/>
  <c r="I1519" i="2"/>
  <c r="I1525" i="2"/>
  <c r="I1531" i="2"/>
  <c r="I1536" i="2"/>
  <c r="I1537" i="2"/>
  <c r="I1544" i="2"/>
  <c r="I1555" i="2"/>
  <c r="I1562" i="2"/>
  <c r="I1567" i="2"/>
  <c r="I1574" i="2"/>
  <c r="I1580" i="2"/>
  <c r="I1585" i="2"/>
  <c r="I1592" i="2"/>
  <c r="I1593" i="2"/>
  <c r="I1598" i="2"/>
  <c r="I1603" i="2"/>
  <c r="I1610" i="2"/>
  <c r="I1611" i="2"/>
  <c r="I1616" i="2"/>
  <c r="I1622" i="2"/>
  <c r="I1640" i="2"/>
  <c r="I1646" i="2"/>
  <c r="I1651" i="2"/>
  <c r="I1657" i="2"/>
  <c r="I1662" i="2"/>
  <c r="I1663" i="2"/>
  <c r="I1668" i="2"/>
  <c r="I1673" i="2"/>
  <c r="I1678" i="2"/>
  <c r="I1679" i="2"/>
  <c r="I1684" i="2"/>
  <c r="I1689" i="2"/>
  <c r="I1694" i="2"/>
  <c r="I1695" i="2"/>
  <c r="I1700" i="2"/>
  <c r="I1705" i="2"/>
  <c r="I1710" i="2"/>
  <c r="I1711" i="2"/>
  <c r="I1716" i="2"/>
  <c r="I1721" i="2"/>
  <c r="I1726" i="2"/>
  <c r="I1727" i="2"/>
  <c r="I1732" i="2"/>
  <c r="I1737" i="2"/>
  <c r="I1742" i="2"/>
  <c r="I1743" i="2"/>
  <c r="I1748" i="2"/>
  <c r="I1753" i="2"/>
  <c r="I1758" i="2"/>
  <c r="I1759" i="2"/>
  <c r="I1764" i="2"/>
  <c r="I1769" i="2"/>
  <c r="I1774" i="2"/>
  <c r="I1775" i="2"/>
  <c r="I1780" i="2"/>
  <c r="I1785" i="2"/>
  <c r="I1790" i="2"/>
  <c r="I1791" i="2"/>
  <c r="I1796" i="2"/>
  <c r="I1801" i="2"/>
  <c r="I1806" i="2"/>
  <c r="I1807" i="2"/>
  <c r="I1812" i="2"/>
  <c r="I1817" i="2"/>
  <c r="I1822" i="2"/>
  <c r="I1823" i="2"/>
  <c r="I1828" i="2"/>
  <c r="I1833" i="2"/>
  <c r="I1838" i="2"/>
  <c r="I1839" i="2"/>
  <c r="I1844" i="2"/>
  <c r="I1849" i="2"/>
  <c r="I1854" i="2"/>
  <c r="I1855" i="2"/>
  <c r="I1860" i="2"/>
  <c r="I1865" i="2"/>
  <c r="I1870" i="2"/>
  <c r="I1871" i="2"/>
  <c r="I1876" i="2"/>
  <c r="I1881" i="2"/>
  <c r="I1886" i="2"/>
  <c r="I1887" i="2"/>
  <c r="I1892" i="2"/>
  <c r="I1897" i="2"/>
  <c r="I1902" i="2"/>
  <c r="I1903" i="2"/>
  <c r="I1908" i="2"/>
  <c r="I1913" i="2"/>
  <c r="I1918" i="2"/>
  <c r="I1919" i="2"/>
  <c r="I1924" i="2"/>
  <c r="I1929" i="2"/>
  <c r="I1934" i="2"/>
  <c r="I1935" i="2"/>
  <c r="I1940" i="2"/>
  <c r="I1945" i="2"/>
  <c r="I1950" i="2"/>
  <c r="I1951" i="2"/>
  <c r="I1956" i="2"/>
  <c r="I1961" i="2"/>
  <c r="I1966" i="2"/>
  <c r="I1967" i="2"/>
  <c r="I1972" i="2"/>
  <c r="I1977" i="2"/>
  <c r="I1982" i="2"/>
  <c r="I1983" i="2"/>
  <c r="I1988" i="2"/>
  <c r="I1993" i="2"/>
  <c r="I1998" i="2"/>
  <c r="I1999" i="2"/>
  <c r="I2004" i="2"/>
  <c r="I2009" i="2"/>
  <c r="I2014" i="2"/>
  <c r="I2015" i="2"/>
  <c r="I2020" i="2"/>
  <c r="I2025" i="2"/>
  <c r="I2030" i="2"/>
  <c r="I2031" i="2"/>
  <c r="I2036" i="2"/>
  <c r="I2041" i="2"/>
  <c r="I2046" i="2"/>
  <c r="I2047" i="2"/>
  <c r="I2052" i="2"/>
  <c r="I2057" i="2"/>
  <c r="I2062" i="2"/>
  <c r="I2063" i="2"/>
  <c r="I2068" i="2"/>
  <c r="I2073" i="2"/>
  <c r="I2078" i="2"/>
  <c r="I2079" i="2"/>
  <c r="I2084" i="2"/>
  <c r="I2089" i="2"/>
  <c r="I2094" i="2"/>
  <c r="I2095" i="2"/>
  <c r="I2100" i="2"/>
  <c r="I2105" i="2"/>
  <c r="I2110" i="2"/>
  <c r="I2111" i="2"/>
  <c r="I2116" i="2"/>
  <c r="I2121" i="2"/>
  <c r="I2126" i="2"/>
  <c r="I2127" i="2"/>
  <c r="I2132" i="2"/>
  <c r="I2137" i="2"/>
  <c r="I2142" i="2"/>
  <c r="I2143" i="2"/>
  <c r="I2148" i="2"/>
  <c r="I2153" i="2"/>
  <c r="I2158" i="2"/>
  <c r="I2159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I20" i="2" s="1"/>
  <c r="H21" i="2"/>
  <c r="I21" i="2" s="1"/>
  <c r="H22" i="2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H107" i="2"/>
  <c r="I107" i="2" s="1"/>
  <c r="H108" i="2"/>
  <c r="I108" i="2" s="1"/>
  <c r="H109" i="2"/>
  <c r="I109" i="2" s="1"/>
  <c r="H110" i="2"/>
  <c r="I110" i="2" s="1"/>
  <c r="H11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H279" i="2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H426" i="2"/>
  <c r="I426" i="2" s="1"/>
  <c r="H427" i="2"/>
  <c r="I427" i="2" s="1"/>
  <c r="H428" i="2"/>
  <c r="I428" i="2" s="1"/>
  <c r="H429" i="2"/>
  <c r="I429" i="2" s="1"/>
  <c r="H430" i="2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H501" i="2"/>
  <c r="I501" i="2" s="1"/>
  <c r="H502" i="2"/>
  <c r="I502" i="2" s="1"/>
  <c r="H503" i="2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H641" i="2"/>
  <c r="I641" i="2" s="1"/>
  <c r="H642" i="2"/>
  <c r="I642" i="2" s="1"/>
  <c r="H643" i="2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H768" i="2"/>
  <c r="I768" i="2" s="1"/>
  <c r="H769" i="2"/>
  <c r="I769" i="2" s="1"/>
  <c r="H770" i="2"/>
  <c r="I770" i="2" s="1"/>
  <c r="H771" i="2"/>
  <c r="I771" i="2" s="1"/>
  <c r="H772" i="2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H948" i="2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H1004" i="2"/>
  <c r="I1004" i="2" s="1"/>
  <c r="H1005" i="2"/>
  <c r="I1005" i="2" s="1"/>
  <c r="H1006" i="2"/>
  <c r="I1006" i="2" s="1"/>
  <c r="H1007" i="2"/>
  <c r="I1007" i="2" s="1"/>
  <c r="H1008" i="2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H1065" i="2"/>
  <c r="I1065" i="2" s="1"/>
  <c r="H1066" i="2"/>
  <c r="I1066" i="2" s="1"/>
  <c r="H1067" i="2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H1120" i="2"/>
  <c r="I1120" i="2" s="1"/>
  <c r="H1121" i="2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H1271" i="2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H1324" i="2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H1353" i="2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H1386" i="2"/>
  <c r="I1386" i="2" s="1"/>
  <c r="H1387" i="2"/>
  <c r="I1387" i="2" s="1"/>
  <c r="H1388" i="2"/>
  <c r="I1388" i="2" s="1"/>
  <c r="H1389" i="2"/>
  <c r="I1389" i="2" s="1"/>
  <c r="H1390" i="2"/>
  <c r="H1391" i="2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H1404" i="2"/>
  <c r="I1404" i="2" s="1"/>
  <c r="H1405" i="2"/>
  <c r="I1405" i="2" s="1"/>
  <c r="H1406" i="2"/>
  <c r="I1406" i="2" s="1"/>
  <c r="H1407" i="2"/>
  <c r="I1407" i="2" s="1"/>
  <c r="H1408" i="2"/>
  <c r="H1409" i="2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H1435" i="2"/>
  <c r="I1435" i="2" s="1"/>
  <c r="H1436" i="2"/>
  <c r="I1436" i="2" s="1"/>
  <c r="H1437" i="2"/>
  <c r="I1437" i="2" s="1"/>
  <c r="H1438" i="2"/>
  <c r="I1438" i="2" s="1"/>
  <c r="H1439" i="2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H1453" i="2"/>
  <c r="I1453" i="2" s="1"/>
  <c r="H1454" i="2"/>
  <c r="I1454" i="2" s="1"/>
  <c r="H1455" i="2"/>
  <c r="I1455" i="2" s="1"/>
  <c r="H1456" i="2"/>
  <c r="I1456" i="2" s="1"/>
  <c r="H1457" i="2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H1465" i="2"/>
  <c r="H1466" i="2"/>
  <c r="I1466" i="2" s="1"/>
  <c r="H1467" i="2"/>
  <c r="I1467" i="2" s="1"/>
  <c r="H1468" i="2"/>
  <c r="I1468" i="2" s="1"/>
  <c r="H1469" i="2"/>
  <c r="I1469" i="2" s="1"/>
  <c r="H1470" i="2"/>
  <c r="H1471" i="2"/>
  <c r="I1471" i="2" s="1"/>
  <c r="H1472" i="2"/>
  <c r="I1472" i="2" s="1"/>
  <c r="H1473" i="2"/>
  <c r="I1473" i="2" s="1"/>
  <c r="H1474" i="2"/>
  <c r="I1474" i="2" s="1"/>
  <c r="H1475" i="2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H1483" i="2"/>
  <c r="H1484" i="2"/>
  <c r="I1484" i="2" s="1"/>
  <c r="H1485" i="2"/>
  <c r="I1485" i="2" s="1"/>
  <c r="H1486" i="2"/>
  <c r="I1486" i="2" s="1"/>
  <c r="H1487" i="2"/>
  <c r="I1487" i="2" s="1"/>
  <c r="H1488" i="2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H1514" i="2"/>
  <c r="I1514" i="2" s="1"/>
  <c r="H1515" i="2"/>
  <c r="I1515" i="2" s="1"/>
  <c r="H1516" i="2"/>
  <c r="I1516" i="2" s="1"/>
  <c r="H1517" i="2"/>
  <c r="I1517" i="2" s="1"/>
  <c r="H1518" i="2"/>
  <c r="H1519" i="2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H1532" i="2"/>
  <c r="I1532" i="2" s="1"/>
  <c r="H1533" i="2"/>
  <c r="I1533" i="2" s="1"/>
  <c r="H1534" i="2"/>
  <c r="I1534" i="2" s="1"/>
  <c r="H1535" i="2"/>
  <c r="I1535" i="2" s="1"/>
  <c r="H1536" i="2"/>
  <c r="H1537" i="2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H1556" i="2"/>
  <c r="I1556" i="2" s="1"/>
  <c r="H1557" i="2"/>
  <c r="I1557" i="2" s="1"/>
  <c r="H1558" i="2"/>
  <c r="I1558" i="2" s="1"/>
  <c r="H1559" i="2"/>
  <c r="I1559" i="2" s="1"/>
  <c r="H1560" i="2"/>
  <c r="I1560" i="2" s="1"/>
  <c r="H1561" i="2"/>
  <c r="I1561" i="2" s="1"/>
  <c r="H1562" i="2"/>
  <c r="H1563" i="2"/>
  <c r="I1563" i="2" s="1"/>
  <c r="H1564" i="2"/>
  <c r="I1564" i="2" s="1"/>
  <c r="H1565" i="2"/>
  <c r="I1565" i="2" s="1"/>
  <c r="H1566" i="2"/>
  <c r="I1566" i="2" s="1"/>
  <c r="H1567" i="2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H1581" i="2"/>
  <c r="I1581" i="2" s="1"/>
  <c r="H1582" i="2"/>
  <c r="I1582" i="2" s="1"/>
  <c r="H1583" i="2"/>
  <c r="I1583" i="2" s="1"/>
  <c r="H1584" i="2"/>
  <c r="I1584" i="2" s="1"/>
  <c r="H1585" i="2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H1593" i="2"/>
  <c r="H1594" i="2"/>
  <c r="I1594" i="2" s="1"/>
  <c r="H1595" i="2"/>
  <c r="I1595" i="2" s="1"/>
  <c r="H1596" i="2"/>
  <c r="I1596" i="2" s="1"/>
  <c r="H1597" i="2"/>
  <c r="I1597" i="2" s="1"/>
  <c r="H1598" i="2"/>
  <c r="H1599" i="2"/>
  <c r="I1599" i="2" s="1"/>
  <c r="H1600" i="2"/>
  <c r="I1600" i="2" s="1"/>
  <c r="H1601" i="2"/>
  <c r="I1601" i="2" s="1"/>
  <c r="H1602" i="2"/>
  <c r="I1602" i="2" s="1"/>
  <c r="H1603" i="2"/>
  <c r="H1604" i="2"/>
  <c r="I1604" i="2" s="1"/>
  <c r="H1605" i="2"/>
  <c r="I1605" i="2" s="1"/>
  <c r="H1606" i="2"/>
  <c r="I1606" i="2" s="1"/>
  <c r="H1607" i="2"/>
  <c r="I1607" i="2" s="1"/>
  <c r="H1608" i="2"/>
  <c r="I1608" i="2" s="1"/>
  <c r="H1609" i="2"/>
  <c r="I1609" i="2" s="1"/>
  <c r="H1610" i="2"/>
  <c r="H1611" i="2"/>
  <c r="H1612" i="2"/>
  <c r="I1612" i="2" s="1"/>
  <c r="H1613" i="2"/>
  <c r="I1613" i="2" s="1"/>
  <c r="H1614" i="2"/>
  <c r="I1614" i="2" s="1"/>
  <c r="H1615" i="2"/>
  <c r="I1615" i="2" s="1"/>
  <c r="H1616" i="2"/>
  <c r="H1617" i="2"/>
  <c r="I1617" i="2" s="1"/>
  <c r="H1618" i="2"/>
  <c r="I1618" i="2" s="1"/>
  <c r="H1619" i="2"/>
  <c r="I1619" i="2" s="1"/>
  <c r="H1620" i="2"/>
  <c r="I1620" i="2" s="1"/>
  <c r="H1621" i="2"/>
  <c r="I1621" i="2" s="1"/>
  <c r="H1622" i="2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H1647" i="2"/>
  <c r="I1647" i="2" s="1"/>
  <c r="H1648" i="2"/>
  <c r="I1648" i="2" s="1"/>
  <c r="H1649" i="2"/>
  <c r="I1649" i="2" s="1"/>
  <c r="H1650" i="2"/>
  <c r="I1650" i="2" s="1"/>
  <c r="H1651" i="2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H1658" i="2"/>
  <c r="I1658" i="2" s="1"/>
  <c r="H1659" i="2"/>
  <c r="I1659" i="2" s="1"/>
  <c r="H1660" i="2"/>
  <c r="I1660" i="2" s="1"/>
  <c r="H1661" i="2"/>
  <c r="I1661" i="2" s="1"/>
  <c r="H1662" i="2"/>
  <c r="H1663" i="2"/>
  <c r="H1664" i="2"/>
  <c r="I1664" i="2" s="1"/>
  <c r="H1665" i="2"/>
  <c r="I1665" i="2" s="1"/>
  <c r="H1666" i="2"/>
  <c r="I1666" i="2" s="1"/>
  <c r="H1667" i="2"/>
  <c r="I1667" i="2" s="1"/>
  <c r="H1668" i="2"/>
  <c r="H1669" i="2"/>
  <c r="I1669" i="2" s="1"/>
  <c r="H1670" i="2"/>
  <c r="I1670" i="2" s="1"/>
  <c r="H1671" i="2"/>
  <c r="I1671" i="2" s="1"/>
  <c r="H1672" i="2"/>
  <c r="I1672" i="2" s="1"/>
  <c r="H1673" i="2"/>
  <c r="H1674" i="2"/>
  <c r="I1674" i="2" s="1"/>
  <c r="H1675" i="2"/>
  <c r="I1675" i="2" s="1"/>
  <c r="H1676" i="2"/>
  <c r="I1676" i="2" s="1"/>
  <c r="H1677" i="2"/>
  <c r="I1677" i="2" s="1"/>
  <c r="H1678" i="2"/>
  <c r="H1679" i="2"/>
  <c r="H1680" i="2"/>
  <c r="I1680" i="2" s="1"/>
  <c r="H1681" i="2"/>
  <c r="I1681" i="2" s="1"/>
  <c r="H1682" i="2"/>
  <c r="I1682" i="2" s="1"/>
  <c r="H1683" i="2"/>
  <c r="I1683" i="2" s="1"/>
  <c r="H1684" i="2"/>
  <c r="H1685" i="2"/>
  <c r="I1685" i="2" s="1"/>
  <c r="H1686" i="2"/>
  <c r="I1686" i="2" s="1"/>
  <c r="H1687" i="2"/>
  <c r="I1687" i="2" s="1"/>
  <c r="H1688" i="2"/>
  <c r="I1688" i="2" s="1"/>
  <c r="H1689" i="2"/>
  <c r="H1690" i="2"/>
  <c r="I1690" i="2" s="1"/>
  <c r="H1691" i="2"/>
  <c r="I1691" i="2" s="1"/>
  <c r="H1692" i="2"/>
  <c r="I1692" i="2" s="1"/>
  <c r="H1693" i="2"/>
  <c r="I1693" i="2" s="1"/>
  <c r="H1694" i="2"/>
  <c r="H1695" i="2"/>
  <c r="H1696" i="2"/>
  <c r="I1696" i="2" s="1"/>
  <c r="H1697" i="2"/>
  <c r="I1697" i="2" s="1"/>
  <c r="H1698" i="2"/>
  <c r="I1698" i="2" s="1"/>
  <c r="H1699" i="2"/>
  <c r="I1699" i="2" s="1"/>
  <c r="H1700" i="2"/>
  <c r="H1701" i="2"/>
  <c r="I1701" i="2" s="1"/>
  <c r="H1702" i="2"/>
  <c r="I1702" i="2" s="1"/>
  <c r="H1703" i="2"/>
  <c r="I1703" i="2" s="1"/>
  <c r="H1704" i="2"/>
  <c r="I1704" i="2" s="1"/>
  <c r="H1705" i="2"/>
  <c r="H1706" i="2"/>
  <c r="I1706" i="2" s="1"/>
  <c r="H1707" i="2"/>
  <c r="I1707" i="2" s="1"/>
  <c r="H1708" i="2"/>
  <c r="I1708" i="2" s="1"/>
  <c r="H1709" i="2"/>
  <c r="I1709" i="2" s="1"/>
  <c r="H1710" i="2"/>
  <c r="H1711" i="2"/>
  <c r="H1712" i="2"/>
  <c r="I1712" i="2" s="1"/>
  <c r="H1713" i="2"/>
  <c r="I1713" i="2" s="1"/>
  <c r="H1714" i="2"/>
  <c r="I1714" i="2" s="1"/>
  <c r="H1715" i="2"/>
  <c r="I1715" i="2" s="1"/>
  <c r="H1716" i="2"/>
  <c r="H1717" i="2"/>
  <c r="I1717" i="2" s="1"/>
  <c r="H1718" i="2"/>
  <c r="I1718" i="2" s="1"/>
  <c r="H1719" i="2"/>
  <c r="I1719" i="2" s="1"/>
  <c r="H1720" i="2"/>
  <c r="I1720" i="2" s="1"/>
  <c r="H1721" i="2"/>
  <c r="H1722" i="2"/>
  <c r="I1722" i="2" s="1"/>
  <c r="H1723" i="2"/>
  <c r="I1723" i="2" s="1"/>
  <c r="H1724" i="2"/>
  <c r="I1724" i="2" s="1"/>
  <c r="H1725" i="2"/>
  <c r="I1725" i="2" s="1"/>
  <c r="H1726" i="2"/>
  <c r="H1727" i="2"/>
  <c r="H1728" i="2"/>
  <c r="I1728" i="2" s="1"/>
  <c r="H1729" i="2"/>
  <c r="I1729" i="2" s="1"/>
  <c r="H1730" i="2"/>
  <c r="I1730" i="2" s="1"/>
  <c r="H1731" i="2"/>
  <c r="I1731" i="2" s="1"/>
  <c r="H1732" i="2"/>
  <c r="H1733" i="2"/>
  <c r="I1733" i="2" s="1"/>
  <c r="H1734" i="2"/>
  <c r="I1734" i="2" s="1"/>
  <c r="H1735" i="2"/>
  <c r="I1735" i="2" s="1"/>
  <c r="H1736" i="2"/>
  <c r="I1736" i="2" s="1"/>
  <c r="H1737" i="2"/>
  <c r="H1738" i="2"/>
  <c r="I1738" i="2" s="1"/>
  <c r="H1739" i="2"/>
  <c r="I1739" i="2" s="1"/>
  <c r="H1740" i="2"/>
  <c r="I1740" i="2" s="1"/>
  <c r="H1741" i="2"/>
  <c r="I1741" i="2" s="1"/>
  <c r="H1742" i="2"/>
  <c r="H1743" i="2"/>
  <c r="H1744" i="2"/>
  <c r="I1744" i="2" s="1"/>
  <c r="H1745" i="2"/>
  <c r="I1745" i="2" s="1"/>
  <c r="H1746" i="2"/>
  <c r="I1746" i="2" s="1"/>
  <c r="H1747" i="2"/>
  <c r="I1747" i="2" s="1"/>
  <c r="H1748" i="2"/>
  <c r="H1749" i="2"/>
  <c r="I1749" i="2" s="1"/>
  <c r="H1750" i="2"/>
  <c r="I1750" i="2" s="1"/>
  <c r="H1751" i="2"/>
  <c r="I1751" i="2" s="1"/>
  <c r="H1752" i="2"/>
  <c r="I1752" i="2" s="1"/>
  <c r="H1753" i="2"/>
  <c r="H1754" i="2"/>
  <c r="I1754" i="2" s="1"/>
  <c r="H1755" i="2"/>
  <c r="I1755" i="2" s="1"/>
  <c r="H1756" i="2"/>
  <c r="I1756" i="2" s="1"/>
  <c r="H1757" i="2"/>
  <c r="I1757" i="2" s="1"/>
  <c r="H1758" i="2"/>
  <c r="H1759" i="2"/>
  <c r="H1760" i="2"/>
  <c r="I1760" i="2" s="1"/>
  <c r="H1761" i="2"/>
  <c r="I1761" i="2" s="1"/>
  <c r="H1762" i="2"/>
  <c r="I1762" i="2" s="1"/>
  <c r="H1763" i="2"/>
  <c r="I1763" i="2" s="1"/>
  <c r="H1764" i="2"/>
  <c r="H1765" i="2"/>
  <c r="I1765" i="2" s="1"/>
  <c r="H1766" i="2"/>
  <c r="I1766" i="2" s="1"/>
  <c r="H1767" i="2"/>
  <c r="I1767" i="2" s="1"/>
  <c r="H1768" i="2"/>
  <c r="I1768" i="2" s="1"/>
  <c r="H1769" i="2"/>
  <c r="H1770" i="2"/>
  <c r="I1770" i="2" s="1"/>
  <c r="H1771" i="2"/>
  <c r="I1771" i="2" s="1"/>
  <c r="H1772" i="2"/>
  <c r="I1772" i="2" s="1"/>
  <c r="H1773" i="2"/>
  <c r="I1773" i="2" s="1"/>
  <c r="H1774" i="2"/>
  <c r="H1775" i="2"/>
  <c r="H1776" i="2"/>
  <c r="I1776" i="2" s="1"/>
  <c r="H1777" i="2"/>
  <c r="I1777" i="2" s="1"/>
  <c r="H1778" i="2"/>
  <c r="I1778" i="2" s="1"/>
  <c r="H1779" i="2"/>
  <c r="I1779" i="2" s="1"/>
  <c r="H1780" i="2"/>
  <c r="H1781" i="2"/>
  <c r="I1781" i="2" s="1"/>
  <c r="H1782" i="2"/>
  <c r="I1782" i="2" s="1"/>
  <c r="H1783" i="2"/>
  <c r="I1783" i="2" s="1"/>
  <c r="H1784" i="2"/>
  <c r="I1784" i="2" s="1"/>
  <c r="H1785" i="2"/>
  <c r="H1786" i="2"/>
  <c r="I1786" i="2" s="1"/>
  <c r="H1787" i="2"/>
  <c r="I1787" i="2" s="1"/>
  <c r="H1788" i="2"/>
  <c r="I1788" i="2" s="1"/>
  <c r="H1789" i="2"/>
  <c r="I1789" i="2" s="1"/>
  <c r="H1790" i="2"/>
  <c r="H1791" i="2"/>
  <c r="H1792" i="2"/>
  <c r="I1792" i="2" s="1"/>
  <c r="H1793" i="2"/>
  <c r="I1793" i="2" s="1"/>
  <c r="H1794" i="2"/>
  <c r="I1794" i="2" s="1"/>
  <c r="H1795" i="2"/>
  <c r="I1795" i="2" s="1"/>
  <c r="H1796" i="2"/>
  <c r="H1797" i="2"/>
  <c r="I1797" i="2" s="1"/>
  <c r="H1798" i="2"/>
  <c r="I1798" i="2" s="1"/>
  <c r="H1799" i="2"/>
  <c r="I1799" i="2" s="1"/>
  <c r="H1800" i="2"/>
  <c r="I1800" i="2" s="1"/>
  <c r="H1801" i="2"/>
  <c r="H1802" i="2"/>
  <c r="I1802" i="2" s="1"/>
  <c r="H1803" i="2"/>
  <c r="I1803" i="2" s="1"/>
  <c r="H1804" i="2"/>
  <c r="I1804" i="2" s="1"/>
  <c r="H1805" i="2"/>
  <c r="I1805" i="2" s="1"/>
  <c r="H1806" i="2"/>
  <c r="H1807" i="2"/>
  <c r="H1808" i="2"/>
  <c r="I1808" i="2" s="1"/>
  <c r="H1809" i="2"/>
  <c r="I1809" i="2" s="1"/>
  <c r="H1810" i="2"/>
  <c r="I1810" i="2" s="1"/>
  <c r="H1811" i="2"/>
  <c r="I1811" i="2" s="1"/>
  <c r="H1812" i="2"/>
  <c r="H1813" i="2"/>
  <c r="I1813" i="2" s="1"/>
  <c r="H1814" i="2"/>
  <c r="I1814" i="2" s="1"/>
  <c r="H1815" i="2"/>
  <c r="I1815" i="2" s="1"/>
  <c r="H1816" i="2"/>
  <c r="I1816" i="2" s="1"/>
  <c r="H1817" i="2"/>
  <c r="H1818" i="2"/>
  <c r="I1818" i="2" s="1"/>
  <c r="H1819" i="2"/>
  <c r="I1819" i="2" s="1"/>
  <c r="H1820" i="2"/>
  <c r="I1820" i="2" s="1"/>
  <c r="H1821" i="2"/>
  <c r="I1821" i="2" s="1"/>
  <c r="H1822" i="2"/>
  <c r="H1823" i="2"/>
  <c r="H1824" i="2"/>
  <c r="I1824" i="2" s="1"/>
  <c r="H1825" i="2"/>
  <c r="I1825" i="2" s="1"/>
  <c r="H1826" i="2"/>
  <c r="I1826" i="2" s="1"/>
  <c r="H1827" i="2"/>
  <c r="I1827" i="2" s="1"/>
  <c r="H1828" i="2"/>
  <c r="H1829" i="2"/>
  <c r="I1829" i="2" s="1"/>
  <c r="H1830" i="2"/>
  <c r="I1830" i="2" s="1"/>
  <c r="H1831" i="2"/>
  <c r="I1831" i="2" s="1"/>
  <c r="H1832" i="2"/>
  <c r="I1832" i="2" s="1"/>
  <c r="H1833" i="2"/>
  <c r="H1834" i="2"/>
  <c r="I1834" i="2" s="1"/>
  <c r="H1835" i="2"/>
  <c r="I1835" i="2" s="1"/>
  <c r="H1836" i="2"/>
  <c r="I1836" i="2" s="1"/>
  <c r="H1837" i="2"/>
  <c r="I1837" i="2" s="1"/>
  <c r="H1838" i="2"/>
  <c r="H1839" i="2"/>
  <c r="H1840" i="2"/>
  <c r="I1840" i="2" s="1"/>
  <c r="H1841" i="2"/>
  <c r="I1841" i="2" s="1"/>
  <c r="H1842" i="2"/>
  <c r="I1842" i="2" s="1"/>
  <c r="H1843" i="2"/>
  <c r="I1843" i="2" s="1"/>
  <c r="H1844" i="2"/>
  <c r="H1845" i="2"/>
  <c r="I1845" i="2" s="1"/>
  <c r="H1846" i="2"/>
  <c r="I1846" i="2" s="1"/>
  <c r="H1848" i="2"/>
  <c r="I1848" i="2" s="1"/>
  <c r="H1849" i="2"/>
  <c r="H1850" i="2"/>
  <c r="I1850" i="2" s="1"/>
  <c r="H1851" i="2"/>
  <c r="I1851" i="2" s="1"/>
  <c r="H1852" i="2"/>
  <c r="I1852" i="2" s="1"/>
  <c r="H1853" i="2"/>
  <c r="I1853" i="2" s="1"/>
  <c r="H1854" i="2"/>
  <c r="H1855" i="2"/>
  <c r="H1856" i="2"/>
  <c r="I1856" i="2" s="1"/>
  <c r="H1857" i="2"/>
  <c r="I1857" i="2" s="1"/>
  <c r="H1858" i="2"/>
  <c r="I1858" i="2" s="1"/>
  <c r="H1859" i="2"/>
  <c r="I1859" i="2" s="1"/>
  <c r="H1860" i="2"/>
  <c r="H1861" i="2"/>
  <c r="I1861" i="2" s="1"/>
  <c r="H1862" i="2"/>
  <c r="I1862" i="2" s="1"/>
  <c r="H1864" i="2"/>
  <c r="I1864" i="2" s="1"/>
  <c r="H1865" i="2"/>
  <c r="H1866" i="2"/>
  <c r="I1866" i="2" s="1"/>
  <c r="H1867" i="2"/>
  <c r="I1867" i="2" s="1"/>
  <c r="H1869" i="2"/>
  <c r="I1869" i="2" s="1"/>
  <c r="H1870" i="2"/>
  <c r="H1871" i="2"/>
  <c r="H1872" i="2"/>
  <c r="I1872" i="2" s="1"/>
  <c r="H1873" i="2"/>
  <c r="I1873" i="2" s="1"/>
  <c r="H1874" i="2"/>
  <c r="I1874" i="2" s="1"/>
  <c r="H1875" i="2"/>
  <c r="I1875" i="2" s="1"/>
  <c r="H1876" i="2"/>
  <c r="H1877" i="2"/>
  <c r="I1877" i="2" s="1"/>
  <c r="H1878" i="2"/>
  <c r="I1878" i="2" s="1"/>
  <c r="H1880" i="2"/>
  <c r="I1880" i="2" s="1"/>
  <c r="H1881" i="2"/>
  <c r="H1882" i="2"/>
  <c r="I1882" i="2" s="1"/>
  <c r="H1883" i="2"/>
  <c r="I1883" i="2" s="1"/>
  <c r="H1885" i="2"/>
  <c r="I1885" i="2" s="1"/>
  <c r="H1886" i="2"/>
  <c r="H1887" i="2"/>
  <c r="H1888" i="2"/>
  <c r="I1888" i="2" s="1"/>
  <c r="H1889" i="2"/>
  <c r="I1889" i="2" s="1"/>
  <c r="H1890" i="2"/>
  <c r="I1890" i="2" s="1"/>
  <c r="H1891" i="2"/>
  <c r="I1891" i="2" s="1"/>
  <c r="H1892" i="2"/>
  <c r="H1893" i="2"/>
  <c r="I1893" i="2" s="1"/>
  <c r="H1894" i="2"/>
  <c r="I1894" i="2" s="1"/>
  <c r="H1896" i="2"/>
  <c r="I1896" i="2" s="1"/>
  <c r="H1897" i="2"/>
  <c r="H1898" i="2"/>
  <c r="I1898" i="2" s="1"/>
  <c r="H1899" i="2"/>
  <c r="I1899" i="2" s="1"/>
  <c r="H1901" i="2"/>
  <c r="I1901" i="2" s="1"/>
  <c r="H1902" i="2"/>
  <c r="H1903" i="2"/>
  <c r="H1904" i="2"/>
  <c r="I1904" i="2" s="1"/>
  <c r="H1905" i="2"/>
  <c r="I1905" i="2" s="1"/>
  <c r="H1906" i="2"/>
  <c r="I1906" i="2" s="1"/>
  <c r="H1907" i="2"/>
  <c r="I1907" i="2" s="1"/>
  <c r="H1908" i="2"/>
  <c r="H1909" i="2"/>
  <c r="I1909" i="2" s="1"/>
  <c r="H1910" i="2"/>
  <c r="I1910" i="2" s="1"/>
  <c r="H1912" i="2"/>
  <c r="I1912" i="2" s="1"/>
  <c r="H1913" i="2"/>
  <c r="H1914" i="2"/>
  <c r="I1914" i="2" s="1"/>
  <c r="H1915" i="2"/>
  <c r="I1915" i="2" s="1"/>
  <c r="H1917" i="2"/>
  <c r="I1917" i="2" s="1"/>
  <c r="H1918" i="2"/>
  <c r="H1919" i="2"/>
  <c r="H1920" i="2"/>
  <c r="I1920" i="2" s="1"/>
  <c r="H1921" i="2"/>
  <c r="I1921" i="2" s="1"/>
  <c r="H1922" i="2"/>
  <c r="I1922" i="2" s="1"/>
  <c r="H1923" i="2"/>
  <c r="I1923" i="2" s="1"/>
  <c r="H1924" i="2"/>
  <c r="H1925" i="2"/>
  <c r="I1925" i="2" s="1"/>
  <c r="H1926" i="2"/>
  <c r="I1926" i="2" s="1"/>
  <c r="H1928" i="2"/>
  <c r="I1928" i="2" s="1"/>
  <c r="H1929" i="2"/>
  <c r="H1930" i="2"/>
  <c r="I1930" i="2" s="1"/>
  <c r="H1931" i="2"/>
  <c r="I1931" i="2" s="1"/>
  <c r="H1932" i="2"/>
  <c r="I1932" i="2" s="1"/>
  <c r="H1933" i="2"/>
  <c r="I1933" i="2" s="1"/>
  <c r="H1934" i="2"/>
  <c r="H1935" i="2"/>
  <c r="H1936" i="2"/>
  <c r="I1936" i="2" s="1"/>
  <c r="H1937" i="2"/>
  <c r="I1937" i="2" s="1"/>
  <c r="H1938" i="2"/>
  <c r="I1938" i="2" s="1"/>
  <c r="H1939" i="2"/>
  <c r="I1939" i="2" s="1"/>
  <c r="H1940" i="2"/>
  <c r="H1941" i="2"/>
  <c r="I1941" i="2" s="1"/>
  <c r="H1942" i="2"/>
  <c r="I1942" i="2" s="1"/>
  <c r="H1944" i="2"/>
  <c r="I1944" i="2" s="1"/>
  <c r="H1945" i="2"/>
  <c r="H1946" i="2"/>
  <c r="I1946" i="2" s="1"/>
  <c r="H1947" i="2"/>
  <c r="I1947" i="2" s="1"/>
  <c r="H1949" i="2"/>
  <c r="I1949" i="2" s="1"/>
  <c r="H1950" i="2"/>
  <c r="H1951" i="2"/>
  <c r="H1952" i="2"/>
  <c r="I1952" i="2" s="1"/>
  <c r="H1953" i="2"/>
  <c r="I1953" i="2" s="1"/>
  <c r="H1954" i="2"/>
  <c r="I1954" i="2" s="1"/>
  <c r="H1955" i="2"/>
  <c r="I1955" i="2" s="1"/>
  <c r="H1956" i="2"/>
  <c r="H1957" i="2"/>
  <c r="I1957" i="2" s="1"/>
  <c r="H1958" i="2"/>
  <c r="I1958" i="2" s="1"/>
  <c r="H1960" i="2"/>
  <c r="I1960" i="2" s="1"/>
  <c r="H1961" i="2"/>
  <c r="H1962" i="2"/>
  <c r="I1962" i="2" s="1"/>
  <c r="H1963" i="2"/>
  <c r="I1963" i="2" s="1"/>
  <c r="H1965" i="2"/>
  <c r="I1965" i="2" s="1"/>
  <c r="H1966" i="2"/>
  <c r="H1967" i="2"/>
  <c r="H1968" i="2"/>
  <c r="I1968" i="2" s="1"/>
  <c r="H1969" i="2"/>
  <c r="I1969" i="2" s="1"/>
  <c r="H1970" i="2"/>
  <c r="I1970" i="2" s="1"/>
  <c r="H1971" i="2"/>
  <c r="I1971" i="2" s="1"/>
  <c r="H1972" i="2"/>
  <c r="H1973" i="2"/>
  <c r="I1973" i="2" s="1"/>
  <c r="H1974" i="2"/>
  <c r="I1974" i="2" s="1"/>
  <c r="H1976" i="2"/>
  <c r="I1976" i="2" s="1"/>
  <c r="H1977" i="2"/>
  <c r="H1978" i="2"/>
  <c r="I1978" i="2" s="1"/>
  <c r="H1979" i="2"/>
  <c r="I1979" i="2" s="1"/>
  <c r="H1981" i="2"/>
  <c r="I1981" i="2" s="1"/>
  <c r="H1982" i="2"/>
  <c r="H1983" i="2"/>
  <c r="H1984" i="2"/>
  <c r="I1984" i="2" s="1"/>
  <c r="H1985" i="2"/>
  <c r="I1985" i="2" s="1"/>
  <c r="H1986" i="2"/>
  <c r="I1986" i="2" s="1"/>
  <c r="H1987" i="2"/>
  <c r="I1987" i="2" s="1"/>
  <c r="H1988" i="2"/>
  <c r="H1989" i="2"/>
  <c r="I1989" i="2" s="1"/>
  <c r="H1990" i="2"/>
  <c r="I1990" i="2" s="1"/>
  <c r="H1992" i="2"/>
  <c r="I1992" i="2" s="1"/>
  <c r="H1993" i="2"/>
  <c r="H1994" i="2"/>
  <c r="I1994" i="2" s="1"/>
  <c r="H1995" i="2"/>
  <c r="I1995" i="2" s="1"/>
  <c r="H1997" i="2"/>
  <c r="I1997" i="2" s="1"/>
  <c r="H1998" i="2"/>
  <c r="H1999" i="2"/>
  <c r="H2000" i="2"/>
  <c r="I2000" i="2" s="1"/>
  <c r="H2001" i="2"/>
  <c r="I2001" i="2" s="1"/>
  <c r="H2002" i="2"/>
  <c r="I2002" i="2" s="1"/>
  <c r="H2003" i="2"/>
  <c r="I2003" i="2" s="1"/>
  <c r="H2004" i="2"/>
  <c r="H2005" i="2"/>
  <c r="I2005" i="2" s="1"/>
  <c r="H2006" i="2"/>
  <c r="I2006" i="2" s="1"/>
  <c r="H2008" i="2"/>
  <c r="I2008" i="2" s="1"/>
  <c r="H2009" i="2"/>
  <c r="H2010" i="2"/>
  <c r="I2010" i="2" s="1"/>
  <c r="H2011" i="2"/>
  <c r="I2011" i="2" s="1"/>
  <c r="H2013" i="2"/>
  <c r="I2013" i="2" s="1"/>
  <c r="H2014" i="2"/>
  <c r="H2015" i="2"/>
  <c r="H2016" i="2"/>
  <c r="I2016" i="2" s="1"/>
  <c r="H2017" i="2"/>
  <c r="I2017" i="2" s="1"/>
  <c r="H2018" i="2"/>
  <c r="I2018" i="2" s="1"/>
  <c r="H2019" i="2"/>
  <c r="I2019" i="2" s="1"/>
  <c r="H2020" i="2"/>
  <c r="H2021" i="2"/>
  <c r="I2021" i="2" s="1"/>
  <c r="H2022" i="2"/>
  <c r="I2022" i="2" s="1"/>
  <c r="H2024" i="2"/>
  <c r="I2024" i="2" s="1"/>
  <c r="H2025" i="2"/>
  <c r="H2026" i="2"/>
  <c r="I2026" i="2" s="1"/>
  <c r="H2027" i="2"/>
  <c r="I2027" i="2" s="1"/>
  <c r="H2029" i="2"/>
  <c r="I2029" i="2" s="1"/>
  <c r="H2030" i="2"/>
  <c r="H2031" i="2"/>
  <c r="H2032" i="2"/>
  <c r="I2032" i="2" s="1"/>
  <c r="H2033" i="2"/>
  <c r="I2033" i="2" s="1"/>
  <c r="H2034" i="2"/>
  <c r="I2034" i="2" s="1"/>
  <c r="H2035" i="2"/>
  <c r="I2035" i="2" s="1"/>
  <c r="H2036" i="2"/>
  <c r="H2037" i="2"/>
  <c r="I2037" i="2" s="1"/>
  <c r="H2038" i="2"/>
  <c r="I2038" i="2" s="1"/>
  <c r="H2040" i="2"/>
  <c r="I2040" i="2" s="1"/>
  <c r="H2041" i="2"/>
  <c r="H2042" i="2"/>
  <c r="I2042" i="2" s="1"/>
  <c r="H2043" i="2"/>
  <c r="I2043" i="2" s="1"/>
  <c r="H2045" i="2"/>
  <c r="I2045" i="2" s="1"/>
  <c r="H2046" i="2"/>
  <c r="H2047" i="2"/>
  <c r="H2048" i="2"/>
  <c r="I2048" i="2" s="1"/>
  <c r="H2049" i="2"/>
  <c r="I2049" i="2" s="1"/>
  <c r="H2050" i="2"/>
  <c r="I2050" i="2" s="1"/>
  <c r="H2051" i="2"/>
  <c r="I2051" i="2" s="1"/>
  <c r="H2052" i="2"/>
  <c r="H2053" i="2"/>
  <c r="I2053" i="2" s="1"/>
  <c r="H2054" i="2"/>
  <c r="I2054" i="2" s="1"/>
  <c r="H2056" i="2"/>
  <c r="I2056" i="2" s="1"/>
  <c r="H2057" i="2"/>
  <c r="H2058" i="2"/>
  <c r="I2058" i="2" s="1"/>
  <c r="H2059" i="2"/>
  <c r="I2059" i="2" s="1"/>
  <c r="H2061" i="2"/>
  <c r="I2061" i="2" s="1"/>
  <c r="H2062" i="2"/>
  <c r="H2063" i="2"/>
  <c r="H2064" i="2"/>
  <c r="I2064" i="2" s="1"/>
  <c r="H2065" i="2"/>
  <c r="I2065" i="2" s="1"/>
  <c r="H2066" i="2"/>
  <c r="I2066" i="2" s="1"/>
  <c r="H2067" i="2"/>
  <c r="I2067" i="2" s="1"/>
  <c r="H2068" i="2"/>
  <c r="H2069" i="2"/>
  <c r="I2069" i="2" s="1"/>
  <c r="H2070" i="2"/>
  <c r="I2070" i="2" s="1"/>
  <c r="H2072" i="2"/>
  <c r="I2072" i="2" s="1"/>
  <c r="H2073" i="2"/>
  <c r="H2074" i="2"/>
  <c r="I2074" i="2" s="1"/>
  <c r="H2075" i="2"/>
  <c r="I2075" i="2" s="1"/>
  <c r="H2077" i="2"/>
  <c r="I2077" i="2" s="1"/>
  <c r="H2078" i="2"/>
  <c r="H2079" i="2"/>
  <c r="H2080" i="2"/>
  <c r="I2080" i="2" s="1"/>
  <c r="H2081" i="2"/>
  <c r="I2081" i="2" s="1"/>
  <c r="H2082" i="2"/>
  <c r="I2082" i="2" s="1"/>
  <c r="H2083" i="2"/>
  <c r="I2083" i="2" s="1"/>
  <c r="H2084" i="2"/>
  <c r="H2085" i="2"/>
  <c r="I2085" i="2" s="1"/>
  <c r="H2086" i="2"/>
  <c r="I2086" i="2" s="1"/>
  <c r="H2088" i="2"/>
  <c r="I2088" i="2" s="1"/>
  <c r="H2089" i="2"/>
  <c r="H2090" i="2"/>
  <c r="I2090" i="2" s="1"/>
  <c r="H2091" i="2"/>
  <c r="I2091" i="2" s="1"/>
  <c r="H2093" i="2"/>
  <c r="I2093" i="2" s="1"/>
  <c r="H2094" i="2"/>
  <c r="H2095" i="2"/>
  <c r="H2096" i="2"/>
  <c r="I2096" i="2" s="1"/>
  <c r="H2097" i="2"/>
  <c r="I2097" i="2" s="1"/>
  <c r="H2098" i="2"/>
  <c r="I2098" i="2" s="1"/>
  <c r="H2099" i="2"/>
  <c r="I2099" i="2" s="1"/>
  <c r="H2100" i="2"/>
  <c r="H2101" i="2"/>
  <c r="I2101" i="2" s="1"/>
  <c r="H2102" i="2"/>
  <c r="I2102" i="2" s="1"/>
  <c r="H2104" i="2"/>
  <c r="I2104" i="2" s="1"/>
  <c r="H2105" i="2"/>
  <c r="H2106" i="2"/>
  <c r="I2106" i="2" s="1"/>
  <c r="H2107" i="2"/>
  <c r="I2107" i="2" s="1"/>
  <c r="H2109" i="2"/>
  <c r="I2109" i="2" s="1"/>
  <c r="H2110" i="2"/>
  <c r="H2111" i="2"/>
  <c r="H2112" i="2"/>
  <c r="I2112" i="2" s="1"/>
  <c r="H2113" i="2"/>
  <c r="I2113" i="2" s="1"/>
  <c r="H2114" i="2"/>
  <c r="I2114" i="2" s="1"/>
  <c r="H2115" i="2"/>
  <c r="I2115" i="2" s="1"/>
  <c r="H2116" i="2"/>
  <c r="H2117" i="2"/>
  <c r="I2117" i="2" s="1"/>
  <c r="H2118" i="2"/>
  <c r="I2118" i="2" s="1"/>
  <c r="H2120" i="2"/>
  <c r="I2120" i="2" s="1"/>
  <c r="H2121" i="2"/>
  <c r="H2122" i="2"/>
  <c r="I2122" i="2" s="1"/>
  <c r="H2123" i="2"/>
  <c r="I2123" i="2" s="1"/>
  <c r="H2125" i="2"/>
  <c r="I2125" i="2" s="1"/>
  <c r="H2126" i="2"/>
  <c r="H2127" i="2"/>
  <c r="H2128" i="2"/>
  <c r="I2128" i="2" s="1"/>
  <c r="H2129" i="2"/>
  <c r="I2129" i="2" s="1"/>
  <c r="H2130" i="2"/>
  <c r="I2130" i="2" s="1"/>
  <c r="H2131" i="2"/>
  <c r="I2131" i="2" s="1"/>
  <c r="H2132" i="2"/>
  <c r="H2133" i="2"/>
  <c r="I2133" i="2" s="1"/>
  <c r="H2134" i="2"/>
  <c r="I2134" i="2" s="1"/>
  <c r="H2136" i="2"/>
  <c r="I2136" i="2" s="1"/>
  <c r="H2137" i="2"/>
  <c r="H2138" i="2"/>
  <c r="I2138" i="2" s="1"/>
  <c r="H2139" i="2"/>
  <c r="I2139" i="2" s="1"/>
  <c r="H2141" i="2"/>
  <c r="I2141" i="2" s="1"/>
  <c r="H2142" i="2"/>
  <c r="H2143" i="2"/>
  <c r="H2144" i="2"/>
  <c r="I2144" i="2" s="1"/>
  <c r="H2145" i="2"/>
  <c r="I2145" i="2" s="1"/>
  <c r="H2146" i="2"/>
  <c r="I2146" i="2" s="1"/>
  <c r="H2147" i="2"/>
  <c r="I2147" i="2" s="1"/>
  <c r="H2148" i="2"/>
  <c r="H2149" i="2"/>
  <c r="I2149" i="2" s="1"/>
  <c r="H2150" i="2"/>
  <c r="I2150" i="2" s="1"/>
  <c r="H2152" i="2"/>
  <c r="I2152" i="2" s="1"/>
  <c r="H2153" i="2"/>
  <c r="H2154" i="2"/>
  <c r="I2154" i="2" s="1"/>
  <c r="H2155" i="2"/>
  <c r="I2155" i="2" s="1"/>
  <c r="H2157" i="2"/>
  <c r="I2157" i="2" s="1"/>
  <c r="H2158" i="2"/>
  <c r="H2159" i="2"/>
  <c r="H2160" i="2"/>
  <c r="I2160" i="2" s="1"/>
  <c r="H2161" i="2"/>
  <c r="I2161" i="2" s="1"/>
  <c r="H2162" i="2"/>
  <c r="I2162" i="2" s="1"/>
  <c r="H2163" i="2"/>
  <c r="I2163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E2161" i="2"/>
  <c r="F2161" i="2" s="1"/>
  <c r="E2162" i="2"/>
  <c r="F2162" i="2" s="1"/>
  <c r="E2163" i="2"/>
  <c r="F2163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P15" i="2" l="1"/>
  <c r="P14" i="2"/>
  <c r="P8" i="2"/>
  <c r="Q8" i="2" s="1"/>
  <c r="P7" i="2"/>
  <c r="Q7" i="2" s="1"/>
  <c r="P9" i="2"/>
  <c r="Q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1460B-F088-46F4-ACB4-B1F06FDD1D14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<sst xmlns="http://schemas.openxmlformats.org/spreadsheetml/2006/main" count="2179" uniqueCount="255">
  <si>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</si>
  <si>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</si>
  <si>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</si>
  <si>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</si>
  <si>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</si>
  <si>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</si>
  <si>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</si>
  <si>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</si>
  <si>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</si>
  <si>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</si>
  <si>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</si>
  <si>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</si>
  <si>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</si>
  <si>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</si>
  <si>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</si>
  <si>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</si>
  <si>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</si>
  <si>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</si>
  <si>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</si>
  <si>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</si>
  <si>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</si>
  <si>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</si>
  <si>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</si>
  <si>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</si>
  <si>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</si>
  <si>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</si>
  <si>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</si>
  <si>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</si>
  <si>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</si>
  <si>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</si>
  <si>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</si>
  <si>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</si>
  <si>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</si>
  <si>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</si>
  <si>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</si>
  <si>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</si>
  <si>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</si>
  <si>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</si>
  <si>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</si>
  <si>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</si>
  <si>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</si>
  <si>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</si>
  <si>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</si>
  <si>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</si>
  <si>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</si>
  <si>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</si>
  <si>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</si>
  <si>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</si>
  <si>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</si>
  <si>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</si>
  <si>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</si>
  <si>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</si>
  <si>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</si>
  <si>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</si>
  <si>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</si>
  <si>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</si>
  <si>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</si>
  <si>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</si>
  <si>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</si>
  <si>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</si>
  <si>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</si>
  <si>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</si>
  <si>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</si>
  <si>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</si>
  <si>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</si>
  <si>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</si>
  <si>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</si>
  <si>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</si>
  <si>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</si>
  <si>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</si>
  <si>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</si>
  <si>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</si>
  <si>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</si>
  <si>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</si>
  <si>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</si>
  <si>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</si>
  <si>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</si>
  <si>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</si>
  <si>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</si>
  <si>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</si>
  <si>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</si>
  <si>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</si>
  <si>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</si>
  <si>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</si>
  <si>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</si>
  <si>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</si>
  <si>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</si>
  <si>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</si>
  <si>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</si>
  <si>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</si>
  <si>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</si>
  <si>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</si>
  <si>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</si>
  <si>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</si>
  <si>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</si>
  <si>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</si>
  <si>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</si>
  <si>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</si>
  <si>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</si>
  <si>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</si>
  <si>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</si>
  <si>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</si>
  <si>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</si>
  <si>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</si>
  <si>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</si>
  <si>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</si>
  <si>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</si>
  <si>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</si>
  <si>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</si>
  <si>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</si>
  <si>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</si>
  <si>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</si>
  <si>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</si>
  <si>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</si>
  <si>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</si>
  <si>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</si>
  <si>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</si>
  <si>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</si>
  <si>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</si>
  <si>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</si>
  <si>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</si>
  <si>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</si>
  <si>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</si>
  <si>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</si>
  <si>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</si>
  <si>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</si>
  <si>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</si>
  <si>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</si>
  <si>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</si>
  <si>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</si>
  <si>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</si>
  <si>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</si>
  <si>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</si>
  <si>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</si>
  <si>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</si>
  <si>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</si>
  <si>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</si>
  <si>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</si>
  <si>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</si>
  <si>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</si>
  <si>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</si>
  <si>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</si>
  <si>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</si>
  <si>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</si>
  <si>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</si>
  <si>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</si>
  <si>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</si>
  <si>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</si>
  <si>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</si>
  <si>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</si>
  <si>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</si>
  <si>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</si>
  <si>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</si>
  <si>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</si>
  <si>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</si>
  <si>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</si>
  <si>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</si>
  <si>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</si>
  <si>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</si>
  <si>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</si>
  <si>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</si>
  <si>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</si>
  <si>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</si>
  <si>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</si>
  <si>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</si>
  <si>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</si>
  <si>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</si>
  <si>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</si>
  <si>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</si>
  <si>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</si>
  <si>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</si>
  <si>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</si>
  <si>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</si>
  <si>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</si>
  <si>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</si>
  <si>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</si>
  <si>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</si>
  <si>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</si>
  <si>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</si>
  <si>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</si>
  <si>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</si>
  <si>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</si>
  <si>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</si>
  <si>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</si>
  <si>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</si>
  <si>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</si>
  <si>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</si>
  <si>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</si>
  <si>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</si>
  <si>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</si>
  <si>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</si>
  <si>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</si>
  <si>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</si>
  <si>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</si>
  <si>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</si>
  <si>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</si>
  <si>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</si>
  <si>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</si>
  <si>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</si>
  <si>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</si>
  <si>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</si>
  <si>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</si>
  <si>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</si>
  <si>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</si>
  <si>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</si>
  <si>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</si>
  <si>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</si>
  <si>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</si>
  <si>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</si>
  <si>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</si>
  <si>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</si>
  <si>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</si>
  <si>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</si>
  <si>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</si>
  <si>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</si>
  <si>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</si>
  <si>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</si>
  <si>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</si>
  <si>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</si>
  <si>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</si>
  <si>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</si>
  <si>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</si>
  <si>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</si>
  <si>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</si>
  <si>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</si>
  <si>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</si>
  <si>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</si>
  <si>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</si>
  <si>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</si>
  <si>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</si>
  <si>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</si>
  <si>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</si>
  <si>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</si>
  <si>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</si>
  <si>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</si>
  <si>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</si>
  <si>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</si>
  <si>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</si>
  <si>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</si>
  <si>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</si>
  <si>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</si>
  <si>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</si>
  <si>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</si>
  <si>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Cennik</t>
  </si>
  <si>
    <t>Razem</t>
  </si>
  <si>
    <t>k</t>
  </si>
  <si>
    <t>Ilość(kg)</t>
  </si>
  <si>
    <t>Przychód</t>
  </si>
  <si>
    <t>Rok</t>
  </si>
  <si>
    <t>Dotychczas Kupno</t>
  </si>
  <si>
    <t>Rabat</t>
  </si>
  <si>
    <t>Razem Rabat</t>
  </si>
  <si>
    <t>Rabaty</t>
  </si>
  <si>
    <t>rok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</si>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</sst>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1"/>
    <xf numFmtId="0" fontId="1" fillId="2" borderId="1" xfId="1" applyAlignment="1">
      <alignment horizontal="center"/>
    </xf>
    <xf numFmtId="2" fontId="1" fillId="2" borderId="1" xfId="1" applyNumberFormat="1"/>
  </cellXfs>
  <cellStyles count="2">
    <cellStyle name="Dane wyjściowe" xfId="1" builtinId="21"/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 kolejnych</a:t>
            </a:r>
            <a:r>
              <a:rPr lang="pl-PL" baseline="0"/>
              <a:t> latach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'cukier'!$V$23</c:f>
              <c:strCache>
                <c:ptCount val="1"/>
                <c:pt idx="0">
                  <c:v>ilość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'cukier'!$U$24:$U$33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'cukier'!$V$24:$V$33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A-4A20-BF53-864D5A80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22431"/>
        <c:axId val="1932865023"/>
      </c:lineChart>
      <c:catAx>
        <c:axId val="81872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65023"/>
        <c:crosses val="autoZero"/>
        <c:auto val="1"/>
        <c:lblAlgn val="ctr"/>
        <c:lblOffset val="100"/>
        <c:noMultiLvlLbl val="0"/>
      </c:catAx>
      <c:valAx>
        <c:axId val="19328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2243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24</xdr:row>
      <xdr:rowOff>128587</xdr:rowOff>
    </xdr:from>
    <xdr:to>
      <xdr:col>19</xdr:col>
      <xdr:colOff>238125</xdr:colOff>
      <xdr:row>40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F5B832-4979-14B7-ED6E-B2691DBA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14CBED-A230-4239-8510-017A7AA2EE83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5DCB08-1EF3-4CAF-BFA0-F3A25D981B18}" name="cukier" displayName="cukier" ref="A1:I2163" tableType="queryTable" totalsRowShown="0">
  <autoFilter ref="A1:I2163" xr:uid="{955DCB08-1EF3-4CAF-BFA0-F3A25D981B18}"/>
  <tableColumns count="9">
    <tableColumn id="1" xr3:uid="{6B382ABE-BB65-436B-AC6F-54E0FA9F2C6E}" uniqueName="1" name="Data" queryTableFieldId="1" dataDxfId="7"/>
    <tableColumn id="2" xr3:uid="{707C7801-9A5B-417E-9F83-73B24B0E7AB0}" uniqueName="2" name="NIP" queryTableFieldId="2" dataDxfId="6"/>
    <tableColumn id="3" xr3:uid="{68044F4A-AC0D-4D76-9BAE-F4219AF46492}" uniqueName="3" name="Ilosc" queryTableFieldId="3"/>
    <tableColumn id="4" xr3:uid="{50026D31-0BAB-4A65-81B6-E075C82E34AD}" uniqueName="4" name="Razem" queryTableFieldId="4" dataDxfId="5">
      <calculatedColumnFormula>SUMIF(B:B,cukier[[#This Row],[NIP]],C:C)</calculatedColumnFormula>
    </tableColumn>
    <tableColumn id="5" xr3:uid="{CED74F1B-BE92-4B0E-92EE-A57568C293C5}" uniqueName="5" name="Rok" queryTableFieldId="5" dataDxfId="4">
      <calculatedColumnFormula>YEAR(cukier[[#This Row],[Data]])</calculatedColumnFormula>
    </tableColumn>
    <tableColumn id="6" xr3:uid="{53F17C2D-6CFB-4621-9615-DC6BDF3B3068}" uniqueName="6" name="Przychód" queryTableFieldId="6" dataDxfId="3">
      <calculatedColumnFormula>VLOOKUP(cukier[[#This Row],[Rok]],$U$8:$V$17,2)*cukier[[#This Row],[Ilosc]]</calculatedColumnFormula>
    </tableColumn>
    <tableColumn id="7" xr3:uid="{D3C5AFD7-3FB0-4374-ABA9-8D1A3AA137F9}" uniqueName="7" name="Dotychczas Kupno" queryTableFieldId="7" dataDxfId="0">
      <calculatedColumnFormula>SUMIFS(C:C,A:A,"&lt;"&amp;A2,B:B,cukier[[#This Row],[NIP]])+cukier[[#This Row],[Ilosc]]</calculatedColumnFormula>
    </tableColumn>
    <tableColumn id="8" xr3:uid="{710F7612-74F9-4FD5-AA82-40C2CA134068}" uniqueName="8" name="Rabat" queryTableFieldId="8" dataDxfId="2">
      <calculatedColumnFormula>IF(cukier[[#This Row],[Dotychczas Kupno]]&lt;100, 0,IF(cukier[[#This Row],[Dotychczas Kupno]]&lt;1000, 0.05, IF(cukier[[#This Row],[Dotychczas Kupno]]&lt;10000, 0.1, 0.2)))</calculatedColumnFormula>
    </tableColumn>
    <tableColumn id="9" xr3:uid="{E1684D93-BAFD-4CA0-B546-E4DAF2FFC874}" uniqueName="9" name="Razem Rabat" queryTableFieldId="9" dataDxfId="1">
      <calculatedColumnFormula>cukier[[#This Row],[Rabat]]*cukier[[#This Row],[Ilosc]]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F37-3966-4ABB-952A-256F1C3063CC}">
  <dimension ref="A1:V2163"/>
  <sheetViews>
    <sheetView tabSelected="1" topLeftCell="A10" workbookViewId="0">
      <selection activeCell="Q22" sqref="Q22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  <col min="5" max="5" width="10.140625" style="2" bestFit="1" customWidth="1"/>
    <col min="7" max="7" width="19.140625" customWidth="1"/>
    <col min="9" max="9" width="14.7109375" customWidth="1"/>
    <col min="16" max="16" width="9.5703125" bestFit="1" customWidth="1"/>
    <col min="17" max="17" width="13" customWidth="1"/>
  </cols>
  <sheetData>
    <row r="1" spans="1:22" x14ac:dyDescent="0.25">
      <c r="A1" t="s">
        <v>240</v>
      </c>
      <c r="B1" t="s">
        <v>241</v>
      </c>
      <c r="C1" t="s">
        <v>242</v>
      </c>
      <c r="D1" t="s">
        <v>244</v>
      </c>
      <c r="E1" s="2" t="s">
        <v>248</v>
      </c>
      <c r="F1" t="s">
        <v>247</v>
      </c>
      <c r="G1" t="s">
        <v>249</v>
      </c>
      <c r="H1" t="s">
        <v>250</v>
      </c>
      <c r="I1" t="s">
        <v>251</v>
      </c>
    </row>
    <row r="2" spans="1:22" x14ac:dyDescent="0.25">
      <c r="A2" s="1">
        <v>38353</v>
      </c>
      <c r="B2" s="2" t="s">
        <v>0</v>
      </c>
      <c r="C2">
        <v>10</v>
      </c>
      <c r="D2">
        <f>SUMIF(B:B,cukier[[#This Row],[NIP]],C:C)</f>
        <v>60</v>
      </c>
      <c r="E2" s="2">
        <f>YEAR(cukier[[#This Row],[Data]])</f>
        <v>2005</v>
      </c>
      <c r="F2" s="2">
        <f>VLOOKUP(cukier[[#This Row],[Rok]],$U$8:$V$17,2)*cukier[[#This Row],[Ilosc]]</f>
        <v>20</v>
      </c>
      <c r="G2" s="2">
        <f>SUMIFS(C:C,A:A,"&lt;"&amp;A2,B:B,cukier[[#This Row],[NIP]])+cukier[[#This Row],[Ilosc]]</f>
        <v>10</v>
      </c>
      <c r="H2" s="2">
        <f>IF(cukier[[#This Row],[Dotychczas Kupno]]&lt;100, 0,IF(cukier[[#This Row],[Dotychczas Kupno]]&lt;1000, 0.05, IF(cukier[[#This Row],[Dotychczas Kupno]]&lt;10000, 0.1, 0.2)))</f>
        <v>0</v>
      </c>
      <c r="I2" s="2">
        <f>cukier[[#This Row],[Rabat]]*cukier[[#This Row],[Ilosc]]</f>
        <v>0</v>
      </c>
    </row>
    <row r="3" spans="1:22" x14ac:dyDescent="0.25">
      <c r="A3" s="1">
        <v>38356</v>
      </c>
      <c r="B3" s="2" t="s">
        <v>1</v>
      </c>
      <c r="C3">
        <v>2</v>
      </c>
      <c r="D3">
        <f>SUMIF(B:B,cukier[[#This Row],[NIP]],C:C)</f>
        <v>69</v>
      </c>
      <c r="E3" s="2">
        <f>YEAR(cukier[[#This Row],[Data]])</f>
        <v>2005</v>
      </c>
      <c r="F3" s="2">
        <f>VLOOKUP(cukier[[#This Row],[Rok]],$U$8:$V$17,2)*cukier[[#This Row],[Ilosc]]</f>
        <v>4</v>
      </c>
      <c r="G3" s="2">
        <f>SUMIFS(C:C,A:A,"&lt;"&amp;A3,B:B,cukier[[#This Row],[NIP]])+cukier[[#This Row],[Ilosc]]</f>
        <v>2</v>
      </c>
      <c r="H3" s="2">
        <f>IF(cukier[[#This Row],[Dotychczas Kupno]]&lt;100, 0,IF(cukier[[#This Row],[Dotychczas Kupno]]&lt;1000, 0.05, IF(cukier[[#This Row],[Dotychczas Kupno]]&lt;10000, 0.1, 0.2)))</f>
        <v>0</v>
      </c>
      <c r="I3" s="2">
        <f>cukier[[#This Row],[Rabat]]*cukier[[#This Row],[Ilosc]]</f>
        <v>0</v>
      </c>
    </row>
    <row r="4" spans="1:22" x14ac:dyDescent="0.25">
      <c r="A4" s="1">
        <v>38357</v>
      </c>
      <c r="B4" s="2" t="s">
        <v>2</v>
      </c>
      <c r="C4">
        <v>2</v>
      </c>
      <c r="D4">
        <f>SUMIF(B:B,cukier[[#This Row],[NIP]],C:C)</f>
        <v>14</v>
      </c>
      <c r="E4" s="2">
        <f>YEAR(cukier[[#This Row],[Data]])</f>
        <v>2005</v>
      </c>
      <c r="F4" s="2">
        <f>VLOOKUP(cukier[[#This Row],[Rok]],$U$8:$V$17,2)*cukier[[#This Row],[Ilosc]]</f>
        <v>4</v>
      </c>
      <c r="G4" s="2">
        <f>SUMIFS(C:C,A:A,"&lt;"&amp;A4,B:B,cukier[[#This Row],[NIP]])+cukier[[#This Row],[Ilosc]]</f>
        <v>2</v>
      </c>
      <c r="H4" s="2">
        <f>IF(cukier[[#This Row],[Dotychczas Kupno]]&lt;100, 0,IF(cukier[[#This Row],[Dotychczas Kupno]]&lt;1000, 0.05, IF(cukier[[#This Row],[Dotychczas Kupno]]&lt;10000, 0.1, 0.2)))</f>
        <v>0</v>
      </c>
      <c r="I4" s="2">
        <f>cukier[[#This Row],[Rabat]]*cukier[[#This Row],[Ilosc]]</f>
        <v>0</v>
      </c>
    </row>
    <row r="5" spans="1:22" x14ac:dyDescent="0.25">
      <c r="A5" s="1">
        <v>38362</v>
      </c>
      <c r="B5" s="2" t="s">
        <v>3</v>
      </c>
      <c r="C5">
        <v>5</v>
      </c>
      <c r="D5">
        <f>SUMIF(B:B,cukier[[#This Row],[NIP]],C:C)</f>
        <v>32</v>
      </c>
      <c r="E5" s="2">
        <f>YEAR(cukier[[#This Row],[Data]])</f>
        <v>2005</v>
      </c>
      <c r="F5" s="2">
        <f>VLOOKUP(cukier[[#This Row],[Rok]],$U$8:$V$17,2)*cukier[[#This Row],[Ilosc]]</f>
        <v>10</v>
      </c>
      <c r="G5" s="2">
        <f>SUMIFS(C:C,A:A,"&lt;"&amp;A5,B:B,cukier[[#This Row],[NIP]])+cukier[[#This Row],[Ilosc]]</f>
        <v>5</v>
      </c>
      <c r="H5" s="2">
        <f>IF(cukier[[#This Row],[Dotychczas Kupno]]&lt;100, 0,IF(cukier[[#This Row],[Dotychczas Kupno]]&lt;1000, 0.05, IF(cukier[[#This Row],[Dotychczas Kupno]]&lt;10000, 0.1, 0.2)))</f>
        <v>0</v>
      </c>
      <c r="I5" s="2">
        <f>cukier[[#This Row],[Rabat]]*cukier[[#This Row],[Ilosc]]</f>
        <v>0</v>
      </c>
    </row>
    <row r="6" spans="1:22" x14ac:dyDescent="0.25">
      <c r="A6" s="1">
        <v>38363</v>
      </c>
      <c r="B6" s="2" t="s">
        <v>4</v>
      </c>
      <c r="C6">
        <v>14</v>
      </c>
      <c r="D6">
        <f>SUMIF(B:B,cukier[[#This Row],[NIP]],C:C)</f>
        <v>37</v>
      </c>
      <c r="E6" s="2">
        <f>YEAR(cukier[[#This Row],[Data]])</f>
        <v>2005</v>
      </c>
      <c r="F6" s="2">
        <f>VLOOKUP(cukier[[#This Row],[Rok]],$U$8:$V$17,2)*cukier[[#This Row],[Ilosc]]</f>
        <v>28</v>
      </c>
      <c r="G6" s="2">
        <f>SUMIFS(C:C,A:A,"&lt;"&amp;A6,B:B,cukier[[#This Row],[NIP]])+cukier[[#This Row],[Ilosc]]</f>
        <v>14</v>
      </c>
      <c r="H6" s="2">
        <f>IF(cukier[[#This Row],[Dotychczas Kupno]]&lt;100, 0,IF(cukier[[#This Row],[Dotychczas Kupno]]&lt;1000, 0.05, IF(cukier[[#This Row],[Dotychczas Kupno]]&lt;10000, 0.1, 0.2)))</f>
        <v>0</v>
      </c>
      <c r="I6" s="2">
        <f>cukier[[#This Row],[Rabat]]*cukier[[#This Row],[Ilosc]]</f>
        <v>0</v>
      </c>
      <c r="O6" s="3" t="s">
        <v>245</v>
      </c>
      <c r="P6" s="3" t="s">
        <v>246</v>
      </c>
      <c r="Q6" s="3" t="s">
        <v>241</v>
      </c>
    </row>
    <row r="7" spans="1:22" x14ac:dyDescent="0.25">
      <c r="A7" s="1">
        <v>38365</v>
      </c>
      <c r="B7" s="2" t="s">
        <v>5</v>
      </c>
      <c r="C7">
        <v>436</v>
      </c>
      <c r="D7">
        <f>SUMIF(B:B,cukier[[#This Row],[NIP]],C:C)</f>
        <v>11402</v>
      </c>
      <c r="E7" s="2">
        <f>YEAR(cukier[[#This Row],[Data]])</f>
        <v>2005</v>
      </c>
      <c r="F7" s="2">
        <f>VLOOKUP(cukier[[#This Row],[Rok]],$U$8:$V$17,2)*cukier[[#This Row],[Ilosc]]</f>
        <v>872</v>
      </c>
      <c r="G7" s="2">
        <f>SUMIFS(C:C,A:A,"&lt;"&amp;A7,B:B,cukier[[#This Row],[NIP]])+cukier[[#This Row],[Ilosc]]</f>
        <v>436</v>
      </c>
      <c r="H7" s="2">
        <f>IF(cukier[[#This Row],[Dotychczas Kupno]]&lt;100, 0,IF(cukier[[#This Row],[Dotychczas Kupno]]&lt;1000, 0.05, IF(cukier[[#This Row],[Dotychczas Kupno]]&lt;10000, 0.1, 0.2)))</f>
        <v>0.05</v>
      </c>
      <c r="I7" s="2">
        <f>cukier[[#This Row],[Rabat]]*cukier[[#This Row],[Ilosc]]</f>
        <v>21.8</v>
      </c>
      <c r="O7" s="3">
        <v>1</v>
      </c>
      <c r="P7" s="3">
        <f>LARGE(_xlfn.UNIQUE(D:D),O7)</f>
        <v>27505</v>
      </c>
      <c r="Q7" s="3" t="str">
        <f>_xlfn.XLOOKUP(P7,D:D,B:B)</f>
        <v>254-14-00-156</v>
      </c>
      <c r="U7" s="4" t="s">
        <v>243</v>
      </c>
      <c r="V7" s="4"/>
    </row>
    <row r="8" spans="1:22" x14ac:dyDescent="0.25">
      <c r="A8" s="1">
        <v>38366</v>
      </c>
      <c r="B8" s="2" t="s">
        <v>6</v>
      </c>
      <c r="C8">
        <v>95</v>
      </c>
      <c r="D8">
        <f>SUMIF(B:B,cukier[[#This Row],[NIP]],C:C)</f>
        <v>4309</v>
      </c>
      <c r="E8" s="2">
        <f>YEAR(cukier[[#This Row],[Data]])</f>
        <v>2005</v>
      </c>
      <c r="F8" s="2">
        <f>VLOOKUP(cukier[[#This Row],[Rok]],$U$8:$V$17,2)*cukier[[#This Row],[Ilosc]]</f>
        <v>190</v>
      </c>
      <c r="G8" s="2">
        <f>SUMIFS(C:C,A:A,"&lt;"&amp;A8,B:B,cukier[[#This Row],[NIP]])+cukier[[#This Row],[Ilosc]]</f>
        <v>95</v>
      </c>
      <c r="H8" s="2">
        <f>IF(cukier[[#This Row],[Dotychczas Kupno]]&lt;100, 0,IF(cukier[[#This Row],[Dotychczas Kupno]]&lt;1000, 0.05, IF(cukier[[#This Row],[Dotychczas Kupno]]&lt;10000, 0.1, 0.2)))</f>
        <v>0</v>
      </c>
      <c r="I8" s="2">
        <f>cukier[[#This Row],[Rabat]]*cukier[[#This Row],[Ilosc]]</f>
        <v>0</v>
      </c>
      <c r="O8" s="3">
        <v>2</v>
      </c>
      <c r="P8" s="3">
        <f t="shared" ref="P8:P9" si="0">LARGE(_xlfn.UNIQUE(D:D),O8)</f>
        <v>26955</v>
      </c>
      <c r="Q8" s="3" t="str">
        <f t="shared" ref="Q8:Q9" si="1">_xlfn.XLOOKUP(P8,D:D,B:B)</f>
        <v>847-48-41-699</v>
      </c>
      <c r="U8" s="3">
        <v>2005</v>
      </c>
      <c r="V8" s="5">
        <v>2</v>
      </c>
    </row>
    <row r="9" spans="1:22" x14ac:dyDescent="0.25">
      <c r="A9" s="1">
        <v>38370</v>
      </c>
      <c r="B9" s="2" t="s">
        <v>7</v>
      </c>
      <c r="C9">
        <v>350</v>
      </c>
      <c r="D9">
        <f>SUMIF(B:B,cukier[[#This Row],[NIP]],C:C)</f>
        <v>27505</v>
      </c>
      <c r="E9" s="2">
        <f>YEAR(cukier[[#This Row],[Data]])</f>
        <v>2005</v>
      </c>
      <c r="F9" s="2">
        <f>VLOOKUP(cukier[[#This Row],[Rok]],$U$8:$V$17,2)*cukier[[#This Row],[Ilosc]]</f>
        <v>700</v>
      </c>
      <c r="G9" s="2">
        <f>SUMIFS(C:C,A:A,"&lt;"&amp;A9,B:B,cukier[[#This Row],[NIP]])+cukier[[#This Row],[Ilosc]]</f>
        <v>350</v>
      </c>
      <c r="H9" s="2">
        <f>IF(cukier[[#This Row],[Dotychczas Kupno]]&lt;100, 0,IF(cukier[[#This Row],[Dotychczas Kupno]]&lt;1000, 0.05, IF(cukier[[#This Row],[Dotychczas Kupno]]&lt;10000, 0.1, 0.2)))</f>
        <v>0.05</v>
      </c>
      <c r="I9" s="2">
        <f>cukier[[#This Row],[Rabat]]*cukier[[#This Row],[Ilosc]]</f>
        <v>17.5</v>
      </c>
      <c r="O9" s="3">
        <v>3</v>
      </c>
      <c r="P9" s="3">
        <f t="shared" si="0"/>
        <v>26451</v>
      </c>
      <c r="Q9" s="3" t="str">
        <f t="shared" si="1"/>
        <v>392-78-93-552</v>
      </c>
      <c r="U9" s="3">
        <v>2006</v>
      </c>
      <c r="V9" s="5">
        <v>2.0499999999999998</v>
      </c>
    </row>
    <row r="10" spans="1:22" x14ac:dyDescent="0.25">
      <c r="A10" s="1">
        <v>38371</v>
      </c>
      <c r="B10" s="2" t="s">
        <v>7</v>
      </c>
      <c r="C10">
        <v>231</v>
      </c>
      <c r="D10">
        <f>SUMIF(B:B,cukier[[#This Row],[NIP]],C:C)</f>
        <v>27505</v>
      </c>
      <c r="E10" s="2">
        <f>YEAR(cukier[[#This Row],[Data]])</f>
        <v>2005</v>
      </c>
      <c r="F10" s="2">
        <f>VLOOKUP(cukier[[#This Row],[Rok]],$U$8:$V$17,2)*cukier[[#This Row],[Ilosc]]</f>
        <v>462</v>
      </c>
      <c r="G10" s="2">
        <f>SUMIFS(C:C,A:A,"&lt;"&amp;A10,B:B,cukier[[#This Row],[NIP]])+cukier[[#This Row],[Ilosc]]</f>
        <v>581</v>
      </c>
      <c r="H10" s="2">
        <f>IF(cukier[[#This Row],[Dotychczas Kupno]]&lt;100, 0,IF(cukier[[#This Row],[Dotychczas Kupno]]&lt;1000, 0.05, IF(cukier[[#This Row],[Dotychczas Kupno]]&lt;10000, 0.1, 0.2)))</f>
        <v>0.05</v>
      </c>
      <c r="I10" s="2">
        <f>cukier[[#This Row],[Rabat]]*cukier[[#This Row],[Ilosc]]</f>
        <v>11.55</v>
      </c>
      <c r="U10" s="3">
        <v>2007</v>
      </c>
      <c r="V10" s="5">
        <v>2.09</v>
      </c>
    </row>
    <row r="11" spans="1:22" x14ac:dyDescent="0.25">
      <c r="A11" s="1">
        <v>38372</v>
      </c>
      <c r="B11" s="2" t="s">
        <v>8</v>
      </c>
      <c r="C11">
        <v>38</v>
      </c>
      <c r="D11">
        <f>SUMIF(B:B,cukier[[#This Row],[NIP]],C:C)</f>
        <v>3835</v>
      </c>
      <c r="E11" s="2">
        <f>YEAR(cukier[[#This Row],[Data]])</f>
        <v>2005</v>
      </c>
      <c r="F11" s="2">
        <f>VLOOKUP(cukier[[#This Row],[Rok]],$U$8:$V$17,2)*cukier[[#This Row],[Ilosc]]</f>
        <v>76</v>
      </c>
      <c r="G11" s="2">
        <f>SUMIFS(C:C,A:A,"&lt;"&amp;A11,B:B,cukier[[#This Row],[NIP]])+cukier[[#This Row],[Ilosc]]</f>
        <v>38</v>
      </c>
      <c r="H11" s="2">
        <f>IF(cukier[[#This Row],[Dotychczas Kupno]]&lt;100, 0,IF(cukier[[#This Row],[Dotychczas Kupno]]&lt;1000, 0.05, IF(cukier[[#This Row],[Dotychczas Kupno]]&lt;10000, 0.1, 0.2)))</f>
        <v>0</v>
      </c>
      <c r="I11" s="2">
        <f>cukier[[#This Row],[Rabat]]*cukier[[#This Row],[Ilosc]]</f>
        <v>0</v>
      </c>
      <c r="U11" s="3">
        <v>2008</v>
      </c>
      <c r="V11" s="5">
        <v>2.15</v>
      </c>
    </row>
    <row r="12" spans="1:22" x14ac:dyDescent="0.25">
      <c r="A12" s="1">
        <v>38374</v>
      </c>
      <c r="B12" s="2" t="s">
        <v>9</v>
      </c>
      <c r="C12">
        <v>440</v>
      </c>
      <c r="D12">
        <f>SUMIF(B:B,cukier[[#This Row],[NIP]],C:C)</f>
        <v>26955</v>
      </c>
      <c r="E12" s="2">
        <f>YEAR(cukier[[#This Row],[Data]])</f>
        <v>2005</v>
      </c>
      <c r="F12" s="2">
        <f>VLOOKUP(cukier[[#This Row],[Rok]],$U$8:$V$17,2)*cukier[[#This Row],[Ilosc]]</f>
        <v>880</v>
      </c>
      <c r="G12" s="2">
        <f>SUMIFS(C:C,A:A,"&lt;"&amp;A12,B:B,cukier[[#This Row],[NIP]])+cukier[[#This Row],[Ilosc]]</f>
        <v>440</v>
      </c>
      <c r="H12" s="2">
        <f>IF(cukier[[#This Row],[Dotychczas Kupno]]&lt;100, 0,IF(cukier[[#This Row],[Dotychczas Kupno]]&lt;1000, 0.05, IF(cukier[[#This Row],[Dotychczas Kupno]]&lt;10000, 0.1, 0.2)))</f>
        <v>0.05</v>
      </c>
      <c r="I12" s="2">
        <f>cukier[[#This Row],[Rabat]]*cukier[[#This Row],[Ilosc]]</f>
        <v>22</v>
      </c>
      <c r="U12" s="3">
        <v>2009</v>
      </c>
      <c r="V12" s="5">
        <v>2.13</v>
      </c>
    </row>
    <row r="13" spans="1:22" x14ac:dyDescent="0.25">
      <c r="A13" s="1">
        <v>38376</v>
      </c>
      <c r="B13" s="2" t="s">
        <v>10</v>
      </c>
      <c r="C13">
        <v>120</v>
      </c>
      <c r="D13">
        <f>SUMIF(B:B,cukier[[#This Row],[NIP]],C:C)</f>
        <v>4831</v>
      </c>
      <c r="E13" s="2">
        <f>YEAR(cukier[[#This Row],[Data]])</f>
        <v>2005</v>
      </c>
      <c r="F13" s="2">
        <f>VLOOKUP(cukier[[#This Row],[Rok]],$U$8:$V$17,2)*cukier[[#This Row],[Ilosc]]</f>
        <v>240</v>
      </c>
      <c r="G13" s="2">
        <f>SUMIFS(C:C,A:A,"&lt;"&amp;A13,B:B,cukier[[#This Row],[NIP]])+cukier[[#This Row],[Ilosc]]</f>
        <v>120</v>
      </c>
      <c r="H13" s="2">
        <f>IF(cukier[[#This Row],[Dotychczas Kupno]]&lt;100, 0,IF(cukier[[#This Row],[Dotychczas Kupno]]&lt;1000, 0.05, IF(cukier[[#This Row],[Dotychczas Kupno]]&lt;10000, 0.1, 0.2)))</f>
        <v>0.05</v>
      </c>
      <c r="I13" s="2">
        <f>cukier[[#This Row],[Rabat]]*cukier[[#This Row],[Ilosc]]</f>
        <v>6</v>
      </c>
      <c r="U13" s="3">
        <v>2010</v>
      </c>
      <c r="V13" s="5">
        <v>2.1</v>
      </c>
    </row>
    <row r="14" spans="1:22" x14ac:dyDescent="0.25">
      <c r="A14" s="1">
        <v>38377</v>
      </c>
      <c r="B14" s="2" t="s">
        <v>11</v>
      </c>
      <c r="C14">
        <v>11</v>
      </c>
      <c r="D14">
        <f>SUMIF(B:B,cukier[[#This Row],[NIP]],C:C)</f>
        <v>25</v>
      </c>
      <c r="E14" s="2">
        <f>YEAR(cukier[[#This Row],[Data]])</f>
        <v>2005</v>
      </c>
      <c r="F14" s="2">
        <f>VLOOKUP(cukier[[#This Row],[Rok]],$U$8:$V$17,2)*cukier[[#This Row],[Ilosc]]</f>
        <v>22</v>
      </c>
      <c r="G14" s="2">
        <f>SUMIFS(C:C,A:A,"&lt;"&amp;A14,B:B,cukier[[#This Row],[NIP]])+cukier[[#This Row],[Ilosc]]</f>
        <v>11</v>
      </c>
      <c r="H14" s="2">
        <f>IF(cukier[[#This Row],[Dotychczas Kupno]]&lt;100, 0,IF(cukier[[#This Row],[Dotychczas Kupno]]&lt;1000, 0.05, IF(cukier[[#This Row],[Dotychczas Kupno]]&lt;10000, 0.1, 0.2)))</f>
        <v>0</v>
      </c>
      <c r="I14" s="2">
        <f>cukier[[#This Row],[Rabat]]*cukier[[#This Row],[Ilosc]]</f>
        <v>0</v>
      </c>
      <c r="O14" s="3" t="s">
        <v>247</v>
      </c>
      <c r="P14" s="5">
        <f>SUM(F:F)</f>
        <v>643267.07000000111</v>
      </c>
      <c r="U14" s="3">
        <v>2011</v>
      </c>
      <c r="V14" s="5">
        <v>2.2000000000000002</v>
      </c>
    </row>
    <row r="15" spans="1:22" x14ac:dyDescent="0.25">
      <c r="A15" s="1">
        <v>38378</v>
      </c>
      <c r="B15" s="2" t="s">
        <v>12</v>
      </c>
      <c r="C15">
        <v>36</v>
      </c>
      <c r="D15">
        <f>SUMIF(B:B,cukier[[#This Row],[NIP]],C:C)</f>
        <v>5492</v>
      </c>
      <c r="E15" s="2">
        <f>YEAR(cukier[[#This Row],[Data]])</f>
        <v>2005</v>
      </c>
      <c r="F15" s="2">
        <f>VLOOKUP(cukier[[#This Row],[Rok]],$U$8:$V$17,2)*cukier[[#This Row],[Ilosc]]</f>
        <v>72</v>
      </c>
      <c r="G15" s="2">
        <f>SUMIFS(C:C,A:A,"&lt;"&amp;A15,B:B,cukier[[#This Row],[NIP]])+cukier[[#This Row],[Ilosc]]</f>
        <v>36</v>
      </c>
      <c r="H15" s="2">
        <f>IF(cukier[[#This Row],[Dotychczas Kupno]]&lt;100, 0,IF(cukier[[#This Row],[Dotychczas Kupno]]&lt;1000, 0.05, IF(cukier[[#This Row],[Dotychczas Kupno]]&lt;10000, 0.1, 0.2)))</f>
        <v>0</v>
      </c>
      <c r="I15" s="2">
        <f>cukier[[#This Row],[Rabat]]*cukier[[#This Row],[Ilosc]]</f>
        <v>0</v>
      </c>
      <c r="O15" s="3" t="s">
        <v>252</v>
      </c>
      <c r="P15" s="3">
        <f>SUM(I:I)</f>
        <v>38126.349999999991</v>
      </c>
      <c r="U15" s="3">
        <v>2012</v>
      </c>
      <c r="V15" s="5">
        <v>2.25</v>
      </c>
    </row>
    <row r="16" spans="1:22" x14ac:dyDescent="0.25">
      <c r="A16" s="1">
        <v>38379</v>
      </c>
      <c r="B16" s="2" t="s">
        <v>10</v>
      </c>
      <c r="C16">
        <v>51</v>
      </c>
      <c r="D16">
        <f>SUMIF(B:B,cukier[[#This Row],[NIP]],C:C)</f>
        <v>4831</v>
      </c>
      <c r="E16" s="2">
        <f>YEAR(cukier[[#This Row],[Data]])</f>
        <v>2005</v>
      </c>
      <c r="F16" s="2">
        <f>VLOOKUP(cukier[[#This Row],[Rok]],$U$8:$V$17,2)*cukier[[#This Row],[Ilosc]]</f>
        <v>102</v>
      </c>
      <c r="G16" s="2">
        <f>SUMIFS(C:C,A:A,"&lt;"&amp;A16,B:B,cukier[[#This Row],[NIP]])+cukier[[#This Row],[Ilosc]]</f>
        <v>171</v>
      </c>
      <c r="H16" s="2">
        <f>IF(cukier[[#This Row],[Dotychczas Kupno]]&lt;100, 0,IF(cukier[[#This Row],[Dotychczas Kupno]]&lt;1000, 0.05, IF(cukier[[#This Row],[Dotychczas Kupno]]&lt;10000, 0.1, 0.2)))</f>
        <v>0.05</v>
      </c>
      <c r="I16" s="2">
        <f>cukier[[#This Row],[Rabat]]*cukier[[#This Row],[Ilosc]]</f>
        <v>2.5500000000000003</v>
      </c>
      <c r="U16" s="3">
        <v>2013</v>
      </c>
      <c r="V16" s="5">
        <v>2.2200000000000002</v>
      </c>
    </row>
    <row r="17" spans="1:22" x14ac:dyDescent="0.25">
      <c r="A17" s="1">
        <v>38385</v>
      </c>
      <c r="B17" s="2" t="s">
        <v>7</v>
      </c>
      <c r="C17">
        <v>465</v>
      </c>
      <c r="D17">
        <f>SUMIF(B:B,cukier[[#This Row],[NIP]],C:C)</f>
        <v>27505</v>
      </c>
      <c r="E17" s="2">
        <f>YEAR(cukier[[#This Row],[Data]])</f>
        <v>2005</v>
      </c>
      <c r="F17" s="2">
        <f>VLOOKUP(cukier[[#This Row],[Rok]],$U$8:$V$17,2)*cukier[[#This Row],[Ilosc]]</f>
        <v>930</v>
      </c>
      <c r="G17" s="2">
        <f>SUMIFS(C:C,A:A,"&lt;"&amp;A17,B:B,cukier[[#This Row],[NIP]])+cukier[[#This Row],[Ilosc]]</f>
        <v>1046</v>
      </c>
      <c r="H17" s="2">
        <f>IF(cukier[[#This Row],[Dotychczas Kupno]]&lt;100, 0,IF(cukier[[#This Row],[Dotychczas Kupno]]&lt;1000, 0.05, IF(cukier[[#This Row],[Dotychczas Kupno]]&lt;10000, 0.1, 0.2)))</f>
        <v>0.1</v>
      </c>
      <c r="I17" s="2">
        <f>cukier[[#This Row],[Rabat]]*cukier[[#This Row],[Ilosc]]</f>
        <v>46.5</v>
      </c>
      <c r="U17" s="3">
        <v>2014</v>
      </c>
      <c r="V17" s="5">
        <v>2.23</v>
      </c>
    </row>
    <row r="18" spans="1:22" x14ac:dyDescent="0.25">
      <c r="A18" s="1">
        <v>38386</v>
      </c>
      <c r="B18" s="2" t="s">
        <v>13</v>
      </c>
      <c r="C18">
        <v>8</v>
      </c>
      <c r="D18">
        <f>SUMIF(B:B,cukier[[#This Row],[NIP]],C:C)</f>
        <v>44</v>
      </c>
      <c r="E18" s="2">
        <f>YEAR(cukier[[#This Row],[Data]])</f>
        <v>2005</v>
      </c>
      <c r="F18" s="2">
        <f>VLOOKUP(cukier[[#This Row],[Rok]],$U$8:$V$17,2)*cukier[[#This Row],[Ilosc]]</f>
        <v>16</v>
      </c>
      <c r="G18" s="2">
        <f>SUMIFS(C:C,A:A,"&lt;"&amp;A18,B:B,cukier[[#This Row],[NIP]])+cukier[[#This Row],[Ilosc]]</f>
        <v>8</v>
      </c>
      <c r="H18" s="2">
        <f>IF(cukier[[#This Row],[Dotychczas Kupno]]&lt;100, 0,IF(cukier[[#This Row],[Dotychczas Kupno]]&lt;1000, 0.05, IF(cukier[[#This Row],[Dotychczas Kupno]]&lt;10000, 0.1, 0.2)))</f>
        <v>0</v>
      </c>
      <c r="I18" s="2">
        <f>cukier[[#This Row],[Rabat]]*cukier[[#This Row],[Ilosc]]</f>
        <v>0</v>
      </c>
    </row>
    <row r="19" spans="1:22" x14ac:dyDescent="0.25">
      <c r="A19" s="1">
        <v>38388</v>
      </c>
      <c r="B19" s="2" t="s">
        <v>14</v>
      </c>
      <c r="C19">
        <v>287</v>
      </c>
      <c r="D19">
        <f>SUMIF(B:B,cukier[[#This Row],[NIP]],C:C)</f>
        <v>23660</v>
      </c>
      <c r="E19" s="2">
        <f>YEAR(cukier[[#This Row],[Data]])</f>
        <v>2005</v>
      </c>
      <c r="F19" s="2">
        <f>VLOOKUP(cukier[[#This Row],[Rok]],$U$8:$V$17,2)*cukier[[#This Row],[Ilosc]]</f>
        <v>574</v>
      </c>
      <c r="G19" s="2">
        <f>SUMIFS(C:C,A:A,"&lt;"&amp;A19,B:B,cukier[[#This Row],[NIP]])+cukier[[#This Row],[Ilosc]]</f>
        <v>287</v>
      </c>
      <c r="H19" s="2">
        <f>IF(cukier[[#This Row],[Dotychczas Kupno]]&lt;100, 0,IF(cukier[[#This Row],[Dotychczas Kupno]]&lt;1000, 0.05, IF(cukier[[#This Row],[Dotychczas Kupno]]&lt;10000, 0.1, 0.2)))</f>
        <v>0.05</v>
      </c>
      <c r="I19" s="2">
        <f>cukier[[#This Row],[Rabat]]*cukier[[#This Row],[Ilosc]]</f>
        <v>14.350000000000001</v>
      </c>
    </row>
    <row r="20" spans="1:22" x14ac:dyDescent="0.25">
      <c r="A20" s="1">
        <v>38388</v>
      </c>
      <c r="B20" s="2" t="s">
        <v>15</v>
      </c>
      <c r="C20">
        <v>12</v>
      </c>
      <c r="D20">
        <f>SUMIF(B:B,cukier[[#This Row],[NIP]],C:C)</f>
        <v>39</v>
      </c>
      <c r="E20" s="2">
        <f>YEAR(cukier[[#This Row],[Data]])</f>
        <v>2005</v>
      </c>
      <c r="F20" s="2">
        <f>VLOOKUP(cukier[[#This Row],[Rok]],$U$8:$V$17,2)*cukier[[#This Row],[Ilosc]]</f>
        <v>24</v>
      </c>
      <c r="G20" s="2">
        <f>SUMIFS(C:C,A:A,"&lt;"&amp;A20,B:B,cukier[[#This Row],[NIP]])+cukier[[#This Row],[Ilosc]]</f>
        <v>12</v>
      </c>
      <c r="H20" s="2">
        <f>IF(cukier[[#This Row],[Dotychczas Kupno]]&lt;100, 0,IF(cukier[[#This Row],[Dotychczas Kupno]]&lt;1000, 0.05, IF(cukier[[#This Row],[Dotychczas Kupno]]&lt;10000, 0.1, 0.2)))</f>
        <v>0</v>
      </c>
      <c r="I20" s="2">
        <f>cukier[[#This Row],[Rabat]]*cukier[[#This Row],[Ilosc]]</f>
        <v>0</v>
      </c>
    </row>
    <row r="21" spans="1:22" x14ac:dyDescent="0.25">
      <c r="A21" s="1">
        <v>38393</v>
      </c>
      <c r="B21" s="2" t="s">
        <v>16</v>
      </c>
      <c r="C21">
        <v>6</v>
      </c>
      <c r="D21">
        <f>SUMIF(B:B,cukier[[#This Row],[NIP]],C:C)</f>
        <v>38</v>
      </c>
      <c r="E21" s="2">
        <f>YEAR(cukier[[#This Row],[Data]])</f>
        <v>2005</v>
      </c>
      <c r="F21" s="2">
        <f>VLOOKUP(cukier[[#This Row],[Rok]],$U$8:$V$17,2)*cukier[[#This Row],[Ilosc]]</f>
        <v>12</v>
      </c>
      <c r="G21" s="2">
        <f>SUMIFS(C:C,A:A,"&lt;"&amp;A21,B:B,cukier[[#This Row],[NIP]])+cukier[[#This Row],[Ilosc]]</f>
        <v>6</v>
      </c>
      <c r="H21" s="2">
        <f>IF(cukier[[#This Row],[Dotychczas Kupno]]&lt;100, 0,IF(cukier[[#This Row],[Dotychczas Kupno]]&lt;1000, 0.05, IF(cukier[[#This Row],[Dotychczas Kupno]]&lt;10000, 0.1, 0.2)))</f>
        <v>0</v>
      </c>
      <c r="I21" s="2">
        <f>cukier[[#This Row],[Rabat]]*cukier[[#This Row],[Ilosc]]</f>
        <v>0</v>
      </c>
    </row>
    <row r="22" spans="1:22" x14ac:dyDescent="0.25">
      <c r="A22" s="1">
        <v>38397</v>
      </c>
      <c r="B22" s="2" t="s">
        <v>17</v>
      </c>
      <c r="C22">
        <v>321</v>
      </c>
      <c r="D22">
        <f>SUMIF(B:B,cukier[[#This Row],[NIP]],C:C)</f>
        <v>19896</v>
      </c>
      <c r="E22" s="2">
        <f>YEAR(cukier[[#This Row],[Data]])</f>
        <v>2005</v>
      </c>
      <c r="F22" s="2">
        <f>VLOOKUP(cukier[[#This Row],[Rok]],$U$8:$V$17,2)*cukier[[#This Row],[Ilosc]]</f>
        <v>642</v>
      </c>
      <c r="G22" s="2">
        <f>SUMIFS(C:C,A:A,"&lt;"&amp;A22,B:B,cukier[[#This Row],[NIP]])+cukier[[#This Row],[Ilosc]]</f>
        <v>321</v>
      </c>
      <c r="H22" s="2">
        <f>IF(cukier[[#This Row],[Dotychczas Kupno]]&lt;100, 0,IF(cukier[[#This Row],[Dotychczas Kupno]]&lt;1000, 0.05, IF(cukier[[#This Row],[Dotychczas Kupno]]&lt;10000, 0.1, 0.2)))</f>
        <v>0.05</v>
      </c>
      <c r="I22" s="2">
        <f>cukier[[#This Row],[Rabat]]*cukier[[#This Row],[Ilosc]]</f>
        <v>16.05</v>
      </c>
    </row>
    <row r="23" spans="1:22" x14ac:dyDescent="0.25">
      <c r="A23" s="1">
        <v>38401</v>
      </c>
      <c r="B23" s="2" t="s">
        <v>18</v>
      </c>
      <c r="C23">
        <v>99</v>
      </c>
      <c r="D23">
        <f>SUMIF(B:B,cukier[[#This Row],[NIP]],C:C)</f>
        <v>5156</v>
      </c>
      <c r="E23" s="2">
        <f>YEAR(cukier[[#This Row],[Data]])</f>
        <v>2005</v>
      </c>
      <c r="F23" s="2">
        <f>VLOOKUP(cukier[[#This Row],[Rok]],$U$8:$V$17,2)*cukier[[#This Row],[Ilosc]]</f>
        <v>198</v>
      </c>
      <c r="G23" s="2">
        <f>SUMIFS(C:C,A:A,"&lt;"&amp;A23,B:B,cukier[[#This Row],[NIP]])+cukier[[#This Row],[Ilosc]]</f>
        <v>99</v>
      </c>
      <c r="H23" s="2">
        <f>IF(cukier[[#This Row],[Dotychczas Kupno]]&lt;100, 0,IF(cukier[[#This Row],[Dotychczas Kupno]]&lt;1000, 0.05, IF(cukier[[#This Row],[Dotychczas Kupno]]&lt;10000, 0.1, 0.2)))</f>
        <v>0</v>
      </c>
      <c r="I23" s="2">
        <f>cukier[[#This Row],[Rabat]]*cukier[[#This Row],[Ilosc]]</f>
        <v>0</v>
      </c>
      <c r="U23" s="3" t="s">
        <v>253</v>
      </c>
      <c r="V23" s="3" t="s">
        <v>254</v>
      </c>
    </row>
    <row r="24" spans="1:22" x14ac:dyDescent="0.25">
      <c r="A24" s="1">
        <v>38401</v>
      </c>
      <c r="B24" s="2" t="s">
        <v>19</v>
      </c>
      <c r="C24">
        <v>91</v>
      </c>
      <c r="D24">
        <f>SUMIF(B:B,cukier[[#This Row],[NIP]],C:C)</f>
        <v>4784</v>
      </c>
      <c r="E24" s="2">
        <f>YEAR(cukier[[#This Row],[Data]])</f>
        <v>2005</v>
      </c>
      <c r="F24" s="2">
        <f>VLOOKUP(cukier[[#This Row],[Rok]],$U$8:$V$17,2)*cukier[[#This Row],[Ilosc]]</f>
        <v>182</v>
      </c>
      <c r="G24" s="2">
        <f>SUMIFS(C:C,A:A,"&lt;"&amp;A24,B:B,cukier[[#This Row],[NIP]])+cukier[[#This Row],[Ilosc]]</f>
        <v>91</v>
      </c>
      <c r="H24" s="2">
        <f>IF(cukier[[#This Row],[Dotychczas Kupno]]&lt;100, 0,IF(cukier[[#This Row],[Dotychczas Kupno]]&lt;1000, 0.05, IF(cukier[[#This Row],[Dotychczas Kupno]]&lt;10000, 0.1, 0.2)))</f>
        <v>0</v>
      </c>
      <c r="I24" s="2">
        <f>cukier[[#This Row],[Rabat]]*cukier[[#This Row],[Ilosc]]</f>
        <v>0</v>
      </c>
      <c r="U24" s="3">
        <v>2005</v>
      </c>
      <c r="V24" s="3">
        <f>SUMIF(E:E,U24,C:C)</f>
        <v>27016</v>
      </c>
    </row>
    <row r="25" spans="1:22" x14ac:dyDescent="0.25">
      <c r="A25" s="1">
        <v>38407</v>
      </c>
      <c r="B25" s="2" t="s">
        <v>14</v>
      </c>
      <c r="C25">
        <v>118</v>
      </c>
      <c r="D25">
        <f>SUMIF(B:B,cukier[[#This Row],[NIP]],C:C)</f>
        <v>23660</v>
      </c>
      <c r="E25" s="2">
        <f>YEAR(cukier[[#This Row],[Data]])</f>
        <v>2005</v>
      </c>
      <c r="F25" s="2">
        <f>VLOOKUP(cukier[[#This Row],[Rok]],$U$8:$V$17,2)*cukier[[#This Row],[Ilosc]]</f>
        <v>236</v>
      </c>
      <c r="G25" s="2">
        <f>SUMIFS(C:C,A:A,"&lt;"&amp;A25,B:B,cukier[[#This Row],[NIP]])+cukier[[#This Row],[Ilosc]]</f>
        <v>405</v>
      </c>
      <c r="H25" s="2">
        <f>IF(cukier[[#This Row],[Dotychczas Kupno]]&lt;100, 0,IF(cukier[[#This Row],[Dotychczas Kupno]]&lt;1000, 0.05, IF(cukier[[#This Row],[Dotychczas Kupno]]&lt;10000, 0.1, 0.2)))</f>
        <v>0.05</v>
      </c>
      <c r="I25" s="2">
        <f>cukier[[#This Row],[Rabat]]*cukier[[#This Row],[Ilosc]]</f>
        <v>5.9</v>
      </c>
      <c r="U25" s="3">
        <v>2006</v>
      </c>
      <c r="V25" s="3">
        <f t="shared" ref="V25:V27" si="2">SUMIF(E:E,U25,C:C)</f>
        <v>27226</v>
      </c>
    </row>
    <row r="26" spans="1:22" x14ac:dyDescent="0.25">
      <c r="A26" s="1">
        <v>38408</v>
      </c>
      <c r="B26" s="2" t="s">
        <v>20</v>
      </c>
      <c r="C26">
        <v>58</v>
      </c>
      <c r="D26">
        <f>SUMIF(B:B,cukier[[#This Row],[NIP]],C:C)</f>
        <v>1822</v>
      </c>
      <c r="E26" s="2">
        <f>YEAR(cukier[[#This Row],[Data]])</f>
        <v>2005</v>
      </c>
      <c r="F26" s="2">
        <f>VLOOKUP(cukier[[#This Row],[Rok]],$U$8:$V$17,2)*cukier[[#This Row],[Ilosc]]</f>
        <v>116</v>
      </c>
      <c r="G26" s="2">
        <f>SUMIFS(C:C,A:A,"&lt;"&amp;A26,B:B,cukier[[#This Row],[NIP]])+cukier[[#This Row],[Ilosc]]</f>
        <v>58</v>
      </c>
      <c r="H26" s="2">
        <f>IF(cukier[[#This Row],[Dotychczas Kupno]]&lt;100, 0,IF(cukier[[#This Row],[Dotychczas Kupno]]&lt;1000, 0.05, IF(cukier[[#This Row],[Dotychczas Kupno]]&lt;10000, 0.1, 0.2)))</f>
        <v>0</v>
      </c>
      <c r="I26" s="2">
        <f>cukier[[#This Row],[Rabat]]*cukier[[#This Row],[Ilosc]]</f>
        <v>0</v>
      </c>
      <c r="U26" s="3">
        <v>2007</v>
      </c>
      <c r="V26" s="3">
        <f t="shared" si="2"/>
        <v>31720</v>
      </c>
    </row>
    <row r="27" spans="1:22" x14ac:dyDescent="0.25">
      <c r="A27" s="1">
        <v>38409</v>
      </c>
      <c r="B27" s="2" t="s">
        <v>21</v>
      </c>
      <c r="C27">
        <v>16</v>
      </c>
      <c r="D27">
        <f>SUMIF(B:B,cukier[[#This Row],[NIP]],C:C)</f>
        <v>36</v>
      </c>
      <c r="E27" s="2">
        <f>YEAR(cukier[[#This Row],[Data]])</f>
        <v>2005</v>
      </c>
      <c r="F27" s="2">
        <f>VLOOKUP(cukier[[#This Row],[Rok]],$U$8:$V$17,2)*cukier[[#This Row],[Ilosc]]</f>
        <v>32</v>
      </c>
      <c r="G27" s="2">
        <f>SUMIFS(C:C,A:A,"&lt;"&amp;A27,B:B,cukier[[#This Row],[NIP]])+cukier[[#This Row],[Ilosc]]</f>
        <v>16</v>
      </c>
      <c r="H27" s="2">
        <f>IF(cukier[[#This Row],[Dotychczas Kupno]]&lt;100, 0,IF(cukier[[#This Row],[Dotychczas Kupno]]&lt;1000, 0.05, IF(cukier[[#This Row],[Dotychczas Kupno]]&lt;10000, 0.1, 0.2)))</f>
        <v>0</v>
      </c>
      <c r="I27" s="2">
        <f>cukier[[#This Row],[Rabat]]*cukier[[#This Row],[Ilosc]]</f>
        <v>0</v>
      </c>
      <c r="U27" s="3">
        <v>2008</v>
      </c>
      <c r="V27" s="3">
        <f t="shared" si="2"/>
        <v>36523</v>
      </c>
    </row>
    <row r="28" spans="1:22" x14ac:dyDescent="0.25">
      <c r="A28" s="1">
        <v>38409</v>
      </c>
      <c r="B28" s="2" t="s">
        <v>22</v>
      </c>
      <c r="C28">
        <v>348</v>
      </c>
      <c r="D28">
        <f>SUMIF(B:B,cukier[[#This Row],[NIP]],C:C)</f>
        <v>26025</v>
      </c>
      <c r="E28" s="2">
        <f>YEAR(cukier[[#This Row],[Data]])</f>
        <v>2005</v>
      </c>
      <c r="F28" s="2">
        <f>VLOOKUP(cukier[[#This Row],[Rok]],$U$8:$V$17,2)*cukier[[#This Row],[Ilosc]]</f>
        <v>696</v>
      </c>
      <c r="G28" s="2">
        <f>SUMIFS(C:C,A:A,"&lt;"&amp;A28,B:B,cukier[[#This Row],[NIP]])+cukier[[#This Row],[Ilosc]]</f>
        <v>348</v>
      </c>
      <c r="H28" s="2">
        <f>IF(cukier[[#This Row],[Dotychczas Kupno]]&lt;100, 0,IF(cukier[[#This Row],[Dotychczas Kupno]]&lt;1000, 0.05, IF(cukier[[#This Row],[Dotychczas Kupno]]&lt;10000, 0.1, 0.2)))</f>
        <v>0.05</v>
      </c>
      <c r="I28" s="2">
        <f>cukier[[#This Row],[Rabat]]*cukier[[#This Row],[Ilosc]]</f>
        <v>17.400000000000002</v>
      </c>
      <c r="U28" s="3">
        <v>2009</v>
      </c>
      <c r="V28" s="3">
        <f t="shared" ref="V28:V34" si="3">SUMIF(E:E,U28,C:C)</f>
        <v>30764</v>
      </c>
    </row>
    <row r="29" spans="1:22" x14ac:dyDescent="0.25">
      <c r="A29" s="1">
        <v>38410</v>
      </c>
      <c r="B29" s="2" t="s">
        <v>5</v>
      </c>
      <c r="C29">
        <v>336</v>
      </c>
      <c r="D29">
        <f>SUMIF(B:B,cukier[[#This Row],[NIP]],C:C)</f>
        <v>11402</v>
      </c>
      <c r="E29" s="2">
        <f>YEAR(cukier[[#This Row],[Data]])</f>
        <v>2005</v>
      </c>
      <c r="F29" s="2">
        <f>VLOOKUP(cukier[[#This Row],[Rok]],$U$8:$V$17,2)*cukier[[#This Row],[Ilosc]]</f>
        <v>672</v>
      </c>
      <c r="G29" s="2">
        <f>SUMIFS(C:C,A:A,"&lt;"&amp;A29,B:B,cukier[[#This Row],[NIP]])+cukier[[#This Row],[Ilosc]]</f>
        <v>772</v>
      </c>
      <c r="H29" s="2">
        <f>IF(cukier[[#This Row],[Dotychczas Kupno]]&lt;100, 0,IF(cukier[[#This Row],[Dotychczas Kupno]]&lt;1000, 0.05, IF(cukier[[#This Row],[Dotychczas Kupno]]&lt;10000, 0.1, 0.2)))</f>
        <v>0.05</v>
      </c>
      <c r="I29" s="2">
        <f>cukier[[#This Row],[Rabat]]*cukier[[#This Row],[Ilosc]]</f>
        <v>16.8</v>
      </c>
      <c r="U29" s="3">
        <v>2010</v>
      </c>
      <c r="V29" s="3">
        <f t="shared" si="3"/>
        <v>32521</v>
      </c>
    </row>
    <row r="30" spans="1:22" x14ac:dyDescent="0.25">
      <c r="A30" s="1">
        <v>38410</v>
      </c>
      <c r="B30" s="2" t="s">
        <v>22</v>
      </c>
      <c r="C30">
        <v>435</v>
      </c>
      <c r="D30">
        <f>SUMIF(B:B,cukier[[#This Row],[NIP]],C:C)</f>
        <v>26025</v>
      </c>
      <c r="E30" s="2">
        <f>YEAR(cukier[[#This Row],[Data]])</f>
        <v>2005</v>
      </c>
      <c r="F30" s="2">
        <f>VLOOKUP(cukier[[#This Row],[Rok]],$U$8:$V$17,2)*cukier[[#This Row],[Ilosc]]</f>
        <v>870</v>
      </c>
      <c r="G30" s="2">
        <f>SUMIFS(C:C,A:A,"&lt;"&amp;A30,B:B,cukier[[#This Row],[NIP]])+cukier[[#This Row],[Ilosc]]</f>
        <v>783</v>
      </c>
      <c r="H30" s="2">
        <f>IF(cukier[[#This Row],[Dotychczas Kupno]]&lt;100, 0,IF(cukier[[#This Row],[Dotychczas Kupno]]&lt;1000, 0.05, IF(cukier[[#This Row],[Dotychczas Kupno]]&lt;10000, 0.1, 0.2)))</f>
        <v>0.05</v>
      </c>
      <c r="I30" s="2">
        <f>cukier[[#This Row],[Rabat]]*cukier[[#This Row],[Ilosc]]</f>
        <v>21.75</v>
      </c>
      <c r="U30" s="3">
        <v>2011</v>
      </c>
      <c r="V30" s="3">
        <f t="shared" si="3"/>
        <v>23778</v>
      </c>
    </row>
    <row r="31" spans="1:22" x14ac:dyDescent="0.25">
      <c r="A31" s="1">
        <v>38410</v>
      </c>
      <c r="B31" s="2" t="s">
        <v>23</v>
      </c>
      <c r="C31">
        <v>110</v>
      </c>
      <c r="D31">
        <f>SUMIF(B:B,cukier[[#This Row],[NIP]],C:C)</f>
        <v>3905</v>
      </c>
      <c r="E31" s="2">
        <f>YEAR(cukier[[#This Row],[Data]])</f>
        <v>2005</v>
      </c>
      <c r="F31" s="2">
        <f>VLOOKUP(cukier[[#This Row],[Rok]],$U$8:$V$17,2)*cukier[[#This Row],[Ilosc]]</f>
        <v>220</v>
      </c>
      <c r="G31" s="2">
        <f>SUMIFS(C:C,A:A,"&lt;"&amp;A31,B:B,cukier[[#This Row],[NIP]])+cukier[[#This Row],[Ilosc]]</f>
        <v>110</v>
      </c>
      <c r="H31" s="2">
        <f>IF(cukier[[#This Row],[Dotychczas Kupno]]&lt;100, 0,IF(cukier[[#This Row],[Dotychczas Kupno]]&lt;1000, 0.05, IF(cukier[[#This Row],[Dotychczas Kupno]]&lt;10000, 0.1, 0.2)))</f>
        <v>0.05</v>
      </c>
      <c r="I31" s="2">
        <f>cukier[[#This Row],[Rabat]]*cukier[[#This Row],[Ilosc]]</f>
        <v>5.5</v>
      </c>
      <c r="U31" s="3">
        <v>2012</v>
      </c>
      <c r="V31" s="3">
        <f t="shared" si="3"/>
        <v>26976</v>
      </c>
    </row>
    <row r="32" spans="1:22" x14ac:dyDescent="0.25">
      <c r="A32" s="1">
        <v>38412</v>
      </c>
      <c r="B32" s="2" t="s">
        <v>24</v>
      </c>
      <c r="C32">
        <v>204</v>
      </c>
      <c r="D32">
        <f>SUMIF(B:B,cukier[[#This Row],[NIP]],C:C)</f>
        <v>5797</v>
      </c>
      <c r="E32" s="2">
        <f>YEAR(cukier[[#This Row],[Data]])</f>
        <v>2005</v>
      </c>
      <c r="F32" s="2">
        <f>VLOOKUP(cukier[[#This Row],[Rok]],$U$8:$V$17,2)*cukier[[#This Row],[Ilosc]]</f>
        <v>408</v>
      </c>
      <c r="G32" s="2">
        <f>SUMIFS(C:C,A:A,"&lt;"&amp;A32,B:B,cukier[[#This Row],[NIP]])+cukier[[#This Row],[Ilosc]]</f>
        <v>204</v>
      </c>
      <c r="H32" s="2">
        <f>IF(cukier[[#This Row],[Dotychczas Kupno]]&lt;100, 0,IF(cukier[[#This Row],[Dotychczas Kupno]]&lt;1000, 0.05, IF(cukier[[#This Row],[Dotychczas Kupno]]&lt;10000, 0.1, 0.2)))</f>
        <v>0.05</v>
      </c>
      <c r="I32" s="2">
        <f>cukier[[#This Row],[Rabat]]*cukier[[#This Row],[Ilosc]]</f>
        <v>10.200000000000001</v>
      </c>
      <c r="U32" s="3">
        <v>2013</v>
      </c>
      <c r="V32" s="3">
        <f t="shared" si="3"/>
        <v>28419</v>
      </c>
    </row>
    <row r="33" spans="1:22" x14ac:dyDescent="0.25">
      <c r="A33" s="1">
        <v>38412</v>
      </c>
      <c r="B33" s="2" t="s">
        <v>18</v>
      </c>
      <c r="C33">
        <v>20</v>
      </c>
      <c r="D33">
        <f>SUMIF(B:B,cukier[[#This Row],[NIP]],C:C)</f>
        <v>5156</v>
      </c>
      <c r="E33" s="2">
        <f>YEAR(cukier[[#This Row],[Data]])</f>
        <v>2005</v>
      </c>
      <c r="F33" s="2">
        <f>VLOOKUP(cukier[[#This Row],[Rok]],$U$8:$V$17,2)*cukier[[#This Row],[Ilosc]]</f>
        <v>40</v>
      </c>
      <c r="G33" s="2">
        <f>SUMIFS(C:C,A:A,"&lt;"&amp;A33,B:B,cukier[[#This Row],[NIP]])+cukier[[#This Row],[Ilosc]]</f>
        <v>119</v>
      </c>
      <c r="H33" s="2">
        <f>IF(cukier[[#This Row],[Dotychczas Kupno]]&lt;100, 0,IF(cukier[[#This Row],[Dotychczas Kupno]]&lt;1000, 0.05, IF(cukier[[#This Row],[Dotychczas Kupno]]&lt;10000, 0.1, 0.2)))</f>
        <v>0.05</v>
      </c>
      <c r="I33" s="2">
        <f>cukier[[#This Row],[Rabat]]*cukier[[#This Row],[Ilosc]]</f>
        <v>1</v>
      </c>
      <c r="U33" s="3">
        <v>2014</v>
      </c>
      <c r="V33" s="3">
        <f t="shared" si="3"/>
        <v>35284</v>
      </c>
    </row>
    <row r="34" spans="1:22" x14ac:dyDescent="0.25">
      <c r="A34" s="1">
        <v>38414</v>
      </c>
      <c r="B34" s="2" t="s">
        <v>25</v>
      </c>
      <c r="C34">
        <v>102</v>
      </c>
      <c r="D34">
        <f>SUMIF(B:B,cukier[[#This Row],[NIP]],C:C)</f>
        <v>2717</v>
      </c>
      <c r="E34" s="2">
        <f>YEAR(cukier[[#This Row],[Data]])</f>
        <v>2005</v>
      </c>
      <c r="F34" s="2">
        <f>VLOOKUP(cukier[[#This Row],[Rok]],$U$8:$V$17,2)*cukier[[#This Row],[Ilosc]]</f>
        <v>204</v>
      </c>
      <c r="G34" s="2">
        <f>SUMIFS(C:C,A:A,"&lt;"&amp;A34,B:B,cukier[[#This Row],[NIP]])+cukier[[#This Row],[Ilosc]]</f>
        <v>102</v>
      </c>
      <c r="H34" s="2">
        <f>IF(cukier[[#This Row],[Dotychczas Kupno]]&lt;100, 0,IF(cukier[[#This Row],[Dotychczas Kupno]]&lt;1000, 0.05, IF(cukier[[#This Row],[Dotychczas Kupno]]&lt;10000, 0.1, 0.2)))</f>
        <v>0.05</v>
      </c>
      <c r="I34" s="2">
        <f>cukier[[#This Row],[Rabat]]*cukier[[#This Row],[Ilosc]]</f>
        <v>5.1000000000000005</v>
      </c>
    </row>
    <row r="35" spans="1:22" x14ac:dyDescent="0.25">
      <c r="A35" s="1">
        <v>38416</v>
      </c>
      <c r="B35" s="2" t="s">
        <v>26</v>
      </c>
      <c r="C35">
        <v>48</v>
      </c>
      <c r="D35">
        <f>SUMIF(B:B,cukier[[#This Row],[NIP]],C:C)</f>
        <v>2286</v>
      </c>
      <c r="E35" s="2">
        <f>YEAR(cukier[[#This Row],[Data]])</f>
        <v>2005</v>
      </c>
      <c r="F35" s="2">
        <f>VLOOKUP(cukier[[#This Row],[Rok]],$U$8:$V$17,2)*cukier[[#This Row],[Ilosc]]</f>
        <v>96</v>
      </c>
      <c r="G35" s="2">
        <f>SUMIFS(C:C,A:A,"&lt;"&amp;A35,B:B,cukier[[#This Row],[NIP]])+cukier[[#This Row],[Ilosc]]</f>
        <v>48</v>
      </c>
      <c r="H35" s="2">
        <f>IF(cukier[[#This Row],[Dotychczas Kupno]]&lt;100, 0,IF(cukier[[#This Row],[Dotychczas Kupno]]&lt;1000, 0.05, IF(cukier[[#This Row],[Dotychczas Kupno]]&lt;10000, 0.1, 0.2)))</f>
        <v>0</v>
      </c>
      <c r="I35" s="2">
        <f>cukier[[#This Row],[Rabat]]*cukier[[#This Row],[Ilosc]]</f>
        <v>0</v>
      </c>
    </row>
    <row r="36" spans="1:22" x14ac:dyDescent="0.25">
      <c r="A36" s="1">
        <v>38418</v>
      </c>
      <c r="B36" s="2" t="s">
        <v>22</v>
      </c>
      <c r="C36">
        <v>329</v>
      </c>
      <c r="D36">
        <f>SUMIF(B:B,cukier[[#This Row],[NIP]],C:C)</f>
        <v>26025</v>
      </c>
      <c r="E36" s="2">
        <f>YEAR(cukier[[#This Row],[Data]])</f>
        <v>2005</v>
      </c>
      <c r="F36" s="2">
        <f>VLOOKUP(cukier[[#This Row],[Rok]],$U$8:$V$17,2)*cukier[[#This Row],[Ilosc]]</f>
        <v>658</v>
      </c>
      <c r="G36" s="2">
        <f>SUMIFS(C:C,A:A,"&lt;"&amp;A36,B:B,cukier[[#This Row],[NIP]])+cukier[[#This Row],[Ilosc]]</f>
        <v>1112</v>
      </c>
      <c r="H36" s="2">
        <f>IF(cukier[[#This Row],[Dotychczas Kupno]]&lt;100, 0,IF(cukier[[#This Row],[Dotychczas Kupno]]&lt;1000, 0.05, IF(cukier[[#This Row],[Dotychczas Kupno]]&lt;10000, 0.1, 0.2)))</f>
        <v>0.1</v>
      </c>
      <c r="I36" s="2">
        <f>cukier[[#This Row],[Rabat]]*cukier[[#This Row],[Ilosc]]</f>
        <v>32.9</v>
      </c>
    </row>
    <row r="37" spans="1:22" x14ac:dyDescent="0.25">
      <c r="A37" s="1">
        <v>38420</v>
      </c>
      <c r="B37" s="2" t="s">
        <v>27</v>
      </c>
      <c r="C37">
        <v>16</v>
      </c>
      <c r="D37">
        <f>SUMIF(B:B,cukier[[#This Row],[NIP]],C:C)</f>
        <v>66</v>
      </c>
      <c r="E37" s="2">
        <f>YEAR(cukier[[#This Row],[Data]])</f>
        <v>2005</v>
      </c>
      <c r="F37" s="2">
        <f>VLOOKUP(cukier[[#This Row],[Rok]],$U$8:$V$17,2)*cukier[[#This Row],[Ilosc]]</f>
        <v>32</v>
      </c>
      <c r="G37" s="2">
        <f>SUMIFS(C:C,A:A,"&lt;"&amp;A37,B:B,cukier[[#This Row],[NIP]])+cukier[[#This Row],[Ilosc]]</f>
        <v>16</v>
      </c>
      <c r="H37" s="2">
        <f>IF(cukier[[#This Row],[Dotychczas Kupno]]&lt;100, 0,IF(cukier[[#This Row],[Dotychczas Kupno]]&lt;1000, 0.05, IF(cukier[[#This Row],[Dotychczas Kupno]]&lt;10000, 0.1, 0.2)))</f>
        <v>0</v>
      </c>
      <c r="I37" s="2">
        <f>cukier[[#This Row],[Rabat]]*cukier[[#This Row],[Ilosc]]</f>
        <v>0</v>
      </c>
    </row>
    <row r="38" spans="1:22" x14ac:dyDescent="0.25">
      <c r="A38" s="1">
        <v>38421</v>
      </c>
      <c r="B38" s="2" t="s">
        <v>28</v>
      </c>
      <c r="C38">
        <v>102</v>
      </c>
      <c r="D38">
        <f>SUMIF(B:B,cukier[[#This Row],[NIP]],C:C)</f>
        <v>4440</v>
      </c>
      <c r="E38" s="2">
        <f>YEAR(cukier[[#This Row],[Data]])</f>
        <v>2005</v>
      </c>
      <c r="F38" s="2">
        <f>VLOOKUP(cukier[[#This Row],[Rok]],$U$8:$V$17,2)*cukier[[#This Row],[Ilosc]]</f>
        <v>204</v>
      </c>
      <c r="G38" s="2">
        <f>SUMIFS(C:C,A:A,"&lt;"&amp;A38,B:B,cukier[[#This Row],[NIP]])+cukier[[#This Row],[Ilosc]]</f>
        <v>102</v>
      </c>
      <c r="H38" s="2">
        <f>IF(cukier[[#This Row],[Dotychczas Kupno]]&lt;100, 0,IF(cukier[[#This Row],[Dotychczas Kupno]]&lt;1000, 0.05, IF(cukier[[#This Row],[Dotychczas Kupno]]&lt;10000, 0.1, 0.2)))</f>
        <v>0.05</v>
      </c>
      <c r="I38" s="2">
        <f>cukier[[#This Row],[Rabat]]*cukier[[#This Row],[Ilosc]]</f>
        <v>5.1000000000000005</v>
      </c>
    </row>
    <row r="39" spans="1:22" x14ac:dyDescent="0.25">
      <c r="A39" s="1">
        <v>38421</v>
      </c>
      <c r="B39" s="2" t="s">
        <v>14</v>
      </c>
      <c r="C39">
        <v>309</v>
      </c>
      <c r="D39">
        <f>SUMIF(B:B,cukier[[#This Row],[NIP]],C:C)</f>
        <v>23660</v>
      </c>
      <c r="E39" s="2">
        <f>YEAR(cukier[[#This Row],[Data]])</f>
        <v>2005</v>
      </c>
      <c r="F39" s="2">
        <f>VLOOKUP(cukier[[#This Row],[Rok]],$U$8:$V$17,2)*cukier[[#This Row],[Ilosc]]</f>
        <v>618</v>
      </c>
      <c r="G39" s="2">
        <f>SUMIFS(C:C,A:A,"&lt;"&amp;A39,B:B,cukier[[#This Row],[NIP]])+cukier[[#This Row],[Ilosc]]</f>
        <v>714</v>
      </c>
      <c r="H39" s="2">
        <f>IF(cukier[[#This Row],[Dotychczas Kupno]]&lt;100, 0,IF(cukier[[#This Row],[Dotychczas Kupno]]&lt;1000, 0.05, IF(cukier[[#This Row],[Dotychczas Kupno]]&lt;10000, 0.1, 0.2)))</f>
        <v>0.05</v>
      </c>
      <c r="I39" s="2">
        <f>cukier[[#This Row],[Rabat]]*cukier[[#This Row],[Ilosc]]</f>
        <v>15.450000000000001</v>
      </c>
    </row>
    <row r="40" spans="1:22" x14ac:dyDescent="0.25">
      <c r="A40" s="1">
        <v>38423</v>
      </c>
      <c r="B40" s="2" t="s">
        <v>5</v>
      </c>
      <c r="C40">
        <v>331</v>
      </c>
      <c r="D40">
        <f>SUMIF(B:B,cukier[[#This Row],[NIP]],C:C)</f>
        <v>11402</v>
      </c>
      <c r="E40" s="2">
        <f>YEAR(cukier[[#This Row],[Data]])</f>
        <v>2005</v>
      </c>
      <c r="F40" s="2">
        <f>VLOOKUP(cukier[[#This Row],[Rok]],$U$8:$V$17,2)*cukier[[#This Row],[Ilosc]]</f>
        <v>662</v>
      </c>
      <c r="G40" s="2">
        <f>SUMIFS(C:C,A:A,"&lt;"&amp;A40,B:B,cukier[[#This Row],[NIP]])+cukier[[#This Row],[Ilosc]]</f>
        <v>1103</v>
      </c>
      <c r="H40" s="2">
        <f>IF(cukier[[#This Row],[Dotychczas Kupno]]&lt;100, 0,IF(cukier[[#This Row],[Dotychczas Kupno]]&lt;1000, 0.05, IF(cukier[[#This Row],[Dotychczas Kupno]]&lt;10000, 0.1, 0.2)))</f>
        <v>0.1</v>
      </c>
      <c r="I40" s="2">
        <f>cukier[[#This Row],[Rabat]]*cukier[[#This Row],[Ilosc]]</f>
        <v>33.1</v>
      </c>
    </row>
    <row r="41" spans="1:22" x14ac:dyDescent="0.25">
      <c r="A41" s="1">
        <v>38428</v>
      </c>
      <c r="B41" s="2" t="s">
        <v>29</v>
      </c>
      <c r="C41">
        <v>3</v>
      </c>
      <c r="D41">
        <f>SUMIF(B:B,cukier[[#This Row],[NIP]],C:C)</f>
        <v>15</v>
      </c>
      <c r="E41" s="2">
        <f>YEAR(cukier[[#This Row],[Data]])</f>
        <v>2005</v>
      </c>
      <c r="F41" s="2">
        <f>VLOOKUP(cukier[[#This Row],[Rok]],$U$8:$V$17,2)*cukier[[#This Row],[Ilosc]]</f>
        <v>6</v>
      </c>
      <c r="G41" s="2">
        <f>SUMIFS(C:C,A:A,"&lt;"&amp;A41,B:B,cukier[[#This Row],[NIP]])+cukier[[#This Row],[Ilosc]]</f>
        <v>3</v>
      </c>
      <c r="H41" s="2">
        <f>IF(cukier[[#This Row],[Dotychczas Kupno]]&lt;100, 0,IF(cukier[[#This Row],[Dotychczas Kupno]]&lt;1000, 0.05, IF(cukier[[#This Row],[Dotychczas Kupno]]&lt;10000, 0.1, 0.2)))</f>
        <v>0</v>
      </c>
      <c r="I41" s="2">
        <f>cukier[[#This Row],[Rabat]]*cukier[[#This Row],[Ilosc]]</f>
        <v>0</v>
      </c>
    </row>
    <row r="42" spans="1:22" x14ac:dyDescent="0.25">
      <c r="A42" s="1">
        <v>38429</v>
      </c>
      <c r="B42" s="2" t="s">
        <v>30</v>
      </c>
      <c r="C42">
        <v>76</v>
      </c>
      <c r="D42">
        <f>SUMIF(B:B,cukier[[#This Row],[NIP]],C:C)</f>
        <v>5120</v>
      </c>
      <c r="E42" s="2">
        <f>YEAR(cukier[[#This Row],[Data]])</f>
        <v>2005</v>
      </c>
      <c r="F42" s="2">
        <f>VLOOKUP(cukier[[#This Row],[Rok]],$U$8:$V$17,2)*cukier[[#This Row],[Ilosc]]</f>
        <v>152</v>
      </c>
      <c r="G42" s="2">
        <f>SUMIFS(C:C,A:A,"&lt;"&amp;A42,B:B,cukier[[#This Row],[NIP]])+cukier[[#This Row],[Ilosc]]</f>
        <v>76</v>
      </c>
      <c r="H42" s="2">
        <f>IF(cukier[[#This Row],[Dotychczas Kupno]]&lt;100, 0,IF(cukier[[#This Row],[Dotychczas Kupno]]&lt;1000, 0.05, IF(cukier[[#This Row],[Dotychczas Kupno]]&lt;10000, 0.1, 0.2)))</f>
        <v>0</v>
      </c>
      <c r="I42" s="2">
        <f>cukier[[#This Row],[Rabat]]*cukier[[#This Row],[Ilosc]]</f>
        <v>0</v>
      </c>
    </row>
    <row r="43" spans="1:22" x14ac:dyDescent="0.25">
      <c r="A43" s="1">
        <v>38429</v>
      </c>
      <c r="B43" s="2" t="s">
        <v>31</v>
      </c>
      <c r="C43">
        <v>196</v>
      </c>
      <c r="D43">
        <f>SUMIF(B:B,cukier[[#This Row],[NIP]],C:C)</f>
        <v>1737</v>
      </c>
      <c r="E43" s="2">
        <f>YEAR(cukier[[#This Row],[Data]])</f>
        <v>2005</v>
      </c>
      <c r="F43" s="2">
        <f>VLOOKUP(cukier[[#This Row],[Rok]],$U$8:$V$17,2)*cukier[[#This Row],[Ilosc]]</f>
        <v>392</v>
      </c>
      <c r="G43" s="2">
        <f>SUMIFS(C:C,A:A,"&lt;"&amp;A43,B:B,cukier[[#This Row],[NIP]])+cukier[[#This Row],[Ilosc]]</f>
        <v>196</v>
      </c>
      <c r="H43" s="2">
        <f>IF(cukier[[#This Row],[Dotychczas Kupno]]&lt;100, 0,IF(cukier[[#This Row],[Dotychczas Kupno]]&lt;1000, 0.05, IF(cukier[[#This Row],[Dotychczas Kupno]]&lt;10000, 0.1, 0.2)))</f>
        <v>0.05</v>
      </c>
      <c r="I43" s="2">
        <f>cukier[[#This Row],[Rabat]]*cukier[[#This Row],[Ilosc]]</f>
        <v>9.8000000000000007</v>
      </c>
    </row>
    <row r="44" spans="1:22" x14ac:dyDescent="0.25">
      <c r="A44" s="1">
        <v>38431</v>
      </c>
      <c r="B44" s="2" t="s">
        <v>18</v>
      </c>
      <c r="C44">
        <v>54</v>
      </c>
      <c r="D44">
        <f>SUMIF(B:B,cukier[[#This Row],[NIP]],C:C)</f>
        <v>5156</v>
      </c>
      <c r="E44" s="2">
        <f>YEAR(cukier[[#This Row],[Data]])</f>
        <v>2005</v>
      </c>
      <c r="F44" s="2">
        <f>VLOOKUP(cukier[[#This Row],[Rok]],$U$8:$V$17,2)*cukier[[#This Row],[Ilosc]]</f>
        <v>108</v>
      </c>
      <c r="G44" s="2">
        <f>SUMIFS(C:C,A:A,"&lt;"&amp;A44,B:B,cukier[[#This Row],[NIP]])+cukier[[#This Row],[Ilosc]]</f>
        <v>173</v>
      </c>
      <c r="H44" s="2">
        <f>IF(cukier[[#This Row],[Dotychczas Kupno]]&lt;100, 0,IF(cukier[[#This Row],[Dotychczas Kupno]]&lt;1000, 0.05, IF(cukier[[#This Row],[Dotychczas Kupno]]&lt;10000, 0.1, 0.2)))</f>
        <v>0.05</v>
      </c>
      <c r="I44" s="2">
        <f>cukier[[#This Row],[Rabat]]*cukier[[#This Row],[Ilosc]]</f>
        <v>2.7</v>
      </c>
    </row>
    <row r="45" spans="1:22" x14ac:dyDescent="0.25">
      <c r="A45" s="1">
        <v>38435</v>
      </c>
      <c r="B45" s="2" t="s">
        <v>9</v>
      </c>
      <c r="C45">
        <v>277</v>
      </c>
      <c r="D45">
        <f>SUMIF(B:B,cukier[[#This Row],[NIP]],C:C)</f>
        <v>26955</v>
      </c>
      <c r="E45" s="2">
        <f>YEAR(cukier[[#This Row],[Data]])</f>
        <v>2005</v>
      </c>
      <c r="F45" s="2">
        <f>VLOOKUP(cukier[[#This Row],[Rok]],$U$8:$V$17,2)*cukier[[#This Row],[Ilosc]]</f>
        <v>554</v>
      </c>
      <c r="G45" s="2">
        <f>SUMIFS(C:C,A:A,"&lt;"&amp;A45,B:B,cukier[[#This Row],[NIP]])+cukier[[#This Row],[Ilosc]]</f>
        <v>717</v>
      </c>
      <c r="H45" s="2">
        <f>IF(cukier[[#This Row],[Dotychczas Kupno]]&lt;100, 0,IF(cukier[[#This Row],[Dotychczas Kupno]]&lt;1000, 0.05, IF(cukier[[#This Row],[Dotychczas Kupno]]&lt;10000, 0.1, 0.2)))</f>
        <v>0.05</v>
      </c>
      <c r="I45" s="2">
        <f>cukier[[#This Row],[Rabat]]*cukier[[#This Row],[Ilosc]]</f>
        <v>13.850000000000001</v>
      </c>
    </row>
    <row r="46" spans="1:22" x14ac:dyDescent="0.25">
      <c r="A46" s="1">
        <v>38437</v>
      </c>
      <c r="B46" s="2" t="s">
        <v>32</v>
      </c>
      <c r="C46">
        <v>7</v>
      </c>
      <c r="D46">
        <f>SUMIF(B:B,cukier[[#This Row],[NIP]],C:C)</f>
        <v>16</v>
      </c>
      <c r="E46" s="2">
        <f>YEAR(cukier[[#This Row],[Data]])</f>
        <v>2005</v>
      </c>
      <c r="F46" s="2">
        <f>VLOOKUP(cukier[[#This Row],[Rok]],$U$8:$V$17,2)*cukier[[#This Row],[Ilosc]]</f>
        <v>14</v>
      </c>
      <c r="G46" s="2">
        <f>SUMIFS(C:C,A:A,"&lt;"&amp;A46,B:B,cukier[[#This Row],[NIP]])+cukier[[#This Row],[Ilosc]]</f>
        <v>7</v>
      </c>
      <c r="H46" s="2">
        <f>IF(cukier[[#This Row],[Dotychczas Kupno]]&lt;100, 0,IF(cukier[[#This Row],[Dotychczas Kupno]]&lt;1000, 0.05, IF(cukier[[#This Row],[Dotychczas Kupno]]&lt;10000, 0.1, 0.2)))</f>
        <v>0</v>
      </c>
      <c r="I46" s="2">
        <f>cukier[[#This Row],[Rabat]]*cukier[[#This Row],[Ilosc]]</f>
        <v>0</v>
      </c>
    </row>
    <row r="47" spans="1:22" x14ac:dyDescent="0.25">
      <c r="A47" s="1">
        <v>38439</v>
      </c>
      <c r="B47" s="2" t="s">
        <v>33</v>
      </c>
      <c r="C47">
        <v>12</v>
      </c>
      <c r="D47">
        <f>SUMIF(B:B,cukier[[#This Row],[NIP]],C:C)</f>
        <v>28</v>
      </c>
      <c r="E47" s="2">
        <f>YEAR(cukier[[#This Row],[Data]])</f>
        <v>2005</v>
      </c>
      <c r="F47" s="2">
        <f>VLOOKUP(cukier[[#This Row],[Rok]],$U$8:$V$17,2)*cukier[[#This Row],[Ilosc]]</f>
        <v>24</v>
      </c>
      <c r="G47" s="2">
        <f>SUMIFS(C:C,A:A,"&lt;"&amp;A47,B:B,cukier[[#This Row],[NIP]])+cukier[[#This Row],[Ilosc]]</f>
        <v>12</v>
      </c>
      <c r="H47" s="2">
        <f>IF(cukier[[#This Row],[Dotychczas Kupno]]&lt;100, 0,IF(cukier[[#This Row],[Dotychczas Kupno]]&lt;1000, 0.05, IF(cukier[[#This Row],[Dotychczas Kupno]]&lt;10000, 0.1, 0.2)))</f>
        <v>0</v>
      </c>
      <c r="I47" s="2">
        <f>cukier[[#This Row],[Rabat]]*cukier[[#This Row],[Ilosc]]</f>
        <v>0</v>
      </c>
    </row>
    <row r="48" spans="1:22" x14ac:dyDescent="0.25">
      <c r="A48" s="1">
        <v>38440</v>
      </c>
      <c r="B48" s="2" t="s">
        <v>34</v>
      </c>
      <c r="C48">
        <v>7</v>
      </c>
      <c r="D48">
        <f>SUMIF(B:B,cukier[[#This Row],[NIP]],C:C)</f>
        <v>9</v>
      </c>
      <c r="E48" s="2">
        <f>YEAR(cukier[[#This Row],[Data]])</f>
        <v>2005</v>
      </c>
      <c r="F48" s="2">
        <f>VLOOKUP(cukier[[#This Row],[Rok]],$U$8:$V$17,2)*cukier[[#This Row],[Ilosc]]</f>
        <v>14</v>
      </c>
      <c r="G48" s="2">
        <f>SUMIFS(C:C,A:A,"&lt;"&amp;A48,B:B,cukier[[#This Row],[NIP]])+cukier[[#This Row],[Ilosc]]</f>
        <v>7</v>
      </c>
      <c r="H48" s="2">
        <f>IF(cukier[[#This Row],[Dotychczas Kupno]]&lt;100, 0,IF(cukier[[#This Row],[Dotychczas Kupno]]&lt;1000, 0.05, IF(cukier[[#This Row],[Dotychczas Kupno]]&lt;10000, 0.1, 0.2)))</f>
        <v>0</v>
      </c>
      <c r="I48" s="2">
        <f>cukier[[#This Row],[Rabat]]*cukier[[#This Row],[Ilosc]]</f>
        <v>0</v>
      </c>
    </row>
    <row r="49" spans="1:9" x14ac:dyDescent="0.25">
      <c r="A49" s="1">
        <v>38442</v>
      </c>
      <c r="B49" s="2" t="s">
        <v>7</v>
      </c>
      <c r="C49">
        <v>416</v>
      </c>
      <c r="D49">
        <f>SUMIF(B:B,cukier[[#This Row],[NIP]],C:C)</f>
        <v>27505</v>
      </c>
      <c r="E49" s="2">
        <f>YEAR(cukier[[#This Row],[Data]])</f>
        <v>2005</v>
      </c>
      <c r="F49" s="2">
        <f>VLOOKUP(cukier[[#This Row],[Rok]],$U$8:$V$17,2)*cukier[[#This Row],[Ilosc]]</f>
        <v>832</v>
      </c>
      <c r="G49" s="2">
        <f>SUMIFS(C:C,A:A,"&lt;"&amp;A49,B:B,cukier[[#This Row],[NIP]])+cukier[[#This Row],[Ilosc]]</f>
        <v>1462</v>
      </c>
      <c r="H49" s="2">
        <f>IF(cukier[[#This Row],[Dotychczas Kupno]]&lt;100, 0,IF(cukier[[#This Row],[Dotychczas Kupno]]&lt;1000, 0.05, IF(cukier[[#This Row],[Dotychczas Kupno]]&lt;10000, 0.1, 0.2)))</f>
        <v>0.1</v>
      </c>
      <c r="I49" s="2">
        <f>cukier[[#This Row],[Rabat]]*cukier[[#This Row],[Ilosc]]</f>
        <v>41.6</v>
      </c>
    </row>
    <row r="50" spans="1:9" x14ac:dyDescent="0.25">
      <c r="A50" s="1">
        <v>38445</v>
      </c>
      <c r="B50" s="2" t="s">
        <v>7</v>
      </c>
      <c r="C50">
        <v>263</v>
      </c>
      <c r="D50">
        <f>SUMIF(B:B,cukier[[#This Row],[NIP]],C:C)</f>
        <v>27505</v>
      </c>
      <c r="E50" s="2">
        <f>YEAR(cukier[[#This Row],[Data]])</f>
        <v>2005</v>
      </c>
      <c r="F50" s="2">
        <f>VLOOKUP(cukier[[#This Row],[Rok]],$U$8:$V$17,2)*cukier[[#This Row],[Ilosc]]</f>
        <v>526</v>
      </c>
      <c r="G50" s="2">
        <f>SUMIFS(C:C,A:A,"&lt;"&amp;A50,B:B,cukier[[#This Row],[NIP]])+cukier[[#This Row],[Ilosc]]</f>
        <v>1725</v>
      </c>
      <c r="H50" s="2">
        <f>IF(cukier[[#This Row],[Dotychczas Kupno]]&lt;100, 0,IF(cukier[[#This Row],[Dotychczas Kupno]]&lt;1000, 0.05, IF(cukier[[#This Row],[Dotychczas Kupno]]&lt;10000, 0.1, 0.2)))</f>
        <v>0.1</v>
      </c>
      <c r="I50" s="2">
        <f>cukier[[#This Row],[Rabat]]*cukier[[#This Row],[Ilosc]]</f>
        <v>26.3</v>
      </c>
    </row>
    <row r="51" spans="1:9" x14ac:dyDescent="0.25">
      <c r="A51" s="1">
        <v>38448</v>
      </c>
      <c r="B51" s="2" t="s">
        <v>1</v>
      </c>
      <c r="C51">
        <v>15</v>
      </c>
      <c r="D51">
        <f>SUMIF(B:B,cukier[[#This Row],[NIP]],C:C)</f>
        <v>69</v>
      </c>
      <c r="E51" s="2">
        <f>YEAR(cukier[[#This Row],[Data]])</f>
        <v>2005</v>
      </c>
      <c r="F51" s="2">
        <f>VLOOKUP(cukier[[#This Row],[Rok]],$U$8:$V$17,2)*cukier[[#This Row],[Ilosc]]</f>
        <v>30</v>
      </c>
      <c r="G51" s="2">
        <f>SUMIFS(C:C,A:A,"&lt;"&amp;A51,B:B,cukier[[#This Row],[NIP]])+cukier[[#This Row],[Ilosc]]</f>
        <v>17</v>
      </c>
      <c r="H51" s="2">
        <f>IF(cukier[[#This Row],[Dotychczas Kupno]]&lt;100, 0,IF(cukier[[#This Row],[Dotychczas Kupno]]&lt;1000, 0.05, IF(cukier[[#This Row],[Dotychczas Kupno]]&lt;10000, 0.1, 0.2)))</f>
        <v>0</v>
      </c>
      <c r="I51" s="2">
        <f>cukier[[#This Row],[Rabat]]*cukier[[#This Row],[Ilosc]]</f>
        <v>0</v>
      </c>
    </row>
    <row r="52" spans="1:9" x14ac:dyDescent="0.25">
      <c r="A52" s="1">
        <v>38452</v>
      </c>
      <c r="B52" s="2" t="s">
        <v>25</v>
      </c>
      <c r="C52">
        <v>194</v>
      </c>
      <c r="D52">
        <f>SUMIF(B:B,cukier[[#This Row],[NIP]],C:C)</f>
        <v>2717</v>
      </c>
      <c r="E52" s="2">
        <f>YEAR(cukier[[#This Row],[Data]])</f>
        <v>2005</v>
      </c>
      <c r="F52" s="2">
        <f>VLOOKUP(cukier[[#This Row],[Rok]],$U$8:$V$17,2)*cukier[[#This Row],[Ilosc]]</f>
        <v>388</v>
      </c>
      <c r="G52" s="2">
        <f>SUMIFS(C:C,A:A,"&lt;"&amp;A52,B:B,cukier[[#This Row],[NIP]])+cukier[[#This Row],[Ilosc]]</f>
        <v>296</v>
      </c>
      <c r="H52" s="2">
        <f>IF(cukier[[#This Row],[Dotychczas Kupno]]&lt;100, 0,IF(cukier[[#This Row],[Dotychczas Kupno]]&lt;1000, 0.05, IF(cukier[[#This Row],[Dotychczas Kupno]]&lt;10000, 0.1, 0.2)))</f>
        <v>0.05</v>
      </c>
      <c r="I52" s="2">
        <f>cukier[[#This Row],[Rabat]]*cukier[[#This Row],[Ilosc]]</f>
        <v>9.7000000000000011</v>
      </c>
    </row>
    <row r="53" spans="1:9" x14ac:dyDescent="0.25">
      <c r="A53" s="1">
        <v>38453</v>
      </c>
      <c r="B53" s="2" t="s">
        <v>35</v>
      </c>
      <c r="C53">
        <v>120</v>
      </c>
      <c r="D53">
        <f>SUMIF(B:B,cukier[[#This Row],[NIP]],C:C)</f>
        <v>4407</v>
      </c>
      <c r="E53" s="2">
        <f>YEAR(cukier[[#This Row],[Data]])</f>
        <v>2005</v>
      </c>
      <c r="F53" s="2">
        <f>VLOOKUP(cukier[[#This Row],[Rok]],$U$8:$V$17,2)*cukier[[#This Row],[Ilosc]]</f>
        <v>240</v>
      </c>
      <c r="G53" s="2">
        <f>SUMIFS(C:C,A:A,"&lt;"&amp;A53,B:B,cukier[[#This Row],[NIP]])+cukier[[#This Row],[Ilosc]]</f>
        <v>120</v>
      </c>
      <c r="H53" s="2">
        <f>IF(cukier[[#This Row],[Dotychczas Kupno]]&lt;100, 0,IF(cukier[[#This Row],[Dotychczas Kupno]]&lt;1000, 0.05, IF(cukier[[#This Row],[Dotychczas Kupno]]&lt;10000, 0.1, 0.2)))</f>
        <v>0.05</v>
      </c>
      <c r="I53" s="2">
        <f>cukier[[#This Row],[Rabat]]*cukier[[#This Row],[Ilosc]]</f>
        <v>6</v>
      </c>
    </row>
    <row r="54" spans="1:9" x14ac:dyDescent="0.25">
      <c r="A54" s="1">
        <v>38454</v>
      </c>
      <c r="B54" s="2" t="s">
        <v>7</v>
      </c>
      <c r="C54">
        <v>175</v>
      </c>
      <c r="D54">
        <f>SUMIF(B:B,cukier[[#This Row],[NIP]],C:C)</f>
        <v>27505</v>
      </c>
      <c r="E54" s="2">
        <f>YEAR(cukier[[#This Row],[Data]])</f>
        <v>2005</v>
      </c>
      <c r="F54" s="2">
        <f>VLOOKUP(cukier[[#This Row],[Rok]],$U$8:$V$17,2)*cukier[[#This Row],[Ilosc]]</f>
        <v>350</v>
      </c>
      <c r="G54" s="2">
        <f>SUMIFS(C:C,A:A,"&lt;"&amp;A54,B:B,cukier[[#This Row],[NIP]])+cukier[[#This Row],[Ilosc]]</f>
        <v>1900</v>
      </c>
      <c r="H54" s="2">
        <f>IF(cukier[[#This Row],[Dotychczas Kupno]]&lt;100, 0,IF(cukier[[#This Row],[Dotychczas Kupno]]&lt;1000, 0.05, IF(cukier[[#This Row],[Dotychczas Kupno]]&lt;10000, 0.1, 0.2)))</f>
        <v>0.1</v>
      </c>
      <c r="I54" s="2">
        <f>cukier[[#This Row],[Rabat]]*cukier[[#This Row],[Ilosc]]</f>
        <v>17.5</v>
      </c>
    </row>
    <row r="55" spans="1:9" x14ac:dyDescent="0.25">
      <c r="A55" s="1">
        <v>38456</v>
      </c>
      <c r="B55" s="2" t="s">
        <v>36</v>
      </c>
      <c r="C55">
        <v>12</v>
      </c>
      <c r="D55">
        <f>SUMIF(B:B,cukier[[#This Row],[NIP]],C:C)</f>
        <v>48</v>
      </c>
      <c r="E55" s="2">
        <f>YEAR(cukier[[#This Row],[Data]])</f>
        <v>2005</v>
      </c>
      <c r="F55" s="2">
        <f>VLOOKUP(cukier[[#This Row],[Rok]],$U$8:$V$17,2)*cukier[[#This Row],[Ilosc]]</f>
        <v>24</v>
      </c>
      <c r="G55" s="2">
        <f>SUMIFS(C:C,A:A,"&lt;"&amp;A55,B:B,cukier[[#This Row],[NIP]])+cukier[[#This Row],[Ilosc]]</f>
        <v>12</v>
      </c>
      <c r="H55" s="2">
        <f>IF(cukier[[#This Row],[Dotychczas Kupno]]&lt;100, 0,IF(cukier[[#This Row],[Dotychczas Kupno]]&lt;1000, 0.05, IF(cukier[[#This Row],[Dotychczas Kupno]]&lt;10000, 0.1, 0.2)))</f>
        <v>0</v>
      </c>
      <c r="I55" s="2">
        <f>cukier[[#This Row],[Rabat]]*cukier[[#This Row],[Ilosc]]</f>
        <v>0</v>
      </c>
    </row>
    <row r="56" spans="1:9" x14ac:dyDescent="0.25">
      <c r="A56" s="1">
        <v>38457</v>
      </c>
      <c r="B56" s="2" t="s">
        <v>37</v>
      </c>
      <c r="C56">
        <v>174</v>
      </c>
      <c r="D56">
        <f>SUMIF(B:B,cukier[[#This Row],[NIP]],C:C)</f>
        <v>5232</v>
      </c>
      <c r="E56" s="2">
        <f>YEAR(cukier[[#This Row],[Data]])</f>
        <v>2005</v>
      </c>
      <c r="F56" s="2">
        <f>VLOOKUP(cukier[[#This Row],[Rok]],$U$8:$V$17,2)*cukier[[#This Row],[Ilosc]]</f>
        <v>348</v>
      </c>
      <c r="G56" s="2">
        <f>SUMIFS(C:C,A:A,"&lt;"&amp;A56,B:B,cukier[[#This Row],[NIP]])+cukier[[#This Row],[Ilosc]]</f>
        <v>174</v>
      </c>
      <c r="H56" s="2">
        <f>IF(cukier[[#This Row],[Dotychczas Kupno]]&lt;100, 0,IF(cukier[[#This Row],[Dotychczas Kupno]]&lt;1000, 0.05, IF(cukier[[#This Row],[Dotychczas Kupno]]&lt;10000, 0.1, 0.2)))</f>
        <v>0.05</v>
      </c>
      <c r="I56" s="2">
        <f>cukier[[#This Row],[Rabat]]*cukier[[#This Row],[Ilosc]]</f>
        <v>8.7000000000000011</v>
      </c>
    </row>
    <row r="57" spans="1:9" x14ac:dyDescent="0.25">
      <c r="A57" s="1">
        <v>38458</v>
      </c>
      <c r="B57" s="2" t="s">
        <v>38</v>
      </c>
      <c r="C57">
        <v>3</v>
      </c>
      <c r="D57">
        <f>SUMIF(B:B,cukier[[#This Row],[NIP]],C:C)</f>
        <v>48</v>
      </c>
      <c r="E57" s="2">
        <f>YEAR(cukier[[#This Row],[Data]])</f>
        <v>2005</v>
      </c>
      <c r="F57" s="2">
        <f>VLOOKUP(cukier[[#This Row],[Rok]],$U$8:$V$17,2)*cukier[[#This Row],[Ilosc]]</f>
        <v>6</v>
      </c>
      <c r="G57" s="2">
        <f>SUMIFS(C:C,A:A,"&lt;"&amp;A57,B:B,cukier[[#This Row],[NIP]])+cukier[[#This Row],[Ilosc]]</f>
        <v>3</v>
      </c>
      <c r="H57" s="2">
        <f>IF(cukier[[#This Row],[Dotychczas Kupno]]&lt;100, 0,IF(cukier[[#This Row],[Dotychczas Kupno]]&lt;1000, 0.05, IF(cukier[[#This Row],[Dotychczas Kupno]]&lt;10000, 0.1, 0.2)))</f>
        <v>0</v>
      </c>
      <c r="I57" s="2">
        <f>cukier[[#This Row],[Rabat]]*cukier[[#This Row],[Ilosc]]</f>
        <v>0</v>
      </c>
    </row>
    <row r="58" spans="1:9" x14ac:dyDescent="0.25">
      <c r="A58" s="1">
        <v>38459</v>
      </c>
      <c r="B58" s="2" t="s">
        <v>39</v>
      </c>
      <c r="C58">
        <v>149</v>
      </c>
      <c r="D58">
        <f>SUMIF(B:B,cukier[[#This Row],[NIP]],C:C)</f>
        <v>2042</v>
      </c>
      <c r="E58" s="2">
        <f>YEAR(cukier[[#This Row],[Data]])</f>
        <v>2005</v>
      </c>
      <c r="F58" s="2">
        <f>VLOOKUP(cukier[[#This Row],[Rok]],$U$8:$V$17,2)*cukier[[#This Row],[Ilosc]]</f>
        <v>298</v>
      </c>
      <c r="G58" s="2">
        <f>SUMIFS(C:C,A:A,"&lt;"&amp;A58,B:B,cukier[[#This Row],[NIP]])+cukier[[#This Row],[Ilosc]]</f>
        <v>149</v>
      </c>
      <c r="H58" s="2">
        <f>IF(cukier[[#This Row],[Dotychczas Kupno]]&lt;100, 0,IF(cukier[[#This Row],[Dotychczas Kupno]]&lt;1000, 0.05, IF(cukier[[#This Row],[Dotychczas Kupno]]&lt;10000, 0.1, 0.2)))</f>
        <v>0.05</v>
      </c>
      <c r="I58" s="2">
        <f>cukier[[#This Row],[Rabat]]*cukier[[#This Row],[Ilosc]]</f>
        <v>7.45</v>
      </c>
    </row>
    <row r="59" spans="1:9" x14ac:dyDescent="0.25">
      <c r="A59" s="1">
        <v>38460</v>
      </c>
      <c r="B59" s="2" t="s">
        <v>17</v>
      </c>
      <c r="C59">
        <v>492</v>
      </c>
      <c r="D59">
        <f>SUMIF(B:B,cukier[[#This Row],[NIP]],C:C)</f>
        <v>19896</v>
      </c>
      <c r="E59" s="2">
        <f>YEAR(cukier[[#This Row],[Data]])</f>
        <v>2005</v>
      </c>
      <c r="F59" s="2">
        <f>VLOOKUP(cukier[[#This Row],[Rok]],$U$8:$V$17,2)*cukier[[#This Row],[Ilosc]]</f>
        <v>984</v>
      </c>
      <c r="G59" s="2">
        <f>SUMIFS(C:C,A:A,"&lt;"&amp;A59,B:B,cukier[[#This Row],[NIP]])+cukier[[#This Row],[Ilosc]]</f>
        <v>813</v>
      </c>
      <c r="H59" s="2">
        <f>IF(cukier[[#This Row],[Dotychczas Kupno]]&lt;100, 0,IF(cukier[[#This Row],[Dotychczas Kupno]]&lt;1000, 0.05, IF(cukier[[#This Row],[Dotychczas Kupno]]&lt;10000, 0.1, 0.2)))</f>
        <v>0.05</v>
      </c>
      <c r="I59" s="2">
        <f>cukier[[#This Row],[Rabat]]*cukier[[#This Row],[Ilosc]]</f>
        <v>24.6</v>
      </c>
    </row>
    <row r="60" spans="1:9" x14ac:dyDescent="0.25">
      <c r="A60" s="1">
        <v>38460</v>
      </c>
      <c r="B60" s="2" t="s">
        <v>40</v>
      </c>
      <c r="C60">
        <v>2</v>
      </c>
      <c r="D60">
        <f>SUMIF(B:B,cukier[[#This Row],[NIP]],C:C)</f>
        <v>50</v>
      </c>
      <c r="E60" s="2">
        <f>YEAR(cukier[[#This Row],[Data]])</f>
        <v>2005</v>
      </c>
      <c r="F60" s="2">
        <f>VLOOKUP(cukier[[#This Row],[Rok]],$U$8:$V$17,2)*cukier[[#This Row],[Ilosc]]</f>
        <v>4</v>
      </c>
      <c r="G60" s="2">
        <f>SUMIFS(C:C,A:A,"&lt;"&amp;A60,B:B,cukier[[#This Row],[NIP]])+cukier[[#This Row],[Ilosc]]</f>
        <v>2</v>
      </c>
      <c r="H60" s="2">
        <f>IF(cukier[[#This Row],[Dotychczas Kupno]]&lt;100, 0,IF(cukier[[#This Row],[Dotychczas Kupno]]&lt;1000, 0.05, IF(cukier[[#This Row],[Dotychczas Kupno]]&lt;10000, 0.1, 0.2)))</f>
        <v>0</v>
      </c>
      <c r="I60" s="2">
        <f>cukier[[#This Row],[Rabat]]*cukier[[#This Row],[Ilosc]]</f>
        <v>0</v>
      </c>
    </row>
    <row r="61" spans="1:9" x14ac:dyDescent="0.25">
      <c r="A61" s="1">
        <v>38461</v>
      </c>
      <c r="B61" s="2" t="s">
        <v>14</v>
      </c>
      <c r="C61">
        <v>298</v>
      </c>
      <c r="D61">
        <f>SUMIF(B:B,cukier[[#This Row],[NIP]],C:C)</f>
        <v>23660</v>
      </c>
      <c r="E61" s="2">
        <f>YEAR(cukier[[#This Row],[Data]])</f>
        <v>2005</v>
      </c>
      <c r="F61" s="2">
        <f>VLOOKUP(cukier[[#This Row],[Rok]],$U$8:$V$17,2)*cukier[[#This Row],[Ilosc]]</f>
        <v>596</v>
      </c>
      <c r="G61" s="2">
        <f>SUMIFS(C:C,A:A,"&lt;"&amp;A61,B:B,cukier[[#This Row],[NIP]])+cukier[[#This Row],[Ilosc]]</f>
        <v>1012</v>
      </c>
      <c r="H61" s="2">
        <f>IF(cukier[[#This Row],[Dotychczas Kupno]]&lt;100, 0,IF(cukier[[#This Row],[Dotychczas Kupno]]&lt;1000, 0.05, IF(cukier[[#This Row],[Dotychczas Kupno]]&lt;10000, 0.1, 0.2)))</f>
        <v>0.1</v>
      </c>
      <c r="I61" s="2">
        <f>cukier[[#This Row],[Rabat]]*cukier[[#This Row],[Ilosc]]</f>
        <v>29.8</v>
      </c>
    </row>
    <row r="62" spans="1:9" x14ac:dyDescent="0.25">
      <c r="A62" s="1">
        <v>38472</v>
      </c>
      <c r="B62" s="2" t="s">
        <v>17</v>
      </c>
      <c r="C62">
        <v>201</v>
      </c>
      <c r="D62">
        <f>SUMIF(B:B,cukier[[#This Row],[NIP]],C:C)</f>
        <v>19896</v>
      </c>
      <c r="E62" s="2">
        <f>YEAR(cukier[[#This Row],[Data]])</f>
        <v>2005</v>
      </c>
      <c r="F62" s="2">
        <f>VLOOKUP(cukier[[#This Row],[Rok]],$U$8:$V$17,2)*cukier[[#This Row],[Ilosc]]</f>
        <v>402</v>
      </c>
      <c r="G62" s="2">
        <f>SUMIFS(C:C,A:A,"&lt;"&amp;A62,B:B,cukier[[#This Row],[NIP]])+cukier[[#This Row],[Ilosc]]</f>
        <v>1014</v>
      </c>
      <c r="H62" s="2">
        <f>IF(cukier[[#This Row],[Dotychczas Kupno]]&lt;100, 0,IF(cukier[[#This Row],[Dotychczas Kupno]]&lt;1000, 0.05, IF(cukier[[#This Row],[Dotychczas Kupno]]&lt;10000, 0.1, 0.2)))</f>
        <v>0.1</v>
      </c>
      <c r="I62" s="2">
        <f>cukier[[#This Row],[Rabat]]*cukier[[#This Row],[Ilosc]]</f>
        <v>20.100000000000001</v>
      </c>
    </row>
    <row r="63" spans="1:9" x14ac:dyDescent="0.25">
      <c r="A63" s="1">
        <v>38473</v>
      </c>
      <c r="B63" s="2" t="s">
        <v>41</v>
      </c>
      <c r="C63">
        <v>15</v>
      </c>
      <c r="D63">
        <f>SUMIF(B:B,cukier[[#This Row],[NIP]],C:C)</f>
        <v>49</v>
      </c>
      <c r="E63" s="2">
        <f>YEAR(cukier[[#This Row],[Data]])</f>
        <v>2005</v>
      </c>
      <c r="F63" s="2">
        <f>VLOOKUP(cukier[[#This Row],[Rok]],$U$8:$V$17,2)*cukier[[#This Row],[Ilosc]]</f>
        <v>30</v>
      </c>
      <c r="G63" s="2">
        <f>SUMIFS(C:C,A:A,"&lt;"&amp;A63,B:B,cukier[[#This Row],[NIP]])+cukier[[#This Row],[Ilosc]]</f>
        <v>15</v>
      </c>
      <c r="H63" s="2">
        <f>IF(cukier[[#This Row],[Dotychczas Kupno]]&lt;100, 0,IF(cukier[[#This Row],[Dotychczas Kupno]]&lt;1000, 0.05, IF(cukier[[#This Row],[Dotychczas Kupno]]&lt;10000, 0.1, 0.2)))</f>
        <v>0</v>
      </c>
      <c r="I63" s="2">
        <f>cukier[[#This Row],[Rabat]]*cukier[[#This Row],[Ilosc]]</f>
        <v>0</v>
      </c>
    </row>
    <row r="64" spans="1:9" x14ac:dyDescent="0.25">
      <c r="A64" s="1">
        <v>38473</v>
      </c>
      <c r="B64" s="2" t="s">
        <v>14</v>
      </c>
      <c r="C64">
        <v>319</v>
      </c>
      <c r="D64">
        <f>SUMIF(B:B,cukier[[#This Row],[NIP]],C:C)</f>
        <v>23660</v>
      </c>
      <c r="E64" s="2">
        <f>YEAR(cukier[[#This Row],[Data]])</f>
        <v>2005</v>
      </c>
      <c r="F64" s="2">
        <f>VLOOKUP(cukier[[#This Row],[Rok]],$U$8:$V$17,2)*cukier[[#This Row],[Ilosc]]</f>
        <v>638</v>
      </c>
      <c r="G64" s="2">
        <f>SUMIFS(C:C,A:A,"&lt;"&amp;A64,B:B,cukier[[#This Row],[NIP]])+cukier[[#This Row],[Ilosc]]</f>
        <v>1331</v>
      </c>
      <c r="H64" s="2">
        <f>IF(cukier[[#This Row],[Dotychczas Kupno]]&lt;100, 0,IF(cukier[[#This Row],[Dotychczas Kupno]]&lt;1000, 0.05, IF(cukier[[#This Row],[Dotychczas Kupno]]&lt;10000, 0.1, 0.2)))</f>
        <v>0.1</v>
      </c>
      <c r="I64" s="2">
        <f>cukier[[#This Row],[Rabat]]*cukier[[#This Row],[Ilosc]]</f>
        <v>31.900000000000002</v>
      </c>
    </row>
    <row r="65" spans="1:9" x14ac:dyDescent="0.25">
      <c r="A65" s="1">
        <v>38474</v>
      </c>
      <c r="B65" s="2" t="s">
        <v>42</v>
      </c>
      <c r="C65">
        <v>9</v>
      </c>
      <c r="D65">
        <f>SUMIF(B:B,cukier[[#This Row],[NIP]],C:C)</f>
        <v>63</v>
      </c>
      <c r="E65" s="2">
        <f>YEAR(cukier[[#This Row],[Data]])</f>
        <v>2005</v>
      </c>
      <c r="F65" s="2">
        <f>VLOOKUP(cukier[[#This Row],[Rok]],$U$8:$V$17,2)*cukier[[#This Row],[Ilosc]]</f>
        <v>18</v>
      </c>
      <c r="G65" s="2">
        <f>SUMIFS(C:C,A:A,"&lt;"&amp;A65,B:B,cukier[[#This Row],[NIP]])+cukier[[#This Row],[Ilosc]]</f>
        <v>9</v>
      </c>
      <c r="H65" s="2">
        <f>IF(cukier[[#This Row],[Dotychczas Kupno]]&lt;100, 0,IF(cukier[[#This Row],[Dotychczas Kupno]]&lt;1000, 0.05, IF(cukier[[#This Row],[Dotychczas Kupno]]&lt;10000, 0.1, 0.2)))</f>
        <v>0</v>
      </c>
      <c r="I65" s="2">
        <f>cukier[[#This Row],[Rabat]]*cukier[[#This Row],[Ilosc]]</f>
        <v>0</v>
      </c>
    </row>
    <row r="66" spans="1:9" x14ac:dyDescent="0.25">
      <c r="A66" s="1">
        <v>38476</v>
      </c>
      <c r="B66" s="2" t="s">
        <v>43</v>
      </c>
      <c r="C66">
        <v>15</v>
      </c>
      <c r="D66">
        <f>SUMIF(B:B,cukier[[#This Row],[NIP]],C:C)</f>
        <v>37</v>
      </c>
      <c r="E66" s="2">
        <f>YEAR(cukier[[#This Row],[Data]])</f>
        <v>2005</v>
      </c>
      <c r="F66" s="2">
        <f>VLOOKUP(cukier[[#This Row],[Rok]],$U$8:$V$17,2)*cukier[[#This Row],[Ilosc]]</f>
        <v>30</v>
      </c>
      <c r="G66" s="2">
        <f>SUMIFS(C:C,A:A,"&lt;"&amp;A66,B:B,cukier[[#This Row],[NIP]])+cukier[[#This Row],[Ilosc]]</f>
        <v>15</v>
      </c>
      <c r="H66" s="2">
        <f>IF(cukier[[#This Row],[Dotychczas Kupno]]&lt;100, 0,IF(cukier[[#This Row],[Dotychczas Kupno]]&lt;1000, 0.05, IF(cukier[[#This Row],[Dotychczas Kupno]]&lt;10000, 0.1, 0.2)))</f>
        <v>0</v>
      </c>
      <c r="I66" s="2">
        <f>cukier[[#This Row],[Rabat]]*cukier[[#This Row],[Ilosc]]</f>
        <v>0</v>
      </c>
    </row>
    <row r="67" spans="1:9" x14ac:dyDescent="0.25">
      <c r="A67" s="1">
        <v>38479</v>
      </c>
      <c r="B67" s="2" t="s">
        <v>22</v>
      </c>
      <c r="C67">
        <v>444</v>
      </c>
      <c r="D67">
        <f>SUMIF(B:B,cukier[[#This Row],[NIP]],C:C)</f>
        <v>26025</v>
      </c>
      <c r="E67" s="2">
        <f>YEAR(cukier[[#This Row],[Data]])</f>
        <v>2005</v>
      </c>
      <c r="F67" s="2">
        <f>VLOOKUP(cukier[[#This Row],[Rok]],$U$8:$V$17,2)*cukier[[#This Row],[Ilosc]]</f>
        <v>888</v>
      </c>
      <c r="G67" s="2">
        <f>SUMIFS(C:C,A:A,"&lt;"&amp;A67,B:B,cukier[[#This Row],[NIP]])+cukier[[#This Row],[Ilosc]]</f>
        <v>1556</v>
      </c>
      <c r="H67" s="2">
        <f>IF(cukier[[#This Row],[Dotychczas Kupno]]&lt;100, 0,IF(cukier[[#This Row],[Dotychczas Kupno]]&lt;1000, 0.05, IF(cukier[[#This Row],[Dotychczas Kupno]]&lt;10000, 0.1, 0.2)))</f>
        <v>0.1</v>
      </c>
      <c r="I67" s="2">
        <f>cukier[[#This Row],[Rabat]]*cukier[[#This Row],[Ilosc]]</f>
        <v>44.400000000000006</v>
      </c>
    </row>
    <row r="68" spans="1:9" x14ac:dyDescent="0.25">
      <c r="A68" s="1">
        <v>38479</v>
      </c>
      <c r="B68" s="2" t="s">
        <v>44</v>
      </c>
      <c r="C68">
        <v>13</v>
      </c>
      <c r="D68">
        <f>SUMIF(B:B,cukier[[#This Row],[NIP]],C:C)</f>
        <v>58</v>
      </c>
      <c r="E68" s="2">
        <f>YEAR(cukier[[#This Row],[Data]])</f>
        <v>2005</v>
      </c>
      <c r="F68" s="2">
        <f>VLOOKUP(cukier[[#This Row],[Rok]],$U$8:$V$17,2)*cukier[[#This Row],[Ilosc]]</f>
        <v>26</v>
      </c>
      <c r="G68" s="2">
        <f>SUMIFS(C:C,A:A,"&lt;"&amp;A68,B:B,cukier[[#This Row],[NIP]])+cukier[[#This Row],[Ilosc]]</f>
        <v>13</v>
      </c>
      <c r="H68" s="2">
        <f>IF(cukier[[#This Row],[Dotychczas Kupno]]&lt;100, 0,IF(cukier[[#This Row],[Dotychczas Kupno]]&lt;1000, 0.05, IF(cukier[[#This Row],[Dotychczas Kupno]]&lt;10000, 0.1, 0.2)))</f>
        <v>0</v>
      </c>
      <c r="I68" s="2">
        <f>cukier[[#This Row],[Rabat]]*cukier[[#This Row],[Ilosc]]</f>
        <v>0</v>
      </c>
    </row>
    <row r="69" spans="1:9" x14ac:dyDescent="0.25">
      <c r="A69" s="1">
        <v>38481</v>
      </c>
      <c r="B69" s="2" t="s">
        <v>45</v>
      </c>
      <c r="C69">
        <v>366</v>
      </c>
      <c r="D69">
        <f>SUMIF(B:B,cukier[[#This Row],[NIP]],C:C)</f>
        <v>26451</v>
      </c>
      <c r="E69" s="2">
        <f>YEAR(cukier[[#This Row],[Data]])</f>
        <v>2005</v>
      </c>
      <c r="F69" s="2">
        <f>VLOOKUP(cukier[[#This Row],[Rok]],$U$8:$V$17,2)*cukier[[#This Row],[Ilosc]]</f>
        <v>732</v>
      </c>
      <c r="G69" s="2">
        <f>SUMIFS(C:C,A:A,"&lt;"&amp;A69,B:B,cukier[[#This Row],[NIP]])+cukier[[#This Row],[Ilosc]]</f>
        <v>366</v>
      </c>
      <c r="H69" s="2">
        <f>IF(cukier[[#This Row],[Dotychczas Kupno]]&lt;100, 0,IF(cukier[[#This Row],[Dotychczas Kupno]]&lt;1000, 0.05, IF(cukier[[#This Row],[Dotychczas Kupno]]&lt;10000, 0.1, 0.2)))</f>
        <v>0.05</v>
      </c>
      <c r="I69" s="2">
        <f>cukier[[#This Row],[Rabat]]*cukier[[#This Row],[Ilosc]]</f>
        <v>18.3</v>
      </c>
    </row>
    <row r="70" spans="1:9" x14ac:dyDescent="0.25">
      <c r="A70" s="1">
        <v>38492</v>
      </c>
      <c r="B70" s="2" t="s">
        <v>9</v>
      </c>
      <c r="C70">
        <v>259</v>
      </c>
      <c r="D70">
        <f>SUMIF(B:B,cukier[[#This Row],[NIP]],C:C)</f>
        <v>26955</v>
      </c>
      <c r="E70" s="2">
        <f>YEAR(cukier[[#This Row],[Data]])</f>
        <v>2005</v>
      </c>
      <c r="F70" s="2">
        <f>VLOOKUP(cukier[[#This Row],[Rok]],$U$8:$V$17,2)*cukier[[#This Row],[Ilosc]]</f>
        <v>518</v>
      </c>
      <c r="G70" s="2">
        <f>SUMIFS(C:C,A:A,"&lt;"&amp;A70,B:B,cukier[[#This Row],[NIP]])+cukier[[#This Row],[Ilosc]]</f>
        <v>976</v>
      </c>
      <c r="H70" s="2">
        <f>IF(cukier[[#This Row],[Dotychczas Kupno]]&lt;100, 0,IF(cukier[[#This Row],[Dotychczas Kupno]]&lt;1000, 0.05, IF(cukier[[#This Row],[Dotychczas Kupno]]&lt;10000, 0.1, 0.2)))</f>
        <v>0.05</v>
      </c>
      <c r="I70" s="2">
        <f>cukier[[#This Row],[Rabat]]*cukier[[#This Row],[Ilosc]]</f>
        <v>12.950000000000001</v>
      </c>
    </row>
    <row r="71" spans="1:9" x14ac:dyDescent="0.25">
      <c r="A71" s="1">
        <v>38493</v>
      </c>
      <c r="B71" s="2" t="s">
        <v>46</v>
      </c>
      <c r="C71">
        <v>16</v>
      </c>
      <c r="D71">
        <f>SUMIF(B:B,cukier[[#This Row],[NIP]],C:C)</f>
        <v>22</v>
      </c>
      <c r="E71" s="2">
        <f>YEAR(cukier[[#This Row],[Data]])</f>
        <v>2005</v>
      </c>
      <c r="F71" s="2">
        <f>VLOOKUP(cukier[[#This Row],[Rok]],$U$8:$V$17,2)*cukier[[#This Row],[Ilosc]]</f>
        <v>32</v>
      </c>
      <c r="G71" s="2">
        <f>SUMIFS(C:C,A:A,"&lt;"&amp;A71,B:B,cukier[[#This Row],[NIP]])+cukier[[#This Row],[Ilosc]]</f>
        <v>16</v>
      </c>
      <c r="H71" s="2">
        <f>IF(cukier[[#This Row],[Dotychczas Kupno]]&lt;100, 0,IF(cukier[[#This Row],[Dotychczas Kupno]]&lt;1000, 0.05, IF(cukier[[#This Row],[Dotychczas Kupno]]&lt;10000, 0.1, 0.2)))</f>
        <v>0</v>
      </c>
      <c r="I71" s="2">
        <f>cukier[[#This Row],[Rabat]]*cukier[[#This Row],[Ilosc]]</f>
        <v>0</v>
      </c>
    </row>
    <row r="72" spans="1:9" x14ac:dyDescent="0.25">
      <c r="A72" s="1">
        <v>38496</v>
      </c>
      <c r="B72" s="2" t="s">
        <v>28</v>
      </c>
      <c r="C72">
        <v>49</v>
      </c>
      <c r="D72">
        <f>SUMIF(B:B,cukier[[#This Row],[NIP]],C:C)</f>
        <v>4440</v>
      </c>
      <c r="E72" s="2">
        <f>YEAR(cukier[[#This Row],[Data]])</f>
        <v>2005</v>
      </c>
      <c r="F72" s="2">
        <f>VLOOKUP(cukier[[#This Row],[Rok]],$U$8:$V$17,2)*cukier[[#This Row],[Ilosc]]</f>
        <v>98</v>
      </c>
      <c r="G72" s="2">
        <f>SUMIFS(C:C,A:A,"&lt;"&amp;A72,B:B,cukier[[#This Row],[NIP]])+cukier[[#This Row],[Ilosc]]</f>
        <v>151</v>
      </c>
      <c r="H72" s="2">
        <f>IF(cukier[[#This Row],[Dotychczas Kupno]]&lt;100, 0,IF(cukier[[#This Row],[Dotychczas Kupno]]&lt;1000, 0.05, IF(cukier[[#This Row],[Dotychczas Kupno]]&lt;10000, 0.1, 0.2)))</f>
        <v>0.05</v>
      </c>
      <c r="I72" s="2">
        <f>cukier[[#This Row],[Rabat]]*cukier[[#This Row],[Ilosc]]</f>
        <v>2.4500000000000002</v>
      </c>
    </row>
    <row r="73" spans="1:9" x14ac:dyDescent="0.25">
      <c r="A73" s="1">
        <v>38497</v>
      </c>
      <c r="B73" s="2" t="s">
        <v>47</v>
      </c>
      <c r="C73">
        <v>3</v>
      </c>
      <c r="D73">
        <f>SUMIF(B:B,cukier[[#This Row],[NIP]],C:C)</f>
        <v>50</v>
      </c>
      <c r="E73" s="2">
        <f>YEAR(cukier[[#This Row],[Data]])</f>
        <v>2005</v>
      </c>
      <c r="F73" s="2">
        <f>VLOOKUP(cukier[[#This Row],[Rok]],$U$8:$V$17,2)*cukier[[#This Row],[Ilosc]]</f>
        <v>6</v>
      </c>
      <c r="G73" s="2">
        <f>SUMIFS(C:C,A:A,"&lt;"&amp;A73,B:B,cukier[[#This Row],[NIP]])+cukier[[#This Row],[Ilosc]]</f>
        <v>3</v>
      </c>
      <c r="H73" s="2">
        <f>IF(cukier[[#This Row],[Dotychczas Kupno]]&lt;100, 0,IF(cukier[[#This Row],[Dotychczas Kupno]]&lt;1000, 0.05, IF(cukier[[#This Row],[Dotychczas Kupno]]&lt;10000, 0.1, 0.2)))</f>
        <v>0</v>
      </c>
      <c r="I73" s="2">
        <f>cukier[[#This Row],[Rabat]]*cukier[[#This Row],[Ilosc]]</f>
        <v>0</v>
      </c>
    </row>
    <row r="74" spans="1:9" x14ac:dyDescent="0.25">
      <c r="A74" s="1">
        <v>38497</v>
      </c>
      <c r="B74" s="2" t="s">
        <v>22</v>
      </c>
      <c r="C74">
        <v>251</v>
      </c>
      <c r="D74">
        <f>SUMIF(B:B,cukier[[#This Row],[NIP]],C:C)</f>
        <v>26025</v>
      </c>
      <c r="E74" s="2">
        <f>YEAR(cukier[[#This Row],[Data]])</f>
        <v>2005</v>
      </c>
      <c r="F74" s="2">
        <f>VLOOKUP(cukier[[#This Row],[Rok]],$U$8:$V$17,2)*cukier[[#This Row],[Ilosc]]</f>
        <v>502</v>
      </c>
      <c r="G74" s="2">
        <f>SUMIFS(C:C,A:A,"&lt;"&amp;A74,B:B,cukier[[#This Row],[NIP]])+cukier[[#This Row],[Ilosc]]</f>
        <v>1807</v>
      </c>
      <c r="H74" s="2">
        <f>IF(cukier[[#This Row],[Dotychczas Kupno]]&lt;100, 0,IF(cukier[[#This Row],[Dotychczas Kupno]]&lt;1000, 0.05, IF(cukier[[#This Row],[Dotychczas Kupno]]&lt;10000, 0.1, 0.2)))</f>
        <v>0.1</v>
      </c>
      <c r="I74" s="2">
        <f>cukier[[#This Row],[Rabat]]*cukier[[#This Row],[Ilosc]]</f>
        <v>25.1</v>
      </c>
    </row>
    <row r="75" spans="1:9" x14ac:dyDescent="0.25">
      <c r="A75" s="1">
        <v>38499</v>
      </c>
      <c r="B75" s="2" t="s">
        <v>30</v>
      </c>
      <c r="C75">
        <v>179</v>
      </c>
      <c r="D75">
        <f>SUMIF(B:B,cukier[[#This Row],[NIP]],C:C)</f>
        <v>5120</v>
      </c>
      <c r="E75" s="2">
        <f>YEAR(cukier[[#This Row],[Data]])</f>
        <v>2005</v>
      </c>
      <c r="F75" s="2">
        <f>VLOOKUP(cukier[[#This Row],[Rok]],$U$8:$V$17,2)*cukier[[#This Row],[Ilosc]]</f>
        <v>358</v>
      </c>
      <c r="G75" s="2">
        <f>SUMIFS(C:C,A:A,"&lt;"&amp;A75,B:B,cukier[[#This Row],[NIP]])+cukier[[#This Row],[Ilosc]]</f>
        <v>255</v>
      </c>
      <c r="H75" s="2">
        <f>IF(cukier[[#This Row],[Dotychczas Kupno]]&lt;100, 0,IF(cukier[[#This Row],[Dotychczas Kupno]]&lt;1000, 0.05, IF(cukier[[#This Row],[Dotychczas Kupno]]&lt;10000, 0.1, 0.2)))</f>
        <v>0.05</v>
      </c>
      <c r="I75" s="2">
        <f>cukier[[#This Row],[Rabat]]*cukier[[#This Row],[Ilosc]]</f>
        <v>8.9500000000000011</v>
      </c>
    </row>
    <row r="76" spans="1:9" x14ac:dyDescent="0.25">
      <c r="A76" s="1">
        <v>38501</v>
      </c>
      <c r="B76" s="2" t="s">
        <v>10</v>
      </c>
      <c r="C76">
        <v>116</v>
      </c>
      <c r="D76">
        <f>SUMIF(B:B,cukier[[#This Row],[NIP]],C:C)</f>
        <v>4831</v>
      </c>
      <c r="E76" s="2">
        <f>YEAR(cukier[[#This Row],[Data]])</f>
        <v>2005</v>
      </c>
      <c r="F76" s="2">
        <f>VLOOKUP(cukier[[#This Row],[Rok]],$U$8:$V$17,2)*cukier[[#This Row],[Ilosc]]</f>
        <v>232</v>
      </c>
      <c r="G76" s="2">
        <f>SUMIFS(C:C,A:A,"&lt;"&amp;A76,B:B,cukier[[#This Row],[NIP]])+cukier[[#This Row],[Ilosc]]</f>
        <v>287</v>
      </c>
      <c r="H76" s="2">
        <f>IF(cukier[[#This Row],[Dotychczas Kupno]]&lt;100, 0,IF(cukier[[#This Row],[Dotychczas Kupno]]&lt;1000, 0.05, IF(cukier[[#This Row],[Dotychczas Kupno]]&lt;10000, 0.1, 0.2)))</f>
        <v>0.05</v>
      </c>
      <c r="I76" s="2">
        <f>cukier[[#This Row],[Rabat]]*cukier[[#This Row],[Ilosc]]</f>
        <v>5.8000000000000007</v>
      </c>
    </row>
    <row r="77" spans="1:9" x14ac:dyDescent="0.25">
      <c r="A77" s="1">
        <v>38501</v>
      </c>
      <c r="B77" s="2" t="s">
        <v>48</v>
      </c>
      <c r="C77">
        <v>13</v>
      </c>
      <c r="D77">
        <f>SUMIF(B:B,cukier[[#This Row],[NIP]],C:C)</f>
        <v>37</v>
      </c>
      <c r="E77" s="2">
        <f>YEAR(cukier[[#This Row],[Data]])</f>
        <v>2005</v>
      </c>
      <c r="F77" s="2">
        <f>VLOOKUP(cukier[[#This Row],[Rok]],$U$8:$V$17,2)*cukier[[#This Row],[Ilosc]]</f>
        <v>26</v>
      </c>
      <c r="G77" s="2">
        <f>SUMIFS(C:C,A:A,"&lt;"&amp;A77,B:B,cukier[[#This Row],[NIP]])+cukier[[#This Row],[Ilosc]]</f>
        <v>13</v>
      </c>
      <c r="H77" s="2">
        <f>IF(cukier[[#This Row],[Dotychczas Kupno]]&lt;100, 0,IF(cukier[[#This Row],[Dotychczas Kupno]]&lt;1000, 0.05, IF(cukier[[#This Row],[Dotychczas Kupno]]&lt;10000, 0.1, 0.2)))</f>
        <v>0</v>
      </c>
      <c r="I77" s="2">
        <f>cukier[[#This Row],[Rabat]]*cukier[[#This Row],[Ilosc]]</f>
        <v>0</v>
      </c>
    </row>
    <row r="78" spans="1:9" x14ac:dyDescent="0.25">
      <c r="A78" s="1">
        <v>38503</v>
      </c>
      <c r="B78" s="2" t="s">
        <v>49</v>
      </c>
      <c r="C78">
        <v>3</v>
      </c>
      <c r="D78">
        <f>SUMIF(B:B,cukier[[#This Row],[NIP]],C:C)</f>
        <v>26</v>
      </c>
      <c r="E78" s="2">
        <f>YEAR(cukier[[#This Row],[Data]])</f>
        <v>2005</v>
      </c>
      <c r="F78" s="2">
        <f>VLOOKUP(cukier[[#This Row],[Rok]],$U$8:$V$17,2)*cukier[[#This Row],[Ilosc]]</f>
        <v>6</v>
      </c>
      <c r="G78" s="2">
        <f>SUMIFS(C:C,A:A,"&lt;"&amp;A78,B:B,cukier[[#This Row],[NIP]])+cukier[[#This Row],[Ilosc]]</f>
        <v>3</v>
      </c>
      <c r="H78" s="2">
        <f>IF(cukier[[#This Row],[Dotychczas Kupno]]&lt;100, 0,IF(cukier[[#This Row],[Dotychczas Kupno]]&lt;1000, 0.05, IF(cukier[[#This Row],[Dotychczas Kupno]]&lt;10000, 0.1, 0.2)))</f>
        <v>0</v>
      </c>
      <c r="I78" s="2">
        <f>cukier[[#This Row],[Rabat]]*cukier[[#This Row],[Ilosc]]</f>
        <v>0</v>
      </c>
    </row>
    <row r="79" spans="1:9" x14ac:dyDescent="0.25">
      <c r="A79" s="1">
        <v>38503</v>
      </c>
      <c r="B79" s="2" t="s">
        <v>50</v>
      </c>
      <c r="C79">
        <v>253</v>
      </c>
      <c r="D79">
        <f>SUMIF(B:B,cukier[[#This Row],[NIP]],C:C)</f>
        <v>22352</v>
      </c>
      <c r="E79" s="2">
        <f>YEAR(cukier[[#This Row],[Data]])</f>
        <v>2005</v>
      </c>
      <c r="F79" s="2">
        <f>VLOOKUP(cukier[[#This Row],[Rok]],$U$8:$V$17,2)*cukier[[#This Row],[Ilosc]]</f>
        <v>506</v>
      </c>
      <c r="G79" s="2">
        <f>SUMIFS(C:C,A:A,"&lt;"&amp;A79,B:B,cukier[[#This Row],[NIP]])+cukier[[#This Row],[Ilosc]]</f>
        <v>253</v>
      </c>
      <c r="H79" s="2">
        <f>IF(cukier[[#This Row],[Dotychczas Kupno]]&lt;100, 0,IF(cukier[[#This Row],[Dotychczas Kupno]]&lt;1000, 0.05, IF(cukier[[#This Row],[Dotychczas Kupno]]&lt;10000, 0.1, 0.2)))</f>
        <v>0.05</v>
      </c>
      <c r="I79" s="2">
        <f>cukier[[#This Row],[Rabat]]*cukier[[#This Row],[Ilosc]]</f>
        <v>12.65</v>
      </c>
    </row>
    <row r="80" spans="1:9" x14ac:dyDescent="0.25">
      <c r="A80" s="1">
        <v>38510</v>
      </c>
      <c r="B80" s="2" t="s">
        <v>23</v>
      </c>
      <c r="C80">
        <v>83</v>
      </c>
      <c r="D80">
        <f>SUMIF(B:B,cukier[[#This Row],[NIP]],C:C)</f>
        <v>3905</v>
      </c>
      <c r="E80" s="2">
        <f>YEAR(cukier[[#This Row],[Data]])</f>
        <v>2005</v>
      </c>
      <c r="F80" s="2">
        <f>VLOOKUP(cukier[[#This Row],[Rok]],$U$8:$V$17,2)*cukier[[#This Row],[Ilosc]]</f>
        <v>166</v>
      </c>
      <c r="G80" s="2">
        <f>SUMIFS(C:C,A:A,"&lt;"&amp;A80,B:B,cukier[[#This Row],[NIP]])+cukier[[#This Row],[Ilosc]]</f>
        <v>193</v>
      </c>
      <c r="H80" s="2">
        <f>IF(cukier[[#This Row],[Dotychczas Kupno]]&lt;100, 0,IF(cukier[[#This Row],[Dotychczas Kupno]]&lt;1000, 0.05, IF(cukier[[#This Row],[Dotychczas Kupno]]&lt;10000, 0.1, 0.2)))</f>
        <v>0.05</v>
      </c>
      <c r="I80" s="2">
        <f>cukier[[#This Row],[Rabat]]*cukier[[#This Row],[Ilosc]]</f>
        <v>4.1500000000000004</v>
      </c>
    </row>
    <row r="81" spans="1:9" x14ac:dyDescent="0.25">
      <c r="A81" s="1">
        <v>38512</v>
      </c>
      <c r="B81" s="2" t="s">
        <v>18</v>
      </c>
      <c r="C81">
        <v>177</v>
      </c>
      <c r="D81">
        <f>SUMIF(B:B,cukier[[#This Row],[NIP]],C:C)</f>
        <v>5156</v>
      </c>
      <c r="E81" s="2">
        <f>YEAR(cukier[[#This Row],[Data]])</f>
        <v>2005</v>
      </c>
      <c r="F81" s="2">
        <f>VLOOKUP(cukier[[#This Row],[Rok]],$U$8:$V$17,2)*cukier[[#This Row],[Ilosc]]</f>
        <v>354</v>
      </c>
      <c r="G81" s="2">
        <f>SUMIFS(C:C,A:A,"&lt;"&amp;A81,B:B,cukier[[#This Row],[NIP]])+cukier[[#This Row],[Ilosc]]</f>
        <v>350</v>
      </c>
      <c r="H81" s="2">
        <f>IF(cukier[[#This Row],[Dotychczas Kupno]]&lt;100, 0,IF(cukier[[#This Row],[Dotychczas Kupno]]&lt;1000, 0.05, IF(cukier[[#This Row],[Dotychczas Kupno]]&lt;10000, 0.1, 0.2)))</f>
        <v>0.05</v>
      </c>
      <c r="I81" s="2">
        <f>cukier[[#This Row],[Rabat]]*cukier[[#This Row],[Ilosc]]</f>
        <v>8.85</v>
      </c>
    </row>
    <row r="82" spans="1:9" x14ac:dyDescent="0.25">
      <c r="A82" s="1">
        <v>38512</v>
      </c>
      <c r="B82" s="2" t="s">
        <v>51</v>
      </c>
      <c r="C82">
        <v>7</v>
      </c>
      <c r="D82">
        <f>SUMIF(B:B,cukier[[#This Row],[NIP]],C:C)</f>
        <v>25</v>
      </c>
      <c r="E82" s="2">
        <f>YEAR(cukier[[#This Row],[Data]])</f>
        <v>2005</v>
      </c>
      <c r="F82" s="2">
        <f>VLOOKUP(cukier[[#This Row],[Rok]],$U$8:$V$17,2)*cukier[[#This Row],[Ilosc]]</f>
        <v>14</v>
      </c>
      <c r="G82" s="2">
        <f>SUMIFS(C:C,A:A,"&lt;"&amp;A82,B:B,cukier[[#This Row],[NIP]])+cukier[[#This Row],[Ilosc]]</f>
        <v>7</v>
      </c>
      <c r="H82" s="2">
        <f>IF(cukier[[#This Row],[Dotychczas Kupno]]&lt;100, 0,IF(cukier[[#This Row],[Dotychczas Kupno]]&lt;1000, 0.05, IF(cukier[[#This Row],[Dotychczas Kupno]]&lt;10000, 0.1, 0.2)))</f>
        <v>0</v>
      </c>
      <c r="I82" s="2">
        <f>cukier[[#This Row],[Rabat]]*cukier[[#This Row],[Ilosc]]</f>
        <v>0</v>
      </c>
    </row>
    <row r="83" spans="1:9" x14ac:dyDescent="0.25">
      <c r="A83" s="1">
        <v>38513</v>
      </c>
      <c r="B83" s="2" t="s">
        <v>52</v>
      </c>
      <c r="C83">
        <v>46</v>
      </c>
      <c r="D83">
        <f>SUMIF(B:B,cukier[[#This Row],[NIP]],C:C)</f>
        <v>5460</v>
      </c>
      <c r="E83" s="2">
        <f>YEAR(cukier[[#This Row],[Data]])</f>
        <v>2005</v>
      </c>
      <c r="F83" s="2">
        <f>VLOOKUP(cukier[[#This Row],[Rok]],$U$8:$V$17,2)*cukier[[#This Row],[Ilosc]]</f>
        <v>92</v>
      </c>
      <c r="G83" s="2">
        <f>SUMIFS(C:C,A:A,"&lt;"&amp;A83,B:B,cukier[[#This Row],[NIP]])+cukier[[#This Row],[Ilosc]]</f>
        <v>46</v>
      </c>
      <c r="H83" s="2">
        <f>IF(cukier[[#This Row],[Dotychczas Kupno]]&lt;100, 0,IF(cukier[[#This Row],[Dotychczas Kupno]]&lt;1000, 0.05, IF(cukier[[#This Row],[Dotychczas Kupno]]&lt;10000, 0.1, 0.2)))</f>
        <v>0</v>
      </c>
      <c r="I83" s="2">
        <f>cukier[[#This Row],[Rabat]]*cukier[[#This Row],[Ilosc]]</f>
        <v>0</v>
      </c>
    </row>
    <row r="84" spans="1:9" x14ac:dyDescent="0.25">
      <c r="A84" s="1">
        <v>38514</v>
      </c>
      <c r="B84" s="2" t="s">
        <v>53</v>
      </c>
      <c r="C84">
        <v>2</v>
      </c>
      <c r="D84">
        <f>SUMIF(B:B,cukier[[#This Row],[NIP]],C:C)</f>
        <v>59</v>
      </c>
      <c r="E84" s="2">
        <f>YEAR(cukier[[#This Row],[Data]])</f>
        <v>2005</v>
      </c>
      <c r="F84" s="2">
        <f>VLOOKUP(cukier[[#This Row],[Rok]],$U$8:$V$17,2)*cukier[[#This Row],[Ilosc]]</f>
        <v>4</v>
      </c>
      <c r="G84" s="2">
        <f>SUMIFS(C:C,A:A,"&lt;"&amp;A84,B:B,cukier[[#This Row],[NIP]])+cukier[[#This Row],[Ilosc]]</f>
        <v>2</v>
      </c>
      <c r="H84" s="2">
        <f>IF(cukier[[#This Row],[Dotychczas Kupno]]&lt;100, 0,IF(cukier[[#This Row],[Dotychczas Kupno]]&lt;1000, 0.05, IF(cukier[[#This Row],[Dotychczas Kupno]]&lt;10000, 0.1, 0.2)))</f>
        <v>0</v>
      </c>
      <c r="I84" s="2">
        <f>cukier[[#This Row],[Rabat]]*cukier[[#This Row],[Ilosc]]</f>
        <v>0</v>
      </c>
    </row>
    <row r="85" spans="1:9" x14ac:dyDescent="0.25">
      <c r="A85" s="1">
        <v>38515</v>
      </c>
      <c r="B85" s="2" t="s">
        <v>3</v>
      </c>
      <c r="C85">
        <v>9</v>
      </c>
      <c r="D85">
        <f>SUMIF(B:B,cukier[[#This Row],[NIP]],C:C)</f>
        <v>32</v>
      </c>
      <c r="E85" s="2">
        <f>YEAR(cukier[[#This Row],[Data]])</f>
        <v>2005</v>
      </c>
      <c r="F85" s="2">
        <f>VLOOKUP(cukier[[#This Row],[Rok]],$U$8:$V$17,2)*cukier[[#This Row],[Ilosc]]</f>
        <v>18</v>
      </c>
      <c r="G85" s="2">
        <f>SUMIFS(C:C,A:A,"&lt;"&amp;A85,B:B,cukier[[#This Row],[NIP]])+cukier[[#This Row],[Ilosc]]</f>
        <v>14</v>
      </c>
      <c r="H85" s="2">
        <f>IF(cukier[[#This Row],[Dotychczas Kupno]]&lt;100, 0,IF(cukier[[#This Row],[Dotychczas Kupno]]&lt;1000, 0.05, IF(cukier[[#This Row],[Dotychczas Kupno]]&lt;10000, 0.1, 0.2)))</f>
        <v>0</v>
      </c>
      <c r="I85" s="2">
        <f>cukier[[#This Row],[Rabat]]*cukier[[#This Row],[Ilosc]]</f>
        <v>0</v>
      </c>
    </row>
    <row r="86" spans="1:9" x14ac:dyDescent="0.25">
      <c r="A86" s="1">
        <v>38517</v>
      </c>
      <c r="B86" s="2" t="s">
        <v>54</v>
      </c>
      <c r="C86">
        <v>3</v>
      </c>
      <c r="D86">
        <f>SUMIF(B:B,cukier[[#This Row],[NIP]],C:C)</f>
        <v>36</v>
      </c>
      <c r="E86" s="2">
        <f>YEAR(cukier[[#This Row],[Data]])</f>
        <v>2005</v>
      </c>
      <c r="F86" s="2">
        <f>VLOOKUP(cukier[[#This Row],[Rok]],$U$8:$V$17,2)*cukier[[#This Row],[Ilosc]]</f>
        <v>6</v>
      </c>
      <c r="G86" s="2">
        <f>SUMIFS(C:C,A:A,"&lt;"&amp;A86,B:B,cukier[[#This Row],[NIP]])+cukier[[#This Row],[Ilosc]]</f>
        <v>3</v>
      </c>
      <c r="H86" s="2">
        <f>IF(cukier[[#This Row],[Dotychczas Kupno]]&lt;100, 0,IF(cukier[[#This Row],[Dotychczas Kupno]]&lt;1000, 0.05, IF(cukier[[#This Row],[Dotychczas Kupno]]&lt;10000, 0.1, 0.2)))</f>
        <v>0</v>
      </c>
      <c r="I86" s="2">
        <f>cukier[[#This Row],[Rabat]]*cukier[[#This Row],[Ilosc]]</f>
        <v>0</v>
      </c>
    </row>
    <row r="87" spans="1:9" x14ac:dyDescent="0.25">
      <c r="A87" s="1">
        <v>38517</v>
      </c>
      <c r="B87" s="2" t="s">
        <v>55</v>
      </c>
      <c r="C87">
        <v>67</v>
      </c>
      <c r="D87">
        <f>SUMIF(B:B,cukier[[#This Row],[NIP]],C:C)</f>
        <v>4926</v>
      </c>
      <c r="E87" s="2">
        <f>YEAR(cukier[[#This Row],[Data]])</f>
        <v>2005</v>
      </c>
      <c r="F87" s="2">
        <f>VLOOKUP(cukier[[#This Row],[Rok]],$U$8:$V$17,2)*cukier[[#This Row],[Ilosc]]</f>
        <v>134</v>
      </c>
      <c r="G87" s="2">
        <f>SUMIFS(C:C,A:A,"&lt;"&amp;A87,B:B,cukier[[#This Row],[NIP]])+cukier[[#This Row],[Ilosc]]</f>
        <v>67</v>
      </c>
      <c r="H87" s="2">
        <f>IF(cukier[[#This Row],[Dotychczas Kupno]]&lt;100, 0,IF(cukier[[#This Row],[Dotychczas Kupno]]&lt;1000, 0.05, IF(cukier[[#This Row],[Dotychczas Kupno]]&lt;10000, 0.1, 0.2)))</f>
        <v>0</v>
      </c>
      <c r="I87" s="2">
        <f>cukier[[#This Row],[Rabat]]*cukier[[#This Row],[Ilosc]]</f>
        <v>0</v>
      </c>
    </row>
    <row r="88" spans="1:9" x14ac:dyDescent="0.25">
      <c r="A88" s="1">
        <v>38517</v>
      </c>
      <c r="B88" s="2" t="s">
        <v>45</v>
      </c>
      <c r="C88">
        <v>425</v>
      </c>
      <c r="D88">
        <f>SUMIF(B:B,cukier[[#This Row],[NIP]],C:C)</f>
        <v>26451</v>
      </c>
      <c r="E88" s="2">
        <f>YEAR(cukier[[#This Row],[Data]])</f>
        <v>2005</v>
      </c>
      <c r="F88" s="2">
        <f>VLOOKUP(cukier[[#This Row],[Rok]],$U$8:$V$17,2)*cukier[[#This Row],[Ilosc]]</f>
        <v>850</v>
      </c>
      <c r="G88" s="2">
        <f>SUMIFS(C:C,A:A,"&lt;"&amp;A88,B:B,cukier[[#This Row],[NIP]])+cukier[[#This Row],[Ilosc]]</f>
        <v>791</v>
      </c>
      <c r="H88" s="2">
        <f>IF(cukier[[#This Row],[Dotychczas Kupno]]&lt;100, 0,IF(cukier[[#This Row],[Dotychczas Kupno]]&lt;1000, 0.05, IF(cukier[[#This Row],[Dotychczas Kupno]]&lt;10000, 0.1, 0.2)))</f>
        <v>0.05</v>
      </c>
      <c r="I88" s="2">
        <f>cukier[[#This Row],[Rabat]]*cukier[[#This Row],[Ilosc]]</f>
        <v>21.25</v>
      </c>
    </row>
    <row r="89" spans="1:9" x14ac:dyDescent="0.25">
      <c r="A89" s="1">
        <v>38518</v>
      </c>
      <c r="B89" s="2" t="s">
        <v>5</v>
      </c>
      <c r="C89">
        <v>453</v>
      </c>
      <c r="D89">
        <f>SUMIF(B:B,cukier[[#This Row],[NIP]],C:C)</f>
        <v>11402</v>
      </c>
      <c r="E89" s="2">
        <f>YEAR(cukier[[#This Row],[Data]])</f>
        <v>2005</v>
      </c>
      <c r="F89" s="2">
        <f>VLOOKUP(cukier[[#This Row],[Rok]],$U$8:$V$17,2)*cukier[[#This Row],[Ilosc]]</f>
        <v>906</v>
      </c>
      <c r="G89" s="2">
        <f>SUMIFS(C:C,A:A,"&lt;"&amp;A89,B:B,cukier[[#This Row],[NIP]])+cukier[[#This Row],[Ilosc]]</f>
        <v>1556</v>
      </c>
      <c r="H89" s="2">
        <f>IF(cukier[[#This Row],[Dotychczas Kupno]]&lt;100, 0,IF(cukier[[#This Row],[Dotychczas Kupno]]&lt;1000, 0.05, IF(cukier[[#This Row],[Dotychczas Kupno]]&lt;10000, 0.1, 0.2)))</f>
        <v>0.1</v>
      </c>
      <c r="I89" s="2">
        <f>cukier[[#This Row],[Rabat]]*cukier[[#This Row],[Ilosc]]</f>
        <v>45.300000000000004</v>
      </c>
    </row>
    <row r="90" spans="1:9" x14ac:dyDescent="0.25">
      <c r="A90" s="1">
        <v>38523</v>
      </c>
      <c r="B90" s="2" t="s">
        <v>22</v>
      </c>
      <c r="C90">
        <v>212</v>
      </c>
      <c r="D90">
        <f>SUMIF(B:B,cukier[[#This Row],[NIP]],C:C)</f>
        <v>26025</v>
      </c>
      <c r="E90" s="2">
        <f>YEAR(cukier[[#This Row],[Data]])</f>
        <v>2005</v>
      </c>
      <c r="F90" s="2">
        <f>VLOOKUP(cukier[[#This Row],[Rok]],$U$8:$V$17,2)*cukier[[#This Row],[Ilosc]]</f>
        <v>424</v>
      </c>
      <c r="G90" s="2">
        <f>SUMIFS(C:C,A:A,"&lt;"&amp;A90,B:B,cukier[[#This Row],[NIP]])+cukier[[#This Row],[Ilosc]]</f>
        <v>2019</v>
      </c>
      <c r="H90" s="2">
        <f>IF(cukier[[#This Row],[Dotychczas Kupno]]&lt;100, 0,IF(cukier[[#This Row],[Dotychczas Kupno]]&lt;1000, 0.05, IF(cukier[[#This Row],[Dotychczas Kupno]]&lt;10000, 0.1, 0.2)))</f>
        <v>0.1</v>
      </c>
      <c r="I90" s="2">
        <f>cukier[[#This Row],[Rabat]]*cukier[[#This Row],[Ilosc]]</f>
        <v>21.200000000000003</v>
      </c>
    </row>
    <row r="91" spans="1:9" x14ac:dyDescent="0.25">
      <c r="A91" s="1">
        <v>38525</v>
      </c>
      <c r="B91" s="2" t="s">
        <v>56</v>
      </c>
      <c r="C91">
        <v>19</v>
      </c>
      <c r="D91">
        <f>SUMIF(B:B,cukier[[#This Row],[NIP]],C:C)</f>
        <v>60</v>
      </c>
      <c r="E91" s="2">
        <f>YEAR(cukier[[#This Row],[Data]])</f>
        <v>2005</v>
      </c>
      <c r="F91" s="2">
        <f>VLOOKUP(cukier[[#This Row],[Rok]],$U$8:$V$17,2)*cukier[[#This Row],[Ilosc]]</f>
        <v>38</v>
      </c>
      <c r="G91" s="2">
        <f>SUMIFS(C:C,A:A,"&lt;"&amp;A91,B:B,cukier[[#This Row],[NIP]])+cukier[[#This Row],[Ilosc]]</f>
        <v>19</v>
      </c>
      <c r="H91" s="2">
        <f>IF(cukier[[#This Row],[Dotychczas Kupno]]&lt;100, 0,IF(cukier[[#This Row],[Dotychczas Kupno]]&lt;1000, 0.05, IF(cukier[[#This Row],[Dotychczas Kupno]]&lt;10000, 0.1, 0.2)))</f>
        <v>0</v>
      </c>
      <c r="I91" s="2">
        <f>cukier[[#This Row],[Rabat]]*cukier[[#This Row],[Ilosc]]</f>
        <v>0</v>
      </c>
    </row>
    <row r="92" spans="1:9" x14ac:dyDescent="0.25">
      <c r="A92" s="1">
        <v>38526</v>
      </c>
      <c r="B92" s="2" t="s">
        <v>6</v>
      </c>
      <c r="C92">
        <v>81</v>
      </c>
      <c r="D92">
        <f>SUMIF(B:B,cukier[[#This Row],[NIP]],C:C)</f>
        <v>4309</v>
      </c>
      <c r="E92" s="2">
        <f>YEAR(cukier[[#This Row],[Data]])</f>
        <v>2005</v>
      </c>
      <c r="F92" s="2">
        <f>VLOOKUP(cukier[[#This Row],[Rok]],$U$8:$V$17,2)*cukier[[#This Row],[Ilosc]]</f>
        <v>162</v>
      </c>
      <c r="G92" s="2">
        <f>SUMIFS(C:C,A:A,"&lt;"&amp;A92,B:B,cukier[[#This Row],[NIP]])+cukier[[#This Row],[Ilosc]]</f>
        <v>176</v>
      </c>
      <c r="H92" s="2">
        <f>IF(cukier[[#This Row],[Dotychczas Kupno]]&lt;100, 0,IF(cukier[[#This Row],[Dotychczas Kupno]]&lt;1000, 0.05, IF(cukier[[#This Row],[Dotychczas Kupno]]&lt;10000, 0.1, 0.2)))</f>
        <v>0.05</v>
      </c>
      <c r="I92" s="2">
        <f>cukier[[#This Row],[Rabat]]*cukier[[#This Row],[Ilosc]]</f>
        <v>4.05</v>
      </c>
    </row>
    <row r="93" spans="1:9" x14ac:dyDescent="0.25">
      <c r="A93" s="1">
        <v>38528</v>
      </c>
      <c r="B93" s="2" t="s">
        <v>57</v>
      </c>
      <c r="C93">
        <v>7</v>
      </c>
      <c r="D93">
        <f>SUMIF(B:B,cukier[[#This Row],[NIP]],C:C)</f>
        <v>48</v>
      </c>
      <c r="E93" s="2">
        <f>YEAR(cukier[[#This Row],[Data]])</f>
        <v>2005</v>
      </c>
      <c r="F93" s="2">
        <f>VLOOKUP(cukier[[#This Row],[Rok]],$U$8:$V$17,2)*cukier[[#This Row],[Ilosc]]</f>
        <v>14</v>
      </c>
      <c r="G93" s="2">
        <f>SUMIFS(C:C,A:A,"&lt;"&amp;A93,B:B,cukier[[#This Row],[NIP]])+cukier[[#This Row],[Ilosc]]</f>
        <v>7</v>
      </c>
      <c r="H93" s="2">
        <f>IF(cukier[[#This Row],[Dotychczas Kupno]]&lt;100, 0,IF(cukier[[#This Row],[Dotychczas Kupno]]&lt;1000, 0.05, IF(cukier[[#This Row],[Dotychczas Kupno]]&lt;10000, 0.1, 0.2)))</f>
        <v>0</v>
      </c>
      <c r="I93" s="2">
        <f>cukier[[#This Row],[Rabat]]*cukier[[#This Row],[Ilosc]]</f>
        <v>0</v>
      </c>
    </row>
    <row r="94" spans="1:9" x14ac:dyDescent="0.25">
      <c r="A94" s="1">
        <v>38529</v>
      </c>
      <c r="B94" s="2" t="s">
        <v>58</v>
      </c>
      <c r="C94">
        <v>179</v>
      </c>
      <c r="D94">
        <f>SUMIF(B:B,cukier[[#This Row],[NIP]],C:C)</f>
        <v>1404</v>
      </c>
      <c r="E94" s="2">
        <f>YEAR(cukier[[#This Row],[Data]])</f>
        <v>2005</v>
      </c>
      <c r="F94" s="2">
        <f>VLOOKUP(cukier[[#This Row],[Rok]],$U$8:$V$17,2)*cukier[[#This Row],[Ilosc]]</f>
        <v>358</v>
      </c>
      <c r="G94" s="2">
        <f>SUMIFS(C:C,A:A,"&lt;"&amp;A94,B:B,cukier[[#This Row],[NIP]])+cukier[[#This Row],[Ilosc]]</f>
        <v>179</v>
      </c>
      <c r="H94" s="2">
        <f>IF(cukier[[#This Row],[Dotychczas Kupno]]&lt;100, 0,IF(cukier[[#This Row],[Dotychczas Kupno]]&lt;1000, 0.05, IF(cukier[[#This Row],[Dotychczas Kupno]]&lt;10000, 0.1, 0.2)))</f>
        <v>0.05</v>
      </c>
      <c r="I94" s="2">
        <f>cukier[[#This Row],[Rabat]]*cukier[[#This Row],[Ilosc]]</f>
        <v>8.9500000000000011</v>
      </c>
    </row>
    <row r="95" spans="1:9" x14ac:dyDescent="0.25">
      <c r="A95" s="1">
        <v>38531</v>
      </c>
      <c r="B95" s="2" t="s">
        <v>14</v>
      </c>
      <c r="C95">
        <v>222</v>
      </c>
      <c r="D95">
        <f>SUMIF(B:B,cukier[[#This Row],[NIP]],C:C)</f>
        <v>23660</v>
      </c>
      <c r="E95" s="2">
        <f>YEAR(cukier[[#This Row],[Data]])</f>
        <v>2005</v>
      </c>
      <c r="F95" s="2">
        <f>VLOOKUP(cukier[[#This Row],[Rok]],$U$8:$V$17,2)*cukier[[#This Row],[Ilosc]]</f>
        <v>444</v>
      </c>
      <c r="G95" s="2">
        <f>SUMIFS(C:C,A:A,"&lt;"&amp;A95,B:B,cukier[[#This Row],[NIP]])+cukier[[#This Row],[Ilosc]]</f>
        <v>1553</v>
      </c>
      <c r="H95" s="2">
        <f>IF(cukier[[#This Row],[Dotychczas Kupno]]&lt;100, 0,IF(cukier[[#This Row],[Dotychczas Kupno]]&lt;1000, 0.05, IF(cukier[[#This Row],[Dotychczas Kupno]]&lt;10000, 0.1, 0.2)))</f>
        <v>0.1</v>
      </c>
      <c r="I95" s="2">
        <f>cukier[[#This Row],[Rabat]]*cukier[[#This Row],[Ilosc]]</f>
        <v>22.200000000000003</v>
      </c>
    </row>
    <row r="96" spans="1:9" x14ac:dyDescent="0.25">
      <c r="A96" s="1">
        <v>38532</v>
      </c>
      <c r="B96" s="2" t="s">
        <v>59</v>
      </c>
      <c r="C96">
        <v>14</v>
      </c>
      <c r="D96">
        <f>SUMIF(B:B,cukier[[#This Row],[NIP]],C:C)</f>
        <v>36</v>
      </c>
      <c r="E96" s="2">
        <f>YEAR(cukier[[#This Row],[Data]])</f>
        <v>2005</v>
      </c>
      <c r="F96" s="2">
        <f>VLOOKUP(cukier[[#This Row],[Rok]],$U$8:$V$17,2)*cukier[[#This Row],[Ilosc]]</f>
        <v>28</v>
      </c>
      <c r="G96" s="2">
        <f>SUMIFS(C:C,A:A,"&lt;"&amp;A96,B:B,cukier[[#This Row],[NIP]])+cukier[[#This Row],[Ilosc]]</f>
        <v>14</v>
      </c>
      <c r="H96" s="2">
        <f>IF(cukier[[#This Row],[Dotychczas Kupno]]&lt;100, 0,IF(cukier[[#This Row],[Dotychczas Kupno]]&lt;1000, 0.05, IF(cukier[[#This Row],[Dotychczas Kupno]]&lt;10000, 0.1, 0.2)))</f>
        <v>0</v>
      </c>
      <c r="I96" s="2">
        <f>cukier[[#This Row],[Rabat]]*cukier[[#This Row],[Ilosc]]</f>
        <v>0</v>
      </c>
    </row>
    <row r="97" spans="1:9" x14ac:dyDescent="0.25">
      <c r="A97" s="1">
        <v>38534</v>
      </c>
      <c r="B97" s="2" t="s">
        <v>60</v>
      </c>
      <c r="C97">
        <v>15</v>
      </c>
      <c r="D97">
        <f>SUMIF(B:B,cukier[[#This Row],[NIP]],C:C)</f>
        <v>46</v>
      </c>
      <c r="E97" s="2">
        <f>YEAR(cukier[[#This Row],[Data]])</f>
        <v>2005</v>
      </c>
      <c r="F97" s="2">
        <f>VLOOKUP(cukier[[#This Row],[Rok]],$U$8:$V$17,2)*cukier[[#This Row],[Ilosc]]</f>
        <v>30</v>
      </c>
      <c r="G97" s="2">
        <f>SUMIFS(C:C,A:A,"&lt;"&amp;A97,B:B,cukier[[#This Row],[NIP]])+cukier[[#This Row],[Ilosc]]</f>
        <v>15</v>
      </c>
      <c r="H97" s="2">
        <f>IF(cukier[[#This Row],[Dotychczas Kupno]]&lt;100, 0,IF(cukier[[#This Row],[Dotychczas Kupno]]&lt;1000, 0.05, IF(cukier[[#This Row],[Dotychczas Kupno]]&lt;10000, 0.1, 0.2)))</f>
        <v>0</v>
      </c>
      <c r="I97" s="2">
        <f>cukier[[#This Row],[Rabat]]*cukier[[#This Row],[Ilosc]]</f>
        <v>0</v>
      </c>
    </row>
    <row r="98" spans="1:9" x14ac:dyDescent="0.25">
      <c r="A98" s="1">
        <v>38536</v>
      </c>
      <c r="B98" s="2" t="s">
        <v>61</v>
      </c>
      <c r="C98">
        <v>97</v>
      </c>
      <c r="D98">
        <f>SUMIF(B:B,cukier[[#This Row],[NIP]],C:C)</f>
        <v>3705</v>
      </c>
      <c r="E98" s="2">
        <f>YEAR(cukier[[#This Row],[Data]])</f>
        <v>2005</v>
      </c>
      <c r="F98" s="2">
        <f>VLOOKUP(cukier[[#This Row],[Rok]],$U$8:$V$17,2)*cukier[[#This Row],[Ilosc]]</f>
        <v>194</v>
      </c>
      <c r="G98" s="2">
        <f>SUMIFS(C:C,A:A,"&lt;"&amp;A98,B:B,cukier[[#This Row],[NIP]])+cukier[[#This Row],[Ilosc]]</f>
        <v>97</v>
      </c>
      <c r="H98" s="2">
        <f>IF(cukier[[#This Row],[Dotychczas Kupno]]&lt;100, 0,IF(cukier[[#This Row],[Dotychczas Kupno]]&lt;1000, 0.05, IF(cukier[[#This Row],[Dotychczas Kupno]]&lt;10000, 0.1, 0.2)))</f>
        <v>0</v>
      </c>
      <c r="I98" s="2">
        <f>cukier[[#This Row],[Rabat]]*cukier[[#This Row],[Ilosc]]</f>
        <v>0</v>
      </c>
    </row>
    <row r="99" spans="1:9" x14ac:dyDescent="0.25">
      <c r="A99" s="1">
        <v>38542</v>
      </c>
      <c r="B99" s="2" t="s">
        <v>20</v>
      </c>
      <c r="C99">
        <v>142</v>
      </c>
      <c r="D99">
        <f>SUMIF(B:B,cukier[[#This Row],[NIP]],C:C)</f>
        <v>1822</v>
      </c>
      <c r="E99" s="2">
        <f>YEAR(cukier[[#This Row],[Data]])</f>
        <v>2005</v>
      </c>
      <c r="F99" s="2">
        <f>VLOOKUP(cukier[[#This Row],[Rok]],$U$8:$V$17,2)*cukier[[#This Row],[Ilosc]]</f>
        <v>284</v>
      </c>
      <c r="G99" s="2">
        <f>SUMIFS(C:C,A:A,"&lt;"&amp;A99,B:B,cukier[[#This Row],[NIP]])+cukier[[#This Row],[Ilosc]]</f>
        <v>200</v>
      </c>
      <c r="H99" s="2">
        <f>IF(cukier[[#This Row],[Dotychczas Kupno]]&lt;100, 0,IF(cukier[[#This Row],[Dotychczas Kupno]]&lt;1000, 0.05, IF(cukier[[#This Row],[Dotychczas Kupno]]&lt;10000, 0.1, 0.2)))</f>
        <v>0.05</v>
      </c>
      <c r="I99" s="2">
        <f>cukier[[#This Row],[Rabat]]*cukier[[#This Row],[Ilosc]]</f>
        <v>7.1000000000000005</v>
      </c>
    </row>
    <row r="100" spans="1:9" x14ac:dyDescent="0.25">
      <c r="A100" s="1">
        <v>38546</v>
      </c>
      <c r="B100" s="2" t="s">
        <v>45</v>
      </c>
      <c r="C100">
        <v>214</v>
      </c>
      <c r="D100">
        <f>SUMIF(B:B,cukier[[#This Row],[NIP]],C:C)</f>
        <v>26451</v>
      </c>
      <c r="E100" s="2">
        <f>YEAR(cukier[[#This Row],[Data]])</f>
        <v>2005</v>
      </c>
      <c r="F100" s="2">
        <f>VLOOKUP(cukier[[#This Row],[Rok]],$U$8:$V$17,2)*cukier[[#This Row],[Ilosc]]</f>
        <v>428</v>
      </c>
      <c r="G100" s="2">
        <f>SUMIFS(C:C,A:A,"&lt;"&amp;A100,B:B,cukier[[#This Row],[NIP]])+cukier[[#This Row],[Ilosc]]</f>
        <v>1005</v>
      </c>
      <c r="H100" s="2">
        <f>IF(cukier[[#This Row],[Dotychczas Kupno]]&lt;100, 0,IF(cukier[[#This Row],[Dotychczas Kupno]]&lt;1000, 0.05, IF(cukier[[#This Row],[Dotychczas Kupno]]&lt;10000, 0.1, 0.2)))</f>
        <v>0.1</v>
      </c>
      <c r="I100" s="2">
        <f>cukier[[#This Row],[Rabat]]*cukier[[#This Row],[Ilosc]]</f>
        <v>21.400000000000002</v>
      </c>
    </row>
    <row r="101" spans="1:9" x14ac:dyDescent="0.25">
      <c r="A101" s="1">
        <v>38546</v>
      </c>
      <c r="B101" s="2" t="s">
        <v>14</v>
      </c>
      <c r="C101">
        <v>408</v>
      </c>
      <c r="D101">
        <f>SUMIF(B:B,cukier[[#This Row],[NIP]],C:C)</f>
        <v>23660</v>
      </c>
      <c r="E101" s="2">
        <f>YEAR(cukier[[#This Row],[Data]])</f>
        <v>2005</v>
      </c>
      <c r="F101" s="2">
        <f>VLOOKUP(cukier[[#This Row],[Rok]],$U$8:$V$17,2)*cukier[[#This Row],[Ilosc]]</f>
        <v>816</v>
      </c>
      <c r="G101" s="2">
        <f>SUMIFS(C:C,A:A,"&lt;"&amp;A101,B:B,cukier[[#This Row],[NIP]])+cukier[[#This Row],[Ilosc]]</f>
        <v>1961</v>
      </c>
      <c r="H101" s="2">
        <f>IF(cukier[[#This Row],[Dotychczas Kupno]]&lt;100, 0,IF(cukier[[#This Row],[Dotychczas Kupno]]&lt;1000, 0.05, IF(cukier[[#This Row],[Dotychczas Kupno]]&lt;10000, 0.1, 0.2)))</f>
        <v>0.1</v>
      </c>
      <c r="I101" s="2">
        <f>cukier[[#This Row],[Rabat]]*cukier[[#This Row],[Ilosc]]</f>
        <v>40.800000000000004</v>
      </c>
    </row>
    <row r="102" spans="1:9" x14ac:dyDescent="0.25">
      <c r="A102" s="1">
        <v>38547</v>
      </c>
      <c r="B102" s="2" t="s">
        <v>12</v>
      </c>
      <c r="C102">
        <v>144</v>
      </c>
      <c r="D102">
        <f>SUMIF(B:B,cukier[[#This Row],[NIP]],C:C)</f>
        <v>5492</v>
      </c>
      <c r="E102" s="2">
        <f>YEAR(cukier[[#This Row],[Data]])</f>
        <v>2005</v>
      </c>
      <c r="F102" s="2">
        <f>VLOOKUP(cukier[[#This Row],[Rok]],$U$8:$V$17,2)*cukier[[#This Row],[Ilosc]]</f>
        <v>288</v>
      </c>
      <c r="G102" s="2">
        <f>SUMIFS(C:C,A:A,"&lt;"&amp;A102,B:B,cukier[[#This Row],[NIP]])+cukier[[#This Row],[Ilosc]]</f>
        <v>180</v>
      </c>
      <c r="H102" s="2">
        <f>IF(cukier[[#This Row],[Dotychczas Kupno]]&lt;100, 0,IF(cukier[[#This Row],[Dotychczas Kupno]]&lt;1000, 0.05, IF(cukier[[#This Row],[Dotychczas Kupno]]&lt;10000, 0.1, 0.2)))</f>
        <v>0.05</v>
      </c>
      <c r="I102" s="2">
        <f>cukier[[#This Row],[Rabat]]*cukier[[#This Row],[Ilosc]]</f>
        <v>7.2</v>
      </c>
    </row>
    <row r="103" spans="1:9" x14ac:dyDescent="0.25">
      <c r="A103" s="1">
        <v>38547</v>
      </c>
      <c r="B103" s="2" t="s">
        <v>6</v>
      </c>
      <c r="C103">
        <v>173</v>
      </c>
      <c r="D103">
        <f>SUMIF(B:B,cukier[[#This Row],[NIP]],C:C)</f>
        <v>4309</v>
      </c>
      <c r="E103" s="2">
        <f>YEAR(cukier[[#This Row],[Data]])</f>
        <v>2005</v>
      </c>
      <c r="F103" s="2">
        <f>VLOOKUP(cukier[[#This Row],[Rok]],$U$8:$V$17,2)*cukier[[#This Row],[Ilosc]]</f>
        <v>346</v>
      </c>
      <c r="G103" s="2">
        <f>SUMIFS(C:C,A:A,"&lt;"&amp;A103,B:B,cukier[[#This Row],[NIP]])+cukier[[#This Row],[Ilosc]]</f>
        <v>349</v>
      </c>
      <c r="H103" s="2">
        <f>IF(cukier[[#This Row],[Dotychczas Kupno]]&lt;100, 0,IF(cukier[[#This Row],[Dotychczas Kupno]]&lt;1000, 0.05, IF(cukier[[#This Row],[Dotychczas Kupno]]&lt;10000, 0.1, 0.2)))</f>
        <v>0.05</v>
      </c>
      <c r="I103" s="2">
        <f>cukier[[#This Row],[Rabat]]*cukier[[#This Row],[Ilosc]]</f>
        <v>8.65</v>
      </c>
    </row>
    <row r="104" spans="1:9" x14ac:dyDescent="0.25">
      <c r="A104" s="1">
        <v>38549</v>
      </c>
      <c r="B104" s="2" t="s">
        <v>62</v>
      </c>
      <c r="C104">
        <v>15</v>
      </c>
      <c r="D104">
        <f>SUMIF(B:B,cukier[[#This Row],[NIP]],C:C)</f>
        <v>36</v>
      </c>
      <c r="E104" s="2">
        <f>YEAR(cukier[[#This Row],[Data]])</f>
        <v>2005</v>
      </c>
      <c r="F104" s="2">
        <f>VLOOKUP(cukier[[#This Row],[Rok]],$U$8:$V$17,2)*cukier[[#This Row],[Ilosc]]</f>
        <v>30</v>
      </c>
      <c r="G104" s="2">
        <f>SUMIFS(C:C,A:A,"&lt;"&amp;A104,B:B,cukier[[#This Row],[NIP]])+cukier[[#This Row],[Ilosc]]</f>
        <v>15</v>
      </c>
      <c r="H104" s="2">
        <f>IF(cukier[[#This Row],[Dotychczas Kupno]]&lt;100, 0,IF(cukier[[#This Row],[Dotychczas Kupno]]&lt;1000, 0.05, IF(cukier[[#This Row],[Dotychczas Kupno]]&lt;10000, 0.1, 0.2)))</f>
        <v>0</v>
      </c>
      <c r="I104" s="2">
        <f>cukier[[#This Row],[Rabat]]*cukier[[#This Row],[Ilosc]]</f>
        <v>0</v>
      </c>
    </row>
    <row r="105" spans="1:9" x14ac:dyDescent="0.25">
      <c r="A105" s="1">
        <v>38551</v>
      </c>
      <c r="B105" s="2" t="s">
        <v>50</v>
      </c>
      <c r="C105">
        <v>433</v>
      </c>
      <c r="D105">
        <f>SUMIF(B:B,cukier[[#This Row],[NIP]],C:C)</f>
        <v>22352</v>
      </c>
      <c r="E105" s="2">
        <f>YEAR(cukier[[#This Row],[Data]])</f>
        <v>2005</v>
      </c>
      <c r="F105" s="2">
        <f>VLOOKUP(cukier[[#This Row],[Rok]],$U$8:$V$17,2)*cukier[[#This Row],[Ilosc]]</f>
        <v>866</v>
      </c>
      <c r="G105" s="2">
        <f>SUMIFS(C:C,A:A,"&lt;"&amp;A105,B:B,cukier[[#This Row],[NIP]])+cukier[[#This Row],[Ilosc]]</f>
        <v>686</v>
      </c>
      <c r="H105" s="2">
        <f>IF(cukier[[#This Row],[Dotychczas Kupno]]&lt;100, 0,IF(cukier[[#This Row],[Dotychczas Kupno]]&lt;1000, 0.05, IF(cukier[[#This Row],[Dotychczas Kupno]]&lt;10000, 0.1, 0.2)))</f>
        <v>0.05</v>
      </c>
      <c r="I105" s="2">
        <f>cukier[[#This Row],[Rabat]]*cukier[[#This Row],[Ilosc]]</f>
        <v>21.650000000000002</v>
      </c>
    </row>
    <row r="106" spans="1:9" x14ac:dyDescent="0.25">
      <c r="A106" s="1">
        <v>38555</v>
      </c>
      <c r="B106" s="2" t="s">
        <v>63</v>
      </c>
      <c r="C106">
        <v>137</v>
      </c>
      <c r="D106">
        <f>SUMIF(B:B,cukier[[#This Row],[NIP]],C:C)</f>
        <v>1002</v>
      </c>
      <c r="E106" s="2">
        <f>YEAR(cukier[[#This Row],[Data]])</f>
        <v>2005</v>
      </c>
      <c r="F106" s="2">
        <f>VLOOKUP(cukier[[#This Row],[Rok]],$U$8:$V$17,2)*cukier[[#This Row],[Ilosc]]</f>
        <v>274</v>
      </c>
      <c r="G106" s="2">
        <f>SUMIFS(C:C,A:A,"&lt;"&amp;A106,B:B,cukier[[#This Row],[NIP]])+cukier[[#This Row],[Ilosc]]</f>
        <v>137</v>
      </c>
      <c r="H106" s="2">
        <f>IF(cukier[[#This Row],[Dotychczas Kupno]]&lt;100, 0,IF(cukier[[#This Row],[Dotychczas Kupno]]&lt;1000, 0.05, IF(cukier[[#This Row],[Dotychczas Kupno]]&lt;10000, 0.1, 0.2)))</f>
        <v>0.05</v>
      </c>
      <c r="I106" s="2">
        <f>cukier[[#This Row],[Rabat]]*cukier[[#This Row],[Ilosc]]</f>
        <v>6.8500000000000005</v>
      </c>
    </row>
    <row r="107" spans="1:9" x14ac:dyDescent="0.25">
      <c r="A107" s="1">
        <v>38558</v>
      </c>
      <c r="B107" s="2" t="s">
        <v>50</v>
      </c>
      <c r="C107">
        <v>118</v>
      </c>
      <c r="D107">
        <f>SUMIF(B:B,cukier[[#This Row],[NIP]],C:C)</f>
        <v>22352</v>
      </c>
      <c r="E107" s="2">
        <f>YEAR(cukier[[#This Row],[Data]])</f>
        <v>2005</v>
      </c>
      <c r="F107" s="2">
        <f>VLOOKUP(cukier[[#This Row],[Rok]],$U$8:$V$17,2)*cukier[[#This Row],[Ilosc]]</f>
        <v>236</v>
      </c>
      <c r="G107" s="2">
        <f>SUMIFS(C:C,A:A,"&lt;"&amp;A107,B:B,cukier[[#This Row],[NIP]])+cukier[[#This Row],[Ilosc]]</f>
        <v>804</v>
      </c>
      <c r="H107" s="2">
        <f>IF(cukier[[#This Row],[Dotychczas Kupno]]&lt;100, 0,IF(cukier[[#This Row],[Dotychczas Kupno]]&lt;1000, 0.05, IF(cukier[[#This Row],[Dotychczas Kupno]]&lt;10000, 0.1, 0.2)))</f>
        <v>0.05</v>
      </c>
      <c r="I107" s="2">
        <f>cukier[[#This Row],[Rabat]]*cukier[[#This Row],[Ilosc]]</f>
        <v>5.9</v>
      </c>
    </row>
    <row r="108" spans="1:9" x14ac:dyDescent="0.25">
      <c r="A108" s="1">
        <v>38558</v>
      </c>
      <c r="B108" s="2" t="s">
        <v>9</v>
      </c>
      <c r="C108">
        <v>158</v>
      </c>
      <c r="D108">
        <f>SUMIF(B:B,cukier[[#This Row],[NIP]],C:C)</f>
        <v>26955</v>
      </c>
      <c r="E108" s="2">
        <f>YEAR(cukier[[#This Row],[Data]])</f>
        <v>2005</v>
      </c>
      <c r="F108" s="2">
        <f>VLOOKUP(cukier[[#This Row],[Rok]],$U$8:$V$17,2)*cukier[[#This Row],[Ilosc]]</f>
        <v>316</v>
      </c>
      <c r="G108" s="2">
        <f>SUMIFS(C:C,A:A,"&lt;"&amp;A108,B:B,cukier[[#This Row],[NIP]])+cukier[[#This Row],[Ilosc]]</f>
        <v>1134</v>
      </c>
      <c r="H108" s="2">
        <f>IF(cukier[[#This Row],[Dotychczas Kupno]]&lt;100, 0,IF(cukier[[#This Row],[Dotychczas Kupno]]&lt;1000, 0.05, IF(cukier[[#This Row],[Dotychczas Kupno]]&lt;10000, 0.1, 0.2)))</f>
        <v>0.1</v>
      </c>
      <c r="I108" s="2">
        <f>cukier[[#This Row],[Rabat]]*cukier[[#This Row],[Ilosc]]</f>
        <v>15.8</v>
      </c>
    </row>
    <row r="109" spans="1:9" x14ac:dyDescent="0.25">
      <c r="A109" s="1">
        <v>38559</v>
      </c>
      <c r="B109" s="2" t="s">
        <v>44</v>
      </c>
      <c r="C109">
        <v>13</v>
      </c>
      <c r="D109">
        <f>SUMIF(B:B,cukier[[#This Row],[NIP]],C:C)</f>
        <v>58</v>
      </c>
      <c r="E109" s="2">
        <f>YEAR(cukier[[#This Row],[Data]])</f>
        <v>2005</v>
      </c>
      <c r="F109" s="2">
        <f>VLOOKUP(cukier[[#This Row],[Rok]],$U$8:$V$17,2)*cukier[[#This Row],[Ilosc]]</f>
        <v>26</v>
      </c>
      <c r="G109" s="2">
        <f>SUMIFS(C:C,A:A,"&lt;"&amp;A109,B:B,cukier[[#This Row],[NIP]])+cukier[[#This Row],[Ilosc]]</f>
        <v>26</v>
      </c>
      <c r="H109" s="2">
        <f>IF(cukier[[#This Row],[Dotychczas Kupno]]&lt;100, 0,IF(cukier[[#This Row],[Dotychczas Kupno]]&lt;1000, 0.05, IF(cukier[[#This Row],[Dotychczas Kupno]]&lt;10000, 0.1, 0.2)))</f>
        <v>0</v>
      </c>
      <c r="I109" s="2">
        <f>cukier[[#This Row],[Rabat]]*cukier[[#This Row],[Ilosc]]</f>
        <v>0</v>
      </c>
    </row>
    <row r="110" spans="1:9" x14ac:dyDescent="0.25">
      <c r="A110" s="1">
        <v>38560</v>
      </c>
      <c r="B110" s="2" t="s">
        <v>64</v>
      </c>
      <c r="C110">
        <v>2</v>
      </c>
      <c r="D110">
        <f>SUMIF(B:B,cukier[[#This Row],[NIP]],C:C)</f>
        <v>34</v>
      </c>
      <c r="E110" s="2">
        <f>YEAR(cukier[[#This Row],[Data]])</f>
        <v>2005</v>
      </c>
      <c r="F110" s="2">
        <f>VLOOKUP(cukier[[#This Row],[Rok]],$U$8:$V$17,2)*cukier[[#This Row],[Ilosc]]</f>
        <v>4</v>
      </c>
      <c r="G110" s="2">
        <f>SUMIFS(C:C,A:A,"&lt;"&amp;A110,B:B,cukier[[#This Row],[NIP]])+cukier[[#This Row],[Ilosc]]</f>
        <v>2</v>
      </c>
      <c r="H110" s="2">
        <f>IF(cukier[[#This Row],[Dotychczas Kupno]]&lt;100, 0,IF(cukier[[#This Row],[Dotychczas Kupno]]&lt;1000, 0.05, IF(cukier[[#This Row],[Dotychczas Kupno]]&lt;10000, 0.1, 0.2)))</f>
        <v>0</v>
      </c>
      <c r="I110" s="2">
        <f>cukier[[#This Row],[Rabat]]*cukier[[#This Row],[Ilosc]]</f>
        <v>0</v>
      </c>
    </row>
    <row r="111" spans="1:9" x14ac:dyDescent="0.25">
      <c r="A111" s="1">
        <v>38562</v>
      </c>
      <c r="B111" s="2" t="s">
        <v>50</v>
      </c>
      <c r="C111">
        <v>467</v>
      </c>
      <c r="D111">
        <f>SUMIF(B:B,cukier[[#This Row],[NIP]],C:C)</f>
        <v>22352</v>
      </c>
      <c r="E111" s="2">
        <f>YEAR(cukier[[#This Row],[Data]])</f>
        <v>2005</v>
      </c>
      <c r="F111" s="2">
        <f>VLOOKUP(cukier[[#This Row],[Rok]],$U$8:$V$17,2)*cukier[[#This Row],[Ilosc]]</f>
        <v>934</v>
      </c>
      <c r="G111" s="2">
        <f>SUMIFS(C:C,A:A,"&lt;"&amp;A111,B:B,cukier[[#This Row],[NIP]])+cukier[[#This Row],[Ilosc]]</f>
        <v>1271</v>
      </c>
      <c r="H111" s="2">
        <f>IF(cukier[[#This Row],[Dotychczas Kupno]]&lt;100, 0,IF(cukier[[#This Row],[Dotychczas Kupno]]&lt;1000, 0.05, IF(cukier[[#This Row],[Dotychczas Kupno]]&lt;10000, 0.1, 0.2)))</f>
        <v>0.1</v>
      </c>
      <c r="I111" s="2">
        <f>cukier[[#This Row],[Rabat]]*cukier[[#This Row],[Ilosc]]</f>
        <v>46.7</v>
      </c>
    </row>
    <row r="112" spans="1:9" x14ac:dyDescent="0.25">
      <c r="A112" s="1">
        <v>38563</v>
      </c>
      <c r="B112" s="2" t="s">
        <v>65</v>
      </c>
      <c r="C112">
        <v>9</v>
      </c>
      <c r="D112">
        <f>SUMIF(B:B,cukier[[#This Row],[NIP]],C:C)</f>
        <v>23</v>
      </c>
      <c r="E112" s="2">
        <f>YEAR(cukier[[#This Row],[Data]])</f>
        <v>2005</v>
      </c>
      <c r="F112" s="2">
        <f>VLOOKUP(cukier[[#This Row],[Rok]],$U$8:$V$17,2)*cukier[[#This Row],[Ilosc]]</f>
        <v>18</v>
      </c>
      <c r="G112" s="2">
        <f>SUMIFS(C:C,A:A,"&lt;"&amp;A112,B:B,cukier[[#This Row],[NIP]])+cukier[[#This Row],[Ilosc]]</f>
        <v>9</v>
      </c>
      <c r="H112" s="2">
        <f>IF(cukier[[#This Row],[Dotychczas Kupno]]&lt;100, 0,IF(cukier[[#This Row],[Dotychczas Kupno]]&lt;1000, 0.05, IF(cukier[[#This Row],[Dotychczas Kupno]]&lt;10000, 0.1, 0.2)))</f>
        <v>0</v>
      </c>
      <c r="I112" s="2">
        <f>cukier[[#This Row],[Rabat]]*cukier[[#This Row],[Ilosc]]</f>
        <v>0</v>
      </c>
    </row>
    <row r="113" spans="1:9" x14ac:dyDescent="0.25">
      <c r="A113" s="1">
        <v>38567</v>
      </c>
      <c r="B113" s="2" t="s">
        <v>66</v>
      </c>
      <c r="C113">
        <v>189</v>
      </c>
      <c r="D113">
        <f>SUMIF(B:B,cukier[[#This Row],[NIP]],C:C)</f>
        <v>3795</v>
      </c>
      <c r="E113" s="2">
        <f>YEAR(cukier[[#This Row],[Data]])</f>
        <v>2005</v>
      </c>
      <c r="F113" s="2">
        <f>VLOOKUP(cukier[[#This Row],[Rok]],$U$8:$V$17,2)*cukier[[#This Row],[Ilosc]]</f>
        <v>378</v>
      </c>
      <c r="G113" s="2">
        <f>SUMIFS(C:C,A:A,"&lt;"&amp;A113,B:B,cukier[[#This Row],[NIP]])+cukier[[#This Row],[Ilosc]]</f>
        <v>189</v>
      </c>
      <c r="H113" s="2">
        <f>IF(cukier[[#This Row],[Dotychczas Kupno]]&lt;100, 0,IF(cukier[[#This Row],[Dotychczas Kupno]]&lt;1000, 0.05, IF(cukier[[#This Row],[Dotychczas Kupno]]&lt;10000, 0.1, 0.2)))</f>
        <v>0.05</v>
      </c>
      <c r="I113" s="2">
        <f>cukier[[#This Row],[Rabat]]*cukier[[#This Row],[Ilosc]]</f>
        <v>9.4500000000000011</v>
      </c>
    </row>
    <row r="114" spans="1:9" x14ac:dyDescent="0.25">
      <c r="A114" s="1">
        <v>38568</v>
      </c>
      <c r="B114" s="2" t="s">
        <v>67</v>
      </c>
      <c r="C114">
        <v>19</v>
      </c>
      <c r="D114">
        <f>SUMIF(B:B,cukier[[#This Row],[NIP]],C:C)</f>
        <v>34</v>
      </c>
      <c r="E114" s="2">
        <f>YEAR(cukier[[#This Row],[Data]])</f>
        <v>2005</v>
      </c>
      <c r="F114" s="2">
        <f>VLOOKUP(cukier[[#This Row],[Rok]],$U$8:$V$17,2)*cukier[[#This Row],[Ilosc]]</f>
        <v>38</v>
      </c>
      <c r="G114" s="2">
        <f>SUMIFS(C:C,A:A,"&lt;"&amp;A114,B:B,cukier[[#This Row],[NIP]])+cukier[[#This Row],[Ilosc]]</f>
        <v>19</v>
      </c>
      <c r="H114" s="2">
        <f>IF(cukier[[#This Row],[Dotychczas Kupno]]&lt;100, 0,IF(cukier[[#This Row],[Dotychczas Kupno]]&lt;1000, 0.05, IF(cukier[[#This Row],[Dotychczas Kupno]]&lt;10000, 0.1, 0.2)))</f>
        <v>0</v>
      </c>
      <c r="I114" s="2">
        <f>cukier[[#This Row],[Rabat]]*cukier[[#This Row],[Ilosc]]</f>
        <v>0</v>
      </c>
    </row>
    <row r="115" spans="1:9" x14ac:dyDescent="0.25">
      <c r="A115" s="1">
        <v>38569</v>
      </c>
      <c r="B115" s="2" t="s">
        <v>9</v>
      </c>
      <c r="C115">
        <v>172</v>
      </c>
      <c r="D115">
        <f>SUMIF(B:B,cukier[[#This Row],[NIP]],C:C)</f>
        <v>26955</v>
      </c>
      <c r="E115" s="2">
        <f>YEAR(cukier[[#This Row],[Data]])</f>
        <v>2005</v>
      </c>
      <c r="F115" s="2">
        <f>VLOOKUP(cukier[[#This Row],[Rok]],$U$8:$V$17,2)*cukier[[#This Row],[Ilosc]]</f>
        <v>344</v>
      </c>
      <c r="G115" s="2">
        <f>SUMIFS(C:C,A:A,"&lt;"&amp;A115,B:B,cukier[[#This Row],[NIP]])+cukier[[#This Row],[Ilosc]]</f>
        <v>1306</v>
      </c>
      <c r="H115" s="2">
        <f>IF(cukier[[#This Row],[Dotychczas Kupno]]&lt;100, 0,IF(cukier[[#This Row],[Dotychczas Kupno]]&lt;1000, 0.05, IF(cukier[[#This Row],[Dotychczas Kupno]]&lt;10000, 0.1, 0.2)))</f>
        <v>0.1</v>
      </c>
      <c r="I115" s="2">
        <f>cukier[[#This Row],[Rabat]]*cukier[[#This Row],[Ilosc]]</f>
        <v>17.2</v>
      </c>
    </row>
    <row r="116" spans="1:9" x14ac:dyDescent="0.25">
      <c r="A116" s="1">
        <v>38570</v>
      </c>
      <c r="B116" s="2" t="s">
        <v>55</v>
      </c>
      <c r="C116">
        <v>84</v>
      </c>
      <c r="D116">
        <f>SUMIF(B:B,cukier[[#This Row],[NIP]],C:C)</f>
        <v>4926</v>
      </c>
      <c r="E116" s="2">
        <f>YEAR(cukier[[#This Row],[Data]])</f>
        <v>2005</v>
      </c>
      <c r="F116" s="2">
        <f>VLOOKUP(cukier[[#This Row],[Rok]],$U$8:$V$17,2)*cukier[[#This Row],[Ilosc]]</f>
        <v>168</v>
      </c>
      <c r="G116" s="2">
        <f>SUMIFS(C:C,A:A,"&lt;"&amp;A116,B:B,cukier[[#This Row],[NIP]])+cukier[[#This Row],[Ilosc]]</f>
        <v>151</v>
      </c>
      <c r="H116" s="2">
        <f>IF(cukier[[#This Row],[Dotychczas Kupno]]&lt;100, 0,IF(cukier[[#This Row],[Dotychczas Kupno]]&lt;1000, 0.05, IF(cukier[[#This Row],[Dotychczas Kupno]]&lt;10000, 0.1, 0.2)))</f>
        <v>0.05</v>
      </c>
      <c r="I116" s="2">
        <f>cukier[[#This Row],[Rabat]]*cukier[[#This Row],[Ilosc]]</f>
        <v>4.2</v>
      </c>
    </row>
    <row r="117" spans="1:9" x14ac:dyDescent="0.25">
      <c r="A117" s="1">
        <v>38570</v>
      </c>
      <c r="B117" s="2" t="s">
        <v>68</v>
      </c>
      <c r="C117">
        <v>8</v>
      </c>
      <c r="D117">
        <f>SUMIF(B:B,cukier[[#This Row],[NIP]],C:C)</f>
        <v>37</v>
      </c>
      <c r="E117" s="2">
        <f>YEAR(cukier[[#This Row],[Data]])</f>
        <v>2005</v>
      </c>
      <c r="F117" s="2">
        <f>VLOOKUP(cukier[[#This Row],[Rok]],$U$8:$V$17,2)*cukier[[#This Row],[Ilosc]]</f>
        <v>16</v>
      </c>
      <c r="G117" s="2">
        <f>SUMIFS(C:C,A:A,"&lt;"&amp;A117,B:B,cukier[[#This Row],[NIP]])+cukier[[#This Row],[Ilosc]]</f>
        <v>8</v>
      </c>
      <c r="H117" s="2">
        <f>IF(cukier[[#This Row],[Dotychczas Kupno]]&lt;100, 0,IF(cukier[[#This Row],[Dotychczas Kupno]]&lt;1000, 0.05, IF(cukier[[#This Row],[Dotychczas Kupno]]&lt;10000, 0.1, 0.2)))</f>
        <v>0</v>
      </c>
      <c r="I117" s="2">
        <f>cukier[[#This Row],[Rabat]]*cukier[[#This Row],[Ilosc]]</f>
        <v>0</v>
      </c>
    </row>
    <row r="118" spans="1:9" x14ac:dyDescent="0.25">
      <c r="A118" s="1">
        <v>38570</v>
      </c>
      <c r="B118" s="2" t="s">
        <v>69</v>
      </c>
      <c r="C118">
        <v>66</v>
      </c>
      <c r="D118">
        <f>SUMIF(B:B,cukier[[#This Row],[NIP]],C:C)</f>
        <v>3803</v>
      </c>
      <c r="E118" s="2">
        <f>YEAR(cukier[[#This Row],[Data]])</f>
        <v>2005</v>
      </c>
      <c r="F118" s="2">
        <f>VLOOKUP(cukier[[#This Row],[Rok]],$U$8:$V$17,2)*cukier[[#This Row],[Ilosc]]</f>
        <v>132</v>
      </c>
      <c r="G118" s="2">
        <f>SUMIFS(C:C,A:A,"&lt;"&amp;A118,B:B,cukier[[#This Row],[NIP]])+cukier[[#This Row],[Ilosc]]</f>
        <v>66</v>
      </c>
      <c r="H118" s="2">
        <f>IF(cukier[[#This Row],[Dotychczas Kupno]]&lt;100, 0,IF(cukier[[#This Row],[Dotychczas Kupno]]&lt;1000, 0.05, IF(cukier[[#This Row],[Dotychczas Kupno]]&lt;10000, 0.1, 0.2)))</f>
        <v>0</v>
      </c>
      <c r="I118" s="2">
        <f>cukier[[#This Row],[Rabat]]*cukier[[#This Row],[Ilosc]]</f>
        <v>0</v>
      </c>
    </row>
    <row r="119" spans="1:9" x14ac:dyDescent="0.25">
      <c r="A119" s="1">
        <v>38571</v>
      </c>
      <c r="B119" s="2" t="s">
        <v>37</v>
      </c>
      <c r="C119">
        <v>35</v>
      </c>
      <c r="D119">
        <f>SUMIF(B:B,cukier[[#This Row],[NIP]],C:C)</f>
        <v>5232</v>
      </c>
      <c r="E119" s="2">
        <f>YEAR(cukier[[#This Row],[Data]])</f>
        <v>2005</v>
      </c>
      <c r="F119" s="2">
        <f>VLOOKUP(cukier[[#This Row],[Rok]],$U$8:$V$17,2)*cukier[[#This Row],[Ilosc]]</f>
        <v>70</v>
      </c>
      <c r="G119" s="2">
        <f>SUMIFS(C:C,A:A,"&lt;"&amp;A119,B:B,cukier[[#This Row],[NIP]])+cukier[[#This Row],[Ilosc]]</f>
        <v>209</v>
      </c>
      <c r="H119" s="2">
        <f>IF(cukier[[#This Row],[Dotychczas Kupno]]&lt;100, 0,IF(cukier[[#This Row],[Dotychczas Kupno]]&lt;1000, 0.05, IF(cukier[[#This Row],[Dotychczas Kupno]]&lt;10000, 0.1, 0.2)))</f>
        <v>0.05</v>
      </c>
      <c r="I119" s="2">
        <f>cukier[[#This Row],[Rabat]]*cukier[[#This Row],[Ilosc]]</f>
        <v>1.75</v>
      </c>
    </row>
    <row r="120" spans="1:9" x14ac:dyDescent="0.25">
      <c r="A120" s="1">
        <v>38572</v>
      </c>
      <c r="B120" s="2" t="s">
        <v>30</v>
      </c>
      <c r="C120">
        <v>91</v>
      </c>
      <c r="D120">
        <f>SUMIF(B:B,cukier[[#This Row],[NIP]],C:C)</f>
        <v>5120</v>
      </c>
      <c r="E120" s="2">
        <f>YEAR(cukier[[#This Row],[Data]])</f>
        <v>2005</v>
      </c>
      <c r="F120" s="2">
        <f>VLOOKUP(cukier[[#This Row],[Rok]],$U$8:$V$17,2)*cukier[[#This Row],[Ilosc]]</f>
        <v>182</v>
      </c>
      <c r="G120" s="2">
        <f>SUMIFS(C:C,A:A,"&lt;"&amp;A120,B:B,cukier[[#This Row],[NIP]])+cukier[[#This Row],[Ilosc]]</f>
        <v>346</v>
      </c>
      <c r="H120" s="2">
        <f>IF(cukier[[#This Row],[Dotychczas Kupno]]&lt;100, 0,IF(cukier[[#This Row],[Dotychczas Kupno]]&lt;1000, 0.05, IF(cukier[[#This Row],[Dotychczas Kupno]]&lt;10000, 0.1, 0.2)))</f>
        <v>0.05</v>
      </c>
      <c r="I120" s="2">
        <f>cukier[[#This Row],[Rabat]]*cukier[[#This Row],[Ilosc]]</f>
        <v>4.55</v>
      </c>
    </row>
    <row r="121" spans="1:9" x14ac:dyDescent="0.25">
      <c r="A121" s="1">
        <v>38577</v>
      </c>
      <c r="B121" s="2" t="s">
        <v>7</v>
      </c>
      <c r="C121">
        <v>396</v>
      </c>
      <c r="D121">
        <f>SUMIF(B:B,cukier[[#This Row],[NIP]],C:C)</f>
        <v>27505</v>
      </c>
      <c r="E121" s="2">
        <f>YEAR(cukier[[#This Row],[Data]])</f>
        <v>2005</v>
      </c>
      <c r="F121" s="2">
        <f>VLOOKUP(cukier[[#This Row],[Rok]],$U$8:$V$17,2)*cukier[[#This Row],[Ilosc]]</f>
        <v>792</v>
      </c>
      <c r="G121" s="2">
        <f>SUMIFS(C:C,A:A,"&lt;"&amp;A121,B:B,cukier[[#This Row],[NIP]])+cukier[[#This Row],[Ilosc]]</f>
        <v>2296</v>
      </c>
      <c r="H121" s="2">
        <f>IF(cukier[[#This Row],[Dotychczas Kupno]]&lt;100, 0,IF(cukier[[#This Row],[Dotychczas Kupno]]&lt;1000, 0.05, IF(cukier[[#This Row],[Dotychczas Kupno]]&lt;10000, 0.1, 0.2)))</f>
        <v>0.1</v>
      </c>
      <c r="I121" s="2">
        <f>cukier[[#This Row],[Rabat]]*cukier[[#This Row],[Ilosc]]</f>
        <v>39.6</v>
      </c>
    </row>
    <row r="122" spans="1:9" x14ac:dyDescent="0.25">
      <c r="A122" s="1">
        <v>38577</v>
      </c>
      <c r="B122" s="2" t="s">
        <v>70</v>
      </c>
      <c r="C122">
        <v>6</v>
      </c>
      <c r="D122">
        <f>SUMIF(B:B,cukier[[#This Row],[NIP]],C:C)</f>
        <v>55</v>
      </c>
      <c r="E122" s="2">
        <f>YEAR(cukier[[#This Row],[Data]])</f>
        <v>2005</v>
      </c>
      <c r="F122" s="2">
        <f>VLOOKUP(cukier[[#This Row],[Rok]],$U$8:$V$17,2)*cukier[[#This Row],[Ilosc]]</f>
        <v>12</v>
      </c>
      <c r="G122" s="2">
        <f>SUMIFS(C:C,A:A,"&lt;"&amp;A122,B:B,cukier[[#This Row],[NIP]])+cukier[[#This Row],[Ilosc]]</f>
        <v>6</v>
      </c>
      <c r="H122" s="2">
        <f>IF(cukier[[#This Row],[Dotychczas Kupno]]&lt;100, 0,IF(cukier[[#This Row],[Dotychczas Kupno]]&lt;1000, 0.05, IF(cukier[[#This Row],[Dotychczas Kupno]]&lt;10000, 0.1, 0.2)))</f>
        <v>0</v>
      </c>
      <c r="I122" s="2">
        <f>cukier[[#This Row],[Rabat]]*cukier[[#This Row],[Ilosc]]</f>
        <v>0</v>
      </c>
    </row>
    <row r="123" spans="1:9" x14ac:dyDescent="0.25">
      <c r="A123" s="1">
        <v>38579</v>
      </c>
      <c r="B123" s="2" t="s">
        <v>28</v>
      </c>
      <c r="C123">
        <v>47</v>
      </c>
      <c r="D123">
        <f>SUMIF(B:B,cukier[[#This Row],[NIP]],C:C)</f>
        <v>4440</v>
      </c>
      <c r="E123" s="2">
        <f>YEAR(cukier[[#This Row],[Data]])</f>
        <v>2005</v>
      </c>
      <c r="F123" s="2">
        <f>VLOOKUP(cukier[[#This Row],[Rok]],$U$8:$V$17,2)*cukier[[#This Row],[Ilosc]]</f>
        <v>94</v>
      </c>
      <c r="G123" s="2">
        <f>SUMIFS(C:C,A:A,"&lt;"&amp;A123,B:B,cukier[[#This Row],[NIP]])+cukier[[#This Row],[Ilosc]]</f>
        <v>198</v>
      </c>
      <c r="H123" s="2">
        <f>IF(cukier[[#This Row],[Dotychczas Kupno]]&lt;100, 0,IF(cukier[[#This Row],[Dotychczas Kupno]]&lt;1000, 0.05, IF(cukier[[#This Row],[Dotychczas Kupno]]&lt;10000, 0.1, 0.2)))</f>
        <v>0.05</v>
      </c>
      <c r="I123" s="2">
        <f>cukier[[#This Row],[Rabat]]*cukier[[#This Row],[Ilosc]]</f>
        <v>2.35</v>
      </c>
    </row>
    <row r="124" spans="1:9" x14ac:dyDescent="0.25">
      <c r="A124" s="1">
        <v>38581</v>
      </c>
      <c r="B124" s="2" t="s">
        <v>19</v>
      </c>
      <c r="C124">
        <v>41</v>
      </c>
      <c r="D124">
        <f>SUMIF(B:B,cukier[[#This Row],[NIP]],C:C)</f>
        <v>4784</v>
      </c>
      <c r="E124" s="2">
        <f>YEAR(cukier[[#This Row],[Data]])</f>
        <v>2005</v>
      </c>
      <c r="F124" s="2">
        <f>VLOOKUP(cukier[[#This Row],[Rok]],$U$8:$V$17,2)*cukier[[#This Row],[Ilosc]]</f>
        <v>82</v>
      </c>
      <c r="G124" s="2">
        <f>SUMIFS(C:C,A:A,"&lt;"&amp;A124,B:B,cukier[[#This Row],[NIP]])+cukier[[#This Row],[Ilosc]]</f>
        <v>132</v>
      </c>
      <c r="H124" s="2">
        <f>IF(cukier[[#This Row],[Dotychczas Kupno]]&lt;100, 0,IF(cukier[[#This Row],[Dotychczas Kupno]]&lt;1000, 0.05, IF(cukier[[#This Row],[Dotychczas Kupno]]&lt;10000, 0.1, 0.2)))</f>
        <v>0.05</v>
      </c>
      <c r="I124" s="2">
        <f>cukier[[#This Row],[Rabat]]*cukier[[#This Row],[Ilosc]]</f>
        <v>2.0500000000000003</v>
      </c>
    </row>
    <row r="125" spans="1:9" x14ac:dyDescent="0.25">
      <c r="A125" s="1">
        <v>38582</v>
      </c>
      <c r="B125" s="2" t="s">
        <v>71</v>
      </c>
      <c r="C125">
        <v>136</v>
      </c>
      <c r="D125">
        <f>SUMIF(B:B,cukier[[#This Row],[NIP]],C:C)</f>
        <v>3185</v>
      </c>
      <c r="E125" s="2">
        <f>YEAR(cukier[[#This Row],[Data]])</f>
        <v>2005</v>
      </c>
      <c r="F125" s="2">
        <f>VLOOKUP(cukier[[#This Row],[Rok]],$U$8:$V$17,2)*cukier[[#This Row],[Ilosc]]</f>
        <v>272</v>
      </c>
      <c r="G125" s="2">
        <f>SUMIFS(C:C,A:A,"&lt;"&amp;A125,B:B,cukier[[#This Row],[NIP]])+cukier[[#This Row],[Ilosc]]</f>
        <v>136</v>
      </c>
      <c r="H125" s="2">
        <f>IF(cukier[[#This Row],[Dotychczas Kupno]]&lt;100, 0,IF(cukier[[#This Row],[Dotychczas Kupno]]&lt;1000, 0.05, IF(cukier[[#This Row],[Dotychczas Kupno]]&lt;10000, 0.1, 0.2)))</f>
        <v>0.05</v>
      </c>
      <c r="I125" s="2">
        <f>cukier[[#This Row],[Rabat]]*cukier[[#This Row],[Ilosc]]</f>
        <v>6.8000000000000007</v>
      </c>
    </row>
    <row r="126" spans="1:9" x14ac:dyDescent="0.25">
      <c r="A126" s="1">
        <v>38583</v>
      </c>
      <c r="B126" s="2" t="s">
        <v>72</v>
      </c>
      <c r="C126">
        <v>16</v>
      </c>
      <c r="D126">
        <f>SUMIF(B:B,cukier[[#This Row],[NIP]],C:C)</f>
        <v>62</v>
      </c>
      <c r="E126" s="2">
        <f>YEAR(cukier[[#This Row],[Data]])</f>
        <v>2005</v>
      </c>
      <c r="F126" s="2">
        <f>VLOOKUP(cukier[[#This Row],[Rok]],$U$8:$V$17,2)*cukier[[#This Row],[Ilosc]]</f>
        <v>32</v>
      </c>
      <c r="G126" s="2">
        <f>SUMIFS(C:C,A:A,"&lt;"&amp;A126,B:B,cukier[[#This Row],[NIP]])+cukier[[#This Row],[Ilosc]]</f>
        <v>16</v>
      </c>
      <c r="H126" s="2">
        <f>IF(cukier[[#This Row],[Dotychczas Kupno]]&lt;100, 0,IF(cukier[[#This Row],[Dotychczas Kupno]]&lt;1000, 0.05, IF(cukier[[#This Row],[Dotychczas Kupno]]&lt;10000, 0.1, 0.2)))</f>
        <v>0</v>
      </c>
      <c r="I126" s="2">
        <f>cukier[[#This Row],[Rabat]]*cukier[[#This Row],[Ilosc]]</f>
        <v>0</v>
      </c>
    </row>
    <row r="127" spans="1:9" x14ac:dyDescent="0.25">
      <c r="A127" s="1">
        <v>38585</v>
      </c>
      <c r="B127" s="2" t="s">
        <v>73</v>
      </c>
      <c r="C127">
        <v>18</v>
      </c>
      <c r="D127">
        <f>SUMIF(B:B,cukier[[#This Row],[NIP]],C:C)</f>
        <v>18</v>
      </c>
      <c r="E127" s="2">
        <f>YEAR(cukier[[#This Row],[Data]])</f>
        <v>2005</v>
      </c>
      <c r="F127" s="2">
        <f>VLOOKUP(cukier[[#This Row],[Rok]],$U$8:$V$17,2)*cukier[[#This Row],[Ilosc]]</f>
        <v>36</v>
      </c>
      <c r="G127" s="2">
        <f>SUMIFS(C:C,A:A,"&lt;"&amp;A127,B:B,cukier[[#This Row],[NIP]])+cukier[[#This Row],[Ilosc]]</f>
        <v>18</v>
      </c>
      <c r="H127" s="2">
        <f>IF(cukier[[#This Row],[Dotychczas Kupno]]&lt;100, 0,IF(cukier[[#This Row],[Dotychczas Kupno]]&lt;1000, 0.05, IF(cukier[[#This Row],[Dotychczas Kupno]]&lt;10000, 0.1, 0.2)))</f>
        <v>0</v>
      </c>
      <c r="I127" s="2">
        <f>cukier[[#This Row],[Rabat]]*cukier[[#This Row],[Ilosc]]</f>
        <v>0</v>
      </c>
    </row>
    <row r="128" spans="1:9" x14ac:dyDescent="0.25">
      <c r="A128" s="1">
        <v>38589</v>
      </c>
      <c r="B128" s="2" t="s">
        <v>74</v>
      </c>
      <c r="C128">
        <v>11</v>
      </c>
      <c r="D128">
        <f>SUMIF(B:B,cukier[[#This Row],[NIP]],C:C)</f>
        <v>38</v>
      </c>
      <c r="E128" s="2">
        <f>YEAR(cukier[[#This Row],[Data]])</f>
        <v>2005</v>
      </c>
      <c r="F128" s="2">
        <f>VLOOKUP(cukier[[#This Row],[Rok]],$U$8:$V$17,2)*cukier[[#This Row],[Ilosc]]</f>
        <v>22</v>
      </c>
      <c r="G128" s="2">
        <f>SUMIFS(C:C,A:A,"&lt;"&amp;A128,B:B,cukier[[#This Row],[NIP]])+cukier[[#This Row],[Ilosc]]</f>
        <v>11</v>
      </c>
      <c r="H128" s="2">
        <f>IF(cukier[[#This Row],[Dotychczas Kupno]]&lt;100, 0,IF(cukier[[#This Row],[Dotychczas Kupno]]&lt;1000, 0.05, IF(cukier[[#This Row],[Dotychczas Kupno]]&lt;10000, 0.1, 0.2)))</f>
        <v>0</v>
      </c>
      <c r="I128" s="2">
        <f>cukier[[#This Row],[Rabat]]*cukier[[#This Row],[Ilosc]]</f>
        <v>0</v>
      </c>
    </row>
    <row r="129" spans="1:9" x14ac:dyDescent="0.25">
      <c r="A129" s="1">
        <v>38589</v>
      </c>
      <c r="B129" s="2" t="s">
        <v>75</v>
      </c>
      <c r="C129">
        <v>8</v>
      </c>
      <c r="D129">
        <f>SUMIF(B:B,cukier[[#This Row],[NIP]],C:C)</f>
        <v>26</v>
      </c>
      <c r="E129" s="2">
        <f>YEAR(cukier[[#This Row],[Data]])</f>
        <v>2005</v>
      </c>
      <c r="F129" s="2">
        <f>VLOOKUP(cukier[[#This Row],[Rok]],$U$8:$V$17,2)*cukier[[#This Row],[Ilosc]]</f>
        <v>16</v>
      </c>
      <c r="G129" s="2">
        <f>SUMIFS(C:C,A:A,"&lt;"&amp;A129,B:B,cukier[[#This Row],[NIP]])+cukier[[#This Row],[Ilosc]]</f>
        <v>8</v>
      </c>
      <c r="H129" s="2">
        <f>IF(cukier[[#This Row],[Dotychczas Kupno]]&lt;100, 0,IF(cukier[[#This Row],[Dotychczas Kupno]]&lt;1000, 0.05, IF(cukier[[#This Row],[Dotychczas Kupno]]&lt;10000, 0.1, 0.2)))</f>
        <v>0</v>
      </c>
      <c r="I129" s="2">
        <f>cukier[[#This Row],[Rabat]]*cukier[[#This Row],[Ilosc]]</f>
        <v>0</v>
      </c>
    </row>
    <row r="130" spans="1:9" x14ac:dyDescent="0.25">
      <c r="A130" s="1">
        <v>38589</v>
      </c>
      <c r="B130" s="2" t="s">
        <v>76</v>
      </c>
      <c r="C130">
        <v>16</v>
      </c>
      <c r="D130">
        <f>SUMIF(B:B,cukier[[#This Row],[NIP]],C:C)</f>
        <v>19</v>
      </c>
      <c r="E130" s="2">
        <f>YEAR(cukier[[#This Row],[Data]])</f>
        <v>2005</v>
      </c>
      <c r="F130" s="2">
        <f>VLOOKUP(cukier[[#This Row],[Rok]],$U$8:$V$17,2)*cukier[[#This Row],[Ilosc]]</f>
        <v>32</v>
      </c>
      <c r="G130" s="2">
        <f>SUMIFS(C:C,A:A,"&lt;"&amp;A130,B:B,cukier[[#This Row],[NIP]])+cukier[[#This Row],[Ilosc]]</f>
        <v>16</v>
      </c>
      <c r="H130" s="2">
        <f>IF(cukier[[#This Row],[Dotychczas Kupno]]&lt;100, 0,IF(cukier[[#This Row],[Dotychczas Kupno]]&lt;1000, 0.05, IF(cukier[[#This Row],[Dotychczas Kupno]]&lt;10000, 0.1, 0.2)))</f>
        <v>0</v>
      </c>
      <c r="I130" s="2">
        <f>cukier[[#This Row],[Rabat]]*cukier[[#This Row],[Ilosc]]</f>
        <v>0</v>
      </c>
    </row>
    <row r="131" spans="1:9" x14ac:dyDescent="0.25">
      <c r="A131" s="1">
        <v>38589</v>
      </c>
      <c r="B131" s="2" t="s">
        <v>28</v>
      </c>
      <c r="C131">
        <v>54</v>
      </c>
      <c r="D131">
        <f>SUMIF(B:B,cukier[[#This Row],[NIP]],C:C)</f>
        <v>4440</v>
      </c>
      <c r="E131" s="2">
        <f>YEAR(cukier[[#This Row],[Data]])</f>
        <v>2005</v>
      </c>
      <c r="F131" s="2">
        <f>VLOOKUP(cukier[[#This Row],[Rok]],$U$8:$V$17,2)*cukier[[#This Row],[Ilosc]]</f>
        <v>108</v>
      </c>
      <c r="G131" s="2">
        <f>SUMIFS(C:C,A:A,"&lt;"&amp;A131,B:B,cukier[[#This Row],[NIP]])+cukier[[#This Row],[Ilosc]]</f>
        <v>252</v>
      </c>
      <c r="H131" s="2">
        <f>IF(cukier[[#This Row],[Dotychczas Kupno]]&lt;100, 0,IF(cukier[[#This Row],[Dotychczas Kupno]]&lt;1000, 0.05, IF(cukier[[#This Row],[Dotychczas Kupno]]&lt;10000, 0.1, 0.2)))</f>
        <v>0.05</v>
      </c>
      <c r="I131" s="2">
        <f>cukier[[#This Row],[Rabat]]*cukier[[#This Row],[Ilosc]]</f>
        <v>2.7</v>
      </c>
    </row>
    <row r="132" spans="1:9" x14ac:dyDescent="0.25">
      <c r="A132" s="1">
        <v>38590</v>
      </c>
      <c r="B132" s="2" t="s">
        <v>50</v>
      </c>
      <c r="C132">
        <v>299</v>
      </c>
      <c r="D132">
        <f>SUMIF(B:B,cukier[[#This Row],[NIP]],C:C)</f>
        <v>22352</v>
      </c>
      <c r="E132" s="2">
        <f>YEAR(cukier[[#This Row],[Data]])</f>
        <v>2005</v>
      </c>
      <c r="F132" s="2">
        <f>VLOOKUP(cukier[[#This Row],[Rok]],$U$8:$V$17,2)*cukier[[#This Row],[Ilosc]]</f>
        <v>598</v>
      </c>
      <c r="G132" s="2">
        <f>SUMIFS(C:C,A:A,"&lt;"&amp;A132,B:B,cukier[[#This Row],[NIP]])+cukier[[#This Row],[Ilosc]]</f>
        <v>1570</v>
      </c>
      <c r="H132" s="2">
        <f>IF(cukier[[#This Row],[Dotychczas Kupno]]&lt;100, 0,IF(cukier[[#This Row],[Dotychczas Kupno]]&lt;1000, 0.05, IF(cukier[[#This Row],[Dotychczas Kupno]]&lt;10000, 0.1, 0.2)))</f>
        <v>0.1</v>
      </c>
      <c r="I132" s="2">
        <f>cukier[[#This Row],[Rabat]]*cukier[[#This Row],[Ilosc]]</f>
        <v>29.900000000000002</v>
      </c>
    </row>
    <row r="133" spans="1:9" x14ac:dyDescent="0.25">
      <c r="A133" s="1">
        <v>38592</v>
      </c>
      <c r="B133" s="2" t="s">
        <v>69</v>
      </c>
      <c r="C133">
        <v>168</v>
      </c>
      <c r="D133">
        <f>SUMIF(B:B,cukier[[#This Row],[NIP]],C:C)</f>
        <v>3803</v>
      </c>
      <c r="E133" s="2">
        <f>YEAR(cukier[[#This Row],[Data]])</f>
        <v>2005</v>
      </c>
      <c r="F133" s="2">
        <f>VLOOKUP(cukier[[#This Row],[Rok]],$U$8:$V$17,2)*cukier[[#This Row],[Ilosc]]</f>
        <v>336</v>
      </c>
      <c r="G133" s="2">
        <f>SUMIFS(C:C,A:A,"&lt;"&amp;A133,B:B,cukier[[#This Row],[NIP]])+cukier[[#This Row],[Ilosc]]</f>
        <v>234</v>
      </c>
      <c r="H133" s="2">
        <f>IF(cukier[[#This Row],[Dotychczas Kupno]]&lt;100, 0,IF(cukier[[#This Row],[Dotychczas Kupno]]&lt;1000, 0.05, IF(cukier[[#This Row],[Dotychczas Kupno]]&lt;10000, 0.1, 0.2)))</f>
        <v>0.05</v>
      </c>
      <c r="I133" s="2">
        <f>cukier[[#This Row],[Rabat]]*cukier[[#This Row],[Ilosc]]</f>
        <v>8.4</v>
      </c>
    </row>
    <row r="134" spans="1:9" x14ac:dyDescent="0.25">
      <c r="A134" s="1">
        <v>38593</v>
      </c>
      <c r="B134" s="2" t="s">
        <v>9</v>
      </c>
      <c r="C134">
        <v>106</v>
      </c>
      <c r="D134">
        <f>SUMIF(B:B,cukier[[#This Row],[NIP]],C:C)</f>
        <v>26955</v>
      </c>
      <c r="E134" s="2">
        <f>YEAR(cukier[[#This Row],[Data]])</f>
        <v>2005</v>
      </c>
      <c r="F134" s="2">
        <f>VLOOKUP(cukier[[#This Row],[Rok]],$U$8:$V$17,2)*cukier[[#This Row],[Ilosc]]</f>
        <v>212</v>
      </c>
      <c r="G134" s="2">
        <f>SUMIFS(C:C,A:A,"&lt;"&amp;A134,B:B,cukier[[#This Row],[NIP]])+cukier[[#This Row],[Ilosc]]</f>
        <v>1412</v>
      </c>
      <c r="H134" s="2">
        <f>IF(cukier[[#This Row],[Dotychczas Kupno]]&lt;100, 0,IF(cukier[[#This Row],[Dotychczas Kupno]]&lt;1000, 0.05, IF(cukier[[#This Row],[Dotychczas Kupno]]&lt;10000, 0.1, 0.2)))</f>
        <v>0.1</v>
      </c>
      <c r="I134" s="2">
        <f>cukier[[#This Row],[Rabat]]*cukier[[#This Row],[Ilosc]]</f>
        <v>10.600000000000001</v>
      </c>
    </row>
    <row r="135" spans="1:9" x14ac:dyDescent="0.25">
      <c r="A135" s="1">
        <v>38594</v>
      </c>
      <c r="B135" s="2" t="s">
        <v>12</v>
      </c>
      <c r="C135">
        <v>41</v>
      </c>
      <c r="D135">
        <f>SUMIF(B:B,cukier[[#This Row],[NIP]],C:C)</f>
        <v>5492</v>
      </c>
      <c r="E135" s="2">
        <f>YEAR(cukier[[#This Row],[Data]])</f>
        <v>2005</v>
      </c>
      <c r="F135" s="2">
        <f>VLOOKUP(cukier[[#This Row],[Rok]],$U$8:$V$17,2)*cukier[[#This Row],[Ilosc]]</f>
        <v>82</v>
      </c>
      <c r="G135" s="2">
        <f>SUMIFS(C:C,A:A,"&lt;"&amp;A135,B:B,cukier[[#This Row],[NIP]])+cukier[[#This Row],[Ilosc]]</f>
        <v>221</v>
      </c>
      <c r="H135" s="2">
        <f>IF(cukier[[#This Row],[Dotychczas Kupno]]&lt;100, 0,IF(cukier[[#This Row],[Dotychczas Kupno]]&lt;1000, 0.05, IF(cukier[[#This Row],[Dotychczas Kupno]]&lt;10000, 0.1, 0.2)))</f>
        <v>0.05</v>
      </c>
      <c r="I135" s="2">
        <f>cukier[[#This Row],[Rabat]]*cukier[[#This Row],[Ilosc]]</f>
        <v>2.0500000000000003</v>
      </c>
    </row>
    <row r="136" spans="1:9" x14ac:dyDescent="0.25">
      <c r="A136" s="1">
        <v>38594</v>
      </c>
      <c r="B136" s="2" t="s">
        <v>39</v>
      </c>
      <c r="C136">
        <v>31</v>
      </c>
      <c r="D136">
        <f>SUMIF(B:B,cukier[[#This Row],[NIP]],C:C)</f>
        <v>2042</v>
      </c>
      <c r="E136" s="2">
        <f>YEAR(cukier[[#This Row],[Data]])</f>
        <v>2005</v>
      </c>
      <c r="F136" s="2">
        <f>VLOOKUP(cukier[[#This Row],[Rok]],$U$8:$V$17,2)*cukier[[#This Row],[Ilosc]]</f>
        <v>62</v>
      </c>
      <c r="G136" s="2">
        <f>SUMIFS(C:C,A:A,"&lt;"&amp;A136,B:B,cukier[[#This Row],[NIP]])+cukier[[#This Row],[Ilosc]]</f>
        <v>180</v>
      </c>
      <c r="H136" s="2">
        <f>IF(cukier[[#This Row],[Dotychczas Kupno]]&lt;100, 0,IF(cukier[[#This Row],[Dotychczas Kupno]]&lt;1000, 0.05, IF(cukier[[#This Row],[Dotychczas Kupno]]&lt;10000, 0.1, 0.2)))</f>
        <v>0.05</v>
      </c>
      <c r="I136" s="2">
        <f>cukier[[#This Row],[Rabat]]*cukier[[#This Row],[Ilosc]]</f>
        <v>1.55</v>
      </c>
    </row>
    <row r="137" spans="1:9" x14ac:dyDescent="0.25">
      <c r="A137" s="1">
        <v>38596</v>
      </c>
      <c r="B137" s="2" t="s">
        <v>77</v>
      </c>
      <c r="C137">
        <v>8</v>
      </c>
      <c r="D137">
        <f>SUMIF(B:B,cukier[[#This Row],[NIP]],C:C)</f>
        <v>22</v>
      </c>
      <c r="E137" s="2">
        <f>YEAR(cukier[[#This Row],[Data]])</f>
        <v>2005</v>
      </c>
      <c r="F137" s="2">
        <f>VLOOKUP(cukier[[#This Row],[Rok]],$U$8:$V$17,2)*cukier[[#This Row],[Ilosc]]</f>
        <v>16</v>
      </c>
      <c r="G137" s="2">
        <f>SUMIFS(C:C,A:A,"&lt;"&amp;A137,B:B,cukier[[#This Row],[NIP]])+cukier[[#This Row],[Ilosc]]</f>
        <v>8</v>
      </c>
      <c r="H137" s="2">
        <f>IF(cukier[[#This Row],[Dotychczas Kupno]]&lt;100, 0,IF(cukier[[#This Row],[Dotychczas Kupno]]&lt;1000, 0.05, IF(cukier[[#This Row],[Dotychczas Kupno]]&lt;10000, 0.1, 0.2)))</f>
        <v>0</v>
      </c>
      <c r="I137" s="2">
        <f>cukier[[#This Row],[Rabat]]*cukier[[#This Row],[Ilosc]]</f>
        <v>0</v>
      </c>
    </row>
    <row r="138" spans="1:9" x14ac:dyDescent="0.25">
      <c r="A138" s="1">
        <v>38599</v>
      </c>
      <c r="B138" s="2" t="s">
        <v>19</v>
      </c>
      <c r="C138">
        <v>63</v>
      </c>
      <c r="D138">
        <f>SUMIF(B:B,cukier[[#This Row],[NIP]],C:C)</f>
        <v>4784</v>
      </c>
      <c r="E138" s="2">
        <f>YEAR(cukier[[#This Row],[Data]])</f>
        <v>2005</v>
      </c>
      <c r="F138" s="2">
        <f>VLOOKUP(cukier[[#This Row],[Rok]],$U$8:$V$17,2)*cukier[[#This Row],[Ilosc]]</f>
        <v>126</v>
      </c>
      <c r="G138" s="2">
        <f>SUMIFS(C:C,A:A,"&lt;"&amp;A138,B:B,cukier[[#This Row],[NIP]])+cukier[[#This Row],[Ilosc]]</f>
        <v>195</v>
      </c>
      <c r="H138" s="2">
        <f>IF(cukier[[#This Row],[Dotychczas Kupno]]&lt;100, 0,IF(cukier[[#This Row],[Dotychczas Kupno]]&lt;1000, 0.05, IF(cukier[[#This Row],[Dotychczas Kupno]]&lt;10000, 0.1, 0.2)))</f>
        <v>0.05</v>
      </c>
      <c r="I138" s="2">
        <f>cukier[[#This Row],[Rabat]]*cukier[[#This Row],[Ilosc]]</f>
        <v>3.1500000000000004</v>
      </c>
    </row>
    <row r="139" spans="1:9" x14ac:dyDescent="0.25">
      <c r="A139" s="1">
        <v>38602</v>
      </c>
      <c r="B139" s="2" t="s">
        <v>5</v>
      </c>
      <c r="C139">
        <v>368</v>
      </c>
      <c r="D139">
        <f>SUMIF(B:B,cukier[[#This Row],[NIP]],C:C)</f>
        <v>11402</v>
      </c>
      <c r="E139" s="2">
        <f>YEAR(cukier[[#This Row],[Data]])</f>
        <v>2005</v>
      </c>
      <c r="F139" s="2">
        <f>VLOOKUP(cukier[[#This Row],[Rok]],$U$8:$V$17,2)*cukier[[#This Row],[Ilosc]]</f>
        <v>736</v>
      </c>
      <c r="G139" s="2">
        <f>SUMIFS(C:C,A:A,"&lt;"&amp;A139,B:B,cukier[[#This Row],[NIP]])+cukier[[#This Row],[Ilosc]]</f>
        <v>1924</v>
      </c>
      <c r="H139" s="2">
        <f>IF(cukier[[#This Row],[Dotychczas Kupno]]&lt;100, 0,IF(cukier[[#This Row],[Dotychczas Kupno]]&lt;1000, 0.05, IF(cukier[[#This Row],[Dotychczas Kupno]]&lt;10000, 0.1, 0.2)))</f>
        <v>0.1</v>
      </c>
      <c r="I139" s="2">
        <f>cukier[[#This Row],[Rabat]]*cukier[[#This Row],[Ilosc]]</f>
        <v>36.800000000000004</v>
      </c>
    </row>
    <row r="140" spans="1:9" x14ac:dyDescent="0.25">
      <c r="A140" s="1">
        <v>38603</v>
      </c>
      <c r="B140" s="2" t="s">
        <v>78</v>
      </c>
      <c r="C140">
        <v>106</v>
      </c>
      <c r="D140">
        <f>SUMIF(B:B,cukier[[#This Row],[NIP]],C:C)</f>
        <v>2123</v>
      </c>
      <c r="E140" s="2">
        <f>YEAR(cukier[[#This Row],[Data]])</f>
        <v>2005</v>
      </c>
      <c r="F140" s="2">
        <f>VLOOKUP(cukier[[#This Row],[Rok]],$U$8:$V$17,2)*cukier[[#This Row],[Ilosc]]</f>
        <v>212</v>
      </c>
      <c r="G140" s="2">
        <f>SUMIFS(C:C,A:A,"&lt;"&amp;A140,B:B,cukier[[#This Row],[NIP]])+cukier[[#This Row],[Ilosc]]</f>
        <v>106</v>
      </c>
      <c r="H140" s="2">
        <f>IF(cukier[[#This Row],[Dotychczas Kupno]]&lt;100, 0,IF(cukier[[#This Row],[Dotychczas Kupno]]&lt;1000, 0.05, IF(cukier[[#This Row],[Dotychczas Kupno]]&lt;10000, 0.1, 0.2)))</f>
        <v>0.05</v>
      </c>
      <c r="I140" s="2">
        <f>cukier[[#This Row],[Rabat]]*cukier[[#This Row],[Ilosc]]</f>
        <v>5.3000000000000007</v>
      </c>
    </row>
    <row r="141" spans="1:9" x14ac:dyDescent="0.25">
      <c r="A141" s="1">
        <v>38604</v>
      </c>
      <c r="B141" s="2" t="s">
        <v>8</v>
      </c>
      <c r="C141">
        <v>47</v>
      </c>
      <c r="D141">
        <f>SUMIF(B:B,cukier[[#This Row],[NIP]],C:C)</f>
        <v>3835</v>
      </c>
      <c r="E141" s="2">
        <f>YEAR(cukier[[#This Row],[Data]])</f>
        <v>2005</v>
      </c>
      <c r="F141" s="2">
        <f>VLOOKUP(cukier[[#This Row],[Rok]],$U$8:$V$17,2)*cukier[[#This Row],[Ilosc]]</f>
        <v>94</v>
      </c>
      <c r="G141" s="2">
        <f>SUMIFS(C:C,A:A,"&lt;"&amp;A141,B:B,cukier[[#This Row],[NIP]])+cukier[[#This Row],[Ilosc]]</f>
        <v>85</v>
      </c>
      <c r="H141" s="2">
        <f>IF(cukier[[#This Row],[Dotychczas Kupno]]&lt;100, 0,IF(cukier[[#This Row],[Dotychczas Kupno]]&lt;1000, 0.05, IF(cukier[[#This Row],[Dotychczas Kupno]]&lt;10000, 0.1, 0.2)))</f>
        <v>0</v>
      </c>
      <c r="I141" s="2">
        <f>cukier[[#This Row],[Rabat]]*cukier[[#This Row],[Ilosc]]</f>
        <v>0</v>
      </c>
    </row>
    <row r="142" spans="1:9" x14ac:dyDescent="0.25">
      <c r="A142" s="1">
        <v>38604</v>
      </c>
      <c r="B142" s="2" t="s">
        <v>50</v>
      </c>
      <c r="C142">
        <v>447</v>
      </c>
      <c r="D142">
        <f>SUMIF(B:B,cukier[[#This Row],[NIP]],C:C)</f>
        <v>22352</v>
      </c>
      <c r="E142" s="2">
        <f>YEAR(cukier[[#This Row],[Data]])</f>
        <v>2005</v>
      </c>
      <c r="F142" s="2">
        <f>VLOOKUP(cukier[[#This Row],[Rok]],$U$8:$V$17,2)*cukier[[#This Row],[Ilosc]]</f>
        <v>894</v>
      </c>
      <c r="G142" s="2">
        <f>SUMIFS(C:C,A:A,"&lt;"&amp;A142,B:B,cukier[[#This Row],[NIP]])+cukier[[#This Row],[Ilosc]]</f>
        <v>2017</v>
      </c>
      <c r="H142" s="2">
        <f>IF(cukier[[#This Row],[Dotychczas Kupno]]&lt;100, 0,IF(cukier[[#This Row],[Dotychczas Kupno]]&lt;1000, 0.05, IF(cukier[[#This Row],[Dotychczas Kupno]]&lt;10000, 0.1, 0.2)))</f>
        <v>0.1</v>
      </c>
      <c r="I142" s="2">
        <f>cukier[[#This Row],[Rabat]]*cukier[[#This Row],[Ilosc]]</f>
        <v>44.7</v>
      </c>
    </row>
    <row r="143" spans="1:9" x14ac:dyDescent="0.25">
      <c r="A143" s="1">
        <v>38605</v>
      </c>
      <c r="B143" s="2" t="s">
        <v>69</v>
      </c>
      <c r="C143">
        <v>106</v>
      </c>
      <c r="D143">
        <f>SUMIF(B:B,cukier[[#This Row],[NIP]],C:C)</f>
        <v>3803</v>
      </c>
      <c r="E143" s="2">
        <f>YEAR(cukier[[#This Row],[Data]])</f>
        <v>2005</v>
      </c>
      <c r="F143" s="2">
        <f>VLOOKUP(cukier[[#This Row],[Rok]],$U$8:$V$17,2)*cukier[[#This Row],[Ilosc]]</f>
        <v>212</v>
      </c>
      <c r="G143" s="2">
        <f>SUMIFS(C:C,A:A,"&lt;"&amp;A143,B:B,cukier[[#This Row],[NIP]])+cukier[[#This Row],[Ilosc]]</f>
        <v>340</v>
      </c>
      <c r="H143" s="2">
        <f>IF(cukier[[#This Row],[Dotychczas Kupno]]&lt;100, 0,IF(cukier[[#This Row],[Dotychczas Kupno]]&lt;1000, 0.05, IF(cukier[[#This Row],[Dotychczas Kupno]]&lt;10000, 0.1, 0.2)))</f>
        <v>0.05</v>
      </c>
      <c r="I143" s="2">
        <f>cukier[[#This Row],[Rabat]]*cukier[[#This Row],[Ilosc]]</f>
        <v>5.3000000000000007</v>
      </c>
    </row>
    <row r="144" spans="1:9" x14ac:dyDescent="0.25">
      <c r="A144" s="1">
        <v>38606</v>
      </c>
      <c r="B144" s="2" t="s">
        <v>79</v>
      </c>
      <c r="C144">
        <v>13</v>
      </c>
      <c r="D144">
        <f>SUMIF(B:B,cukier[[#This Row],[NIP]],C:C)</f>
        <v>56</v>
      </c>
      <c r="E144" s="2">
        <f>YEAR(cukier[[#This Row],[Data]])</f>
        <v>2005</v>
      </c>
      <c r="F144" s="2">
        <f>VLOOKUP(cukier[[#This Row],[Rok]],$U$8:$V$17,2)*cukier[[#This Row],[Ilosc]]</f>
        <v>26</v>
      </c>
      <c r="G144" s="2">
        <f>SUMIFS(C:C,A:A,"&lt;"&amp;A144,B:B,cukier[[#This Row],[NIP]])+cukier[[#This Row],[Ilosc]]</f>
        <v>13</v>
      </c>
      <c r="H144" s="2">
        <f>IF(cukier[[#This Row],[Dotychczas Kupno]]&lt;100, 0,IF(cukier[[#This Row],[Dotychczas Kupno]]&lt;1000, 0.05, IF(cukier[[#This Row],[Dotychczas Kupno]]&lt;10000, 0.1, 0.2)))</f>
        <v>0</v>
      </c>
      <c r="I144" s="2">
        <f>cukier[[#This Row],[Rabat]]*cukier[[#This Row],[Ilosc]]</f>
        <v>0</v>
      </c>
    </row>
    <row r="145" spans="1:9" x14ac:dyDescent="0.25">
      <c r="A145" s="1">
        <v>38606</v>
      </c>
      <c r="B145" s="2" t="s">
        <v>52</v>
      </c>
      <c r="C145">
        <v>89</v>
      </c>
      <c r="D145">
        <f>SUMIF(B:B,cukier[[#This Row],[NIP]],C:C)</f>
        <v>5460</v>
      </c>
      <c r="E145" s="2">
        <f>YEAR(cukier[[#This Row],[Data]])</f>
        <v>2005</v>
      </c>
      <c r="F145" s="2">
        <f>VLOOKUP(cukier[[#This Row],[Rok]],$U$8:$V$17,2)*cukier[[#This Row],[Ilosc]]</f>
        <v>178</v>
      </c>
      <c r="G145" s="2">
        <f>SUMIFS(C:C,A:A,"&lt;"&amp;A145,B:B,cukier[[#This Row],[NIP]])+cukier[[#This Row],[Ilosc]]</f>
        <v>135</v>
      </c>
      <c r="H145" s="2">
        <f>IF(cukier[[#This Row],[Dotychczas Kupno]]&lt;100, 0,IF(cukier[[#This Row],[Dotychczas Kupno]]&lt;1000, 0.05, IF(cukier[[#This Row],[Dotychczas Kupno]]&lt;10000, 0.1, 0.2)))</f>
        <v>0.05</v>
      </c>
      <c r="I145" s="2">
        <f>cukier[[#This Row],[Rabat]]*cukier[[#This Row],[Ilosc]]</f>
        <v>4.45</v>
      </c>
    </row>
    <row r="146" spans="1:9" x14ac:dyDescent="0.25">
      <c r="A146" s="1">
        <v>38606</v>
      </c>
      <c r="B146" s="2" t="s">
        <v>31</v>
      </c>
      <c r="C146">
        <v>105</v>
      </c>
      <c r="D146">
        <f>SUMIF(B:B,cukier[[#This Row],[NIP]],C:C)</f>
        <v>1737</v>
      </c>
      <c r="E146" s="2">
        <f>YEAR(cukier[[#This Row],[Data]])</f>
        <v>2005</v>
      </c>
      <c r="F146" s="2">
        <f>VLOOKUP(cukier[[#This Row],[Rok]],$U$8:$V$17,2)*cukier[[#This Row],[Ilosc]]</f>
        <v>210</v>
      </c>
      <c r="G146" s="2">
        <f>SUMIFS(C:C,A:A,"&lt;"&amp;A146,B:B,cukier[[#This Row],[NIP]])+cukier[[#This Row],[Ilosc]]</f>
        <v>301</v>
      </c>
      <c r="H146" s="2">
        <f>IF(cukier[[#This Row],[Dotychczas Kupno]]&lt;100, 0,IF(cukier[[#This Row],[Dotychczas Kupno]]&lt;1000, 0.05, IF(cukier[[#This Row],[Dotychczas Kupno]]&lt;10000, 0.1, 0.2)))</f>
        <v>0.05</v>
      </c>
      <c r="I146" s="2">
        <f>cukier[[#This Row],[Rabat]]*cukier[[#This Row],[Ilosc]]</f>
        <v>5.25</v>
      </c>
    </row>
    <row r="147" spans="1:9" x14ac:dyDescent="0.25">
      <c r="A147" s="1">
        <v>38606</v>
      </c>
      <c r="B147" s="2" t="s">
        <v>7</v>
      </c>
      <c r="C147">
        <v>147</v>
      </c>
      <c r="D147">
        <f>SUMIF(B:B,cukier[[#This Row],[NIP]],C:C)</f>
        <v>27505</v>
      </c>
      <c r="E147" s="2">
        <f>YEAR(cukier[[#This Row],[Data]])</f>
        <v>2005</v>
      </c>
      <c r="F147" s="2">
        <f>VLOOKUP(cukier[[#This Row],[Rok]],$U$8:$V$17,2)*cukier[[#This Row],[Ilosc]]</f>
        <v>294</v>
      </c>
      <c r="G147" s="2">
        <f>SUMIFS(C:C,A:A,"&lt;"&amp;A147,B:B,cukier[[#This Row],[NIP]])+cukier[[#This Row],[Ilosc]]</f>
        <v>2443</v>
      </c>
      <c r="H147" s="2">
        <f>IF(cukier[[#This Row],[Dotychczas Kupno]]&lt;100, 0,IF(cukier[[#This Row],[Dotychczas Kupno]]&lt;1000, 0.05, IF(cukier[[#This Row],[Dotychczas Kupno]]&lt;10000, 0.1, 0.2)))</f>
        <v>0.1</v>
      </c>
      <c r="I147" s="2">
        <f>cukier[[#This Row],[Rabat]]*cukier[[#This Row],[Ilosc]]</f>
        <v>14.700000000000001</v>
      </c>
    </row>
    <row r="148" spans="1:9" x14ac:dyDescent="0.25">
      <c r="A148" s="1">
        <v>38608</v>
      </c>
      <c r="B148" s="2" t="s">
        <v>9</v>
      </c>
      <c r="C148">
        <v>309</v>
      </c>
      <c r="D148">
        <f>SUMIF(B:B,cukier[[#This Row],[NIP]],C:C)</f>
        <v>26955</v>
      </c>
      <c r="E148" s="2">
        <f>YEAR(cukier[[#This Row],[Data]])</f>
        <v>2005</v>
      </c>
      <c r="F148" s="2">
        <f>VLOOKUP(cukier[[#This Row],[Rok]],$U$8:$V$17,2)*cukier[[#This Row],[Ilosc]]</f>
        <v>618</v>
      </c>
      <c r="G148" s="2">
        <f>SUMIFS(C:C,A:A,"&lt;"&amp;A148,B:B,cukier[[#This Row],[NIP]])+cukier[[#This Row],[Ilosc]]</f>
        <v>1721</v>
      </c>
      <c r="H148" s="2">
        <f>IF(cukier[[#This Row],[Dotychczas Kupno]]&lt;100, 0,IF(cukier[[#This Row],[Dotychczas Kupno]]&lt;1000, 0.05, IF(cukier[[#This Row],[Dotychczas Kupno]]&lt;10000, 0.1, 0.2)))</f>
        <v>0.1</v>
      </c>
      <c r="I148" s="2">
        <f>cukier[[#This Row],[Rabat]]*cukier[[#This Row],[Ilosc]]</f>
        <v>30.900000000000002</v>
      </c>
    </row>
    <row r="149" spans="1:9" x14ac:dyDescent="0.25">
      <c r="A149" s="1">
        <v>38610</v>
      </c>
      <c r="B149" s="2" t="s">
        <v>28</v>
      </c>
      <c r="C149">
        <v>47</v>
      </c>
      <c r="D149">
        <f>SUMIF(B:B,cukier[[#This Row],[NIP]],C:C)</f>
        <v>4440</v>
      </c>
      <c r="E149" s="2">
        <f>YEAR(cukier[[#This Row],[Data]])</f>
        <v>2005</v>
      </c>
      <c r="F149" s="2">
        <f>VLOOKUP(cukier[[#This Row],[Rok]],$U$8:$V$17,2)*cukier[[#This Row],[Ilosc]]</f>
        <v>94</v>
      </c>
      <c r="G149" s="2">
        <f>SUMIFS(C:C,A:A,"&lt;"&amp;A149,B:B,cukier[[#This Row],[NIP]])+cukier[[#This Row],[Ilosc]]</f>
        <v>299</v>
      </c>
      <c r="H149" s="2">
        <f>IF(cukier[[#This Row],[Dotychczas Kupno]]&lt;100, 0,IF(cukier[[#This Row],[Dotychczas Kupno]]&lt;1000, 0.05, IF(cukier[[#This Row],[Dotychczas Kupno]]&lt;10000, 0.1, 0.2)))</f>
        <v>0.05</v>
      </c>
      <c r="I149" s="2">
        <f>cukier[[#This Row],[Rabat]]*cukier[[#This Row],[Ilosc]]</f>
        <v>2.35</v>
      </c>
    </row>
    <row r="150" spans="1:9" x14ac:dyDescent="0.25">
      <c r="A150" s="1">
        <v>38612</v>
      </c>
      <c r="B150" s="2" t="s">
        <v>50</v>
      </c>
      <c r="C150">
        <v>404</v>
      </c>
      <c r="D150">
        <f>SUMIF(B:B,cukier[[#This Row],[NIP]],C:C)</f>
        <v>22352</v>
      </c>
      <c r="E150" s="2">
        <f>YEAR(cukier[[#This Row],[Data]])</f>
        <v>2005</v>
      </c>
      <c r="F150" s="2">
        <f>VLOOKUP(cukier[[#This Row],[Rok]],$U$8:$V$17,2)*cukier[[#This Row],[Ilosc]]</f>
        <v>808</v>
      </c>
      <c r="G150" s="2">
        <f>SUMIFS(C:C,A:A,"&lt;"&amp;A150,B:B,cukier[[#This Row],[NIP]])+cukier[[#This Row],[Ilosc]]</f>
        <v>2421</v>
      </c>
      <c r="H150" s="2">
        <f>IF(cukier[[#This Row],[Dotychczas Kupno]]&lt;100, 0,IF(cukier[[#This Row],[Dotychczas Kupno]]&lt;1000, 0.05, IF(cukier[[#This Row],[Dotychczas Kupno]]&lt;10000, 0.1, 0.2)))</f>
        <v>0.1</v>
      </c>
      <c r="I150" s="2">
        <f>cukier[[#This Row],[Rabat]]*cukier[[#This Row],[Ilosc]]</f>
        <v>40.400000000000006</v>
      </c>
    </row>
    <row r="151" spans="1:9" x14ac:dyDescent="0.25">
      <c r="A151" s="1">
        <v>38612</v>
      </c>
      <c r="B151" s="2" t="s">
        <v>80</v>
      </c>
      <c r="C151">
        <v>39</v>
      </c>
      <c r="D151">
        <f>SUMIF(B:B,cukier[[#This Row],[NIP]],C:C)</f>
        <v>888</v>
      </c>
      <c r="E151" s="2">
        <f>YEAR(cukier[[#This Row],[Data]])</f>
        <v>2005</v>
      </c>
      <c r="F151" s="2">
        <f>VLOOKUP(cukier[[#This Row],[Rok]],$U$8:$V$17,2)*cukier[[#This Row],[Ilosc]]</f>
        <v>78</v>
      </c>
      <c r="G151" s="2">
        <f>SUMIFS(C:C,A:A,"&lt;"&amp;A151,B:B,cukier[[#This Row],[NIP]])+cukier[[#This Row],[Ilosc]]</f>
        <v>39</v>
      </c>
      <c r="H151" s="2">
        <f>IF(cukier[[#This Row],[Dotychczas Kupno]]&lt;100, 0,IF(cukier[[#This Row],[Dotychczas Kupno]]&lt;1000, 0.05, IF(cukier[[#This Row],[Dotychczas Kupno]]&lt;10000, 0.1, 0.2)))</f>
        <v>0</v>
      </c>
      <c r="I151" s="2">
        <f>cukier[[#This Row],[Rabat]]*cukier[[#This Row],[Ilosc]]</f>
        <v>0</v>
      </c>
    </row>
    <row r="152" spans="1:9" x14ac:dyDescent="0.25">
      <c r="A152" s="1">
        <v>38612</v>
      </c>
      <c r="B152" s="2" t="s">
        <v>12</v>
      </c>
      <c r="C152">
        <v>61</v>
      </c>
      <c r="D152">
        <f>SUMIF(B:B,cukier[[#This Row],[NIP]],C:C)</f>
        <v>5492</v>
      </c>
      <c r="E152" s="2">
        <f>YEAR(cukier[[#This Row],[Data]])</f>
        <v>2005</v>
      </c>
      <c r="F152" s="2">
        <f>VLOOKUP(cukier[[#This Row],[Rok]],$U$8:$V$17,2)*cukier[[#This Row],[Ilosc]]</f>
        <v>122</v>
      </c>
      <c r="G152" s="2">
        <f>SUMIFS(C:C,A:A,"&lt;"&amp;A152,B:B,cukier[[#This Row],[NIP]])+cukier[[#This Row],[Ilosc]]</f>
        <v>282</v>
      </c>
      <c r="H152" s="2">
        <f>IF(cukier[[#This Row],[Dotychczas Kupno]]&lt;100, 0,IF(cukier[[#This Row],[Dotychczas Kupno]]&lt;1000, 0.05, IF(cukier[[#This Row],[Dotychczas Kupno]]&lt;10000, 0.1, 0.2)))</f>
        <v>0.05</v>
      </c>
      <c r="I152" s="2">
        <f>cukier[[#This Row],[Rabat]]*cukier[[#This Row],[Ilosc]]</f>
        <v>3.0500000000000003</v>
      </c>
    </row>
    <row r="153" spans="1:9" x14ac:dyDescent="0.25">
      <c r="A153" s="1">
        <v>38615</v>
      </c>
      <c r="B153" s="2" t="s">
        <v>66</v>
      </c>
      <c r="C153">
        <v>89</v>
      </c>
      <c r="D153">
        <f>SUMIF(B:B,cukier[[#This Row],[NIP]],C:C)</f>
        <v>3795</v>
      </c>
      <c r="E153" s="2">
        <f>YEAR(cukier[[#This Row],[Data]])</f>
        <v>2005</v>
      </c>
      <c r="F153" s="2">
        <f>VLOOKUP(cukier[[#This Row],[Rok]],$U$8:$V$17,2)*cukier[[#This Row],[Ilosc]]</f>
        <v>178</v>
      </c>
      <c r="G153" s="2">
        <f>SUMIFS(C:C,A:A,"&lt;"&amp;A153,B:B,cukier[[#This Row],[NIP]])+cukier[[#This Row],[Ilosc]]</f>
        <v>278</v>
      </c>
      <c r="H153" s="2">
        <f>IF(cukier[[#This Row],[Dotychczas Kupno]]&lt;100, 0,IF(cukier[[#This Row],[Dotychczas Kupno]]&lt;1000, 0.05, IF(cukier[[#This Row],[Dotychczas Kupno]]&lt;10000, 0.1, 0.2)))</f>
        <v>0.05</v>
      </c>
      <c r="I153" s="2">
        <f>cukier[[#This Row],[Rabat]]*cukier[[#This Row],[Ilosc]]</f>
        <v>4.45</v>
      </c>
    </row>
    <row r="154" spans="1:9" x14ac:dyDescent="0.25">
      <c r="A154" s="1">
        <v>38617</v>
      </c>
      <c r="B154" s="2" t="s">
        <v>23</v>
      </c>
      <c r="C154">
        <v>127</v>
      </c>
      <c r="D154">
        <f>SUMIF(B:B,cukier[[#This Row],[NIP]],C:C)</f>
        <v>3905</v>
      </c>
      <c r="E154" s="2">
        <f>YEAR(cukier[[#This Row],[Data]])</f>
        <v>2005</v>
      </c>
      <c r="F154" s="2">
        <f>VLOOKUP(cukier[[#This Row],[Rok]],$U$8:$V$17,2)*cukier[[#This Row],[Ilosc]]</f>
        <v>254</v>
      </c>
      <c r="G154" s="2">
        <f>SUMIFS(C:C,A:A,"&lt;"&amp;A154,B:B,cukier[[#This Row],[NIP]])+cukier[[#This Row],[Ilosc]]</f>
        <v>320</v>
      </c>
      <c r="H154" s="2">
        <f>IF(cukier[[#This Row],[Dotychczas Kupno]]&lt;100, 0,IF(cukier[[#This Row],[Dotychczas Kupno]]&lt;1000, 0.05, IF(cukier[[#This Row],[Dotychczas Kupno]]&lt;10000, 0.1, 0.2)))</f>
        <v>0.05</v>
      </c>
      <c r="I154" s="2">
        <f>cukier[[#This Row],[Rabat]]*cukier[[#This Row],[Ilosc]]</f>
        <v>6.3500000000000005</v>
      </c>
    </row>
    <row r="155" spans="1:9" x14ac:dyDescent="0.25">
      <c r="A155" s="1">
        <v>38620</v>
      </c>
      <c r="B155" s="2" t="s">
        <v>18</v>
      </c>
      <c r="C155">
        <v>81</v>
      </c>
      <c r="D155">
        <f>SUMIF(B:B,cukier[[#This Row],[NIP]],C:C)</f>
        <v>5156</v>
      </c>
      <c r="E155" s="2">
        <f>YEAR(cukier[[#This Row],[Data]])</f>
        <v>2005</v>
      </c>
      <c r="F155" s="2">
        <f>VLOOKUP(cukier[[#This Row],[Rok]],$U$8:$V$17,2)*cukier[[#This Row],[Ilosc]]</f>
        <v>162</v>
      </c>
      <c r="G155" s="2">
        <f>SUMIFS(C:C,A:A,"&lt;"&amp;A155,B:B,cukier[[#This Row],[NIP]])+cukier[[#This Row],[Ilosc]]</f>
        <v>431</v>
      </c>
      <c r="H155" s="2">
        <f>IF(cukier[[#This Row],[Dotychczas Kupno]]&lt;100, 0,IF(cukier[[#This Row],[Dotychczas Kupno]]&lt;1000, 0.05, IF(cukier[[#This Row],[Dotychczas Kupno]]&lt;10000, 0.1, 0.2)))</f>
        <v>0.05</v>
      </c>
      <c r="I155" s="2">
        <f>cukier[[#This Row],[Rabat]]*cukier[[#This Row],[Ilosc]]</f>
        <v>4.05</v>
      </c>
    </row>
    <row r="156" spans="1:9" x14ac:dyDescent="0.25">
      <c r="A156" s="1">
        <v>38623</v>
      </c>
      <c r="B156" s="2" t="s">
        <v>45</v>
      </c>
      <c r="C156">
        <v>433</v>
      </c>
      <c r="D156">
        <f>SUMIF(B:B,cukier[[#This Row],[NIP]],C:C)</f>
        <v>26451</v>
      </c>
      <c r="E156" s="2">
        <f>YEAR(cukier[[#This Row],[Data]])</f>
        <v>2005</v>
      </c>
      <c r="F156" s="2">
        <f>VLOOKUP(cukier[[#This Row],[Rok]],$U$8:$V$17,2)*cukier[[#This Row],[Ilosc]]</f>
        <v>866</v>
      </c>
      <c r="G156" s="2">
        <f>SUMIFS(C:C,A:A,"&lt;"&amp;A156,B:B,cukier[[#This Row],[NIP]])+cukier[[#This Row],[Ilosc]]</f>
        <v>1438</v>
      </c>
      <c r="H156" s="2">
        <f>IF(cukier[[#This Row],[Dotychczas Kupno]]&lt;100, 0,IF(cukier[[#This Row],[Dotychczas Kupno]]&lt;1000, 0.05, IF(cukier[[#This Row],[Dotychczas Kupno]]&lt;10000, 0.1, 0.2)))</f>
        <v>0.1</v>
      </c>
      <c r="I156" s="2">
        <f>cukier[[#This Row],[Rabat]]*cukier[[#This Row],[Ilosc]]</f>
        <v>43.300000000000004</v>
      </c>
    </row>
    <row r="157" spans="1:9" x14ac:dyDescent="0.25">
      <c r="A157" s="1">
        <v>38623</v>
      </c>
      <c r="B157" s="2" t="s">
        <v>9</v>
      </c>
      <c r="C157">
        <v>284</v>
      </c>
      <c r="D157">
        <f>SUMIF(B:B,cukier[[#This Row],[NIP]],C:C)</f>
        <v>26955</v>
      </c>
      <c r="E157" s="2">
        <f>YEAR(cukier[[#This Row],[Data]])</f>
        <v>2005</v>
      </c>
      <c r="F157" s="2">
        <f>VLOOKUP(cukier[[#This Row],[Rok]],$U$8:$V$17,2)*cukier[[#This Row],[Ilosc]]</f>
        <v>568</v>
      </c>
      <c r="G157" s="2">
        <f>SUMIFS(C:C,A:A,"&lt;"&amp;A157,B:B,cukier[[#This Row],[NIP]])+cukier[[#This Row],[Ilosc]]</f>
        <v>2005</v>
      </c>
      <c r="H157" s="2">
        <f>IF(cukier[[#This Row],[Dotychczas Kupno]]&lt;100, 0,IF(cukier[[#This Row],[Dotychczas Kupno]]&lt;1000, 0.05, IF(cukier[[#This Row],[Dotychczas Kupno]]&lt;10000, 0.1, 0.2)))</f>
        <v>0.1</v>
      </c>
      <c r="I157" s="2">
        <f>cukier[[#This Row],[Rabat]]*cukier[[#This Row],[Ilosc]]</f>
        <v>28.400000000000002</v>
      </c>
    </row>
    <row r="158" spans="1:9" x14ac:dyDescent="0.25">
      <c r="A158" s="1">
        <v>38624</v>
      </c>
      <c r="B158" s="2" t="s">
        <v>6</v>
      </c>
      <c r="C158">
        <v>122</v>
      </c>
      <c r="D158">
        <f>SUMIF(B:B,cukier[[#This Row],[NIP]],C:C)</f>
        <v>4309</v>
      </c>
      <c r="E158" s="2">
        <f>YEAR(cukier[[#This Row],[Data]])</f>
        <v>2005</v>
      </c>
      <c r="F158" s="2">
        <f>VLOOKUP(cukier[[#This Row],[Rok]],$U$8:$V$17,2)*cukier[[#This Row],[Ilosc]]</f>
        <v>244</v>
      </c>
      <c r="G158" s="2">
        <f>SUMIFS(C:C,A:A,"&lt;"&amp;A158,B:B,cukier[[#This Row],[NIP]])+cukier[[#This Row],[Ilosc]]</f>
        <v>471</v>
      </c>
      <c r="H158" s="2">
        <f>IF(cukier[[#This Row],[Dotychczas Kupno]]&lt;100, 0,IF(cukier[[#This Row],[Dotychczas Kupno]]&lt;1000, 0.05, IF(cukier[[#This Row],[Dotychczas Kupno]]&lt;10000, 0.1, 0.2)))</f>
        <v>0.05</v>
      </c>
      <c r="I158" s="2">
        <f>cukier[[#This Row],[Rabat]]*cukier[[#This Row],[Ilosc]]</f>
        <v>6.1000000000000005</v>
      </c>
    </row>
    <row r="159" spans="1:9" x14ac:dyDescent="0.25">
      <c r="A159" s="1">
        <v>38626</v>
      </c>
      <c r="B159" s="2" t="s">
        <v>80</v>
      </c>
      <c r="C159">
        <v>193</v>
      </c>
      <c r="D159">
        <f>SUMIF(B:B,cukier[[#This Row],[NIP]],C:C)</f>
        <v>888</v>
      </c>
      <c r="E159" s="2">
        <f>YEAR(cukier[[#This Row],[Data]])</f>
        <v>2005</v>
      </c>
      <c r="F159" s="2">
        <f>VLOOKUP(cukier[[#This Row],[Rok]],$U$8:$V$17,2)*cukier[[#This Row],[Ilosc]]</f>
        <v>386</v>
      </c>
      <c r="G159" s="2">
        <f>SUMIFS(C:C,A:A,"&lt;"&amp;A159,B:B,cukier[[#This Row],[NIP]])+cukier[[#This Row],[Ilosc]]</f>
        <v>232</v>
      </c>
      <c r="H159" s="2">
        <f>IF(cukier[[#This Row],[Dotychczas Kupno]]&lt;100, 0,IF(cukier[[#This Row],[Dotychczas Kupno]]&lt;1000, 0.05, IF(cukier[[#This Row],[Dotychczas Kupno]]&lt;10000, 0.1, 0.2)))</f>
        <v>0.05</v>
      </c>
      <c r="I159" s="2">
        <f>cukier[[#This Row],[Rabat]]*cukier[[#This Row],[Ilosc]]</f>
        <v>9.65</v>
      </c>
    </row>
    <row r="160" spans="1:9" x14ac:dyDescent="0.25">
      <c r="A160" s="1">
        <v>38628</v>
      </c>
      <c r="B160" s="2" t="s">
        <v>28</v>
      </c>
      <c r="C160">
        <v>118</v>
      </c>
      <c r="D160">
        <f>SUMIF(B:B,cukier[[#This Row],[NIP]],C:C)</f>
        <v>4440</v>
      </c>
      <c r="E160" s="2">
        <f>YEAR(cukier[[#This Row],[Data]])</f>
        <v>2005</v>
      </c>
      <c r="F160" s="2">
        <f>VLOOKUP(cukier[[#This Row],[Rok]],$U$8:$V$17,2)*cukier[[#This Row],[Ilosc]]</f>
        <v>236</v>
      </c>
      <c r="G160" s="2">
        <f>SUMIFS(C:C,A:A,"&lt;"&amp;A160,B:B,cukier[[#This Row],[NIP]])+cukier[[#This Row],[Ilosc]]</f>
        <v>417</v>
      </c>
      <c r="H160" s="2">
        <f>IF(cukier[[#This Row],[Dotychczas Kupno]]&lt;100, 0,IF(cukier[[#This Row],[Dotychczas Kupno]]&lt;1000, 0.05, IF(cukier[[#This Row],[Dotychczas Kupno]]&lt;10000, 0.1, 0.2)))</f>
        <v>0.05</v>
      </c>
      <c r="I160" s="2">
        <f>cukier[[#This Row],[Rabat]]*cukier[[#This Row],[Ilosc]]</f>
        <v>5.9</v>
      </c>
    </row>
    <row r="161" spans="1:9" x14ac:dyDescent="0.25">
      <c r="A161" s="1">
        <v>38629</v>
      </c>
      <c r="B161" s="2" t="s">
        <v>5</v>
      </c>
      <c r="C161">
        <v>173</v>
      </c>
      <c r="D161">
        <f>SUMIF(B:B,cukier[[#This Row],[NIP]],C:C)</f>
        <v>11402</v>
      </c>
      <c r="E161" s="2">
        <f>YEAR(cukier[[#This Row],[Data]])</f>
        <v>2005</v>
      </c>
      <c r="F161" s="2">
        <f>VLOOKUP(cukier[[#This Row],[Rok]],$U$8:$V$17,2)*cukier[[#This Row],[Ilosc]]</f>
        <v>346</v>
      </c>
      <c r="G161" s="2">
        <f>SUMIFS(C:C,A:A,"&lt;"&amp;A161,B:B,cukier[[#This Row],[NIP]])+cukier[[#This Row],[Ilosc]]</f>
        <v>2097</v>
      </c>
      <c r="H161" s="2">
        <f>IF(cukier[[#This Row],[Dotychczas Kupno]]&lt;100, 0,IF(cukier[[#This Row],[Dotychczas Kupno]]&lt;1000, 0.05, IF(cukier[[#This Row],[Dotychczas Kupno]]&lt;10000, 0.1, 0.2)))</f>
        <v>0.1</v>
      </c>
      <c r="I161" s="2">
        <f>cukier[[#This Row],[Rabat]]*cukier[[#This Row],[Ilosc]]</f>
        <v>17.3</v>
      </c>
    </row>
    <row r="162" spans="1:9" x14ac:dyDescent="0.25">
      <c r="A162" s="1">
        <v>38632</v>
      </c>
      <c r="B162" s="2" t="s">
        <v>22</v>
      </c>
      <c r="C162">
        <v>392</v>
      </c>
      <c r="D162">
        <f>SUMIF(B:B,cukier[[#This Row],[NIP]],C:C)</f>
        <v>26025</v>
      </c>
      <c r="E162" s="2">
        <f>YEAR(cukier[[#This Row],[Data]])</f>
        <v>2005</v>
      </c>
      <c r="F162" s="2">
        <f>VLOOKUP(cukier[[#This Row],[Rok]],$U$8:$V$17,2)*cukier[[#This Row],[Ilosc]]</f>
        <v>784</v>
      </c>
      <c r="G162" s="2">
        <f>SUMIFS(C:C,A:A,"&lt;"&amp;A162,B:B,cukier[[#This Row],[NIP]])+cukier[[#This Row],[Ilosc]]</f>
        <v>2411</v>
      </c>
      <c r="H162" s="2">
        <f>IF(cukier[[#This Row],[Dotychczas Kupno]]&lt;100, 0,IF(cukier[[#This Row],[Dotychczas Kupno]]&lt;1000, 0.05, IF(cukier[[#This Row],[Dotychczas Kupno]]&lt;10000, 0.1, 0.2)))</f>
        <v>0.1</v>
      </c>
      <c r="I162" s="2">
        <f>cukier[[#This Row],[Rabat]]*cukier[[#This Row],[Ilosc]]</f>
        <v>39.200000000000003</v>
      </c>
    </row>
    <row r="163" spans="1:9" x14ac:dyDescent="0.25">
      <c r="A163" s="1">
        <v>38633</v>
      </c>
      <c r="B163" s="2" t="s">
        <v>16</v>
      </c>
      <c r="C163">
        <v>8</v>
      </c>
      <c r="D163">
        <f>SUMIF(B:B,cukier[[#This Row],[NIP]],C:C)</f>
        <v>38</v>
      </c>
      <c r="E163" s="2">
        <f>YEAR(cukier[[#This Row],[Data]])</f>
        <v>2005</v>
      </c>
      <c r="F163" s="2">
        <f>VLOOKUP(cukier[[#This Row],[Rok]],$U$8:$V$17,2)*cukier[[#This Row],[Ilosc]]</f>
        <v>16</v>
      </c>
      <c r="G163" s="2">
        <f>SUMIFS(C:C,A:A,"&lt;"&amp;A163,B:B,cukier[[#This Row],[NIP]])+cukier[[#This Row],[Ilosc]]</f>
        <v>14</v>
      </c>
      <c r="H163" s="2">
        <f>IF(cukier[[#This Row],[Dotychczas Kupno]]&lt;100, 0,IF(cukier[[#This Row],[Dotychczas Kupno]]&lt;1000, 0.05, IF(cukier[[#This Row],[Dotychczas Kupno]]&lt;10000, 0.1, 0.2)))</f>
        <v>0</v>
      </c>
      <c r="I163" s="2">
        <f>cukier[[#This Row],[Rabat]]*cukier[[#This Row],[Ilosc]]</f>
        <v>0</v>
      </c>
    </row>
    <row r="164" spans="1:9" x14ac:dyDescent="0.25">
      <c r="A164" s="1">
        <v>38638</v>
      </c>
      <c r="B164" s="2" t="s">
        <v>28</v>
      </c>
      <c r="C164">
        <v>132</v>
      </c>
      <c r="D164">
        <f>SUMIF(B:B,cukier[[#This Row],[NIP]],C:C)</f>
        <v>4440</v>
      </c>
      <c r="E164" s="2">
        <f>YEAR(cukier[[#This Row],[Data]])</f>
        <v>2005</v>
      </c>
      <c r="F164" s="2">
        <f>VLOOKUP(cukier[[#This Row],[Rok]],$U$8:$V$17,2)*cukier[[#This Row],[Ilosc]]</f>
        <v>264</v>
      </c>
      <c r="G164" s="2">
        <f>SUMIFS(C:C,A:A,"&lt;"&amp;A164,B:B,cukier[[#This Row],[NIP]])+cukier[[#This Row],[Ilosc]]</f>
        <v>549</v>
      </c>
      <c r="H164" s="2">
        <f>IF(cukier[[#This Row],[Dotychczas Kupno]]&lt;100, 0,IF(cukier[[#This Row],[Dotychczas Kupno]]&lt;1000, 0.05, IF(cukier[[#This Row],[Dotychczas Kupno]]&lt;10000, 0.1, 0.2)))</f>
        <v>0.05</v>
      </c>
      <c r="I164" s="2">
        <f>cukier[[#This Row],[Rabat]]*cukier[[#This Row],[Ilosc]]</f>
        <v>6.6000000000000005</v>
      </c>
    </row>
    <row r="165" spans="1:9" x14ac:dyDescent="0.25">
      <c r="A165" s="1">
        <v>38638</v>
      </c>
      <c r="B165" s="2" t="s">
        <v>8</v>
      </c>
      <c r="C165">
        <v>76</v>
      </c>
      <c r="D165">
        <f>SUMIF(B:B,cukier[[#This Row],[NIP]],C:C)</f>
        <v>3835</v>
      </c>
      <c r="E165" s="2">
        <f>YEAR(cukier[[#This Row],[Data]])</f>
        <v>2005</v>
      </c>
      <c r="F165" s="2">
        <f>VLOOKUP(cukier[[#This Row],[Rok]],$U$8:$V$17,2)*cukier[[#This Row],[Ilosc]]</f>
        <v>152</v>
      </c>
      <c r="G165" s="2">
        <f>SUMIFS(C:C,A:A,"&lt;"&amp;A165,B:B,cukier[[#This Row],[NIP]])+cukier[[#This Row],[Ilosc]]</f>
        <v>161</v>
      </c>
      <c r="H165" s="2">
        <f>IF(cukier[[#This Row],[Dotychczas Kupno]]&lt;100, 0,IF(cukier[[#This Row],[Dotychczas Kupno]]&lt;1000, 0.05, IF(cukier[[#This Row],[Dotychczas Kupno]]&lt;10000, 0.1, 0.2)))</f>
        <v>0.05</v>
      </c>
      <c r="I165" s="2">
        <f>cukier[[#This Row],[Rabat]]*cukier[[#This Row],[Ilosc]]</f>
        <v>3.8000000000000003</v>
      </c>
    </row>
    <row r="166" spans="1:9" x14ac:dyDescent="0.25">
      <c r="A166" s="1">
        <v>38639</v>
      </c>
      <c r="B166" s="2" t="s">
        <v>81</v>
      </c>
      <c r="C166">
        <v>17</v>
      </c>
      <c r="D166">
        <f>SUMIF(B:B,cukier[[#This Row],[NIP]],C:C)</f>
        <v>58</v>
      </c>
      <c r="E166" s="2">
        <f>YEAR(cukier[[#This Row],[Data]])</f>
        <v>2005</v>
      </c>
      <c r="F166" s="2">
        <f>VLOOKUP(cukier[[#This Row],[Rok]],$U$8:$V$17,2)*cukier[[#This Row],[Ilosc]]</f>
        <v>34</v>
      </c>
      <c r="G166" s="2">
        <f>SUMIFS(C:C,A:A,"&lt;"&amp;A166,B:B,cukier[[#This Row],[NIP]])+cukier[[#This Row],[Ilosc]]</f>
        <v>17</v>
      </c>
      <c r="H166" s="2">
        <f>IF(cukier[[#This Row],[Dotychczas Kupno]]&lt;100, 0,IF(cukier[[#This Row],[Dotychczas Kupno]]&lt;1000, 0.05, IF(cukier[[#This Row],[Dotychczas Kupno]]&lt;10000, 0.1, 0.2)))</f>
        <v>0</v>
      </c>
      <c r="I166" s="2">
        <f>cukier[[#This Row],[Rabat]]*cukier[[#This Row],[Ilosc]]</f>
        <v>0</v>
      </c>
    </row>
    <row r="167" spans="1:9" x14ac:dyDescent="0.25">
      <c r="A167" s="1">
        <v>38640</v>
      </c>
      <c r="B167" s="2" t="s">
        <v>82</v>
      </c>
      <c r="C167">
        <v>17</v>
      </c>
      <c r="D167">
        <f>SUMIF(B:B,cukier[[#This Row],[NIP]],C:C)</f>
        <v>52</v>
      </c>
      <c r="E167" s="2">
        <f>YEAR(cukier[[#This Row],[Data]])</f>
        <v>2005</v>
      </c>
      <c r="F167" s="2">
        <f>VLOOKUP(cukier[[#This Row],[Rok]],$U$8:$V$17,2)*cukier[[#This Row],[Ilosc]]</f>
        <v>34</v>
      </c>
      <c r="G167" s="2">
        <f>SUMIFS(C:C,A:A,"&lt;"&amp;A167,B:B,cukier[[#This Row],[NIP]])+cukier[[#This Row],[Ilosc]]</f>
        <v>17</v>
      </c>
      <c r="H167" s="2">
        <f>IF(cukier[[#This Row],[Dotychczas Kupno]]&lt;100, 0,IF(cukier[[#This Row],[Dotychczas Kupno]]&lt;1000, 0.05, IF(cukier[[#This Row],[Dotychczas Kupno]]&lt;10000, 0.1, 0.2)))</f>
        <v>0</v>
      </c>
      <c r="I167" s="2">
        <f>cukier[[#This Row],[Rabat]]*cukier[[#This Row],[Ilosc]]</f>
        <v>0</v>
      </c>
    </row>
    <row r="168" spans="1:9" x14ac:dyDescent="0.25">
      <c r="A168" s="1">
        <v>38643</v>
      </c>
      <c r="B168" s="2" t="s">
        <v>83</v>
      </c>
      <c r="C168">
        <v>2</v>
      </c>
      <c r="D168">
        <f>SUMIF(B:B,cukier[[#This Row],[NIP]],C:C)</f>
        <v>16</v>
      </c>
      <c r="E168" s="2">
        <f>YEAR(cukier[[#This Row],[Data]])</f>
        <v>2005</v>
      </c>
      <c r="F168" s="2">
        <f>VLOOKUP(cukier[[#This Row],[Rok]],$U$8:$V$17,2)*cukier[[#This Row],[Ilosc]]</f>
        <v>4</v>
      </c>
      <c r="G168" s="2">
        <f>SUMIFS(C:C,A:A,"&lt;"&amp;A168,B:B,cukier[[#This Row],[NIP]])+cukier[[#This Row],[Ilosc]]</f>
        <v>2</v>
      </c>
      <c r="H168" s="2">
        <f>IF(cukier[[#This Row],[Dotychczas Kupno]]&lt;100, 0,IF(cukier[[#This Row],[Dotychczas Kupno]]&lt;1000, 0.05, IF(cukier[[#This Row],[Dotychczas Kupno]]&lt;10000, 0.1, 0.2)))</f>
        <v>0</v>
      </c>
      <c r="I168" s="2">
        <f>cukier[[#This Row],[Rabat]]*cukier[[#This Row],[Ilosc]]</f>
        <v>0</v>
      </c>
    </row>
    <row r="169" spans="1:9" x14ac:dyDescent="0.25">
      <c r="A169" s="1">
        <v>38645</v>
      </c>
      <c r="B169" s="2" t="s">
        <v>19</v>
      </c>
      <c r="C169">
        <v>125</v>
      </c>
      <c r="D169">
        <f>SUMIF(B:B,cukier[[#This Row],[NIP]],C:C)</f>
        <v>4784</v>
      </c>
      <c r="E169" s="2">
        <f>YEAR(cukier[[#This Row],[Data]])</f>
        <v>2005</v>
      </c>
      <c r="F169" s="2">
        <f>VLOOKUP(cukier[[#This Row],[Rok]],$U$8:$V$17,2)*cukier[[#This Row],[Ilosc]]</f>
        <v>250</v>
      </c>
      <c r="G169" s="2">
        <f>SUMIFS(C:C,A:A,"&lt;"&amp;A169,B:B,cukier[[#This Row],[NIP]])+cukier[[#This Row],[Ilosc]]</f>
        <v>320</v>
      </c>
      <c r="H169" s="2">
        <f>IF(cukier[[#This Row],[Dotychczas Kupno]]&lt;100, 0,IF(cukier[[#This Row],[Dotychczas Kupno]]&lt;1000, 0.05, IF(cukier[[#This Row],[Dotychczas Kupno]]&lt;10000, 0.1, 0.2)))</f>
        <v>0.05</v>
      </c>
      <c r="I169" s="2">
        <f>cukier[[#This Row],[Rabat]]*cukier[[#This Row],[Ilosc]]</f>
        <v>6.25</v>
      </c>
    </row>
    <row r="170" spans="1:9" x14ac:dyDescent="0.25">
      <c r="A170" s="1">
        <v>38646</v>
      </c>
      <c r="B170" s="2" t="s">
        <v>50</v>
      </c>
      <c r="C170">
        <v>234</v>
      </c>
      <c r="D170">
        <f>SUMIF(B:B,cukier[[#This Row],[NIP]],C:C)</f>
        <v>22352</v>
      </c>
      <c r="E170" s="2">
        <f>YEAR(cukier[[#This Row],[Data]])</f>
        <v>2005</v>
      </c>
      <c r="F170" s="2">
        <f>VLOOKUP(cukier[[#This Row],[Rok]],$U$8:$V$17,2)*cukier[[#This Row],[Ilosc]]</f>
        <v>468</v>
      </c>
      <c r="G170" s="2">
        <f>SUMIFS(C:C,A:A,"&lt;"&amp;A170,B:B,cukier[[#This Row],[NIP]])+cukier[[#This Row],[Ilosc]]</f>
        <v>2655</v>
      </c>
      <c r="H170" s="2">
        <f>IF(cukier[[#This Row],[Dotychczas Kupno]]&lt;100, 0,IF(cukier[[#This Row],[Dotychczas Kupno]]&lt;1000, 0.05, IF(cukier[[#This Row],[Dotychczas Kupno]]&lt;10000, 0.1, 0.2)))</f>
        <v>0.1</v>
      </c>
      <c r="I170" s="2">
        <f>cukier[[#This Row],[Rabat]]*cukier[[#This Row],[Ilosc]]</f>
        <v>23.400000000000002</v>
      </c>
    </row>
    <row r="171" spans="1:9" x14ac:dyDescent="0.25">
      <c r="A171" s="1">
        <v>38652</v>
      </c>
      <c r="B171" s="2" t="s">
        <v>69</v>
      </c>
      <c r="C171">
        <v>53</v>
      </c>
      <c r="D171">
        <f>SUMIF(B:B,cukier[[#This Row],[NIP]],C:C)</f>
        <v>3803</v>
      </c>
      <c r="E171" s="2">
        <f>YEAR(cukier[[#This Row],[Data]])</f>
        <v>2005</v>
      </c>
      <c r="F171" s="2">
        <f>VLOOKUP(cukier[[#This Row],[Rok]],$U$8:$V$17,2)*cukier[[#This Row],[Ilosc]]</f>
        <v>106</v>
      </c>
      <c r="G171" s="2">
        <f>SUMIFS(C:C,A:A,"&lt;"&amp;A171,B:B,cukier[[#This Row],[NIP]])+cukier[[#This Row],[Ilosc]]</f>
        <v>393</v>
      </c>
      <c r="H171" s="2">
        <f>IF(cukier[[#This Row],[Dotychczas Kupno]]&lt;100, 0,IF(cukier[[#This Row],[Dotychczas Kupno]]&lt;1000, 0.05, IF(cukier[[#This Row],[Dotychczas Kupno]]&lt;10000, 0.1, 0.2)))</f>
        <v>0.05</v>
      </c>
      <c r="I171" s="2">
        <f>cukier[[#This Row],[Rabat]]*cukier[[#This Row],[Ilosc]]</f>
        <v>2.6500000000000004</v>
      </c>
    </row>
    <row r="172" spans="1:9" x14ac:dyDescent="0.25">
      <c r="A172" s="1">
        <v>38653</v>
      </c>
      <c r="B172" s="2" t="s">
        <v>37</v>
      </c>
      <c r="C172">
        <v>165</v>
      </c>
      <c r="D172">
        <f>SUMIF(B:B,cukier[[#This Row],[NIP]],C:C)</f>
        <v>5232</v>
      </c>
      <c r="E172" s="2">
        <f>YEAR(cukier[[#This Row],[Data]])</f>
        <v>2005</v>
      </c>
      <c r="F172" s="2">
        <f>VLOOKUP(cukier[[#This Row],[Rok]],$U$8:$V$17,2)*cukier[[#This Row],[Ilosc]]</f>
        <v>330</v>
      </c>
      <c r="G172" s="2">
        <f>SUMIFS(C:C,A:A,"&lt;"&amp;A172,B:B,cukier[[#This Row],[NIP]])+cukier[[#This Row],[Ilosc]]</f>
        <v>374</v>
      </c>
      <c r="H172" s="2">
        <f>IF(cukier[[#This Row],[Dotychczas Kupno]]&lt;100, 0,IF(cukier[[#This Row],[Dotychczas Kupno]]&lt;1000, 0.05, IF(cukier[[#This Row],[Dotychczas Kupno]]&lt;10000, 0.1, 0.2)))</f>
        <v>0.05</v>
      </c>
      <c r="I172" s="2">
        <f>cukier[[#This Row],[Rabat]]*cukier[[#This Row],[Ilosc]]</f>
        <v>8.25</v>
      </c>
    </row>
    <row r="173" spans="1:9" x14ac:dyDescent="0.25">
      <c r="A173" s="1">
        <v>38653</v>
      </c>
      <c r="B173" s="2" t="s">
        <v>10</v>
      </c>
      <c r="C173">
        <v>177</v>
      </c>
      <c r="D173">
        <f>SUMIF(B:B,cukier[[#This Row],[NIP]],C:C)</f>
        <v>4831</v>
      </c>
      <c r="E173" s="2">
        <f>YEAR(cukier[[#This Row],[Data]])</f>
        <v>2005</v>
      </c>
      <c r="F173" s="2">
        <f>VLOOKUP(cukier[[#This Row],[Rok]],$U$8:$V$17,2)*cukier[[#This Row],[Ilosc]]</f>
        <v>354</v>
      </c>
      <c r="G173" s="2">
        <f>SUMIFS(C:C,A:A,"&lt;"&amp;A173,B:B,cukier[[#This Row],[NIP]])+cukier[[#This Row],[Ilosc]]</f>
        <v>464</v>
      </c>
      <c r="H173" s="2">
        <f>IF(cukier[[#This Row],[Dotychczas Kupno]]&lt;100, 0,IF(cukier[[#This Row],[Dotychczas Kupno]]&lt;1000, 0.05, IF(cukier[[#This Row],[Dotychczas Kupno]]&lt;10000, 0.1, 0.2)))</f>
        <v>0.05</v>
      </c>
      <c r="I173" s="2">
        <f>cukier[[#This Row],[Rabat]]*cukier[[#This Row],[Ilosc]]</f>
        <v>8.85</v>
      </c>
    </row>
    <row r="174" spans="1:9" x14ac:dyDescent="0.25">
      <c r="A174" s="1">
        <v>38655</v>
      </c>
      <c r="B174" s="2" t="s">
        <v>18</v>
      </c>
      <c r="C174">
        <v>103</v>
      </c>
      <c r="D174">
        <f>SUMIF(B:B,cukier[[#This Row],[NIP]],C:C)</f>
        <v>5156</v>
      </c>
      <c r="E174" s="2">
        <f>YEAR(cukier[[#This Row],[Data]])</f>
        <v>2005</v>
      </c>
      <c r="F174" s="2">
        <f>VLOOKUP(cukier[[#This Row],[Rok]],$U$8:$V$17,2)*cukier[[#This Row],[Ilosc]]</f>
        <v>206</v>
      </c>
      <c r="G174" s="2">
        <f>SUMIFS(C:C,A:A,"&lt;"&amp;A174,B:B,cukier[[#This Row],[NIP]])+cukier[[#This Row],[Ilosc]]</f>
        <v>534</v>
      </c>
      <c r="H174" s="2">
        <f>IF(cukier[[#This Row],[Dotychczas Kupno]]&lt;100, 0,IF(cukier[[#This Row],[Dotychczas Kupno]]&lt;1000, 0.05, IF(cukier[[#This Row],[Dotychczas Kupno]]&lt;10000, 0.1, 0.2)))</f>
        <v>0.05</v>
      </c>
      <c r="I174" s="2">
        <f>cukier[[#This Row],[Rabat]]*cukier[[#This Row],[Ilosc]]</f>
        <v>5.15</v>
      </c>
    </row>
    <row r="175" spans="1:9" x14ac:dyDescent="0.25">
      <c r="A175" s="1">
        <v>38657</v>
      </c>
      <c r="B175" s="2" t="s">
        <v>84</v>
      </c>
      <c r="C175">
        <v>2</v>
      </c>
      <c r="D175">
        <f>SUMIF(B:B,cukier[[#This Row],[NIP]],C:C)</f>
        <v>19</v>
      </c>
      <c r="E175" s="2">
        <f>YEAR(cukier[[#This Row],[Data]])</f>
        <v>2005</v>
      </c>
      <c r="F175" s="2">
        <f>VLOOKUP(cukier[[#This Row],[Rok]],$U$8:$V$17,2)*cukier[[#This Row],[Ilosc]]</f>
        <v>4</v>
      </c>
      <c r="G175" s="2">
        <f>SUMIFS(C:C,A:A,"&lt;"&amp;A175,B:B,cukier[[#This Row],[NIP]])+cukier[[#This Row],[Ilosc]]</f>
        <v>2</v>
      </c>
      <c r="H175" s="2">
        <f>IF(cukier[[#This Row],[Dotychczas Kupno]]&lt;100, 0,IF(cukier[[#This Row],[Dotychczas Kupno]]&lt;1000, 0.05, IF(cukier[[#This Row],[Dotychczas Kupno]]&lt;10000, 0.1, 0.2)))</f>
        <v>0</v>
      </c>
      <c r="I175" s="2">
        <f>cukier[[#This Row],[Rabat]]*cukier[[#This Row],[Ilosc]]</f>
        <v>0</v>
      </c>
    </row>
    <row r="176" spans="1:9" x14ac:dyDescent="0.25">
      <c r="A176" s="1">
        <v>38657</v>
      </c>
      <c r="B176" s="2" t="s">
        <v>9</v>
      </c>
      <c r="C176">
        <v>279</v>
      </c>
      <c r="D176">
        <f>SUMIF(B:B,cukier[[#This Row],[NIP]],C:C)</f>
        <v>26955</v>
      </c>
      <c r="E176" s="2">
        <f>YEAR(cukier[[#This Row],[Data]])</f>
        <v>2005</v>
      </c>
      <c r="F176" s="2">
        <f>VLOOKUP(cukier[[#This Row],[Rok]],$U$8:$V$17,2)*cukier[[#This Row],[Ilosc]]</f>
        <v>558</v>
      </c>
      <c r="G176" s="2">
        <f>SUMIFS(C:C,A:A,"&lt;"&amp;A176,B:B,cukier[[#This Row],[NIP]])+cukier[[#This Row],[Ilosc]]</f>
        <v>2284</v>
      </c>
      <c r="H176" s="2">
        <f>IF(cukier[[#This Row],[Dotychczas Kupno]]&lt;100, 0,IF(cukier[[#This Row],[Dotychczas Kupno]]&lt;1000, 0.05, IF(cukier[[#This Row],[Dotychczas Kupno]]&lt;10000, 0.1, 0.2)))</f>
        <v>0.1</v>
      </c>
      <c r="I176" s="2">
        <f>cukier[[#This Row],[Rabat]]*cukier[[#This Row],[Ilosc]]</f>
        <v>27.900000000000002</v>
      </c>
    </row>
    <row r="177" spans="1:9" x14ac:dyDescent="0.25">
      <c r="A177" s="1">
        <v>38662</v>
      </c>
      <c r="B177" s="2" t="s">
        <v>30</v>
      </c>
      <c r="C177">
        <v>185</v>
      </c>
      <c r="D177">
        <f>SUMIF(B:B,cukier[[#This Row],[NIP]],C:C)</f>
        <v>5120</v>
      </c>
      <c r="E177" s="2">
        <f>YEAR(cukier[[#This Row],[Data]])</f>
        <v>2005</v>
      </c>
      <c r="F177" s="2">
        <f>VLOOKUP(cukier[[#This Row],[Rok]],$U$8:$V$17,2)*cukier[[#This Row],[Ilosc]]</f>
        <v>370</v>
      </c>
      <c r="G177" s="2">
        <f>SUMIFS(C:C,A:A,"&lt;"&amp;A177,B:B,cukier[[#This Row],[NIP]])+cukier[[#This Row],[Ilosc]]</f>
        <v>531</v>
      </c>
      <c r="H177" s="2">
        <f>IF(cukier[[#This Row],[Dotychczas Kupno]]&lt;100, 0,IF(cukier[[#This Row],[Dotychczas Kupno]]&lt;1000, 0.05, IF(cukier[[#This Row],[Dotychczas Kupno]]&lt;10000, 0.1, 0.2)))</f>
        <v>0.05</v>
      </c>
      <c r="I177" s="2">
        <f>cukier[[#This Row],[Rabat]]*cukier[[#This Row],[Ilosc]]</f>
        <v>9.25</v>
      </c>
    </row>
    <row r="178" spans="1:9" x14ac:dyDescent="0.25">
      <c r="A178" s="1">
        <v>38663</v>
      </c>
      <c r="B178" s="2" t="s">
        <v>7</v>
      </c>
      <c r="C178">
        <v>434</v>
      </c>
      <c r="D178">
        <f>SUMIF(B:B,cukier[[#This Row],[NIP]],C:C)</f>
        <v>27505</v>
      </c>
      <c r="E178" s="2">
        <f>YEAR(cukier[[#This Row],[Data]])</f>
        <v>2005</v>
      </c>
      <c r="F178" s="2">
        <f>VLOOKUP(cukier[[#This Row],[Rok]],$U$8:$V$17,2)*cukier[[#This Row],[Ilosc]]</f>
        <v>868</v>
      </c>
      <c r="G178" s="2">
        <f>SUMIFS(C:C,A:A,"&lt;"&amp;A178,B:B,cukier[[#This Row],[NIP]])+cukier[[#This Row],[Ilosc]]</f>
        <v>2877</v>
      </c>
      <c r="H178" s="2">
        <f>IF(cukier[[#This Row],[Dotychczas Kupno]]&lt;100, 0,IF(cukier[[#This Row],[Dotychczas Kupno]]&lt;1000, 0.05, IF(cukier[[#This Row],[Dotychczas Kupno]]&lt;10000, 0.1, 0.2)))</f>
        <v>0.1</v>
      </c>
      <c r="I178" s="2">
        <f>cukier[[#This Row],[Rabat]]*cukier[[#This Row],[Ilosc]]</f>
        <v>43.400000000000006</v>
      </c>
    </row>
    <row r="179" spans="1:9" x14ac:dyDescent="0.25">
      <c r="A179" s="1">
        <v>38667</v>
      </c>
      <c r="B179" s="2" t="s">
        <v>85</v>
      </c>
      <c r="C179">
        <v>10</v>
      </c>
      <c r="D179">
        <f>SUMIF(B:B,cukier[[#This Row],[NIP]],C:C)</f>
        <v>30</v>
      </c>
      <c r="E179" s="2">
        <f>YEAR(cukier[[#This Row],[Data]])</f>
        <v>2005</v>
      </c>
      <c r="F179" s="2">
        <f>VLOOKUP(cukier[[#This Row],[Rok]],$U$8:$V$17,2)*cukier[[#This Row],[Ilosc]]</f>
        <v>20</v>
      </c>
      <c r="G179" s="2">
        <f>SUMIFS(C:C,A:A,"&lt;"&amp;A179,B:B,cukier[[#This Row],[NIP]])+cukier[[#This Row],[Ilosc]]</f>
        <v>10</v>
      </c>
      <c r="H179" s="2">
        <f>IF(cukier[[#This Row],[Dotychczas Kupno]]&lt;100, 0,IF(cukier[[#This Row],[Dotychczas Kupno]]&lt;1000, 0.05, IF(cukier[[#This Row],[Dotychczas Kupno]]&lt;10000, 0.1, 0.2)))</f>
        <v>0</v>
      </c>
      <c r="I179" s="2">
        <f>cukier[[#This Row],[Rabat]]*cukier[[#This Row],[Ilosc]]</f>
        <v>0</v>
      </c>
    </row>
    <row r="180" spans="1:9" x14ac:dyDescent="0.25">
      <c r="A180" s="1">
        <v>38669</v>
      </c>
      <c r="B180" s="2" t="s">
        <v>86</v>
      </c>
      <c r="C180">
        <v>9</v>
      </c>
      <c r="D180">
        <f>SUMIF(B:B,cukier[[#This Row],[NIP]],C:C)</f>
        <v>56</v>
      </c>
      <c r="E180" s="2">
        <f>YEAR(cukier[[#This Row],[Data]])</f>
        <v>2005</v>
      </c>
      <c r="F180" s="2">
        <f>VLOOKUP(cukier[[#This Row],[Rok]],$U$8:$V$17,2)*cukier[[#This Row],[Ilosc]]</f>
        <v>18</v>
      </c>
      <c r="G180" s="2">
        <f>SUMIFS(C:C,A:A,"&lt;"&amp;A180,B:B,cukier[[#This Row],[NIP]])+cukier[[#This Row],[Ilosc]]</f>
        <v>9</v>
      </c>
      <c r="H180" s="2">
        <f>IF(cukier[[#This Row],[Dotychczas Kupno]]&lt;100, 0,IF(cukier[[#This Row],[Dotychczas Kupno]]&lt;1000, 0.05, IF(cukier[[#This Row],[Dotychczas Kupno]]&lt;10000, 0.1, 0.2)))</f>
        <v>0</v>
      </c>
      <c r="I180" s="2">
        <f>cukier[[#This Row],[Rabat]]*cukier[[#This Row],[Ilosc]]</f>
        <v>0</v>
      </c>
    </row>
    <row r="181" spans="1:9" x14ac:dyDescent="0.25">
      <c r="A181" s="1">
        <v>38670</v>
      </c>
      <c r="B181" s="2" t="s">
        <v>24</v>
      </c>
      <c r="C181">
        <v>383</v>
      </c>
      <c r="D181">
        <f>SUMIF(B:B,cukier[[#This Row],[NIP]],C:C)</f>
        <v>5797</v>
      </c>
      <c r="E181" s="2">
        <f>YEAR(cukier[[#This Row],[Data]])</f>
        <v>2005</v>
      </c>
      <c r="F181" s="2">
        <f>VLOOKUP(cukier[[#This Row],[Rok]],$U$8:$V$17,2)*cukier[[#This Row],[Ilosc]]</f>
        <v>766</v>
      </c>
      <c r="G181" s="2">
        <f>SUMIFS(C:C,A:A,"&lt;"&amp;A181,B:B,cukier[[#This Row],[NIP]])+cukier[[#This Row],[Ilosc]]</f>
        <v>587</v>
      </c>
      <c r="H181" s="2">
        <f>IF(cukier[[#This Row],[Dotychczas Kupno]]&lt;100, 0,IF(cukier[[#This Row],[Dotychczas Kupno]]&lt;1000, 0.05, IF(cukier[[#This Row],[Dotychczas Kupno]]&lt;10000, 0.1, 0.2)))</f>
        <v>0.05</v>
      </c>
      <c r="I181" s="2">
        <f>cukier[[#This Row],[Rabat]]*cukier[[#This Row],[Ilosc]]</f>
        <v>19.150000000000002</v>
      </c>
    </row>
    <row r="182" spans="1:9" x14ac:dyDescent="0.25">
      <c r="A182" s="1">
        <v>38670</v>
      </c>
      <c r="B182" s="2" t="s">
        <v>30</v>
      </c>
      <c r="C182">
        <v>189</v>
      </c>
      <c r="D182">
        <f>SUMIF(B:B,cukier[[#This Row],[NIP]],C:C)</f>
        <v>5120</v>
      </c>
      <c r="E182" s="2">
        <f>YEAR(cukier[[#This Row],[Data]])</f>
        <v>2005</v>
      </c>
      <c r="F182" s="2">
        <f>VLOOKUP(cukier[[#This Row],[Rok]],$U$8:$V$17,2)*cukier[[#This Row],[Ilosc]]</f>
        <v>378</v>
      </c>
      <c r="G182" s="2">
        <f>SUMIFS(C:C,A:A,"&lt;"&amp;A182,B:B,cukier[[#This Row],[NIP]])+cukier[[#This Row],[Ilosc]]</f>
        <v>720</v>
      </c>
      <c r="H182" s="2">
        <f>IF(cukier[[#This Row],[Dotychczas Kupno]]&lt;100, 0,IF(cukier[[#This Row],[Dotychczas Kupno]]&lt;1000, 0.05, IF(cukier[[#This Row],[Dotychczas Kupno]]&lt;10000, 0.1, 0.2)))</f>
        <v>0.05</v>
      </c>
      <c r="I182" s="2">
        <f>cukier[[#This Row],[Rabat]]*cukier[[#This Row],[Ilosc]]</f>
        <v>9.4500000000000011</v>
      </c>
    </row>
    <row r="183" spans="1:9" x14ac:dyDescent="0.25">
      <c r="A183" s="1">
        <v>38672</v>
      </c>
      <c r="B183" s="2" t="s">
        <v>12</v>
      </c>
      <c r="C183">
        <v>161</v>
      </c>
      <c r="D183">
        <f>SUMIF(B:B,cukier[[#This Row],[NIP]],C:C)</f>
        <v>5492</v>
      </c>
      <c r="E183" s="2">
        <f>YEAR(cukier[[#This Row],[Data]])</f>
        <v>2005</v>
      </c>
      <c r="F183" s="2">
        <f>VLOOKUP(cukier[[#This Row],[Rok]],$U$8:$V$17,2)*cukier[[#This Row],[Ilosc]]</f>
        <v>322</v>
      </c>
      <c r="G183" s="2">
        <f>SUMIFS(C:C,A:A,"&lt;"&amp;A183,B:B,cukier[[#This Row],[NIP]])+cukier[[#This Row],[Ilosc]]</f>
        <v>443</v>
      </c>
      <c r="H183" s="2">
        <f>IF(cukier[[#This Row],[Dotychczas Kupno]]&lt;100, 0,IF(cukier[[#This Row],[Dotychczas Kupno]]&lt;1000, 0.05, IF(cukier[[#This Row],[Dotychczas Kupno]]&lt;10000, 0.1, 0.2)))</f>
        <v>0.05</v>
      </c>
      <c r="I183" s="2">
        <f>cukier[[#This Row],[Rabat]]*cukier[[#This Row],[Ilosc]]</f>
        <v>8.0500000000000007</v>
      </c>
    </row>
    <row r="184" spans="1:9" x14ac:dyDescent="0.25">
      <c r="A184" s="1">
        <v>38672</v>
      </c>
      <c r="B184" s="2" t="s">
        <v>63</v>
      </c>
      <c r="C184">
        <v>115</v>
      </c>
      <c r="D184">
        <f>SUMIF(B:B,cukier[[#This Row],[NIP]],C:C)</f>
        <v>1002</v>
      </c>
      <c r="E184" s="2">
        <f>YEAR(cukier[[#This Row],[Data]])</f>
        <v>2005</v>
      </c>
      <c r="F184" s="2">
        <f>VLOOKUP(cukier[[#This Row],[Rok]],$U$8:$V$17,2)*cukier[[#This Row],[Ilosc]]</f>
        <v>230</v>
      </c>
      <c r="G184" s="2">
        <f>SUMIFS(C:C,A:A,"&lt;"&amp;A184,B:B,cukier[[#This Row],[NIP]])+cukier[[#This Row],[Ilosc]]</f>
        <v>252</v>
      </c>
      <c r="H184" s="2">
        <f>IF(cukier[[#This Row],[Dotychczas Kupno]]&lt;100, 0,IF(cukier[[#This Row],[Dotychczas Kupno]]&lt;1000, 0.05, IF(cukier[[#This Row],[Dotychczas Kupno]]&lt;10000, 0.1, 0.2)))</f>
        <v>0.05</v>
      </c>
      <c r="I184" s="2">
        <f>cukier[[#This Row],[Rabat]]*cukier[[#This Row],[Ilosc]]</f>
        <v>5.75</v>
      </c>
    </row>
    <row r="185" spans="1:9" x14ac:dyDescent="0.25">
      <c r="A185" s="1">
        <v>38674</v>
      </c>
      <c r="B185" s="2" t="s">
        <v>69</v>
      </c>
      <c r="C185">
        <v>58</v>
      </c>
      <c r="D185">
        <f>SUMIF(B:B,cukier[[#This Row],[NIP]],C:C)</f>
        <v>3803</v>
      </c>
      <c r="E185" s="2">
        <f>YEAR(cukier[[#This Row],[Data]])</f>
        <v>2005</v>
      </c>
      <c r="F185" s="2">
        <f>VLOOKUP(cukier[[#This Row],[Rok]],$U$8:$V$17,2)*cukier[[#This Row],[Ilosc]]</f>
        <v>116</v>
      </c>
      <c r="G185" s="2">
        <f>SUMIFS(C:C,A:A,"&lt;"&amp;A185,B:B,cukier[[#This Row],[NIP]])+cukier[[#This Row],[Ilosc]]</f>
        <v>451</v>
      </c>
      <c r="H185" s="2">
        <f>IF(cukier[[#This Row],[Dotychczas Kupno]]&lt;100, 0,IF(cukier[[#This Row],[Dotychczas Kupno]]&lt;1000, 0.05, IF(cukier[[#This Row],[Dotychczas Kupno]]&lt;10000, 0.1, 0.2)))</f>
        <v>0.05</v>
      </c>
      <c r="I185" s="2">
        <f>cukier[[#This Row],[Rabat]]*cukier[[#This Row],[Ilosc]]</f>
        <v>2.9000000000000004</v>
      </c>
    </row>
    <row r="186" spans="1:9" x14ac:dyDescent="0.25">
      <c r="A186" s="1">
        <v>38674</v>
      </c>
      <c r="B186" s="2" t="s">
        <v>87</v>
      </c>
      <c r="C186">
        <v>16</v>
      </c>
      <c r="D186">
        <f>SUMIF(B:B,cukier[[#This Row],[NIP]],C:C)</f>
        <v>55</v>
      </c>
      <c r="E186" s="2">
        <f>YEAR(cukier[[#This Row],[Data]])</f>
        <v>2005</v>
      </c>
      <c r="F186" s="2">
        <f>VLOOKUP(cukier[[#This Row],[Rok]],$U$8:$V$17,2)*cukier[[#This Row],[Ilosc]]</f>
        <v>32</v>
      </c>
      <c r="G186" s="2">
        <f>SUMIFS(C:C,A:A,"&lt;"&amp;A186,B:B,cukier[[#This Row],[NIP]])+cukier[[#This Row],[Ilosc]]</f>
        <v>16</v>
      </c>
      <c r="H186" s="2">
        <f>IF(cukier[[#This Row],[Dotychczas Kupno]]&lt;100, 0,IF(cukier[[#This Row],[Dotychczas Kupno]]&lt;1000, 0.05, IF(cukier[[#This Row],[Dotychczas Kupno]]&lt;10000, 0.1, 0.2)))</f>
        <v>0</v>
      </c>
      <c r="I186" s="2">
        <f>cukier[[#This Row],[Rabat]]*cukier[[#This Row],[Ilosc]]</f>
        <v>0</v>
      </c>
    </row>
    <row r="187" spans="1:9" x14ac:dyDescent="0.25">
      <c r="A187" s="1">
        <v>38675</v>
      </c>
      <c r="B187" s="2" t="s">
        <v>53</v>
      </c>
      <c r="C187">
        <v>17</v>
      </c>
      <c r="D187">
        <f>SUMIF(B:B,cukier[[#This Row],[NIP]],C:C)</f>
        <v>59</v>
      </c>
      <c r="E187" s="2">
        <f>YEAR(cukier[[#This Row],[Data]])</f>
        <v>2005</v>
      </c>
      <c r="F187" s="2">
        <f>VLOOKUP(cukier[[#This Row],[Rok]],$U$8:$V$17,2)*cukier[[#This Row],[Ilosc]]</f>
        <v>34</v>
      </c>
      <c r="G187" s="2">
        <f>SUMIFS(C:C,A:A,"&lt;"&amp;A187,B:B,cukier[[#This Row],[NIP]])+cukier[[#This Row],[Ilosc]]</f>
        <v>19</v>
      </c>
      <c r="H187" s="2">
        <f>IF(cukier[[#This Row],[Dotychczas Kupno]]&lt;100, 0,IF(cukier[[#This Row],[Dotychczas Kupno]]&lt;1000, 0.05, IF(cukier[[#This Row],[Dotychczas Kupno]]&lt;10000, 0.1, 0.2)))</f>
        <v>0</v>
      </c>
      <c r="I187" s="2">
        <f>cukier[[#This Row],[Rabat]]*cukier[[#This Row],[Ilosc]]</f>
        <v>0</v>
      </c>
    </row>
    <row r="188" spans="1:9" x14ac:dyDescent="0.25">
      <c r="A188" s="1">
        <v>38676</v>
      </c>
      <c r="B188" s="2" t="s">
        <v>5</v>
      </c>
      <c r="C188">
        <v>177</v>
      </c>
      <c r="D188">
        <f>SUMIF(B:B,cukier[[#This Row],[NIP]],C:C)</f>
        <v>11402</v>
      </c>
      <c r="E188" s="2">
        <f>YEAR(cukier[[#This Row],[Data]])</f>
        <v>2005</v>
      </c>
      <c r="F188" s="2">
        <f>VLOOKUP(cukier[[#This Row],[Rok]],$U$8:$V$17,2)*cukier[[#This Row],[Ilosc]]</f>
        <v>354</v>
      </c>
      <c r="G188" s="2">
        <f>SUMIFS(C:C,A:A,"&lt;"&amp;A188,B:B,cukier[[#This Row],[NIP]])+cukier[[#This Row],[Ilosc]]</f>
        <v>2274</v>
      </c>
      <c r="H188" s="2">
        <f>IF(cukier[[#This Row],[Dotychczas Kupno]]&lt;100, 0,IF(cukier[[#This Row],[Dotychczas Kupno]]&lt;1000, 0.05, IF(cukier[[#This Row],[Dotychczas Kupno]]&lt;10000, 0.1, 0.2)))</f>
        <v>0.1</v>
      </c>
      <c r="I188" s="2">
        <f>cukier[[#This Row],[Rabat]]*cukier[[#This Row],[Ilosc]]</f>
        <v>17.7</v>
      </c>
    </row>
    <row r="189" spans="1:9" x14ac:dyDescent="0.25">
      <c r="A189" s="1">
        <v>38677</v>
      </c>
      <c r="B189" s="2" t="s">
        <v>78</v>
      </c>
      <c r="C189">
        <v>33</v>
      </c>
      <c r="D189">
        <f>SUMIF(B:B,cukier[[#This Row],[NIP]],C:C)</f>
        <v>2123</v>
      </c>
      <c r="E189" s="2">
        <f>YEAR(cukier[[#This Row],[Data]])</f>
        <v>2005</v>
      </c>
      <c r="F189" s="2">
        <f>VLOOKUP(cukier[[#This Row],[Rok]],$U$8:$V$17,2)*cukier[[#This Row],[Ilosc]]</f>
        <v>66</v>
      </c>
      <c r="G189" s="2">
        <f>SUMIFS(C:C,A:A,"&lt;"&amp;A189,B:B,cukier[[#This Row],[NIP]])+cukier[[#This Row],[Ilosc]]</f>
        <v>139</v>
      </c>
      <c r="H189" s="2">
        <f>IF(cukier[[#This Row],[Dotychczas Kupno]]&lt;100, 0,IF(cukier[[#This Row],[Dotychczas Kupno]]&lt;1000, 0.05, IF(cukier[[#This Row],[Dotychczas Kupno]]&lt;10000, 0.1, 0.2)))</f>
        <v>0.05</v>
      </c>
      <c r="I189" s="2">
        <f>cukier[[#This Row],[Rabat]]*cukier[[#This Row],[Ilosc]]</f>
        <v>1.6500000000000001</v>
      </c>
    </row>
    <row r="190" spans="1:9" x14ac:dyDescent="0.25">
      <c r="A190" s="1">
        <v>38680</v>
      </c>
      <c r="B190" s="2" t="s">
        <v>18</v>
      </c>
      <c r="C190">
        <v>60</v>
      </c>
      <c r="D190">
        <f>SUMIF(B:B,cukier[[#This Row],[NIP]],C:C)</f>
        <v>5156</v>
      </c>
      <c r="E190" s="2">
        <f>YEAR(cukier[[#This Row],[Data]])</f>
        <v>2005</v>
      </c>
      <c r="F190" s="2">
        <f>VLOOKUP(cukier[[#This Row],[Rok]],$U$8:$V$17,2)*cukier[[#This Row],[Ilosc]]</f>
        <v>120</v>
      </c>
      <c r="G190" s="2">
        <f>SUMIFS(C:C,A:A,"&lt;"&amp;A190,B:B,cukier[[#This Row],[NIP]])+cukier[[#This Row],[Ilosc]]</f>
        <v>594</v>
      </c>
      <c r="H190" s="2">
        <f>IF(cukier[[#This Row],[Dotychczas Kupno]]&lt;100, 0,IF(cukier[[#This Row],[Dotychczas Kupno]]&lt;1000, 0.05, IF(cukier[[#This Row],[Dotychczas Kupno]]&lt;10000, 0.1, 0.2)))</f>
        <v>0.05</v>
      </c>
      <c r="I190" s="2">
        <f>cukier[[#This Row],[Rabat]]*cukier[[#This Row],[Ilosc]]</f>
        <v>3</v>
      </c>
    </row>
    <row r="191" spans="1:9" x14ac:dyDescent="0.25">
      <c r="A191" s="1">
        <v>38682</v>
      </c>
      <c r="B191" s="2" t="s">
        <v>88</v>
      </c>
      <c r="C191">
        <v>8</v>
      </c>
      <c r="D191">
        <f>SUMIF(B:B,cukier[[#This Row],[NIP]],C:C)</f>
        <v>22</v>
      </c>
      <c r="E191" s="2">
        <f>YEAR(cukier[[#This Row],[Data]])</f>
        <v>2005</v>
      </c>
      <c r="F191" s="2">
        <f>VLOOKUP(cukier[[#This Row],[Rok]],$U$8:$V$17,2)*cukier[[#This Row],[Ilosc]]</f>
        <v>16</v>
      </c>
      <c r="G191" s="2">
        <f>SUMIFS(C:C,A:A,"&lt;"&amp;A191,B:B,cukier[[#This Row],[NIP]])+cukier[[#This Row],[Ilosc]]</f>
        <v>8</v>
      </c>
      <c r="H191" s="2">
        <f>IF(cukier[[#This Row],[Dotychczas Kupno]]&lt;100, 0,IF(cukier[[#This Row],[Dotychczas Kupno]]&lt;1000, 0.05, IF(cukier[[#This Row],[Dotychczas Kupno]]&lt;10000, 0.1, 0.2)))</f>
        <v>0</v>
      </c>
      <c r="I191" s="2">
        <f>cukier[[#This Row],[Rabat]]*cukier[[#This Row],[Ilosc]]</f>
        <v>0</v>
      </c>
    </row>
    <row r="192" spans="1:9" x14ac:dyDescent="0.25">
      <c r="A192" s="1">
        <v>38687</v>
      </c>
      <c r="B192" s="2" t="s">
        <v>9</v>
      </c>
      <c r="C192">
        <v>317</v>
      </c>
      <c r="D192">
        <f>SUMIF(B:B,cukier[[#This Row],[NIP]],C:C)</f>
        <v>26955</v>
      </c>
      <c r="E192" s="2">
        <f>YEAR(cukier[[#This Row],[Data]])</f>
        <v>2005</v>
      </c>
      <c r="F192" s="2">
        <f>VLOOKUP(cukier[[#This Row],[Rok]],$U$8:$V$17,2)*cukier[[#This Row],[Ilosc]]</f>
        <v>634</v>
      </c>
      <c r="G192" s="2">
        <f>SUMIFS(C:C,A:A,"&lt;"&amp;A192,B:B,cukier[[#This Row],[NIP]])+cukier[[#This Row],[Ilosc]]</f>
        <v>2601</v>
      </c>
      <c r="H192" s="2">
        <f>IF(cukier[[#This Row],[Dotychczas Kupno]]&lt;100, 0,IF(cukier[[#This Row],[Dotychczas Kupno]]&lt;1000, 0.05, IF(cukier[[#This Row],[Dotychczas Kupno]]&lt;10000, 0.1, 0.2)))</f>
        <v>0.1</v>
      </c>
      <c r="I192" s="2">
        <f>cukier[[#This Row],[Rabat]]*cukier[[#This Row],[Ilosc]]</f>
        <v>31.700000000000003</v>
      </c>
    </row>
    <row r="193" spans="1:9" x14ac:dyDescent="0.25">
      <c r="A193" s="1">
        <v>38689</v>
      </c>
      <c r="B193" s="2" t="s">
        <v>89</v>
      </c>
      <c r="C193">
        <v>3</v>
      </c>
      <c r="D193">
        <f>SUMIF(B:B,cukier[[#This Row],[NIP]],C:C)</f>
        <v>32</v>
      </c>
      <c r="E193" s="2">
        <f>YEAR(cukier[[#This Row],[Data]])</f>
        <v>2005</v>
      </c>
      <c r="F193" s="2">
        <f>VLOOKUP(cukier[[#This Row],[Rok]],$U$8:$V$17,2)*cukier[[#This Row],[Ilosc]]</f>
        <v>6</v>
      </c>
      <c r="G193" s="2">
        <f>SUMIFS(C:C,A:A,"&lt;"&amp;A193,B:B,cukier[[#This Row],[NIP]])+cukier[[#This Row],[Ilosc]]</f>
        <v>3</v>
      </c>
      <c r="H193" s="2">
        <f>IF(cukier[[#This Row],[Dotychczas Kupno]]&lt;100, 0,IF(cukier[[#This Row],[Dotychczas Kupno]]&lt;1000, 0.05, IF(cukier[[#This Row],[Dotychczas Kupno]]&lt;10000, 0.1, 0.2)))</f>
        <v>0</v>
      </c>
      <c r="I193" s="2">
        <f>cukier[[#This Row],[Rabat]]*cukier[[#This Row],[Ilosc]]</f>
        <v>0</v>
      </c>
    </row>
    <row r="194" spans="1:9" x14ac:dyDescent="0.25">
      <c r="A194" s="1">
        <v>38691</v>
      </c>
      <c r="B194" s="2" t="s">
        <v>90</v>
      </c>
      <c r="C194">
        <v>16</v>
      </c>
      <c r="D194">
        <f>SUMIF(B:B,cukier[[#This Row],[NIP]],C:C)</f>
        <v>60</v>
      </c>
      <c r="E194" s="2">
        <f>YEAR(cukier[[#This Row],[Data]])</f>
        <v>2005</v>
      </c>
      <c r="F194" s="2">
        <f>VLOOKUP(cukier[[#This Row],[Rok]],$U$8:$V$17,2)*cukier[[#This Row],[Ilosc]]</f>
        <v>32</v>
      </c>
      <c r="G194" s="2">
        <f>SUMIFS(C:C,A:A,"&lt;"&amp;A194,B:B,cukier[[#This Row],[NIP]])+cukier[[#This Row],[Ilosc]]</f>
        <v>16</v>
      </c>
      <c r="H194" s="2">
        <f>IF(cukier[[#This Row],[Dotychczas Kupno]]&lt;100, 0,IF(cukier[[#This Row],[Dotychczas Kupno]]&lt;1000, 0.05, IF(cukier[[#This Row],[Dotychczas Kupno]]&lt;10000, 0.1, 0.2)))</f>
        <v>0</v>
      </c>
      <c r="I194" s="2">
        <f>cukier[[#This Row],[Rabat]]*cukier[[#This Row],[Ilosc]]</f>
        <v>0</v>
      </c>
    </row>
    <row r="195" spans="1:9" x14ac:dyDescent="0.25">
      <c r="A195" s="1">
        <v>38700</v>
      </c>
      <c r="B195" s="2" t="s">
        <v>65</v>
      </c>
      <c r="C195">
        <v>2</v>
      </c>
      <c r="D195">
        <f>SUMIF(B:B,cukier[[#This Row],[NIP]],C:C)</f>
        <v>23</v>
      </c>
      <c r="E195" s="2">
        <f>YEAR(cukier[[#This Row],[Data]])</f>
        <v>2005</v>
      </c>
      <c r="F195" s="2">
        <f>VLOOKUP(cukier[[#This Row],[Rok]],$U$8:$V$17,2)*cukier[[#This Row],[Ilosc]]</f>
        <v>4</v>
      </c>
      <c r="G195" s="2">
        <f>SUMIFS(C:C,A:A,"&lt;"&amp;A195,B:B,cukier[[#This Row],[NIP]])+cukier[[#This Row],[Ilosc]]</f>
        <v>11</v>
      </c>
      <c r="H195" s="2">
        <f>IF(cukier[[#This Row],[Dotychczas Kupno]]&lt;100, 0,IF(cukier[[#This Row],[Dotychczas Kupno]]&lt;1000, 0.05, IF(cukier[[#This Row],[Dotychczas Kupno]]&lt;10000, 0.1, 0.2)))</f>
        <v>0</v>
      </c>
      <c r="I195" s="2">
        <f>cukier[[#This Row],[Rabat]]*cukier[[#This Row],[Ilosc]]</f>
        <v>0</v>
      </c>
    </row>
    <row r="196" spans="1:9" x14ac:dyDescent="0.25">
      <c r="A196" s="1">
        <v>38705</v>
      </c>
      <c r="B196" s="2" t="s">
        <v>10</v>
      </c>
      <c r="C196">
        <v>161</v>
      </c>
      <c r="D196">
        <f>SUMIF(B:B,cukier[[#This Row],[NIP]],C:C)</f>
        <v>4831</v>
      </c>
      <c r="E196" s="2">
        <f>YEAR(cukier[[#This Row],[Data]])</f>
        <v>2005</v>
      </c>
      <c r="F196" s="2">
        <f>VLOOKUP(cukier[[#This Row],[Rok]],$U$8:$V$17,2)*cukier[[#This Row],[Ilosc]]</f>
        <v>322</v>
      </c>
      <c r="G196" s="2">
        <f>SUMIFS(C:C,A:A,"&lt;"&amp;A196,B:B,cukier[[#This Row],[NIP]])+cukier[[#This Row],[Ilosc]]</f>
        <v>625</v>
      </c>
      <c r="H196" s="2">
        <f>IF(cukier[[#This Row],[Dotychczas Kupno]]&lt;100, 0,IF(cukier[[#This Row],[Dotychczas Kupno]]&lt;1000, 0.05, IF(cukier[[#This Row],[Dotychczas Kupno]]&lt;10000, 0.1, 0.2)))</f>
        <v>0.05</v>
      </c>
      <c r="I196" s="2">
        <f>cukier[[#This Row],[Rabat]]*cukier[[#This Row],[Ilosc]]</f>
        <v>8.0500000000000007</v>
      </c>
    </row>
    <row r="197" spans="1:9" x14ac:dyDescent="0.25">
      <c r="A197" s="1">
        <v>38708</v>
      </c>
      <c r="B197" s="2" t="s">
        <v>37</v>
      </c>
      <c r="C197">
        <v>187</v>
      </c>
      <c r="D197">
        <f>SUMIF(B:B,cukier[[#This Row],[NIP]],C:C)</f>
        <v>5232</v>
      </c>
      <c r="E197" s="2">
        <f>YEAR(cukier[[#This Row],[Data]])</f>
        <v>2005</v>
      </c>
      <c r="F197" s="2">
        <f>VLOOKUP(cukier[[#This Row],[Rok]],$U$8:$V$17,2)*cukier[[#This Row],[Ilosc]]</f>
        <v>374</v>
      </c>
      <c r="G197" s="2">
        <f>SUMIFS(C:C,A:A,"&lt;"&amp;A197,B:B,cukier[[#This Row],[NIP]])+cukier[[#This Row],[Ilosc]]</f>
        <v>561</v>
      </c>
      <c r="H197" s="2">
        <f>IF(cukier[[#This Row],[Dotychczas Kupno]]&lt;100, 0,IF(cukier[[#This Row],[Dotychczas Kupno]]&lt;1000, 0.05, IF(cukier[[#This Row],[Dotychczas Kupno]]&lt;10000, 0.1, 0.2)))</f>
        <v>0.05</v>
      </c>
      <c r="I197" s="2">
        <f>cukier[[#This Row],[Rabat]]*cukier[[#This Row],[Ilosc]]</f>
        <v>9.35</v>
      </c>
    </row>
    <row r="198" spans="1:9" x14ac:dyDescent="0.25">
      <c r="A198" s="1">
        <v>38708</v>
      </c>
      <c r="B198" s="2" t="s">
        <v>91</v>
      </c>
      <c r="C198">
        <v>17</v>
      </c>
      <c r="D198">
        <f>SUMIF(B:B,cukier[[#This Row],[NIP]],C:C)</f>
        <v>36</v>
      </c>
      <c r="E198" s="2">
        <f>YEAR(cukier[[#This Row],[Data]])</f>
        <v>2005</v>
      </c>
      <c r="F198" s="2">
        <f>VLOOKUP(cukier[[#This Row],[Rok]],$U$8:$V$17,2)*cukier[[#This Row],[Ilosc]]</f>
        <v>34</v>
      </c>
      <c r="G198" s="2">
        <f>SUMIFS(C:C,A:A,"&lt;"&amp;A198,B:B,cukier[[#This Row],[NIP]])+cukier[[#This Row],[Ilosc]]</f>
        <v>17</v>
      </c>
      <c r="H198" s="2">
        <f>IF(cukier[[#This Row],[Dotychczas Kupno]]&lt;100, 0,IF(cukier[[#This Row],[Dotychczas Kupno]]&lt;1000, 0.05, IF(cukier[[#This Row],[Dotychczas Kupno]]&lt;10000, 0.1, 0.2)))</f>
        <v>0</v>
      </c>
      <c r="I198" s="2">
        <f>cukier[[#This Row],[Rabat]]*cukier[[#This Row],[Ilosc]]</f>
        <v>0</v>
      </c>
    </row>
    <row r="199" spans="1:9" x14ac:dyDescent="0.25">
      <c r="A199" s="1">
        <v>38709</v>
      </c>
      <c r="B199" s="2" t="s">
        <v>92</v>
      </c>
      <c r="C199">
        <v>5</v>
      </c>
      <c r="D199">
        <f>SUMIF(B:B,cukier[[#This Row],[NIP]],C:C)</f>
        <v>37</v>
      </c>
      <c r="E199" s="2">
        <f>YEAR(cukier[[#This Row],[Data]])</f>
        <v>2005</v>
      </c>
      <c r="F199" s="2">
        <f>VLOOKUP(cukier[[#This Row],[Rok]],$U$8:$V$17,2)*cukier[[#This Row],[Ilosc]]</f>
        <v>10</v>
      </c>
      <c r="G199" s="2">
        <f>SUMIFS(C:C,A:A,"&lt;"&amp;A199,B:B,cukier[[#This Row],[NIP]])+cukier[[#This Row],[Ilosc]]</f>
        <v>5</v>
      </c>
      <c r="H199" s="2">
        <f>IF(cukier[[#This Row],[Dotychczas Kupno]]&lt;100, 0,IF(cukier[[#This Row],[Dotychczas Kupno]]&lt;1000, 0.05, IF(cukier[[#This Row],[Dotychczas Kupno]]&lt;10000, 0.1, 0.2)))</f>
        <v>0</v>
      </c>
      <c r="I199" s="2">
        <f>cukier[[#This Row],[Rabat]]*cukier[[#This Row],[Ilosc]]</f>
        <v>0</v>
      </c>
    </row>
    <row r="200" spans="1:9" x14ac:dyDescent="0.25">
      <c r="A200" s="1">
        <v>38711</v>
      </c>
      <c r="B200" s="2" t="s">
        <v>53</v>
      </c>
      <c r="C200">
        <v>10</v>
      </c>
      <c r="D200">
        <f>SUMIF(B:B,cukier[[#This Row],[NIP]],C:C)</f>
        <v>59</v>
      </c>
      <c r="E200" s="2">
        <f>YEAR(cukier[[#This Row],[Data]])</f>
        <v>2005</v>
      </c>
      <c r="F200" s="2">
        <f>VLOOKUP(cukier[[#This Row],[Rok]],$U$8:$V$17,2)*cukier[[#This Row],[Ilosc]]</f>
        <v>20</v>
      </c>
      <c r="G200" s="2">
        <f>SUMIFS(C:C,A:A,"&lt;"&amp;A200,B:B,cukier[[#This Row],[NIP]])+cukier[[#This Row],[Ilosc]]</f>
        <v>29</v>
      </c>
      <c r="H200" s="2">
        <f>IF(cukier[[#This Row],[Dotychczas Kupno]]&lt;100, 0,IF(cukier[[#This Row],[Dotychczas Kupno]]&lt;1000, 0.05, IF(cukier[[#This Row],[Dotychczas Kupno]]&lt;10000, 0.1, 0.2)))</f>
        <v>0</v>
      </c>
      <c r="I200" s="2">
        <f>cukier[[#This Row],[Rabat]]*cukier[[#This Row],[Ilosc]]</f>
        <v>0</v>
      </c>
    </row>
    <row r="201" spans="1:9" x14ac:dyDescent="0.25">
      <c r="A201" s="1">
        <v>38711</v>
      </c>
      <c r="B201" s="2" t="s">
        <v>14</v>
      </c>
      <c r="C201">
        <v>225</v>
      </c>
      <c r="D201">
        <f>SUMIF(B:B,cukier[[#This Row],[NIP]],C:C)</f>
        <v>23660</v>
      </c>
      <c r="E201" s="2">
        <f>YEAR(cukier[[#This Row],[Data]])</f>
        <v>2005</v>
      </c>
      <c r="F201" s="2">
        <f>VLOOKUP(cukier[[#This Row],[Rok]],$U$8:$V$17,2)*cukier[[#This Row],[Ilosc]]</f>
        <v>450</v>
      </c>
      <c r="G201" s="2">
        <f>SUMIFS(C:C,A:A,"&lt;"&amp;A201,B:B,cukier[[#This Row],[NIP]])+cukier[[#This Row],[Ilosc]]</f>
        <v>2186</v>
      </c>
      <c r="H201" s="2">
        <f>IF(cukier[[#This Row],[Dotychczas Kupno]]&lt;100, 0,IF(cukier[[#This Row],[Dotychczas Kupno]]&lt;1000, 0.05, IF(cukier[[#This Row],[Dotychczas Kupno]]&lt;10000, 0.1, 0.2)))</f>
        <v>0.1</v>
      </c>
      <c r="I201" s="2">
        <f>cukier[[#This Row],[Rabat]]*cukier[[#This Row],[Ilosc]]</f>
        <v>22.5</v>
      </c>
    </row>
    <row r="202" spans="1:9" x14ac:dyDescent="0.25">
      <c r="A202" s="1">
        <v>38716</v>
      </c>
      <c r="B202" s="2" t="s">
        <v>17</v>
      </c>
      <c r="C202">
        <v>367</v>
      </c>
      <c r="D202">
        <f>SUMIF(B:B,cukier[[#This Row],[NIP]],C:C)</f>
        <v>19896</v>
      </c>
      <c r="E202" s="2">
        <f>YEAR(cukier[[#This Row],[Data]])</f>
        <v>2005</v>
      </c>
      <c r="F202" s="2">
        <f>VLOOKUP(cukier[[#This Row],[Rok]],$U$8:$V$17,2)*cukier[[#This Row],[Ilosc]]</f>
        <v>734</v>
      </c>
      <c r="G202" s="2">
        <f>SUMIFS(C:C,A:A,"&lt;"&amp;A202,B:B,cukier[[#This Row],[NIP]])+cukier[[#This Row],[Ilosc]]</f>
        <v>1381</v>
      </c>
      <c r="H202" s="2">
        <f>IF(cukier[[#This Row],[Dotychczas Kupno]]&lt;100, 0,IF(cukier[[#This Row],[Dotychczas Kupno]]&lt;1000, 0.05, IF(cukier[[#This Row],[Dotychczas Kupno]]&lt;10000, 0.1, 0.2)))</f>
        <v>0.1</v>
      </c>
      <c r="I202" s="2">
        <f>cukier[[#This Row],[Rabat]]*cukier[[#This Row],[Ilosc]]</f>
        <v>36.700000000000003</v>
      </c>
    </row>
    <row r="203" spans="1:9" x14ac:dyDescent="0.25">
      <c r="A203" s="1">
        <v>38721</v>
      </c>
      <c r="B203" s="2" t="s">
        <v>14</v>
      </c>
      <c r="C203">
        <v>295</v>
      </c>
      <c r="D203">
        <f>SUMIF(B:B,cukier[[#This Row],[NIP]],C:C)</f>
        <v>23660</v>
      </c>
      <c r="E203" s="2">
        <f>YEAR(cukier[[#This Row],[Data]])</f>
        <v>2006</v>
      </c>
      <c r="F203" s="2">
        <f>VLOOKUP(cukier[[#This Row],[Rok]],$U$8:$V$17,2)*cukier[[#This Row],[Ilosc]]</f>
        <v>604.75</v>
      </c>
      <c r="G203" s="2">
        <f>SUMIFS(C:C,A:A,"&lt;"&amp;A203,B:B,cukier[[#This Row],[NIP]])+cukier[[#This Row],[Ilosc]]</f>
        <v>2481</v>
      </c>
      <c r="H203" s="2">
        <f>IF(cukier[[#This Row],[Dotychczas Kupno]]&lt;100, 0,IF(cukier[[#This Row],[Dotychczas Kupno]]&lt;1000, 0.05, IF(cukier[[#This Row],[Dotychczas Kupno]]&lt;10000, 0.1, 0.2)))</f>
        <v>0.1</v>
      </c>
      <c r="I203" s="2">
        <f>cukier[[#This Row],[Rabat]]*cukier[[#This Row],[Ilosc]]</f>
        <v>29.5</v>
      </c>
    </row>
    <row r="204" spans="1:9" x14ac:dyDescent="0.25">
      <c r="A204" s="1">
        <v>38725</v>
      </c>
      <c r="B204" s="2" t="s">
        <v>55</v>
      </c>
      <c r="C204">
        <v>26</v>
      </c>
      <c r="D204">
        <f>SUMIF(B:B,cukier[[#This Row],[NIP]],C:C)</f>
        <v>4926</v>
      </c>
      <c r="E204" s="2">
        <f>YEAR(cukier[[#This Row],[Data]])</f>
        <v>2006</v>
      </c>
      <c r="F204" s="2">
        <f>VLOOKUP(cukier[[#This Row],[Rok]],$U$8:$V$17,2)*cukier[[#This Row],[Ilosc]]</f>
        <v>53.3</v>
      </c>
      <c r="G204" s="2">
        <f>SUMIFS(C:C,A:A,"&lt;"&amp;A204,B:B,cukier[[#This Row],[NIP]])+cukier[[#This Row],[Ilosc]]</f>
        <v>177</v>
      </c>
      <c r="H204" s="2">
        <f>IF(cukier[[#This Row],[Dotychczas Kupno]]&lt;100, 0,IF(cukier[[#This Row],[Dotychczas Kupno]]&lt;1000, 0.05, IF(cukier[[#This Row],[Dotychczas Kupno]]&lt;10000, 0.1, 0.2)))</f>
        <v>0.05</v>
      </c>
      <c r="I204" s="2">
        <f>cukier[[#This Row],[Rabat]]*cukier[[#This Row],[Ilosc]]</f>
        <v>1.3</v>
      </c>
    </row>
    <row r="205" spans="1:9" x14ac:dyDescent="0.25">
      <c r="A205" s="1">
        <v>38725</v>
      </c>
      <c r="B205" s="2" t="s">
        <v>93</v>
      </c>
      <c r="C205">
        <v>16</v>
      </c>
      <c r="D205">
        <f>SUMIF(B:B,cukier[[#This Row],[NIP]],C:C)</f>
        <v>35</v>
      </c>
      <c r="E205" s="2">
        <f>YEAR(cukier[[#This Row],[Data]])</f>
        <v>2006</v>
      </c>
      <c r="F205" s="2">
        <f>VLOOKUP(cukier[[#This Row],[Rok]],$U$8:$V$17,2)*cukier[[#This Row],[Ilosc]]</f>
        <v>32.799999999999997</v>
      </c>
      <c r="G205" s="2">
        <f>SUMIFS(C:C,A:A,"&lt;"&amp;A205,B:B,cukier[[#This Row],[NIP]])+cukier[[#This Row],[Ilosc]]</f>
        <v>16</v>
      </c>
      <c r="H205" s="2">
        <f>IF(cukier[[#This Row],[Dotychczas Kupno]]&lt;100, 0,IF(cukier[[#This Row],[Dotychczas Kupno]]&lt;1000, 0.05, IF(cukier[[#This Row],[Dotychczas Kupno]]&lt;10000, 0.1, 0.2)))</f>
        <v>0</v>
      </c>
      <c r="I205" s="2">
        <f>cukier[[#This Row],[Rabat]]*cukier[[#This Row],[Ilosc]]</f>
        <v>0</v>
      </c>
    </row>
    <row r="206" spans="1:9" x14ac:dyDescent="0.25">
      <c r="A206" s="1">
        <v>38729</v>
      </c>
      <c r="B206" s="2" t="s">
        <v>9</v>
      </c>
      <c r="C206">
        <v>165</v>
      </c>
      <c r="D206">
        <f>SUMIF(B:B,cukier[[#This Row],[NIP]],C:C)</f>
        <v>26955</v>
      </c>
      <c r="E206" s="2">
        <f>YEAR(cukier[[#This Row],[Data]])</f>
        <v>2006</v>
      </c>
      <c r="F206" s="2">
        <f>VLOOKUP(cukier[[#This Row],[Rok]],$U$8:$V$17,2)*cukier[[#This Row],[Ilosc]]</f>
        <v>338.24999999999994</v>
      </c>
      <c r="G206" s="2">
        <f>SUMIFS(C:C,A:A,"&lt;"&amp;A206,B:B,cukier[[#This Row],[NIP]])+cukier[[#This Row],[Ilosc]]</f>
        <v>2766</v>
      </c>
      <c r="H206" s="2">
        <f>IF(cukier[[#This Row],[Dotychczas Kupno]]&lt;100, 0,IF(cukier[[#This Row],[Dotychczas Kupno]]&lt;1000, 0.05, IF(cukier[[#This Row],[Dotychczas Kupno]]&lt;10000, 0.1, 0.2)))</f>
        <v>0.1</v>
      </c>
      <c r="I206" s="2">
        <f>cukier[[#This Row],[Rabat]]*cukier[[#This Row],[Ilosc]]</f>
        <v>16.5</v>
      </c>
    </row>
    <row r="207" spans="1:9" x14ac:dyDescent="0.25">
      <c r="A207" s="1">
        <v>38729</v>
      </c>
      <c r="B207" s="2" t="s">
        <v>94</v>
      </c>
      <c r="C207">
        <v>20</v>
      </c>
      <c r="D207">
        <f>SUMIF(B:B,cukier[[#This Row],[NIP]],C:C)</f>
        <v>69</v>
      </c>
      <c r="E207" s="2">
        <f>YEAR(cukier[[#This Row],[Data]])</f>
        <v>2006</v>
      </c>
      <c r="F207" s="2">
        <f>VLOOKUP(cukier[[#This Row],[Rok]],$U$8:$V$17,2)*cukier[[#This Row],[Ilosc]]</f>
        <v>41</v>
      </c>
      <c r="G207" s="2">
        <f>SUMIFS(C:C,A:A,"&lt;"&amp;A207,B:B,cukier[[#This Row],[NIP]])+cukier[[#This Row],[Ilosc]]</f>
        <v>20</v>
      </c>
      <c r="H207" s="2">
        <f>IF(cukier[[#This Row],[Dotychczas Kupno]]&lt;100, 0,IF(cukier[[#This Row],[Dotychczas Kupno]]&lt;1000, 0.05, IF(cukier[[#This Row],[Dotychczas Kupno]]&lt;10000, 0.1, 0.2)))</f>
        <v>0</v>
      </c>
      <c r="I207" s="2">
        <f>cukier[[#This Row],[Rabat]]*cukier[[#This Row],[Ilosc]]</f>
        <v>0</v>
      </c>
    </row>
    <row r="208" spans="1:9" x14ac:dyDescent="0.25">
      <c r="A208" s="1">
        <v>38734</v>
      </c>
      <c r="B208" s="2" t="s">
        <v>95</v>
      </c>
      <c r="C208">
        <v>2</v>
      </c>
      <c r="D208">
        <f>SUMIF(B:B,cukier[[#This Row],[NIP]],C:C)</f>
        <v>8</v>
      </c>
      <c r="E208" s="2">
        <f>YEAR(cukier[[#This Row],[Data]])</f>
        <v>2006</v>
      </c>
      <c r="F208" s="2">
        <f>VLOOKUP(cukier[[#This Row],[Rok]],$U$8:$V$17,2)*cukier[[#This Row],[Ilosc]]</f>
        <v>4.0999999999999996</v>
      </c>
      <c r="G208" s="2">
        <f>SUMIFS(C:C,A:A,"&lt;"&amp;A208,B:B,cukier[[#This Row],[NIP]])+cukier[[#This Row],[Ilosc]]</f>
        <v>2</v>
      </c>
      <c r="H208" s="2">
        <f>IF(cukier[[#This Row],[Dotychczas Kupno]]&lt;100, 0,IF(cukier[[#This Row],[Dotychczas Kupno]]&lt;1000, 0.05, IF(cukier[[#This Row],[Dotychczas Kupno]]&lt;10000, 0.1, 0.2)))</f>
        <v>0</v>
      </c>
      <c r="I208" s="2">
        <f>cukier[[#This Row],[Rabat]]*cukier[[#This Row],[Ilosc]]</f>
        <v>0</v>
      </c>
    </row>
    <row r="209" spans="1:9" x14ac:dyDescent="0.25">
      <c r="A209" s="1">
        <v>38734</v>
      </c>
      <c r="B209" s="2" t="s">
        <v>96</v>
      </c>
      <c r="C209">
        <v>7</v>
      </c>
      <c r="D209">
        <f>SUMIF(B:B,cukier[[#This Row],[NIP]],C:C)</f>
        <v>34</v>
      </c>
      <c r="E209" s="2">
        <f>YEAR(cukier[[#This Row],[Data]])</f>
        <v>2006</v>
      </c>
      <c r="F209" s="2">
        <f>VLOOKUP(cukier[[#This Row],[Rok]],$U$8:$V$17,2)*cukier[[#This Row],[Ilosc]]</f>
        <v>14.349999999999998</v>
      </c>
      <c r="G209" s="2">
        <f>SUMIFS(C:C,A:A,"&lt;"&amp;A209,B:B,cukier[[#This Row],[NIP]])+cukier[[#This Row],[Ilosc]]</f>
        <v>7</v>
      </c>
      <c r="H209" s="2">
        <f>IF(cukier[[#This Row],[Dotychczas Kupno]]&lt;100, 0,IF(cukier[[#This Row],[Dotychczas Kupno]]&lt;1000, 0.05, IF(cukier[[#This Row],[Dotychczas Kupno]]&lt;10000, 0.1, 0.2)))</f>
        <v>0</v>
      </c>
      <c r="I209" s="2">
        <f>cukier[[#This Row],[Rabat]]*cukier[[#This Row],[Ilosc]]</f>
        <v>0</v>
      </c>
    </row>
    <row r="210" spans="1:9" x14ac:dyDescent="0.25">
      <c r="A210" s="1">
        <v>38734</v>
      </c>
      <c r="B210" s="2" t="s">
        <v>29</v>
      </c>
      <c r="C210">
        <v>7</v>
      </c>
      <c r="D210">
        <f>SUMIF(B:B,cukier[[#This Row],[NIP]],C:C)</f>
        <v>15</v>
      </c>
      <c r="E210" s="2">
        <f>YEAR(cukier[[#This Row],[Data]])</f>
        <v>2006</v>
      </c>
      <c r="F210" s="2">
        <f>VLOOKUP(cukier[[#This Row],[Rok]],$U$8:$V$17,2)*cukier[[#This Row],[Ilosc]]</f>
        <v>14.349999999999998</v>
      </c>
      <c r="G210" s="2">
        <f>SUMIFS(C:C,A:A,"&lt;"&amp;A210,B:B,cukier[[#This Row],[NIP]])+cukier[[#This Row],[Ilosc]]</f>
        <v>10</v>
      </c>
      <c r="H210" s="2">
        <f>IF(cukier[[#This Row],[Dotychczas Kupno]]&lt;100, 0,IF(cukier[[#This Row],[Dotychczas Kupno]]&lt;1000, 0.05, IF(cukier[[#This Row],[Dotychczas Kupno]]&lt;10000, 0.1, 0.2)))</f>
        <v>0</v>
      </c>
      <c r="I210" s="2">
        <f>cukier[[#This Row],[Rabat]]*cukier[[#This Row],[Ilosc]]</f>
        <v>0</v>
      </c>
    </row>
    <row r="211" spans="1:9" x14ac:dyDescent="0.25">
      <c r="A211" s="1">
        <v>38734</v>
      </c>
      <c r="B211" s="2" t="s">
        <v>78</v>
      </c>
      <c r="C211">
        <v>72</v>
      </c>
      <c r="D211">
        <f>SUMIF(B:B,cukier[[#This Row],[NIP]],C:C)</f>
        <v>2123</v>
      </c>
      <c r="E211" s="2">
        <f>YEAR(cukier[[#This Row],[Data]])</f>
        <v>2006</v>
      </c>
      <c r="F211" s="2">
        <f>VLOOKUP(cukier[[#This Row],[Rok]],$U$8:$V$17,2)*cukier[[#This Row],[Ilosc]]</f>
        <v>147.6</v>
      </c>
      <c r="G211" s="2">
        <f>SUMIFS(C:C,A:A,"&lt;"&amp;A211,B:B,cukier[[#This Row],[NIP]])+cukier[[#This Row],[Ilosc]]</f>
        <v>211</v>
      </c>
      <c r="H211" s="2">
        <f>IF(cukier[[#This Row],[Dotychczas Kupno]]&lt;100, 0,IF(cukier[[#This Row],[Dotychczas Kupno]]&lt;1000, 0.05, IF(cukier[[#This Row],[Dotychczas Kupno]]&lt;10000, 0.1, 0.2)))</f>
        <v>0.05</v>
      </c>
      <c r="I211" s="2">
        <f>cukier[[#This Row],[Rabat]]*cukier[[#This Row],[Ilosc]]</f>
        <v>3.6</v>
      </c>
    </row>
    <row r="212" spans="1:9" x14ac:dyDescent="0.25">
      <c r="A212" s="1">
        <v>38735</v>
      </c>
      <c r="B212" s="2" t="s">
        <v>71</v>
      </c>
      <c r="C212">
        <v>59</v>
      </c>
      <c r="D212">
        <f>SUMIF(B:B,cukier[[#This Row],[NIP]],C:C)</f>
        <v>3185</v>
      </c>
      <c r="E212" s="2">
        <f>YEAR(cukier[[#This Row],[Data]])</f>
        <v>2006</v>
      </c>
      <c r="F212" s="2">
        <f>VLOOKUP(cukier[[#This Row],[Rok]],$U$8:$V$17,2)*cukier[[#This Row],[Ilosc]]</f>
        <v>120.94999999999999</v>
      </c>
      <c r="G212" s="2">
        <f>SUMIFS(C:C,A:A,"&lt;"&amp;A212,B:B,cukier[[#This Row],[NIP]])+cukier[[#This Row],[Ilosc]]</f>
        <v>195</v>
      </c>
      <c r="H212" s="2">
        <f>IF(cukier[[#This Row],[Dotychczas Kupno]]&lt;100, 0,IF(cukier[[#This Row],[Dotychczas Kupno]]&lt;1000, 0.05, IF(cukier[[#This Row],[Dotychczas Kupno]]&lt;10000, 0.1, 0.2)))</f>
        <v>0.05</v>
      </c>
      <c r="I212" s="2">
        <f>cukier[[#This Row],[Rabat]]*cukier[[#This Row],[Ilosc]]</f>
        <v>2.95</v>
      </c>
    </row>
    <row r="213" spans="1:9" x14ac:dyDescent="0.25">
      <c r="A213" s="1">
        <v>38736</v>
      </c>
      <c r="B213" s="2" t="s">
        <v>45</v>
      </c>
      <c r="C213">
        <v>212</v>
      </c>
      <c r="D213">
        <f>SUMIF(B:B,cukier[[#This Row],[NIP]],C:C)</f>
        <v>26451</v>
      </c>
      <c r="E213" s="2">
        <f>YEAR(cukier[[#This Row],[Data]])</f>
        <v>2006</v>
      </c>
      <c r="F213" s="2">
        <f>VLOOKUP(cukier[[#This Row],[Rok]],$U$8:$V$17,2)*cukier[[#This Row],[Ilosc]]</f>
        <v>434.59999999999997</v>
      </c>
      <c r="G213" s="2">
        <f>SUMIFS(C:C,A:A,"&lt;"&amp;A213,B:B,cukier[[#This Row],[NIP]])+cukier[[#This Row],[Ilosc]]</f>
        <v>1650</v>
      </c>
      <c r="H213" s="2">
        <f>IF(cukier[[#This Row],[Dotychczas Kupno]]&lt;100, 0,IF(cukier[[#This Row],[Dotychczas Kupno]]&lt;1000, 0.05, IF(cukier[[#This Row],[Dotychczas Kupno]]&lt;10000, 0.1, 0.2)))</f>
        <v>0.1</v>
      </c>
      <c r="I213" s="2">
        <f>cukier[[#This Row],[Rabat]]*cukier[[#This Row],[Ilosc]]</f>
        <v>21.200000000000003</v>
      </c>
    </row>
    <row r="214" spans="1:9" x14ac:dyDescent="0.25">
      <c r="A214" s="1">
        <v>38741</v>
      </c>
      <c r="B214" s="2" t="s">
        <v>17</v>
      </c>
      <c r="C214">
        <v>195</v>
      </c>
      <c r="D214">
        <f>SUMIF(B:B,cukier[[#This Row],[NIP]],C:C)</f>
        <v>19896</v>
      </c>
      <c r="E214" s="2">
        <f>YEAR(cukier[[#This Row],[Data]])</f>
        <v>2006</v>
      </c>
      <c r="F214" s="2">
        <f>VLOOKUP(cukier[[#This Row],[Rok]],$U$8:$V$17,2)*cukier[[#This Row],[Ilosc]]</f>
        <v>399.74999999999994</v>
      </c>
      <c r="G214" s="2">
        <f>SUMIFS(C:C,A:A,"&lt;"&amp;A214,B:B,cukier[[#This Row],[NIP]])+cukier[[#This Row],[Ilosc]]</f>
        <v>1576</v>
      </c>
      <c r="H214" s="2">
        <f>IF(cukier[[#This Row],[Dotychczas Kupno]]&lt;100, 0,IF(cukier[[#This Row],[Dotychczas Kupno]]&lt;1000, 0.05, IF(cukier[[#This Row],[Dotychczas Kupno]]&lt;10000, 0.1, 0.2)))</f>
        <v>0.1</v>
      </c>
      <c r="I214" s="2">
        <f>cukier[[#This Row],[Rabat]]*cukier[[#This Row],[Ilosc]]</f>
        <v>19.5</v>
      </c>
    </row>
    <row r="215" spans="1:9" x14ac:dyDescent="0.25">
      <c r="A215" s="1">
        <v>38741</v>
      </c>
      <c r="B215" s="2" t="s">
        <v>57</v>
      </c>
      <c r="C215">
        <v>16</v>
      </c>
      <c r="D215">
        <f>SUMIF(B:B,cukier[[#This Row],[NIP]],C:C)</f>
        <v>48</v>
      </c>
      <c r="E215" s="2">
        <f>YEAR(cukier[[#This Row],[Data]])</f>
        <v>2006</v>
      </c>
      <c r="F215" s="2">
        <f>VLOOKUP(cukier[[#This Row],[Rok]],$U$8:$V$17,2)*cukier[[#This Row],[Ilosc]]</f>
        <v>32.799999999999997</v>
      </c>
      <c r="G215" s="2">
        <f>SUMIFS(C:C,A:A,"&lt;"&amp;A215,B:B,cukier[[#This Row],[NIP]])+cukier[[#This Row],[Ilosc]]</f>
        <v>23</v>
      </c>
      <c r="H215" s="2">
        <f>IF(cukier[[#This Row],[Dotychczas Kupno]]&lt;100, 0,IF(cukier[[#This Row],[Dotychczas Kupno]]&lt;1000, 0.05, IF(cukier[[#This Row],[Dotychczas Kupno]]&lt;10000, 0.1, 0.2)))</f>
        <v>0</v>
      </c>
      <c r="I215" s="2">
        <f>cukier[[#This Row],[Rabat]]*cukier[[#This Row],[Ilosc]]</f>
        <v>0</v>
      </c>
    </row>
    <row r="216" spans="1:9" x14ac:dyDescent="0.25">
      <c r="A216" s="1">
        <v>38745</v>
      </c>
      <c r="B216" s="2" t="s">
        <v>12</v>
      </c>
      <c r="C216">
        <v>187</v>
      </c>
      <c r="D216">
        <f>SUMIF(B:B,cukier[[#This Row],[NIP]],C:C)</f>
        <v>5492</v>
      </c>
      <c r="E216" s="2">
        <f>YEAR(cukier[[#This Row],[Data]])</f>
        <v>2006</v>
      </c>
      <c r="F216" s="2">
        <f>VLOOKUP(cukier[[#This Row],[Rok]],$U$8:$V$17,2)*cukier[[#This Row],[Ilosc]]</f>
        <v>383.34999999999997</v>
      </c>
      <c r="G216" s="2">
        <f>SUMIFS(C:C,A:A,"&lt;"&amp;A216,B:B,cukier[[#This Row],[NIP]])+cukier[[#This Row],[Ilosc]]</f>
        <v>630</v>
      </c>
      <c r="H216" s="2">
        <f>IF(cukier[[#This Row],[Dotychczas Kupno]]&lt;100, 0,IF(cukier[[#This Row],[Dotychczas Kupno]]&lt;1000, 0.05, IF(cukier[[#This Row],[Dotychczas Kupno]]&lt;10000, 0.1, 0.2)))</f>
        <v>0.05</v>
      </c>
      <c r="I216" s="2">
        <f>cukier[[#This Row],[Rabat]]*cukier[[#This Row],[Ilosc]]</f>
        <v>9.35</v>
      </c>
    </row>
    <row r="217" spans="1:9" x14ac:dyDescent="0.25">
      <c r="A217" s="1">
        <v>38751</v>
      </c>
      <c r="B217" s="2" t="s">
        <v>17</v>
      </c>
      <c r="C217">
        <v>369</v>
      </c>
      <c r="D217">
        <f>SUMIF(B:B,cukier[[#This Row],[NIP]],C:C)</f>
        <v>19896</v>
      </c>
      <c r="E217" s="2">
        <f>YEAR(cukier[[#This Row],[Data]])</f>
        <v>2006</v>
      </c>
      <c r="F217" s="2">
        <f>VLOOKUP(cukier[[#This Row],[Rok]],$U$8:$V$17,2)*cukier[[#This Row],[Ilosc]]</f>
        <v>756.44999999999993</v>
      </c>
      <c r="G217" s="2">
        <f>SUMIFS(C:C,A:A,"&lt;"&amp;A217,B:B,cukier[[#This Row],[NIP]])+cukier[[#This Row],[Ilosc]]</f>
        <v>1945</v>
      </c>
      <c r="H217" s="2">
        <f>IF(cukier[[#This Row],[Dotychczas Kupno]]&lt;100, 0,IF(cukier[[#This Row],[Dotychczas Kupno]]&lt;1000, 0.05, IF(cukier[[#This Row],[Dotychczas Kupno]]&lt;10000, 0.1, 0.2)))</f>
        <v>0.1</v>
      </c>
      <c r="I217" s="2">
        <f>cukier[[#This Row],[Rabat]]*cukier[[#This Row],[Ilosc]]</f>
        <v>36.9</v>
      </c>
    </row>
    <row r="218" spans="1:9" x14ac:dyDescent="0.25">
      <c r="A218" s="1">
        <v>38754</v>
      </c>
      <c r="B218" s="2" t="s">
        <v>35</v>
      </c>
      <c r="C218">
        <v>190</v>
      </c>
      <c r="D218">
        <f>SUMIF(B:B,cukier[[#This Row],[NIP]],C:C)</f>
        <v>4407</v>
      </c>
      <c r="E218" s="2">
        <f>YEAR(cukier[[#This Row],[Data]])</f>
        <v>2006</v>
      </c>
      <c r="F218" s="2">
        <f>VLOOKUP(cukier[[#This Row],[Rok]],$U$8:$V$17,2)*cukier[[#This Row],[Ilosc]]</f>
        <v>389.49999999999994</v>
      </c>
      <c r="G218" s="2">
        <f>SUMIFS(C:C,A:A,"&lt;"&amp;A218,B:B,cukier[[#This Row],[NIP]])+cukier[[#This Row],[Ilosc]]</f>
        <v>310</v>
      </c>
      <c r="H218" s="2">
        <f>IF(cukier[[#This Row],[Dotychczas Kupno]]&lt;100, 0,IF(cukier[[#This Row],[Dotychczas Kupno]]&lt;1000, 0.05, IF(cukier[[#This Row],[Dotychczas Kupno]]&lt;10000, 0.1, 0.2)))</f>
        <v>0.05</v>
      </c>
      <c r="I218" s="2">
        <f>cukier[[#This Row],[Rabat]]*cukier[[#This Row],[Ilosc]]</f>
        <v>9.5</v>
      </c>
    </row>
    <row r="219" spans="1:9" x14ac:dyDescent="0.25">
      <c r="A219" s="1">
        <v>38754</v>
      </c>
      <c r="B219" s="2" t="s">
        <v>14</v>
      </c>
      <c r="C219">
        <v>453</v>
      </c>
      <c r="D219">
        <f>SUMIF(B:B,cukier[[#This Row],[NIP]],C:C)</f>
        <v>23660</v>
      </c>
      <c r="E219" s="2">
        <f>YEAR(cukier[[#This Row],[Data]])</f>
        <v>2006</v>
      </c>
      <c r="F219" s="2">
        <f>VLOOKUP(cukier[[#This Row],[Rok]],$U$8:$V$17,2)*cukier[[#This Row],[Ilosc]]</f>
        <v>928.64999999999986</v>
      </c>
      <c r="G219" s="2">
        <f>SUMIFS(C:C,A:A,"&lt;"&amp;A219,B:B,cukier[[#This Row],[NIP]])+cukier[[#This Row],[Ilosc]]</f>
        <v>2934</v>
      </c>
      <c r="H219" s="2">
        <f>IF(cukier[[#This Row],[Dotychczas Kupno]]&lt;100, 0,IF(cukier[[#This Row],[Dotychczas Kupno]]&lt;1000, 0.05, IF(cukier[[#This Row],[Dotychczas Kupno]]&lt;10000, 0.1, 0.2)))</f>
        <v>0.1</v>
      </c>
      <c r="I219" s="2">
        <f>cukier[[#This Row],[Rabat]]*cukier[[#This Row],[Ilosc]]</f>
        <v>45.300000000000004</v>
      </c>
    </row>
    <row r="220" spans="1:9" x14ac:dyDescent="0.25">
      <c r="A220" s="1">
        <v>38754</v>
      </c>
      <c r="B220" s="2" t="s">
        <v>22</v>
      </c>
      <c r="C220">
        <v>223</v>
      </c>
      <c r="D220">
        <f>SUMIF(B:B,cukier[[#This Row],[NIP]],C:C)</f>
        <v>26025</v>
      </c>
      <c r="E220" s="2">
        <f>YEAR(cukier[[#This Row],[Data]])</f>
        <v>2006</v>
      </c>
      <c r="F220" s="2">
        <f>VLOOKUP(cukier[[#This Row],[Rok]],$U$8:$V$17,2)*cukier[[#This Row],[Ilosc]]</f>
        <v>457.15</v>
      </c>
      <c r="G220" s="2">
        <f>SUMIFS(C:C,A:A,"&lt;"&amp;A220,B:B,cukier[[#This Row],[NIP]])+cukier[[#This Row],[Ilosc]]</f>
        <v>2634</v>
      </c>
      <c r="H220" s="2">
        <f>IF(cukier[[#This Row],[Dotychczas Kupno]]&lt;100, 0,IF(cukier[[#This Row],[Dotychczas Kupno]]&lt;1000, 0.05, IF(cukier[[#This Row],[Dotychczas Kupno]]&lt;10000, 0.1, 0.2)))</f>
        <v>0.1</v>
      </c>
      <c r="I220" s="2">
        <f>cukier[[#This Row],[Rabat]]*cukier[[#This Row],[Ilosc]]</f>
        <v>22.3</v>
      </c>
    </row>
    <row r="221" spans="1:9" x14ac:dyDescent="0.25">
      <c r="A221" s="1">
        <v>38755</v>
      </c>
      <c r="B221" s="2" t="s">
        <v>64</v>
      </c>
      <c r="C221">
        <v>1</v>
      </c>
      <c r="D221">
        <f>SUMIF(B:B,cukier[[#This Row],[NIP]],C:C)</f>
        <v>34</v>
      </c>
      <c r="E221" s="2">
        <f>YEAR(cukier[[#This Row],[Data]])</f>
        <v>2006</v>
      </c>
      <c r="F221" s="2">
        <f>VLOOKUP(cukier[[#This Row],[Rok]],$U$8:$V$17,2)*cukier[[#This Row],[Ilosc]]</f>
        <v>2.0499999999999998</v>
      </c>
      <c r="G221" s="2">
        <f>SUMIFS(C:C,A:A,"&lt;"&amp;A221,B:B,cukier[[#This Row],[NIP]])+cukier[[#This Row],[Ilosc]]</f>
        <v>3</v>
      </c>
      <c r="H221" s="2">
        <f>IF(cukier[[#This Row],[Dotychczas Kupno]]&lt;100, 0,IF(cukier[[#This Row],[Dotychczas Kupno]]&lt;1000, 0.05, IF(cukier[[#This Row],[Dotychczas Kupno]]&lt;10000, 0.1, 0.2)))</f>
        <v>0</v>
      </c>
      <c r="I221" s="2">
        <f>cukier[[#This Row],[Rabat]]*cukier[[#This Row],[Ilosc]]</f>
        <v>0</v>
      </c>
    </row>
    <row r="222" spans="1:9" x14ac:dyDescent="0.25">
      <c r="A222" s="1">
        <v>38757</v>
      </c>
      <c r="B222" s="2" t="s">
        <v>55</v>
      </c>
      <c r="C222">
        <v>170</v>
      </c>
      <c r="D222">
        <f>SUMIF(B:B,cukier[[#This Row],[NIP]],C:C)</f>
        <v>4926</v>
      </c>
      <c r="E222" s="2">
        <f>YEAR(cukier[[#This Row],[Data]])</f>
        <v>2006</v>
      </c>
      <c r="F222" s="2">
        <f>VLOOKUP(cukier[[#This Row],[Rok]],$U$8:$V$17,2)*cukier[[#This Row],[Ilosc]]</f>
        <v>348.49999999999994</v>
      </c>
      <c r="G222" s="2">
        <f>SUMIFS(C:C,A:A,"&lt;"&amp;A222,B:B,cukier[[#This Row],[NIP]])+cukier[[#This Row],[Ilosc]]</f>
        <v>347</v>
      </c>
      <c r="H222" s="2">
        <f>IF(cukier[[#This Row],[Dotychczas Kupno]]&lt;100, 0,IF(cukier[[#This Row],[Dotychczas Kupno]]&lt;1000, 0.05, IF(cukier[[#This Row],[Dotychczas Kupno]]&lt;10000, 0.1, 0.2)))</f>
        <v>0.05</v>
      </c>
      <c r="I222" s="2">
        <f>cukier[[#This Row],[Rabat]]*cukier[[#This Row],[Ilosc]]</f>
        <v>8.5</v>
      </c>
    </row>
    <row r="223" spans="1:9" x14ac:dyDescent="0.25">
      <c r="A223" s="1">
        <v>38757</v>
      </c>
      <c r="B223" s="2" t="s">
        <v>86</v>
      </c>
      <c r="C223">
        <v>19</v>
      </c>
      <c r="D223">
        <f>SUMIF(B:B,cukier[[#This Row],[NIP]],C:C)</f>
        <v>56</v>
      </c>
      <c r="E223" s="2">
        <f>YEAR(cukier[[#This Row],[Data]])</f>
        <v>2006</v>
      </c>
      <c r="F223" s="2">
        <f>VLOOKUP(cukier[[#This Row],[Rok]],$U$8:$V$17,2)*cukier[[#This Row],[Ilosc]]</f>
        <v>38.949999999999996</v>
      </c>
      <c r="G223" s="2">
        <f>SUMIFS(C:C,A:A,"&lt;"&amp;A223,B:B,cukier[[#This Row],[NIP]])+cukier[[#This Row],[Ilosc]]</f>
        <v>28</v>
      </c>
      <c r="H223" s="2">
        <f>IF(cukier[[#This Row],[Dotychczas Kupno]]&lt;100, 0,IF(cukier[[#This Row],[Dotychczas Kupno]]&lt;1000, 0.05, IF(cukier[[#This Row],[Dotychczas Kupno]]&lt;10000, 0.1, 0.2)))</f>
        <v>0</v>
      </c>
      <c r="I223" s="2">
        <f>cukier[[#This Row],[Rabat]]*cukier[[#This Row],[Ilosc]]</f>
        <v>0</v>
      </c>
    </row>
    <row r="224" spans="1:9" x14ac:dyDescent="0.25">
      <c r="A224" s="1">
        <v>38757</v>
      </c>
      <c r="B224" s="2" t="s">
        <v>17</v>
      </c>
      <c r="C224">
        <v>464</v>
      </c>
      <c r="D224">
        <f>SUMIF(B:B,cukier[[#This Row],[NIP]],C:C)</f>
        <v>19896</v>
      </c>
      <c r="E224" s="2">
        <f>YEAR(cukier[[#This Row],[Data]])</f>
        <v>2006</v>
      </c>
      <c r="F224" s="2">
        <f>VLOOKUP(cukier[[#This Row],[Rok]],$U$8:$V$17,2)*cukier[[#This Row],[Ilosc]]</f>
        <v>951.19999999999993</v>
      </c>
      <c r="G224" s="2">
        <f>SUMIFS(C:C,A:A,"&lt;"&amp;A224,B:B,cukier[[#This Row],[NIP]])+cukier[[#This Row],[Ilosc]]</f>
        <v>2409</v>
      </c>
      <c r="H224" s="2">
        <f>IF(cukier[[#This Row],[Dotychczas Kupno]]&lt;100, 0,IF(cukier[[#This Row],[Dotychczas Kupno]]&lt;1000, 0.05, IF(cukier[[#This Row],[Dotychczas Kupno]]&lt;10000, 0.1, 0.2)))</f>
        <v>0.1</v>
      </c>
      <c r="I224" s="2">
        <f>cukier[[#This Row],[Rabat]]*cukier[[#This Row],[Ilosc]]</f>
        <v>46.400000000000006</v>
      </c>
    </row>
    <row r="225" spans="1:9" x14ac:dyDescent="0.25">
      <c r="A225" s="1">
        <v>38761</v>
      </c>
      <c r="B225" s="2" t="s">
        <v>7</v>
      </c>
      <c r="C225">
        <v>230</v>
      </c>
      <c r="D225">
        <f>SUMIF(B:B,cukier[[#This Row],[NIP]],C:C)</f>
        <v>27505</v>
      </c>
      <c r="E225" s="2">
        <f>YEAR(cukier[[#This Row],[Data]])</f>
        <v>2006</v>
      </c>
      <c r="F225" s="2">
        <f>VLOOKUP(cukier[[#This Row],[Rok]],$U$8:$V$17,2)*cukier[[#This Row],[Ilosc]]</f>
        <v>471.49999999999994</v>
      </c>
      <c r="G225" s="2">
        <f>SUMIFS(C:C,A:A,"&lt;"&amp;A225,B:B,cukier[[#This Row],[NIP]])+cukier[[#This Row],[Ilosc]]</f>
        <v>3107</v>
      </c>
      <c r="H225" s="2">
        <f>IF(cukier[[#This Row],[Dotychczas Kupno]]&lt;100, 0,IF(cukier[[#This Row],[Dotychczas Kupno]]&lt;1000, 0.05, IF(cukier[[#This Row],[Dotychczas Kupno]]&lt;10000, 0.1, 0.2)))</f>
        <v>0.1</v>
      </c>
      <c r="I225" s="2">
        <f>cukier[[#This Row],[Rabat]]*cukier[[#This Row],[Ilosc]]</f>
        <v>23</v>
      </c>
    </row>
    <row r="226" spans="1:9" x14ac:dyDescent="0.25">
      <c r="A226" s="1">
        <v>38765</v>
      </c>
      <c r="B226" s="2" t="s">
        <v>9</v>
      </c>
      <c r="C226">
        <v>387</v>
      </c>
      <c r="D226">
        <f>SUMIF(B:B,cukier[[#This Row],[NIP]],C:C)</f>
        <v>26955</v>
      </c>
      <c r="E226" s="2">
        <f>YEAR(cukier[[#This Row],[Data]])</f>
        <v>2006</v>
      </c>
      <c r="F226" s="2">
        <f>VLOOKUP(cukier[[#This Row],[Rok]],$U$8:$V$17,2)*cukier[[#This Row],[Ilosc]]</f>
        <v>793.34999999999991</v>
      </c>
      <c r="G226" s="2">
        <f>SUMIFS(C:C,A:A,"&lt;"&amp;A226,B:B,cukier[[#This Row],[NIP]])+cukier[[#This Row],[Ilosc]]</f>
        <v>3153</v>
      </c>
      <c r="H226" s="2">
        <f>IF(cukier[[#This Row],[Dotychczas Kupno]]&lt;100, 0,IF(cukier[[#This Row],[Dotychczas Kupno]]&lt;1000, 0.05, IF(cukier[[#This Row],[Dotychczas Kupno]]&lt;10000, 0.1, 0.2)))</f>
        <v>0.1</v>
      </c>
      <c r="I226" s="2">
        <f>cukier[[#This Row],[Rabat]]*cukier[[#This Row],[Ilosc]]</f>
        <v>38.700000000000003</v>
      </c>
    </row>
    <row r="227" spans="1:9" x14ac:dyDescent="0.25">
      <c r="A227" s="1">
        <v>38766</v>
      </c>
      <c r="B227" s="2" t="s">
        <v>45</v>
      </c>
      <c r="C227">
        <v>264</v>
      </c>
      <c r="D227">
        <f>SUMIF(B:B,cukier[[#This Row],[NIP]],C:C)</f>
        <v>26451</v>
      </c>
      <c r="E227" s="2">
        <f>YEAR(cukier[[#This Row],[Data]])</f>
        <v>2006</v>
      </c>
      <c r="F227" s="2">
        <f>VLOOKUP(cukier[[#This Row],[Rok]],$U$8:$V$17,2)*cukier[[#This Row],[Ilosc]]</f>
        <v>541.19999999999993</v>
      </c>
      <c r="G227" s="2">
        <f>SUMIFS(C:C,A:A,"&lt;"&amp;A227,B:B,cukier[[#This Row],[NIP]])+cukier[[#This Row],[Ilosc]]</f>
        <v>1914</v>
      </c>
      <c r="H227" s="2">
        <f>IF(cukier[[#This Row],[Dotychczas Kupno]]&lt;100, 0,IF(cukier[[#This Row],[Dotychczas Kupno]]&lt;1000, 0.05, IF(cukier[[#This Row],[Dotychczas Kupno]]&lt;10000, 0.1, 0.2)))</f>
        <v>0.1</v>
      </c>
      <c r="I227" s="2">
        <f>cukier[[#This Row],[Rabat]]*cukier[[#This Row],[Ilosc]]</f>
        <v>26.400000000000002</v>
      </c>
    </row>
    <row r="228" spans="1:9" x14ac:dyDescent="0.25">
      <c r="A228" s="1">
        <v>38767</v>
      </c>
      <c r="B228" s="2" t="s">
        <v>18</v>
      </c>
      <c r="C228">
        <v>163</v>
      </c>
      <c r="D228">
        <f>SUMIF(B:B,cukier[[#This Row],[NIP]],C:C)</f>
        <v>5156</v>
      </c>
      <c r="E228" s="2">
        <f>YEAR(cukier[[#This Row],[Data]])</f>
        <v>2006</v>
      </c>
      <c r="F228" s="2">
        <f>VLOOKUP(cukier[[#This Row],[Rok]],$U$8:$V$17,2)*cukier[[#This Row],[Ilosc]]</f>
        <v>334.15</v>
      </c>
      <c r="G228" s="2">
        <f>SUMIFS(C:C,A:A,"&lt;"&amp;A228,B:B,cukier[[#This Row],[NIP]])+cukier[[#This Row],[Ilosc]]</f>
        <v>757</v>
      </c>
      <c r="H228" s="2">
        <f>IF(cukier[[#This Row],[Dotychczas Kupno]]&lt;100, 0,IF(cukier[[#This Row],[Dotychczas Kupno]]&lt;1000, 0.05, IF(cukier[[#This Row],[Dotychczas Kupno]]&lt;10000, 0.1, 0.2)))</f>
        <v>0.05</v>
      </c>
      <c r="I228" s="2">
        <f>cukier[[#This Row],[Rabat]]*cukier[[#This Row],[Ilosc]]</f>
        <v>8.15</v>
      </c>
    </row>
    <row r="229" spans="1:9" x14ac:dyDescent="0.25">
      <c r="A229" s="1">
        <v>38768</v>
      </c>
      <c r="B229" s="2" t="s">
        <v>36</v>
      </c>
      <c r="C229">
        <v>14</v>
      </c>
      <c r="D229">
        <f>SUMIF(B:B,cukier[[#This Row],[NIP]],C:C)</f>
        <v>48</v>
      </c>
      <c r="E229" s="2">
        <f>YEAR(cukier[[#This Row],[Data]])</f>
        <v>2006</v>
      </c>
      <c r="F229" s="2">
        <f>VLOOKUP(cukier[[#This Row],[Rok]],$U$8:$V$17,2)*cukier[[#This Row],[Ilosc]]</f>
        <v>28.699999999999996</v>
      </c>
      <c r="G229" s="2">
        <f>SUMIFS(C:C,A:A,"&lt;"&amp;A229,B:B,cukier[[#This Row],[NIP]])+cukier[[#This Row],[Ilosc]]</f>
        <v>26</v>
      </c>
      <c r="H229" s="2">
        <f>IF(cukier[[#This Row],[Dotychczas Kupno]]&lt;100, 0,IF(cukier[[#This Row],[Dotychczas Kupno]]&lt;1000, 0.05, IF(cukier[[#This Row],[Dotychczas Kupno]]&lt;10000, 0.1, 0.2)))</f>
        <v>0</v>
      </c>
      <c r="I229" s="2">
        <f>cukier[[#This Row],[Rabat]]*cukier[[#This Row],[Ilosc]]</f>
        <v>0</v>
      </c>
    </row>
    <row r="230" spans="1:9" x14ac:dyDescent="0.25">
      <c r="A230" s="1">
        <v>38769</v>
      </c>
      <c r="B230" s="2" t="s">
        <v>71</v>
      </c>
      <c r="C230">
        <v>98</v>
      </c>
      <c r="D230">
        <f>SUMIF(B:B,cukier[[#This Row],[NIP]],C:C)</f>
        <v>3185</v>
      </c>
      <c r="E230" s="2">
        <f>YEAR(cukier[[#This Row],[Data]])</f>
        <v>2006</v>
      </c>
      <c r="F230" s="2">
        <f>VLOOKUP(cukier[[#This Row],[Rok]],$U$8:$V$17,2)*cukier[[#This Row],[Ilosc]]</f>
        <v>200.89999999999998</v>
      </c>
      <c r="G230" s="2">
        <f>SUMIFS(C:C,A:A,"&lt;"&amp;A230,B:B,cukier[[#This Row],[NIP]])+cukier[[#This Row],[Ilosc]]</f>
        <v>293</v>
      </c>
      <c r="H230" s="2">
        <f>IF(cukier[[#This Row],[Dotychczas Kupno]]&lt;100, 0,IF(cukier[[#This Row],[Dotychczas Kupno]]&lt;1000, 0.05, IF(cukier[[#This Row],[Dotychczas Kupno]]&lt;10000, 0.1, 0.2)))</f>
        <v>0.05</v>
      </c>
      <c r="I230" s="2">
        <f>cukier[[#This Row],[Rabat]]*cukier[[#This Row],[Ilosc]]</f>
        <v>4.9000000000000004</v>
      </c>
    </row>
    <row r="231" spans="1:9" x14ac:dyDescent="0.25">
      <c r="A231" s="1">
        <v>38780</v>
      </c>
      <c r="B231" s="2" t="s">
        <v>97</v>
      </c>
      <c r="C231">
        <v>16</v>
      </c>
      <c r="D231">
        <f>SUMIF(B:B,cukier[[#This Row],[NIP]],C:C)</f>
        <v>42</v>
      </c>
      <c r="E231" s="2">
        <f>YEAR(cukier[[#This Row],[Data]])</f>
        <v>2006</v>
      </c>
      <c r="F231" s="2">
        <f>VLOOKUP(cukier[[#This Row],[Rok]],$U$8:$V$17,2)*cukier[[#This Row],[Ilosc]]</f>
        <v>32.799999999999997</v>
      </c>
      <c r="G231" s="2">
        <f>SUMIFS(C:C,A:A,"&lt;"&amp;A231,B:B,cukier[[#This Row],[NIP]])+cukier[[#This Row],[Ilosc]]</f>
        <v>16</v>
      </c>
      <c r="H231" s="2">
        <f>IF(cukier[[#This Row],[Dotychczas Kupno]]&lt;100, 0,IF(cukier[[#This Row],[Dotychczas Kupno]]&lt;1000, 0.05, IF(cukier[[#This Row],[Dotychczas Kupno]]&lt;10000, 0.1, 0.2)))</f>
        <v>0</v>
      </c>
      <c r="I231" s="2">
        <f>cukier[[#This Row],[Rabat]]*cukier[[#This Row],[Ilosc]]</f>
        <v>0</v>
      </c>
    </row>
    <row r="232" spans="1:9" x14ac:dyDescent="0.25">
      <c r="A232" s="1">
        <v>38780</v>
      </c>
      <c r="B232" s="2" t="s">
        <v>26</v>
      </c>
      <c r="C232">
        <v>80</v>
      </c>
      <c r="D232">
        <f>SUMIF(B:B,cukier[[#This Row],[NIP]],C:C)</f>
        <v>2286</v>
      </c>
      <c r="E232" s="2">
        <f>YEAR(cukier[[#This Row],[Data]])</f>
        <v>2006</v>
      </c>
      <c r="F232" s="2">
        <f>VLOOKUP(cukier[[#This Row],[Rok]],$U$8:$V$17,2)*cukier[[#This Row],[Ilosc]]</f>
        <v>164</v>
      </c>
      <c r="G232" s="2">
        <f>SUMIFS(C:C,A:A,"&lt;"&amp;A232,B:B,cukier[[#This Row],[NIP]])+cukier[[#This Row],[Ilosc]]</f>
        <v>128</v>
      </c>
      <c r="H232" s="2">
        <f>IF(cukier[[#This Row],[Dotychczas Kupno]]&lt;100, 0,IF(cukier[[#This Row],[Dotychczas Kupno]]&lt;1000, 0.05, IF(cukier[[#This Row],[Dotychczas Kupno]]&lt;10000, 0.1, 0.2)))</f>
        <v>0.05</v>
      </c>
      <c r="I232" s="2">
        <f>cukier[[#This Row],[Rabat]]*cukier[[#This Row],[Ilosc]]</f>
        <v>4</v>
      </c>
    </row>
    <row r="233" spans="1:9" x14ac:dyDescent="0.25">
      <c r="A233" s="1">
        <v>38784</v>
      </c>
      <c r="B233" s="2" t="s">
        <v>39</v>
      </c>
      <c r="C233">
        <v>127</v>
      </c>
      <c r="D233">
        <f>SUMIF(B:B,cukier[[#This Row],[NIP]],C:C)</f>
        <v>2042</v>
      </c>
      <c r="E233" s="2">
        <f>YEAR(cukier[[#This Row],[Data]])</f>
        <v>2006</v>
      </c>
      <c r="F233" s="2">
        <f>VLOOKUP(cukier[[#This Row],[Rok]],$U$8:$V$17,2)*cukier[[#This Row],[Ilosc]]</f>
        <v>260.34999999999997</v>
      </c>
      <c r="G233" s="2">
        <f>SUMIFS(C:C,A:A,"&lt;"&amp;A233,B:B,cukier[[#This Row],[NIP]])+cukier[[#This Row],[Ilosc]]</f>
        <v>307</v>
      </c>
      <c r="H233" s="2">
        <f>IF(cukier[[#This Row],[Dotychczas Kupno]]&lt;100, 0,IF(cukier[[#This Row],[Dotychczas Kupno]]&lt;1000, 0.05, IF(cukier[[#This Row],[Dotychczas Kupno]]&lt;10000, 0.1, 0.2)))</f>
        <v>0.05</v>
      </c>
      <c r="I233" s="2">
        <f>cukier[[#This Row],[Rabat]]*cukier[[#This Row],[Ilosc]]</f>
        <v>6.3500000000000005</v>
      </c>
    </row>
    <row r="234" spans="1:9" x14ac:dyDescent="0.25">
      <c r="A234" s="1">
        <v>38786</v>
      </c>
      <c r="B234" s="2" t="s">
        <v>19</v>
      </c>
      <c r="C234">
        <v>170</v>
      </c>
      <c r="D234">
        <f>SUMIF(B:B,cukier[[#This Row],[NIP]],C:C)</f>
        <v>4784</v>
      </c>
      <c r="E234" s="2">
        <f>YEAR(cukier[[#This Row],[Data]])</f>
        <v>2006</v>
      </c>
      <c r="F234" s="2">
        <f>VLOOKUP(cukier[[#This Row],[Rok]],$U$8:$V$17,2)*cukier[[#This Row],[Ilosc]]</f>
        <v>348.49999999999994</v>
      </c>
      <c r="G234" s="2">
        <f>SUMIFS(C:C,A:A,"&lt;"&amp;A234,B:B,cukier[[#This Row],[NIP]])+cukier[[#This Row],[Ilosc]]</f>
        <v>490</v>
      </c>
      <c r="H234" s="2">
        <f>IF(cukier[[#This Row],[Dotychczas Kupno]]&lt;100, 0,IF(cukier[[#This Row],[Dotychczas Kupno]]&lt;1000, 0.05, IF(cukier[[#This Row],[Dotychczas Kupno]]&lt;10000, 0.1, 0.2)))</f>
        <v>0.05</v>
      </c>
      <c r="I234" s="2">
        <f>cukier[[#This Row],[Rabat]]*cukier[[#This Row],[Ilosc]]</f>
        <v>8.5</v>
      </c>
    </row>
    <row r="235" spans="1:9" x14ac:dyDescent="0.25">
      <c r="A235" s="1">
        <v>38787</v>
      </c>
      <c r="B235" s="2" t="s">
        <v>61</v>
      </c>
      <c r="C235">
        <v>28</v>
      </c>
      <c r="D235">
        <f>SUMIF(B:B,cukier[[#This Row],[NIP]],C:C)</f>
        <v>3705</v>
      </c>
      <c r="E235" s="2">
        <f>YEAR(cukier[[#This Row],[Data]])</f>
        <v>2006</v>
      </c>
      <c r="F235" s="2">
        <f>VLOOKUP(cukier[[#This Row],[Rok]],$U$8:$V$17,2)*cukier[[#This Row],[Ilosc]]</f>
        <v>57.399999999999991</v>
      </c>
      <c r="G235" s="2">
        <f>SUMIFS(C:C,A:A,"&lt;"&amp;A235,B:B,cukier[[#This Row],[NIP]])+cukier[[#This Row],[Ilosc]]</f>
        <v>125</v>
      </c>
      <c r="H235" s="2">
        <f>IF(cukier[[#This Row],[Dotychczas Kupno]]&lt;100, 0,IF(cukier[[#This Row],[Dotychczas Kupno]]&lt;1000, 0.05, IF(cukier[[#This Row],[Dotychczas Kupno]]&lt;10000, 0.1, 0.2)))</f>
        <v>0.05</v>
      </c>
      <c r="I235" s="2">
        <f>cukier[[#This Row],[Rabat]]*cukier[[#This Row],[Ilosc]]</f>
        <v>1.4000000000000001</v>
      </c>
    </row>
    <row r="236" spans="1:9" x14ac:dyDescent="0.25">
      <c r="A236" s="1">
        <v>38788</v>
      </c>
      <c r="B236" s="2" t="s">
        <v>98</v>
      </c>
      <c r="C236">
        <v>12</v>
      </c>
      <c r="D236">
        <f>SUMIF(B:B,cukier[[#This Row],[NIP]],C:C)</f>
        <v>55</v>
      </c>
      <c r="E236" s="2">
        <f>YEAR(cukier[[#This Row],[Data]])</f>
        <v>2006</v>
      </c>
      <c r="F236" s="2">
        <f>VLOOKUP(cukier[[#This Row],[Rok]],$U$8:$V$17,2)*cukier[[#This Row],[Ilosc]]</f>
        <v>24.599999999999998</v>
      </c>
      <c r="G236" s="2">
        <f>SUMIFS(C:C,A:A,"&lt;"&amp;A236,B:B,cukier[[#This Row],[NIP]])+cukier[[#This Row],[Ilosc]]</f>
        <v>12</v>
      </c>
      <c r="H236" s="2">
        <f>IF(cukier[[#This Row],[Dotychczas Kupno]]&lt;100, 0,IF(cukier[[#This Row],[Dotychczas Kupno]]&lt;1000, 0.05, IF(cukier[[#This Row],[Dotychczas Kupno]]&lt;10000, 0.1, 0.2)))</f>
        <v>0</v>
      </c>
      <c r="I236" s="2">
        <f>cukier[[#This Row],[Rabat]]*cukier[[#This Row],[Ilosc]]</f>
        <v>0</v>
      </c>
    </row>
    <row r="237" spans="1:9" x14ac:dyDescent="0.25">
      <c r="A237" s="1">
        <v>38790</v>
      </c>
      <c r="B237" s="2" t="s">
        <v>99</v>
      </c>
      <c r="C237">
        <v>10</v>
      </c>
      <c r="D237">
        <f>SUMIF(B:B,cukier[[#This Row],[NIP]],C:C)</f>
        <v>41</v>
      </c>
      <c r="E237" s="2">
        <f>YEAR(cukier[[#This Row],[Data]])</f>
        <v>2006</v>
      </c>
      <c r="F237" s="2">
        <f>VLOOKUP(cukier[[#This Row],[Rok]],$U$8:$V$17,2)*cukier[[#This Row],[Ilosc]]</f>
        <v>20.5</v>
      </c>
      <c r="G237" s="2">
        <f>SUMIFS(C:C,A:A,"&lt;"&amp;A237,B:B,cukier[[#This Row],[NIP]])+cukier[[#This Row],[Ilosc]]</f>
        <v>10</v>
      </c>
      <c r="H237" s="2">
        <f>IF(cukier[[#This Row],[Dotychczas Kupno]]&lt;100, 0,IF(cukier[[#This Row],[Dotychczas Kupno]]&lt;1000, 0.05, IF(cukier[[#This Row],[Dotychczas Kupno]]&lt;10000, 0.1, 0.2)))</f>
        <v>0</v>
      </c>
      <c r="I237" s="2">
        <f>cukier[[#This Row],[Rabat]]*cukier[[#This Row],[Ilosc]]</f>
        <v>0</v>
      </c>
    </row>
    <row r="238" spans="1:9" x14ac:dyDescent="0.25">
      <c r="A238" s="1">
        <v>38791</v>
      </c>
      <c r="B238" s="2" t="s">
        <v>30</v>
      </c>
      <c r="C238">
        <v>65</v>
      </c>
      <c r="D238">
        <f>SUMIF(B:B,cukier[[#This Row],[NIP]],C:C)</f>
        <v>5120</v>
      </c>
      <c r="E238" s="2">
        <f>YEAR(cukier[[#This Row],[Data]])</f>
        <v>2006</v>
      </c>
      <c r="F238" s="2">
        <f>VLOOKUP(cukier[[#This Row],[Rok]],$U$8:$V$17,2)*cukier[[#This Row],[Ilosc]]</f>
        <v>133.25</v>
      </c>
      <c r="G238" s="2">
        <f>SUMIFS(C:C,A:A,"&lt;"&amp;A238,B:B,cukier[[#This Row],[NIP]])+cukier[[#This Row],[Ilosc]]</f>
        <v>785</v>
      </c>
      <c r="H238" s="2">
        <f>IF(cukier[[#This Row],[Dotychczas Kupno]]&lt;100, 0,IF(cukier[[#This Row],[Dotychczas Kupno]]&lt;1000, 0.05, IF(cukier[[#This Row],[Dotychczas Kupno]]&lt;10000, 0.1, 0.2)))</f>
        <v>0.05</v>
      </c>
      <c r="I238" s="2">
        <f>cukier[[#This Row],[Rabat]]*cukier[[#This Row],[Ilosc]]</f>
        <v>3.25</v>
      </c>
    </row>
    <row r="239" spans="1:9" x14ac:dyDescent="0.25">
      <c r="A239" s="1">
        <v>38792</v>
      </c>
      <c r="B239" s="2" t="s">
        <v>100</v>
      </c>
      <c r="C239">
        <v>17</v>
      </c>
      <c r="D239">
        <f>SUMIF(B:B,cukier[[#This Row],[NIP]],C:C)</f>
        <v>48</v>
      </c>
      <c r="E239" s="2">
        <f>YEAR(cukier[[#This Row],[Data]])</f>
        <v>2006</v>
      </c>
      <c r="F239" s="2">
        <f>VLOOKUP(cukier[[#This Row],[Rok]],$U$8:$V$17,2)*cukier[[#This Row],[Ilosc]]</f>
        <v>34.849999999999994</v>
      </c>
      <c r="G239" s="2">
        <f>SUMIFS(C:C,A:A,"&lt;"&amp;A239,B:B,cukier[[#This Row],[NIP]])+cukier[[#This Row],[Ilosc]]</f>
        <v>17</v>
      </c>
      <c r="H239" s="2">
        <f>IF(cukier[[#This Row],[Dotychczas Kupno]]&lt;100, 0,IF(cukier[[#This Row],[Dotychczas Kupno]]&lt;1000, 0.05, IF(cukier[[#This Row],[Dotychczas Kupno]]&lt;10000, 0.1, 0.2)))</f>
        <v>0</v>
      </c>
      <c r="I239" s="2">
        <f>cukier[[#This Row],[Rabat]]*cukier[[#This Row],[Ilosc]]</f>
        <v>0</v>
      </c>
    </row>
    <row r="240" spans="1:9" x14ac:dyDescent="0.25">
      <c r="A240" s="1">
        <v>38792</v>
      </c>
      <c r="B240" s="2" t="s">
        <v>9</v>
      </c>
      <c r="C240">
        <v>262</v>
      </c>
      <c r="D240">
        <f>SUMIF(B:B,cukier[[#This Row],[NIP]],C:C)</f>
        <v>26955</v>
      </c>
      <c r="E240" s="2">
        <f>YEAR(cukier[[#This Row],[Data]])</f>
        <v>2006</v>
      </c>
      <c r="F240" s="2">
        <f>VLOOKUP(cukier[[#This Row],[Rok]],$U$8:$V$17,2)*cukier[[#This Row],[Ilosc]]</f>
        <v>537.09999999999991</v>
      </c>
      <c r="G240" s="2">
        <f>SUMIFS(C:C,A:A,"&lt;"&amp;A240,B:B,cukier[[#This Row],[NIP]])+cukier[[#This Row],[Ilosc]]</f>
        <v>3415</v>
      </c>
      <c r="H240" s="2">
        <f>IF(cukier[[#This Row],[Dotychczas Kupno]]&lt;100, 0,IF(cukier[[#This Row],[Dotychczas Kupno]]&lt;1000, 0.05, IF(cukier[[#This Row],[Dotychczas Kupno]]&lt;10000, 0.1, 0.2)))</f>
        <v>0.1</v>
      </c>
      <c r="I240" s="2">
        <f>cukier[[#This Row],[Rabat]]*cukier[[#This Row],[Ilosc]]</f>
        <v>26.200000000000003</v>
      </c>
    </row>
    <row r="241" spans="1:9" x14ac:dyDescent="0.25">
      <c r="A241" s="1">
        <v>38792</v>
      </c>
      <c r="B241" s="2" t="s">
        <v>101</v>
      </c>
      <c r="C241">
        <v>20</v>
      </c>
      <c r="D241">
        <f>SUMIF(B:B,cukier[[#This Row],[NIP]],C:C)</f>
        <v>36</v>
      </c>
      <c r="E241" s="2">
        <f>YEAR(cukier[[#This Row],[Data]])</f>
        <v>2006</v>
      </c>
      <c r="F241" s="2">
        <f>VLOOKUP(cukier[[#This Row],[Rok]],$U$8:$V$17,2)*cukier[[#This Row],[Ilosc]]</f>
        <v>41</v>
      </c>
      <c r="G241" s="2">
        <f>SUMIFS(C:C,A:A,"&lt;"&amp;A241,B:B,cukier[[#This Row],[NIP]])+cukier[[#This Row],[Ilosc]]</f>
        <v>20</v>
      </c>
      <c r="H241" s="2">
        <f>IF(cukier[[#This Row],[Dotychczas Kupno]]&lt;100, 0,IF(cukier[[#This Row],[Dotychczas Kupno]]&lt;1000, 0.05, IF(cukier[[#This Row],[Dotychczas Kupno]]&lt;10000, 0.1, 0.2)))</f>
        <v>0</v>
      </c>
      <c r="I241" s="2">
        <f>cukier[[#This Row],[Rabat]]*cukier[[#This Row],[Ilosc]]</f>
        <v>0</v>
      </c>
    </row>
    <row r="242" spans="1:9" x14ac:dyDescent="0.25">
      <c r="A242" s="1">
        <v>38801</v>
      </c>
      <c r="B242" s="2" t="s">
        <v>7</v>
      </c>
      <c r="C242">
        <v>224</v>
      </c>
      <c r="D242">
        <f>SUMIF(B:B,cukier[[#This Row],[NIP]],C:C)</f>
        <v>27505</v>
      </c>
      <c r="E242" s="2">
        <f>YEAR(cukier[[#This Row],[Data]])</f>
        <v>2006</v>
      </c>
      <c r="F242" s="2">
        <f>VLOOKUP(cukier[[#This Row],[Rok]],$U$8:$V$17,2)*cukier[[#This Row],[Ilosc]]</f>
        <v>459.19999999999993</v>
      </c>
      <c r="G242" s="2">
        <f>SUMIFS(C:C,A:A,"&lt;"&amp;A242,B:B,cukier[[#This Row],[NIP]])+cukier[[#This Row],[Ilosc]]</f>
        <v>3331</v>
      </c>
      <c r="H242" s="2">
        <f>IF(cukier[[#This Row],[Dotychczas Kupno]]&lt;100, 0,IF(cukier[[#This Row],[Dotychczas Kupno]]&lt;1000, 0.05, IF(cukier[[#This Row],[Dotychczas Kupno]]&lt;10000, 0.1, 0.2)))</f>
        <v>0.1</v>
      </c>
      <c r="I242" s="2">
        <f>cukier[[#This Row],[Rabat]]*cukier[[#This Row],[Ilosc]]</f>
        <v>22.400000000000002</v>
      </c>
    </row>
    <row r="243" spans="1:9" x14ac:dyDescent="0.25">
      <c r="A243" s="1">
        <v>38808</v>
      </c>
      <c r="B243" s="2" t="s">
        <v>52</v>
      </c>
      <c r="C243">
        <v>199</v>
      </c>
      <c r="D243">
        <f>SUMIF(B:B,cukier[[#This Row],[NIP]],C:C)</f>
        <v>5460</v>
      </c>
      <c r="E243" s="2">
        <f>YEAR(cukier[[#This Row],[Data]])</f>
        <v>2006</v>
      </c>
      <c r="F243" s="2">
        <f>VLOOKUP(cukier[[#This Row],[Rok]],$U$8:$V$17,2)*cukier[[#This Row],[Ilosc]]</f>
        <v>407.95</v>
      </c>
      <c r="G243" s="2">
        <f>SUMIFS(C:C,A:A,"&lt;"&amp;A243,B:B,cukier[[#This Row],[NIP]])+cukier[[#This Row],[Ilosc]]</f>
        <v>334</v>
      </c>
      <c r="H243" s="2">
        <f>IF(cukier[[#This Row],[Dotychczas Kupno]]&lt;100, 0,IF(cukier[[#This Row],[Dotychczas Kupno]]&lt;1000, 0.05, IF(cukier[[#This Row],[Dotychczas Kupno]]&lt;10000, 0.1, 0.2)))</f>
        <v>0.05</v>
      </c>
      <c r="I243" s="2">
        <f>cukier[[#This Row],[Rabat]]*cukier[[#This Row],[Ilosc]]</f>
        <v>9.9500000000000011</v>
      </c>
    </row>
    <row r="244" spans="1:9" x14ac:dyDescent="0.25">
      <c r="A244" s="1">
        <v>38813</v>
      </c>
      <c r="B244" s="2" t="s">
        <v>30</v>
      </c>
      <c r="C244">
        <v>70</v>
      </c>
      <c r="D244">
        <f>SUMIF(B:B,cukier[[#This Row],[NIP]],C:C)</f>
        <v>5120</v>
      </c>
      <c r="E244" s="2">
        <f>YEAR(cukier[[#This Row],[Data]])</f>
        <v>2006</v>
      </c>
      <c r="F244" s="2">
        <f>VLOOKUP(cukier[[#This Row],[Rok]],$U$8:$V$17,2)*cukier[[#This Row],[Ilosc]]</f>
        <v>143.5</v>
      </c>
      <c r="G244" s="2">
        <f>SUMIFS(C:C,A:A,"&lt;"&amp;A244,B:B,cukier[[#This Row],[NIP]])+cukier[[#This Row],[Ilosc]]</f>
        <v>855</v>
      </c>
      <c r="H244" s="2">
        <f>IF(cukier[[#This Row],[Dotychczas Kupno]]&lt;100, 0,IF(cukier[[#This Row],[Dotychczas Kupno]]&lt;1000, 0.05, IF(cukier[[#This Row],[Dotychczas Kupno]]&lt;10000, 0.1, 0.2)))</f>
        <v>0.05</v>
      </c>
      <c r="I244" s="2">
        <f>cukier[[#This Row],[Rabat]]*cukier[[#This Row],[Ilosc]]</f>
        <v>3.5</v>
      </c>
    </row>
    <row r="245" spans="1:9" x14ac:dyDescent="0.25">
      <c r="A245" s="1">
        <v>38815</v>
      </c>
      <c r="B245" s="2" t="s">
        <v>102</v>
      </c>
      <c r="C245">
        <v>171</v>
      </c>
      <c r="D245">
        <f>SUMIF(B:B,cukier[[#This Row],[NIP]],C:C)</f>
        <v>7904</v>
      </c>
      <c r="E245" s="2">
        <f>YEAR(cukier[[#This Row],[Data]])</f>
        <v>2006</v>
      </c>
      <c r="F245" s="2">
        <f>VLOOKUP(cukier[[#This Row],[Rok]],$U$8:$V$17,2)*cukier[[#This Row],[Ilosc]]</f>
        <v>350.54999999999995</v>
      </c>
      <c r="G245" s="2">
        <f>SUMIFS(C:C,A:A,"&lt;"&amp;A245,B:B,cukier[[#This Row],[NIP]])+cukier[[#This Row],[Ilosc]]</f>
        <v>171</v>
      </c>
      <c r="H245" s="2">
        <f>IF(cukier[[#This Row],[Dotychczas Kupno]]&lt;100, 0,IF(cukier[[#This Row],[Dotychczas Kupno]]&lt;1000, 0.05, IF(cukier[[#This Row],[Dotychczas Kupno]]&lt;10000, 0.1, 0.2)))</f>
        <v>0.05</v>
      </c>
      <c r="I245" s="2">
        <f>cukier[[#This Row],[Rabat]]*cukier[[#This Row],[Ilosc]]</f>
        <v>8.5500000000000007</v>
      </c>
    </row>
    <row r="246" spans="1:9" x14ac:dyDescent="0.25">
      <c r="A246" s="1">
        <v>38815</v>
      </c>
      <c r="B246" s="2" t="s">
        <v>103</v>
      </c>
      <c r="C246">
        <v>1</v>
      </c>
      <c r="D246">
        <f>SUMIF(B:B,cukier[[#This Row],[NIP]],C:C)</f>
        <v>1</v>
      </c>
      <c r="E246" s="2">
        <f>YEAR(cukier[[#This Row],[Data]])</f>
        <v>2006</v>
      </c>
      <c r="F246" s="2">
        <f>VLOOKUP(cukier[[#This Row],[Rok]],$U$8:$V$17,2)*cukier[[#This Row],[Ilosc]]</f>
        <v>2.0499999999999998</v>
      </c>
      <c r="G246" s="2">
        <f>SUMIFS(C:C,A:A,"&lt;"&amp;A246,B:B,cukier[[#This Row],[NIP]])+cukier[[#This Row],[Ilosc]]</f>
        <v>1</v>
      </c>
      <c r="H246" s="2">
        <f>IF(cukier[[#This Row],[Dotychczas Kupno]]&lt;100, 0,IF(cukier[[#This Row],[Dotychczas Kupno]]&lt;1000, 0.05, IF(cukier[[#This Row],[Dotychczas Kupno]]&lt;10000, 0.1, 0.2)))</f>
        <v>0</v>
      </c>
      <c r="I246" s="2">
        <f>cukier[[#This Row],[Rabat]]*cukier[[#This Row],[Ilosc]]</f>
        <v>0</v>
      </c>
    </row>
    <row r="247" spans="1:9" x14ac:dyDescent="0.25">
      <c r="A247" s="1">
        <v>38817</v>
      </c>
      <c r="B247" s="2" t="s">
        <v>94</v>
      </c>
      <c r="C247">
        <v>13</v>
      </c>
      <c r="D247">
        <f>SUMIF(B:B,cukier[[#This Row],[NIP]],C:C)</f>
        <v>69</v>
      </c>
      <c r="E247" s="2">
        <f>YEAR(cukier[[#This Row],[Data]])</f>
        <v>2006</v>
      </c>
      <c r="F247" s="2">
        <f>VLOOKUP(cukier[[#This Row],[Rok]],$U$8:$V$17,2)*cukier[[#This Row],[Ilosc]]</f>
        <v>26.65</v>
      </c>
      <c r="G247" s="2">
        <f>SUMIFS(C:C,A:A,"&lt;"&amp;A247,B:B,cukier[[#This Row],[NIP]])+cukier[[#This Row],[Ilosc]]</f>
        <v>33</v>
      </c>
      <c r="H247" s="2">
        <f>IF(cukier[[#This Row],[Dotychczas Kupno]]&lt;100, 0,IF(cukier[[#This Row],[Dotychczas Kupno]]&lt;1000, 0.05, IF(cukier[[#This Row],[Dotychczas Kupno]]&lt;10000, 0.1, 0.2)))</f>
        <v>0</v>
      </c>
      <c r="I247" s="2">
        <f>cukier[[#This Row],[Rabat]]*cukier[[#This Row],[Ilosc]]</f>
        <v>0</v>
      </c>
    </row>
    <row r="248" spans="1:9" x14ac:dyDescent="0.25">
      <c r="A248" s="1">
        <v>38818</v>
      </c>
      <c r="B248" s="2" t="s">
        <v>9</v>
      </c>
      <c r="C248">
        <v>293</v>
      </c>
      <c r="D248">
        <f>SUMIF(B:B,cukier[[#This Row],[NIP]],C:C)</f>
        <v>26955</v>
      </c>
      <c r="E248" s="2">
        <f>YEAR(cukier[[#This Row],[Data]])</f>
        <v>2006</v>
      </c>
      <c r="F248" s="2">
        <f>VLOOKUP(cukier[[#This Row],[Rok]],$U$8:$V$17,2)*cukier[[#This Row],[Ilosc]]</f>
        <v>600.65</v>
      </c>
      <c r="G248" s="2">
        <f>SUMIFS(C:C,A:A,"&lt;"&amp;A248,B:B,cukier[[#This Row],[NIP]])+cukier[[#This Row],[Ilosc]]</f>
        <v>3708</v>
      </c>
      <c r="H248" s="2">
        <f>IF(cukier[[#This Row],[Dotychczas Kupno]]&lt;100, 0,IF(cukier[[#This Row],[Dotychczas Kupno]]&lt;1000, 0.05, IF(cukier[[#This Row],[Dotychczas Kupno]]&lt;10000, 0.1, 0.2)))</f>
        <v>0.1</v>
      </c>
      <c r="I248" s="2">
        <f>cukier[[#This Row],[Rabat]]*cukier[[#This Row],[Ilosc]]</f>
        <v>29.3</v>
      </c>
    </row>
    <row r="249" spans="1:9" x14ac:dyDescent="0.25">
      <c r="A249" s="1">
        <v>38818</v>
      </c>
      <c r="B249" s="2" t="s">
        <v>87</v>
      </c>
      <c r="C249">
        <v>11</v>
      </c>
      <c r="D249">
        <f>SUMIF(B:B,cukier[[#This Row],[NIP]],C:C)</f>
        <v>55</v>
      </c>
      <c r="E249" s="2">
        <f>YEAR(cukier[[#This Row],[Data]])</f>
        <v>2006</v>
      </c>
      <c r="F249" s="2">
        <f>VLOOKUP(cukier[[#This Row],[Rok]],$U$8:$V$17,2)*cukier[[#This Row],[Ilosc]]</f>
        <v>22.549999999999997</v>
      </c>
      <c r="G249" s="2">
        <f>SUMIFS(C:C,A:A,"&lt;"&amp;A249,B:B,cukier[[#This Row],[NIP]])+cukier[[#This Row],[Ilosc]]</f>
        <v>27</v>
      </c>
      <c r="H249" s="2">
        <f>IF(cukier[[#This Row],[Dotychczas Kupno]]&lt;100, 0,IF(cukier[[#This Row],[Dotychczas Kupno]]&lt;1000, 0.05, IF(cukier[[#This Row],[Dotychczas Kupno]]&lt;10000, 0.1, 0.2)))</f>
        <v>0</v>
      </c>
      <c r="I249" s="2">
        <f>cukier[[#This Row],[Rabat]]*cukier[[#This Row],[Ilosc]]</f>
        <v>0</v>
      </c>
    </row>
    <row r="250" spans="1:9" x14ac:dyDescent="0.25">
      <c r="A250" s="1">
        <v>38820</v>
      </c>
      <c r="B250" s="2" t="s">
        <v>50</v>
      </c>
      <c r="C250">
        <v>162</v>
      </c>
      <c r="D250">
        <f>SUMIF(B:B,cukier[[#This Row],[NIP]],C:C)</f>
        <v>22352</v>
      </c>
      <c r="E250" s="2">
        <f>YEAR(cukier[[#This Row],[Data]])</f>
        <v>2006</v>
      </c>
      <c r="F250" s="2">
        <f>VLOOKUP(cukier[[#This Row],[Rok]],$U$8:$V$17,2)*cukier[[#This Row],[Ilosc]]</f>
        <v>332.09999999999997</v>
      </c>
      <c r="G250" s="2">
        <f>SUMIFS(C:C,A:A,"&lt;"&amp;A250,B:B,cukier[[#This Row],[NIP]])+cukier[[#This Row],[Ilosc]]</f>
        <v>2817</v>
      </c>
      <c r="H250" s="2">
        <f>IF(cukier[[#This Row],[Dotychczas Kupno]]&lt;100, 0,IF(cukier[[#This Row],[Dotychczas Kupno]]&lt;1000, 0.05, IF(cukier[[#This Row],[Dotychczas Kupno]]&lt;10000, 0.1, 0.2)))</f>
        <v>0.1</v>
      </c>
      <c r="I250" s="2">
        <f>cukier[[#This Row],[Rabat]]*cukier[[#This Row],[Ilosc]]</f>
        <v>16.2</v>
      </c>
    </row>
    <row r="251" spans="1:9" x14ac:dyDescent="0.25">
      <c r="A251" s="1">
        <v>38821</v>
      </c>
      <c r="B251" s="2" t="s">
        <v>58</v>
      </c>
      <c r="C251">
        <v>187</v>
      </c>
      <c r="D251">
        <f>SUMIF(B:B,cukier[[#This Row],[NIP]],C:C)</f>
        <v>1404</v>
      </c>
      <c r="E251" s="2">
        <f>YEAR(cukier[[#This Row],[Data]])</f>
        <v>2006</v>
      </c>
      <c r="F251" s="2">
        <f>VLOOKUP(cukier[[#This Row],[Rok]],$U$8:$V$17,2)*cukier[[#This Row],[Ilosc]]</f>
        <v>383.34999999999997</v>
      </c>
      <c r="G251" s="2">
        <f>SUMIFS(C:C,A:A,"&lt;"&amp;A251,B:B,cukier[[#This Row],[NIP]])+cukier[[#This Row],[Ilosc]]</f>
        <v>366</v>
      </c>
      <c r="H251" s="2">
        <f>IF(cukier[[#This Row],[Dotychczas Kupno]]&lt;100, 0,IF(cukier[[#This Row],[Dotychczas Kupno]]&lt;1000, 0.05, IF(cukier[[#This Row],[Dotychczas Kupno]]&lt;10000, 0.1, 0.2)))</f>
        <v>0.05</v>
      </c>
      <c r="I251" s="2">
        <f>cukier[[#This Row],[Rabat]]*cukier[[#This Row],[Ilosc]]</f>
        <v>9.35</v>
      </c>
    </row>
    <row r="252" spans="1:9" x14ac:dyDescent="0.25">
      <c r="A252" s="1">
        <v>38822</v>
      </c>
      <c r="B252" s="2" t="s">
        <v>18</v>
      </c>
      <c r="C252">
        <v>192</v>
      </c>
      <c r="D252">
        <f>SUMIF(B:B,cukier[[#This Row],[NIP]],C:C)</f>
        <v>5156</v>
      </c>
      <c r="E252" s="2">
        <f>YEAR(cukier[[#This Row],[Data]])</f>
        <v>2006</v>
      </c>
      <c r="F252" s="2">
        <f>VLOOKUP(cukier[[#This Row],[Rok]],$U$8:$V$17,2)*cukier[[#This Row],[Ilosc]]</f>
        <v>393.59999999999997</v>
      </c>
      <c r="G252" s="2">
        <f>SUMIFS(C:C,A:A,"&lt;"&amp;A252,B:B,cukier[[#This Row],[NIP]])+cukier[[#This Row],[Ilosc]]</f>
        <v>949</v>
      </c>
      <c r="H252" s="2">
        <f>IF(cukier[[#This Row],[Dotychczas Kupno]]&lt;100, 0,IF(cukier[[#This Row],[Dotychczas Kupno]]&lt;1000, 0.05, IF(cukier[[#This Row],[Dotychczas Kupno]]&lt;10000, 0.1, 0.2)))</f>
        <v>0.05</v>
      </c>
      <c r="I252" s="2">
        <f>cukier[[#This Row],[Rabat]]*cukier[[#This Row],[Ilosc]]</f>
        <v>9.6000000000000014</v>
      </c>
    </row>
    <row r="253" spans="1:9" x14ac:dyDescent="0.25">
      <c r="A253" s="1">
        <v>38824</v>
      </c>
      <c r="B253" s="2" t="s">
        <v>24</v>
      </c>
      <c r="C253">
        <v>127</v>
      </c>
      <c r="D253">
        <f>SUMIF(B:B,cukier[[#This Row],[NIP]],C:C)</f>
        <v>5797</v>
      </c>
      <c r="E253" s="2">
        <f>YEAR(cukier[[#This Row],[Data]])</f>
        <v>2006</v>
      </c>
      <c r="F253" s="2">
        <f>VLOOKUP(cukier[[#This Row],[Rok]],$U$8:$V$17,2)*cukier[[#This Row],[Ilosc]]</f>
        <v>260.34999999999997</v>
      </c>
      <c r="G253" s="2">
        <f>SUMIFS(C:C,A:A,"&lt;"&amp;A253,B:B,cukier[[#This Row],[NIP]])+cukier[[#This Row],[Ilosc]]</f>
        <v>714</v>
      </c>
      <c r="H253" s="2">
        <f>IF(cukier[[#This Row],[Dotychczas Kupno]]&lt;100, 0,IF(cukier[[#This Row],[Dotychczas Kupno]]&lt;1000, 0.05, IF(cukier[[#This Row],[Dotychczas Kupno]]&lt;10000, 0.1, 0.2)))</f>
        <v>0.05</v>
      </c>
      <c r="I253" s="2">
        <f>cukier[[#This Row],[Rabat]]*cukier[[#This Row],[Ilosc]]</f>
        <v>6.3500000000000005</v>
      </c>
    </row>
    <row r="254" spans="1:9" x14ac:dyDescent="0.25">
      <c r="A254" s="1">
        <v>38826</v>
      </c>
      <c r="B254" s="2" t="s">
        <v>9</v>
      </c>
      <c r="C254">
        <v>198</v>
      </c>
      <c r="D254">
        <f>SUMIF(B:B,cukier[[#This Row],[NIP]],C:C)</f>
        <v>26955</v>
      </c>
      <c r="E254" s="2">
        <f>YEAR(cukier[[#This Row],[Data]])</f>
        <v>2006</v>
      </c>
      <c r="F254" s="2">
        <f>VLOOKUP(cukier[[#This Row],[Rok]],$U$8:$V$17,2)*cukier[[#This Row],[Ilosc]]</f>
        <v>405.9</v>
      </c>
      <c r="G254" s="2">
        <f>SUMIFS(C:C,A:A,"&lt;"&amp;A254,B:B,cukier[[#This Row],[NIP]])+cukier[[#This Row],[Ilosc]]</f>
        <v>3906</v>
      </c>
      <c r="H254" s="2">
        <f>IF(cukier[[#This Row],[Dotychczas Kupno]]&lt;100, 0,IF(cukier[[#This Row],[Dotychczas Kupno]]&lt;1000, 0.05, IF(cukier[[#This Row],[Dotychczas Kupno]]&lt;10000, 0.1, 0.2)))</f>
        <v>0.1</v>
      </c>
      <c r="I254" s="2">
        <f>cukier[[#This Row],[Rabat]]*cukier[[#This Row],[Ilosc]]</f>
        <v>19.8</v>
      </c>
    </row>
    <row r="255" spans="1:9" x14ac:dyDescent="0.25">
      <c r="A255" s="1">
        <v>38826</v>
      </c>
      <c r="B255" s="2" t="s">
        <v>104</v>
      </c>
      <c r="C255">
        <v>4</v>
      </c>
      <c r="D255">
        <f>SUMIF(B:B,cukier[[#This Row],[NIP]],C:C)</f>
        <v>28</v>
      </c>
      <c r="E255" s="2">
        <f>YEAR(cukier[[#This Row],[Data]])</f>
        <v>2006</v>
      </c>
      <c r="F255" s="2">
        <f>VLOOKUP(cukier[[#This Row],[Rok]],$U$8:$V$17,2)*cukier[[#This Row],[Ilosc]]</f>
        <v>8.1999999999999993</v>
      </c>
      <c r="G255" s="2">
        <f>SUMIFS(C:C,A:A,"&lt;"&amp;A255,B:B,cukier[[#This Row],[NIP]])+cukier[[#This Row],[Ilosc]]</f>
        <v>4</v>
      </c>
      <c r="H255" s="2">
        <f>IF(cukier[[#This Row],[Dotychczas Kupno]]&lt;100, 0,IF(cukier[[#This Row],[Dotychczas Kupno]]&lt;1000, 0.05, IF(cukier[[#This Row],[Dotychczas Kupno]]&lt;10000, 0.1, 0.2)))</f>
        <v>0</v>
      </c>
      <c r="I255" s="2">
        <f>cukier[[#This Row],[Rabat]]*cukier[[#This Row],[Ilosc]]</f>
        <v>0</v>
      </c>
    </row>
    <row r="256" spans="1:9" x14ac:dyDescent="0.25">
      <c r="A256" s="1">
        <v>38826</v>
      </c>
      <c r="B256" s="2" t="s">
        <v>17</v>
      </c>
      <c r="C256">
        <v>110</v>
      </c>
      <c r="D256">
        <f>SUMIF(B:B,cukier[[#This Row],[NIP]],C:C)</f>
        <v>19896</v>
      </c>
      <c r="E256" s="2">
        <f>YEAR(cukier[[#This Row],[Data]])</f>
        <v>2006</v>
      </c>
      <c r="F256" s="2">
        <f>VLOOKUP(cukier[[#This Row],[Rok]],$U$8:$V$17,2)*cukier[[#This Row],[Ilosc]]</f>
        <v>225.49999999999997</v>
      </c>
      <c r="G256" s="2">
        <f>SUMIFS(C:C,A:A,"&lt;"&amp;A256,B:B,cukier[[#This Row],[NIP]])+cukier[[#This Row],[Ilosc]]</f>
        <v>2519</v>
      </c>
      <c r="H256" s="2">
        <f>IF(cukier[[#This Row],[Dotychczas Kupno]]&lt;100, 0,IF(cukier[[#This Row],[Dotychczas Kupno]]&lt;1000, 0.05, IF(cukier[[#This Row],[Dotychczas Kupno]]&lt;10000, 0.1, 0.2)))</f>
        <v>0.1</v>
      </c>
      <c r="I256" s="2">
        <f>cukier[[#This Row],[Rabat]]*cukier[[#This Row],[Ilosc]]</f>
        <v>11</v>
      </c>
    </row>
    <row r="257" spans="1:9" x14ac:dyDescent="0.25">
      <c r="A257" s="1">
        <v>38826</v>
      </c>
      <c r="B257" s="2" t="s">
        <v>18</v>
      </c>
      <c r="C257">
        <v>123</v>
      </c>
      <c r="D257">
        <f>SUMIF(B:B,cukier[[#This Row],[NIP]],C:C)</f>
        <v>5156</v>
      </c>
      <c r="E257" s="2">
        <f>YEAR(cukier[[#This Row],[Data]])</f>
        <v>2006</v>
      </c>
      <c r="F257" s="2">
        <f>VLOOKUP(cukier[[#This Row],[Rok]],$U$8:$V$17,2)*cukier[[#This Row],[Ilosc]]</f>
        <v>252.14999999999998</v>
      </c>
      <c r="G257" s="2">
        <f>SUMIFS(C:C,A:A,"&lt;"&amp;A257,B:B,cukier[[#This Row],[NIP]])+cukier[[#This Row],[Ilosc]]</f>
        <v>1072</v>
      </c>
      <c r="H257" s="2">
        <f>IF(cukier[[#This Row],[Dotychczas Kupno]]&lt;100, 0,IF(cukier[[#This Row],[Dotychczas Kupno]]&lt;1000, 0.05, IF(cukier[[#This Row],[Dotychczas Kupno]]&lt;10000, 0.1, 0.2)))</f>
        <v>0.1</v>
      </c>
      <c r="I257" s="2">
        <f>cukier[[#This Row],[Rabat]]*cukier[[#This Row],[Ilosc]]</f>
        <v>12.3</v>
      </c>
    </row>
    <row r="258" spans="1:9" x14ac:dyDescent="0.25">
      <c r="A258" s="1">
        <v>38827</v>
      </c>
      <c r="B258" s="2" t="s">
        <v>66</v>
      </c>
      <c r="C258">
        <v>159</v>
      </c>
      <c r="D258">
        <f>SUMIF(B:B,cukier[[#This Row],[NIP]],C:C)</f>
        <v>3795</v>
      </c>
      <c r="E258" s="2">
        <f>YEAR(cukier[[#This Row],[Data]])</f>
        <v>2006</v>
      </c>
      <c r="F258" s="2">
        <f>VLOOKUP(cukier[[#This Row],[Rok]],$U$8:$V$17,2)*cukier[[#This Row],[Ilosc]]</f>
        <v>325.95</v>
      </c>
      <c r="G258" s="2">
        <f>SUMIFS(C:C,A:A,"&lt;"&amp;A258,B:B,cukier[[#This Row],[NIP]])+cukier[[#This Row],[Ilosc]]</f>
        <v>437</v>
      </c>
      <c r="H258" s="2">
        <f>IF(cukier[[#This Row],[Dotychczas Kupno]]&lt;100, 0,IF(cukier[[#This Row],[Dotychczas Kupno]]&lt;1000, 0.05, IF(cukier[[#This Row],[Dotychczas Kupno]]&lt;10000, 0.1, 0.2)))</f>
        <v>0.05</v>
      </c>
      <c r="I258" s="2">
        <f>cukier[[#This Row],[Rabat]]*cukier[[#This Row],[Ilosc]]</f>
        <v>7.95</v>
      </c>
    </row>
    <row r="259" spans="1:9" x14ac:dyDescent="0.25">
      <c r="A259" s="1">
        <v>38828</v>
      </c>
      <c r="B259" s="2" t="s">
        <v>105</v>
      </c>
      <c r="C259">
        <v>19</v>
      </c>
      <c r="D259">
        <f>SUMIF(B:B,cukier[[#This Row],[NIP]],C:C)</f>
        <v>79</v>
      </c>
      <c r="E259" s="2">
        <f>YEAR(cukier[[#This Row],[Data]])</f>
        <v>2006</v>
      </c>
      <c r="F259" s="2">
        <f>VLOOKUP(cukier[[#This Row],[Rok]],$U$8:$V$17,2)*cukier[[#This Row],[Ilosc]]</f>
        <v>38.949999999999996</v>
      </c>
      <c r="G259" s="2">
        <f>SUMIFS(C:C,A:A,"&lt;"&amp;A259,B:B,cukier[[#This Row],[NIP]])+cukier[[#This Row],[Ilosc]]</f>
        <v>19</v>
      </c>
      <c r="H259" s="2">
        <f>IF(cukier[[#This Row],[Dotychczas Kupno]]&lt;100, 0,IF(cukier[[#This Row],[Dotychczas Kupno]]&lt;1000, 0.05, IF(cukier[[#This Row],[Dotychczas Kupno]]&lt;10000, 0.1, 0.2)))</f>
        <v>0</v>
      </c>
      <c r="I259" s="2">
        <f>cukier[[#This Row],[Rabat]]*cukier[[#This Row],[Ilosc]]</f>
        <v>0</v>
      </c>
    </row>
    <row r="260" spans="1:9" x14ac:dyDescent="0.25">
      <c r="A260" s="1">
        <v>38834</v>
      </c>
      <c r="B260" s="2" t="s">
        <v>22</v>
      </c>
      <c r="C260">
        <v>289</v>
      </c>
      <c r="D260">
        <f>SUMIF(B:B,cukier[[#This Row],[NIP]],C:C)</f>
        <v>26025</v>
      </c>
      <c r="E260" s="2">
        <f>YEAR(cukier[[#This Row],[Data]])</f>
        <v>2006</v>
      </c>
      <c r="F260" s="2">
        <f>VLOOKUP(cukier[[#This Row],[Rok]],$U$8:$V$17,2)*cukier[[#This Row],[Ilosc]]</f>
        <v>592.44999999999993</v>
      </c>
      <c r="G260" s="2">
        <f>SUMIFS(C:C,A:A,"&lt;"&amp;A260,B:B,cukier[[#This Row],[NIP]])+cukier[[#This Row],[Ilosc]]</f>
        <v>2923</v>
      </c>
      <c r="H260" s="2">
        <f>IF(cukier[[#This Row],[Dotychczas Kupno]]&lt;100, 0,IF(cukier[[#This Row],[Dotychczas Kupno]]&lt;1000, 0.05, IF(cukier[[#This Row],[Dotychczas Kupno]]&lt;10000, 0.1, 0.2)))</f>
        <v>0.1</v>
      </c>
      <c r="I260" s="2">
        <f>cukier[[#This Row],[Rabat]]*cukier[[#This Row],[Ilosc]]</f>
        <v>28.900000000000002</v>
      </c>
    </row>
    <row r="261" spans="1:9" x14ac:dyDescent="0.25">
      <c r="A261" s="1">
        <v>38834</v>
      </c>
      <c r="B261" s="2" t="s">
        <v>23</v>
      </c>
      <c r="C261">
        <v>136</v>
      </c>
      <c r="D261">
        <f>SUMIF(B:B,cukier[[#This Row],[NIP]],C:C)</f>
        <v>3905</v>
      </c>
      <c r="E261" s="2">
        <f>YEAR(cukier[[#This Row],[Data]])</f>
        <v>2006</v>
      </c>
      <c r="F261" s="2">
        <f>VLOOKUP(cukier[[#This Row],[Rok]],$U$8:$V$17,2)*cukier[[#This Row],[Ilosc]]</f>
        <v>278.79999999999995</v>
      </c>
      <c r="G261" s="2">
        <f>SUMIFS(C:C,A:A,"&lt;"&amp;A261,B:B,cukier[[#This Row],[NIP]])+cukier[[#This Row],[Ilosc]]</f>
        <v>456</v>
      </c>
      <c r="H261" s="2">
        <f>IF(cukier[[#This Row],[Dotychczas Kupno]]&lt;100, 0,IF(cukier[[#This Row],[Dotychczas Kupno]]&lt;1000, 0.05, IF(cukier[[#This Row],[Dotychczas Kupno]]&lt;10000, 0.1, 0.2)))</f>
        <v>0.05</v>
      </c>
      <c r="I261" s="2">
        <f>cukier[[#This Row],[Rabat]]*cukier[[#This Row],[Ilosc]]</f>
        <v>6.8000000000000007</v>
      </c>
    </row>
    <row r="262" spans="1:9" x14ac:dyDescent="0.25">
      <c r="A262" s="1">
        <v>38845</v>
      </c>
      <c r="B262" s="2" t="s">
        <v>25</v>
      </c>
      <c r="C262">
        <v>41</v>
      </c>
      <c r="D262">
        <f>SUMIF(B:B,cukier[[#This Row],[NIP]],C:C)</f>
        <v>2717</v>
      </c>
      <c r="E262" s="2">
        <f>YEAR(cukier[[#This Row],[Data]])</f>
        <v>2006</v>
      </c>
      <c r="F262" s="2">
        <f>VLOOKUP(cukier[[#This Row],[Rok]],$U$8:$V$17,2)*cukier[[#This Row],[Ilosc]]</f>
        <v>84.05</v>
      </c>
      <c r="G262" s="2">
        <f>SUMIFS(C:C,A:A,"&lt;"&amp;A262,B:B,cukier[[#This Row],[NIP]])+cukier[[#This Row],[Ilosc]]</f>
        <v>337</v>
      </c>
      <c r="H262" s="2">
        <f>IF(cukier[[#This Row],[Dotychczas Kupno]]&lt;100, 0,IF(cukier[[#This Row],[Dotychczas Kupno]]&lt;1000, 0.05, IF(cukier[[#This Row],[Dotychczas Kupno]]&lt;10000, 0.1, 0.2)))</f>
        <v>0.05</v>
      </c>
      <c r="I262" s="2">
        <f>cukier[[#This Row],[Rabat]]*cukier[[#This Row],[Ilosc]]</f>
        <v>2.0500000000000003</v>
      </c>
    </row>
    <row r="263" spans="1:9" x14ac:dyDescent="0.25">
      <c r="A263" s="1">
        <v>38846</v>
      </c>
      <c r="B263" s="2" t="s">
        <v>45</v>
      </c>
      <c r="C263">
        <v>385</v>
      </c>
      <c r="D263">
        <f>SUMIF(B:B,cukier[[#This Row],[NIP]],C:C)</f>
        <v>26451</v>
      </c>
      <c r="E263" s="2">
        <f>YEAR(cukier[[#This Row],[Data]])</f>
        <v>2006</v>
      </c>
      <c r="F263" s="2">
        <f>VLOOKUP(cukier[[#This Row],[Rok]],$U$8:$V$17,2)*cukier[[#This Row],[Ilosc]]</f>
        <v>789.24999999999989</v>
      </c>
      <c r="G263" s="2">
        <f>SUMIFS(C:C,A:A,"&lt;"&amp;A263,B:B,cukier[[#This Row],[NIP]])+cukier[[#This Row],[Ilosc]]</f>
        <v>2299</v>
      </c>
      <c r="H263" s="2">
        <f>IF(cukier[[#This Row],[Dotychczas Kupno]]&lt;100, 0,IF(cukier[[#This Row],[Dotychczas Kupno]]&lt;1000, 0.05, IF(cukier[[#This Row],[Dotychczas Kupno]]&lt;10000, 0.1, 0.2)))</f>
        <v>0.1</v>
      </c>
      <c r="I263" s="2">
        <f>cukier[[#This Row],[Rabat]]*cukier[[#This Row],[Ilosc]]</f>
        <v>38.5</v>
      </c>
    </row>
    <row r="264" spans="1:9" x14ac:dyDescent="0.25">
      <c r="A264" s="1">
        <v>38847</v>
      </c>
      <c r="B264" s="2" t="s">
        <v>106</v>
      </c>
      <c r="C264">
        <v>17</v>
      </c>
      <c r="D264">
        <f>SUMIF(B:B,cukier[[#This Row],[NIP]],C:C)</f>
        <v>27</v>
      </c>
      <c r="E264" s="2">
        <f>YEAR(cukier[[#This Row],[Data]])</f>
        <v>2006</v>
      </c>
      <c r="F264" s="2">
        <f>VLOOKUP(cukier[[#This Row],[Rok]],$U$8:$V$17,2)*cukier[[#This Row],[Ilosc]]</f>
        <v>34.849999999999994</v>
      </c>
      <c r="G264" s="2">
        <f>SUMIFS(C:C,A:A,"&lt;"&amp;A264,B:B,cukier[[#This Row],[NIP]])+cukier[[#This Row],[Ilosc]]</f>
        <v>17</v>
      </c>
      <c r="H264" s="2">
        <f>IF(cukier[[#This Row],[Dotychczas Kupno]]&lt;100, 0,IF(cukier[[#This Row],[Dotychczas Kupno]]&lt;1000, 0.05, IF(cukier[[#This Row],[Dotychczas Kupno]]&lt;10000, 0.1, 0.2)))</f>
        <v>0</v>
      </c>
      <c r="I264" s="2">
        <f>cukier[[#This Row],[Rabat]]*cukier[[#This Row],[Ilosc]]</f>
        <v>0</v>
      </c>
    </row>
    <row r="265" spans="1:9" x14ac:dyDescent="0.25">
      <c r="A265" s="1">
        <v>38847</v>
      </c>
      <c r="B265" s="2" t="s">
        <v>107</v>
      </c>
      <c r="C265">
        <v>20</v>
      </c>
      <c r="D265">
        <f>SUMIF(B:B,cukier[[#This Row],[NIP]],C:C)</f>
        <v>20</v>
      </c>
      <c r="E265" s="2">
        <f>YEAR(cukier[[#This Row],[Data]])</f>
        <v>2006</v>
      </c>
      <c r="F265" s="2">
        <f>VLOOKUP(cukier[[#This Row],[Rok]],$U$8:$V$17,2)*cukier[[#This Row],[Ilosc]]</f>
        <v>41</v>
      </c>
      <c r="G265" s="2">
        <f>SUMIFS(C:C,A:A,"&lt;"&amp;A265,B:B,cukier[[#This Row],[NIP]])+cukier[[#This Row],[Ilosc]]</f>
        <v>20</v>
      </c>
      <c r="H265" s="2">
        <f>IF(cukier[[#This Row],[Dotychczas Kupno]]&lt;100, 0,IF(cukier[[#This Row],[Dotychczas Kupno]]&lt;1000, 0.05, IF(cukier[[#This Row],[Dotychczas Kupno]]&lt;10000, 0.1, 0.2)))</f>
        <v>0</v>
      </c>
      <c r="I265" s="2">
        <f>cukier[[#This Row],[Rabat]]*cukier[[#This Row],[Ilosc]]</f>
        <v>0</v>
      </c>
    </row>
    <row r="266" spans="1:9" x14ac:dyDescent="0.25">
      <c r="A266" s="1">
        <v>38851</v>
      </c>
      <c r="B266" s="2" t="s">
        <v>108</v>
      </c>
      <c r="C266">
        <v>19</v>
      </c>
      <c r="D266">
        <f>SUMIF(B:B,cukier[[#This Row],[NIP]],C:C)</f>
        <v>44</v>
      </c>
      <c r="E266" s="2">
        <f>YEAR(cukier[[#This Row],[Data]])</f>
        <v>2006</v>
      </c>
      <c r="F266" s="2">
        <f>VLOOKUP(cukier[[#This Row],[Rok]],$U$8:$V$17,2)*cukier[[#This Row],[Ilosc]]</f>
        <v>38.949999999999996</v>
      </c>
      <c r="G266" s="2">
        <f>SUMIFS(C:C,A:A,"&lt;"&amp;A266,B:B,cukier[[#This Row],[NIP]])+cukier[[#This Row],[Ilosc]]</f>
        <v>19</v>
      </c>
      <c r="H266" s="2">
        <f>IF(cukier[[#This Row],[Dotychczas Kupno]]&lt;100, 0,IF(cukier[[#This Row],[Dotychczas Kupno]]&lt;1000, 0.05, IF(cukier[[#This Row],[Dotychczas Kupno]]&lt;10000, 0.1, 0.2)))</f>
        <v>0</v>
      </c>
      <c r="I266" s="2">
        <f>cukier[[#This Row],[Rabat]]*cukier[[#This Row],[Ilosc]]</f>
        <v>0</v>
      </c>
    </row>
    <row r="267" spans="1:9" x14ac:dyDescent="0.25">
      <c r="A267" s="1">
        <v>38852</v>
      </c>
      <c r="B267" s="2" t="s">
        <v>43</v>
      </c>
      <c r="C267">
        <v>13</v>
      </c>
      <c r="D267">
        <f>SUMIF(B:B,cukier[[#This Row],[NIP]],C:C)</f>
        <v>37</v>
      </c>
      <c r="E267" s="2">
        <f>YEAR(cukier[[#This Row],[Data]])</f>
        <v>2006</v>
      </c>
      <c r="F267" s="2">
        <f>VLOOKUP(cukier[[#This Row],[Rok]],$U$8:$V$17,2)*cukier[[#This Row],[Ilosc]]</f>
        <v>26.65</v>
      </c>
      <c r="G267" s="2">
        <f>SUMIFS(C:C,A:A,"&lt;"&amp;A267,B:B,cukier[[#This Row],[NIP]])+cukier[[#This Row],[Ilosc]]</f>
        <v>28</v>
      </c>
      <c r="H267" s="2">
        <f>IF(cukier[[#This Row],[Dotychczas Kupno]]&lt;100, 0,IF(cukier[[#This Row],[Dotychczas Kupno]]&lt;1000, 0.05, IF(cukier[[#This Row],[Dotychczas Kupno]]&lt;10000, 0.1, 0.2)))</f>
        <v>0</v>
      </c>
      <c r="I267" s="2">
        <f>cukier[[#This Row],[Rabat]]*cukier[[#This Row],[Ilosc]]</f>
        <v>0</v>
      </c>
    </row>
    <row r="268" spans="1:9" x14ac:dyDescent="0.25">
      <c r="A268" s="1">
        <v>38853</v>
      </c>
      <c r="B268" s="2" t="s">
        <v>97</v>
      </c>
      <c r="C268">
        <v>13</v>
      </c>
      <c r="D268">
        <f>SUMIF(B:B,cukier[[#This Row],[NIP]],C:C)</f>
        <v>42</v>
      </c>
      <c r="E268" s="2">
        <f>YEAR(cukier[[#This Row],[Data]])</f>
        <v>2006</v>
      </c>
      <c r="F268" s="2">
        <f>VLOOKUP(cukier[[#This Row],[Rok]],$U$8:$V$17,2)*cukier[[#This Row],[Ilosc]]</f>
        <v>26.65</v>
      </c>
      <c r="G268" s="2">
        <f>SUMIFS(C:C,A:A,"&lt;"&amp;A268,B:B,cukier[[#This Row],[NIP]])+cukier[[#This Row],[Ilosc]]</f>
        <v>29</v>
      </c>
      <c r="H268" s="2">
        <f>IF(cukier[[#This Row],[Dotychczas Kupno]]&lt;100, 0,IF(cukier[[#This Row],[Dotychczas Kupno]]&lt;1000, 0.05, IF(cukier[[#This Row],[Dotychczas Kupno]]&lt;10000, 0.1, 0.2)))</f>
        <v>0</v>
      </c>
      <c r="I268" s="2">
        <f>cukier[[#This Row],[Rabat]]*cukier[[#This Row],[Ilosc]]</f>
        <v>0</v>
      </c>
    </row>
    <row r="269" spans="1:9" x14ac:dyDescent="0.25">
      <c r="A269" s="1">
        <v>38855</v>
      </c>
      <c r="B269" s="2" t="s">
        <v>80</v>
      </c>
      <c r="C269">
        <v>168</v>
      </c>
      <c r="D269">
        <f>SUMIF(B:B,cukier[[#This Row],[NIP]],C:C)</f>
        <v>888</v>
      </c>
      <c r="E269" s="2">
        <f>YEAR(cukier[[#This Row],[Data]])</f>
        <v>2006</v>
      </c>
      <c r="F269" s="2">
        <f>VLOOKUP(cukier[[#This Row],[Rok]],$U$8:$V$17,2)*cukier[[#This Row],[Ilosc]]</f>
        <v>344.4</v>
      </c>
      <c r="G269" s="2">
        <f>SUMIFS(C:C,A:A,"&lt;"&amp;A269,B:B,cukier[[#This Row],[NIP]])+cukier[[#This Row],[Ilosc]]</f>
        <v>400</v>
      </c>
      <c r="H269" s="2">
        <f>IF(cukier[[#This Row],[Dotychczas Kupno]]&lt;100, 0,IF(cukier[[#This Row],[Dotychczas Kupno]]&lt;1000, 0.05, IF(cukier[[#This Row],[Dotychczas Kupno]]&lt;10000, 0.1, 0.2)))</f>
        <v>0.05</v>
      </c>
      <c r="I269" s="2">
        <f>cukier[[#This Row],[Rabat]]*cukier[[#This Row],[Ilosc]]</f>
        <v>8.4</v>
      </c>
    </row>
    <row r="270" spans="1:9" x14ac:dyDescent="0.25">
      <c r="A270" s="1">
        <v>38855</v>
      </c>
      <c r="B270" s="2" t="s">
        <v>109</v>
      </c>
      <c r="C270">
        <v>18</v>
      </c>
      <c r="D270">
        <f>SUMIF(B:B,cukier[[#This Row],[NIP]],C:C)</f>
        <v>52</v>
      </c>
      <c r="E270" s="2">
        <f>YEAR(cukier[[#This Row],[Data]])</f>
        <v>2006</v>
      </c>
      <c r="F270" s="2">
        <f>VLOOKUP(cukier[[#This Row],[Rok]],$U$8:$V$17,2)*cukier[[#This Row],[Ilosc]]</f>
        <v>36.9</v>
      </c>
      <c r="G270" s="2">
        <f>SUMIFS(C:C,A:A,"&lt;"&amp;A270,B:B,cukier[[#This Row],[NIP]])+cukier[[#This Row],[Ilosc]]</f>
        <v>18</v>
      </c>
      <c r="H270" s="2">
        <f>IF(cukier[[#This Row],[Dotychczas Kupno]]&lt;100, 0,IF(cukier[[#This Row],[Dotychczas Kupno]]&lt;1000, 0.05, IF(cukier[[#This Row],[Dotychczas Kupno]]&lt;10000, 0.1, 0.2)))</f>
        <v>0</v>
      </c>
      <c r="I270" s="2">
        <f>cukier[[#This Row],[Rabat]]*cukier[[#This Row],[Ilosc]]</f>
        <v>0</v>
      </c>
    </row>
    <row r="271" spans="1:9" x14ac:dyDescent="0.25">
      <c r="A271" s="1">
        <v>38855</v>
      </c>
      <c r="B271" s="2" t="s">
        <v>14</v>
      </c>
      <c r="C271">
        <v>131</v>
      </c>
      <c r="D271">
        <f>SUMIF(B:B,cukier[[#This Row],[NIP]],C:C)</f>
        <v>23660</v>
      </c>
      <c r="E271" s="2">
        <f>YEAR(cukier[[#This Row],[Data]])</f>
        <v>2006</v>
      </c>
      <c r="F271" s="2">
        <f>VLOOKUP(cukier[[#This Row],[Rok]],$U$8:$V$17,2)*cukier[[#This Row],[Ilosc]]</f>
        <v>268.54999999999995</v>
      </c>
      <c r="G271" s="2">
        <f>SUMIFS(C:C,A:A,"&lt;"&amp;A271,B:B,cukier[[#This Row],[NIP]])+cukier[[#This Row],[Ilosc]]</f>
        <v>3065</v>
      </c>
      <c r="H271" s="2">
        <f>IF(cukier[[#This Row],[Dotychczas Kupno]]&lt;100, 0,IF(cukier[[#This Row],[Dotychczas Kupno]]&lt;1000, 0.05, IF(cukier[[#This Row],[Dotychczas Kupno]]&lt;10000, 0.1, 0.2)))</f>
        <v>0.1</v>
      </c>
      <c r="I271" s="2">
        <f>cukier[[#This Row],[Rabat]]*cukier[[#This Row],[Ilosc]]</f>
        <v>13.100000000000001</v>
      </c>
    </row>
    <row r="272" spans="1:9" x14ac:dyDescent="0.25">
      <c r="A272" s="1">
        <v>38856</v>
      </c>
      <c r="B272" s="2" t="s">
        <v>22</v>
      </c>
      <c r="C272">
        <v>187</v>
      </c>
      <c r="D272">
        <f>SUMIF(B:B,cukier[[#This Row],[NIP]],C:C)</f>
        <v>26025</v>
      </c>
      <c r="E272" s="2">
        <f>YEAR(cukier[[#This Row],[Data]])</f>
        <v>2006</v>
      </c>
      <c r="F272" s="2">
        <f>VLOOKUP(cukier[[#This Row],[Rok]],$U$8:$V$17,2)*cukier[[#This Row],[Ilosc]]</f>
        <v>383.34999999999997</v>
      </c>
      <c r="G272" s="2">
        <f>SUMIFS(C:C,A:A,"&lt;"&amp;A272,B:B,cukier[[#This Row],[NIP]])+cukier[[#This Row],[Ilosc]]</f>
        <v>3110</v>
      </c>
      <c r="H272" s="2">
        <f>IF(cukier[[#This Row],[Dotychczas Kupno]]&lt;100, 0,IF(cukier[[#This Row],[Dotychczas Kupno]]&lt;1000, 0.05, IF(cukier[[#This Row],[Dotychczas Kupno]]&lt;10000, 0.1, 0.2)))</f>
        <v>0.1</v>
      </c>
      <c r="I272" s="2">
        <f>cukier[[#This Row],[Rabat]]*cukier[[#This Row],[Ilosc]]</f>
        <v>18.7</v>
      </c>
    </row>
    <row r="273" spans="1:9" x14ac:dyDescent="0.25">
      <c r="A273" s="1">
        <v>38857</v>
      </c>
      <c r="B273" s="2" t="s">
        <v>24</v>
      </c>
      <c r="C273">
        <v>412</v>
      </c>
      <c r="D273">
        <f>SUMIF(B:B,cukier[[#This Row],[NIP]],C:C)</f>
        <v>5797</v>
      </c>
      <c r="E273" s="2">
        <f>YEAR(cukier[[#This Row],[Data]])</f>
        <v>2006</v>
      </c>
      <c r="F273" s="2">
        <f>VLOOKUP(cukier[[#This Row],[Rok]],$U$8:$V$17,2)*cukier[[#This Row],[Ilosc]]</f>
        <v>844.59999999999991</v>
      </c>
      <c r="G273" s="2">
        <f>SUMIFS(C:C,A:A,"&lt;"&amp;A273,B:B,cukier[[#This Row],[NIP]])+cukier[[#This Row],[Ilosc]]</f>
        <v>1126</v>
      </c>
      <c r="H273" s="2">
        <f>IF(cukier[[#This Row],[Dotychczas Kupno]]&lt;100, 0,IF(cukier[[#This Row],[Dotychczas Kupno]]&lt;1000, 0.05, IF(cukier[[#This Row],[Dotychczas Kupno]]&lt;10000, 0.1, 0.2)))</f>
        <v>0.1</v>
      </c>
      <c r="I273" s="2">
        <f>cukier[[#This Row],[Rabat]]*cukier[[#This Row],[Ilosc]]</f>
        <v>41.2</v>
      </c>
    </row>
    <row r="274" spans="1:9" x14ac:dyDescent="0.25">
      <c r="A274" s="1">
        <v>38859</v>
      </c>
      <c r="B274" s="2" t="s">
        <v>6</v>
      </c>
      <c r="C274">
        <v>40</v>
      </c>
      <c r="D274">
        <f>SUMIF(B:B,cukier[[#This Row],[NIP]],C:C)</f>
        <v>4309</v>
      </c>
      <c r="E274" s="2">
        <f>YEAR(cukier[[#This Row],[Data]])</f>
        <v>2006</v>
      </c>
      <c r="F274" s="2">
        <f>VLOOKUP(cukier[[#This Row],[Rok]],$U$8:$V$17,2)*cukier[[#This Row],[Ilosc]]</f>
        <v>82</v>
      </c>
      <c r="G274" s="2">
        <f>SUMIFS(C:C,A:A,"&lt;"&amp;A274,B:B,cukier[[#This Row],[NIP]])+cukier[[#This Row],[Ilosc]]</f>
        <v>511</v>
      </c>
      <c r="H274" s="2">
        <f>IF(cukier[[#This Row],[Dotychczas Kupno]]&lt;100, 0,IF(cukier[[#This Row],[Dotychczas Kupno]]&lt;1000, 0.05, IF(cukier[[#This Row],[Dotychczas Kupno]]&lt;10000, 0.1, 0.2)))</f>
        <v>0.05</v>
      </c>
      <c r="I274" s="2">
        <f>cukier[[#This Row],[Rabat]]*cukier[[#This Row],[Ilosc]]</f>
        <v>2</v>
      </c>
    </row>
    <row r="275" spans="1:9" x14ac:dyDescent="0.25">
      <c r="A275" s="1">
        <v>38860</v>
      </c>
      <c r="B275" s="2" t="s">
        <v>37</v>
      </c>
      <c r="C275">
        <v>166</v>
      </c>
      <c r="D275">
        <f>SUMIF(B:B,cukier[[#This Row],[NIP]],C:C)</f>
        <v>5232</v>
      </c>
      <c r="E275" s="2">
        <f>YEAR(cukier[[#This Row],[Data]])</f>
        <v>2006</v>
      </c>
      <c r="F275" s="2">
        <f>VLOOKUP(cukier[[#This Row],[Rok]],$U$8:$V$17,2)*cukier[[#This Row],[Ilosc]]</f>
        <v>340.29999999999995</v>
      </c>
      <c r="G275" s="2">
        <f>SUMIFS(C:C,A:A,"&lt;"&amp;A275,B:B,cukier[[#This Row],[NIP]])+cukier[[#This Row],[Ilosc]]</f>
        <v>727</v>
      </c>
      <c r="H275" s="2">
        <f>IF(cukier[[#This Row],[Dotychczas Kupno]]&lt;100, 0,IF(cukier[[#This Row],[Dotychczas Kupno]]&lt;1000, 0.05, IF(cukier[[#This Row],[Dotychczas Kupno]]&lt;10000, 0.1, 0.2)))</f>
        <v>0.05</v>
      </c>
      <c r="I275" s="2">
        <f>cukier[[#This Row],[Rabat]]*cukier[[#This Row],[Ilosc]]</f>
        <v>8.3000000000000007</v>
      </c>
    </row>
    <row r="276" spans="1:9" x14ac:dyDescent="0.25">
      <c r="A276" s="1">
        <v>38861</v>
      </c>
      <c r="B276" s="2" t="s">
        <v>66</v>
      </c>
      <c r="C276">
        <v>173</v>
      </c>
      <c r="D276">
        <f>SUMIF(B:B,cukier[[#This Row],[NIP]],C:C)</f>
        <v>3795</v>
      </c>
      <c r="E276" s="2">
        <f>YEAR(cukier[[#This Row],[Data]])</f>
        <v>2006</v>
      </c>
      <c r="F276" s="2">
        <f>VLOOKUP(cukier[[#This Row],[Rok]],$U$8:$V$17,2)*cukier[[#This Row],[Ilosc]]</f>
        <v>354.65</v>
      </c>
      <c r="G276" s="2">
        <f>SUMIFS(C:C,A:A,"&lt;"&amp;A276,B:B,cukier[[#This Row],[NIP]])+cukier[[#This Row],[Ilosc]]</f>
        <v>610</v>
      </c>
      <c r="H276" s="2">
        <f>IF(cukier[[#This Row],[Dotychczas Kupno]]&lt;100, 0,IF(cukier[[#This Row],[Dotychczas Kupno]]&lt;1000, 0.05, IF(cukier[[#This Row],[Dotychczas Kupno]]&lt;10000, 0.1, 0.2)))</f>
        <v>0.05</v>
      </c>
      <c r="I276" s="2">
        <f>cukier[[#This Row],[Rabat]]*cukier[[#This Row],[Ilosc]]</f>
        <v>8.65</v>
      </c>
    </row>
    <row r="277" spans="1:9" x14ac:dyDescent="0.25">
      <c r="A277" s="1">
        <v>38862</v>
      </c>
      <c r="B277" s="2" t="s">
        <v>110</v>
      </c>
      <c r="C277">
        <v>2</v>
      </c>
      <c r="D277">
        <f>SUMIF(B:B,cukier[[#This Row],[NIP]],C:C)</f>
        <v>18</v>
      </c>
      <c r="E277" s="2">
        <f>YEAR(cukier[[#This Row],[Data]])</f>
        <v>2006</v>
      </c>
      <c r="F277" s="2">
        <f>VLOOKUP(cukier[[#This Row],[Rok]],$U$8:$V$17,2)*cukier[[#This Row],[Ilosc]]</f>
        <v>4.0999999999999996</v>
      </c>
      <c r="G277" s="2">
        <f>SUMIFS(C:C,A:A,"&lt;"&amp;A277,B:B,cukier[[#This Row],[NIP]])+cukier[[#This Row],[Ilosc]]</f>
        <v>2</v>
      </c>
      <c r="H277" s="2">
        <f>IF(cukier[[#This Row],[Dotychczas Kupno]]&lt;100, 0,IF(cukier[[#This Row],[Dotychczas Kupno]]&lt;1000, 0.05, IF(cukier[[#This Row],[Dotychczas Kupno]]&lt;10000, 0.1, 0.2)))</f>
        <v>0</v>
      </c>
      <c r="I277" s="2">
        <f>cukier[[#This Row],[Rabat]]*cukier[[#This Row],[Ilosc]]</f>
        <v>0</v>
      </c>
    </row>
    <row r="278" spans="1:9" x14ac:dyDescent="0.25">
      <c r="A278" s="1">
        <v>38862</v>
      </c>
      <c r="B278" s="2" t="s">
        <v>111</v>
      </c>
      <c r="C278">
        <v>18</v>
      </c>
      <c r="D278">
        <f>SUMIF(B:B,cukier[[#This Row],[NIP]],C:C)</f>
        <v>35</v>
      </c>
      <c r="E278" s="2">
        <f>YEAR(cukier[[#This Row],[Data]])</f>
        <v>2006</v>
      </c>
      <c r="F278" s="2">
        <f>VLOOKUP(cukier[[#This Row],[Rok]],$U$8:$V$17,2)*cukier[[#This Row],[Ilosc]]</f>
        <v>36.9</v>
      </c>
      <c r="G278" s="2">
        <f>SUMIFS(C:C,A:A,"&lt;"&amp;A278,B:B,cukier[[#This Row],[NIP]])+cukier[[#This Row],[Ilosc]]</f>
        <v>18</v>
      </c>
      <c r="H278" s="2">
        <f>IF(cukier[[#This Row],[Dotychczas Kupno]]&lt;100, 0,IF(cukier[[#This Row],[Dotychczas Kupno]]&lt;1000, 0.05, IF(cukier[[#This Row],[Dotychczas Kupno]]&lt;10000, 0.1, 0.2)))</f>
        <v>0</v>
      </c>
      <c r="I278" s="2">
        <f>cukier[[#This Row],[Rabat]]*cukier[[#This Row],[Ilosc]]</f>
        <v>0</v>
      </c>
    </row>
    <row r="279" spans="1:9" x14ac:dyDescent="0.25">
      <c r="A279" s="1">
        <v>38863</v>
      </c>
      <c r="B279" s="2" t="s">
        <v>112</v>
      </c>
      <c r="C279">
        <v>15</v>
      </c>
      <c r="D279">
        <f>SUMIF(B:B,cukier[[#This Row],[NIP]],C:C)</f>
        <v>69</v>
      </c>
      <c r="E279" s="2">
        <f>YEAR(cukier[[#This Row],[Data]])</f>
        <v>2006</v>
      </c>
      <c r="F279" s="2">
        <f>VLOOKUP(cukier[[#This Row],[Rok]],$U$8:$V$17,2)*cukier[[#This Row],[Ilosc]]</f>
        <v>30.749999999999996</v>
      </c>
      <c r="G279" s="2">
        <f>SUMIFS(C:C,A:A,"&lt;"&amp;A279,B:B,cukier[[#This Row],[NIP]])+cukier[[#This Row],[Ilosc]]</f>
        <v>15</v>
      </c>
      <c r="H279" s="2">
        <f>IF(cukier[[#This Row],[Dotychczas Kupno]]&lt;100, 0,IF(cukier[[#This Row],[Dotychczas Kupno]]&lt;1000, 0.05, IF(cukier[[#This Row],[Dotychczas Kupno]]&lt;10000, 0.1, 0.2)))</f>
        <v>0</v>
      </c>
      <c r="I279" s="2">
        <f>cukier[[#This Row],[Rabat]]*cukier[[#This Row],[Ilosc]]</f>
        <v>0</v>
      </c>
    </row>
    <row r="280" spans="1:9" x14ac:dyDescent="0.25">
      <c r="A280" s="1">
        <v>38864</v>
      </c>
      <c r="B280" s="2" t="s">
        <v>102</v>
      </c>
      <c r="C280">
        <v>243</v>
      </c>
      <c r="D280">
        <f>SUMIF(B:B,cukier[[#This Row],[NIP]],C:C)</f>
        <v>7904</v>
      </c>
      <c r="E280" s="2">
        <f>YEAR(cukier[[#This Row],[Data]])</f>
        <v>2006</v>
      </c>
      <c r="F280" s="2">
        <f>VLOOKUP(cukier[[#This Row],[Rok]],$U$8:$V$17,2)*cukier[[#This Row],[Ilosc]]</f>
        <v>498.15</v>
      </c>
      <c r="G280" s="2">
        <f>SUMIFS(C:C,A:A,"&lt;"&amp;A280,B:B,cukier[[#This Row],[NIP]])+cukier[[#This Row],[Ilosc]]</f>
        <v>414</v>
      </c>
      <c r="H280" s="2">
        <f>IF(cukier[[#This Row],[Dotychczas Kupno]]&lt;100, 0,IF(cukier[[#This Row],[Dotychczas Kupno]]&lt;1000, 0.05, IF(cukier[[#This Row],[Dotychczas Kupno]]&lt;10000, 0.1, 0.2)))</f>
        <v>0.05</v>
      </c>
      <c r="I280" s="2">
        <f>cukier[[#This Row],[Rabat]]*cukier[[#This Row],[Ilosc]]</f>
        <v>12.15</v>
      </c>
    </row>
    <row r="281" spans="1:9" x14ac:dyDescent="0.25">
      <c r="A281" s="1">
        <v>38865</v>
      </c>
      <c r="B281" s="2" t="s">
        <v>17</v>
      </c>
      <c r="C281">
        <v>460</v>
      </c>
      <c r="D281">
        <f>SUMIF(B:B,cukier[[#This Row],[NIP]],C:C)</f>
        <v>19896</v>
      </c>
      <c r="E281" s="2">
        <f>YEAR(cukier[[#This Row],[Data]])</f>
        <v>2006</v>
      </c>
      <c r="F281" s="2">
        <f>VLOOKUP(cukier[[#This Row],[Rok]],$U$8:$V$17,2)*cukier[[#This Row],[Ilosc]]</f>
        <v>942.99999999999989</v>
      </c>
      <c r="G281" s="2">
        <f>SUMIFS(C:C,A:A,"&lt;"&amp;A281,B:B,cukier[[#This Row],[NIP]])+cukier[[#This Row],[Ilosc]]</f>
        <v>2979</v>
      </c>
      <c r="H281" s="2">
        <f>IF(cukier[[#This Row],[Dotychczas Kupno]]&lt;100, 0,IF(cukier[[#This Row],[Dotychczas Kupno]]&lt;1000, 0.05, IF(cukier[[#This Row],[Dotychczas Kupno]]&lt;10000, 0.1, 0.2)))</f>
        <v>0.1</v>
      </c>
      <c r="I281" s="2">
        <f>cukier[[#This Row],[Rabat]]*cukier[[#This Row],[Ilosc]]</f>
        <v>46</v>
      </c>
    </row>
    <row r="282" spans="1:9" x14ac:dyDescent="0.25">
      <c r="A282" s="1">
        <v>38865</v>
      </c>
      <c r="B282" s="2" t="s">
        <v>113</v>
      </c>
      <c r="C282">
        <v>8</v>
      </c>
      <c r="D282">
        <f>SUMIF(B:B,cukier[[#This Row],[NIP]],C:C)</f>
        <v>63</v>
      </c>
      <c r="E282" s="2">
        <f>YEAR(cukier[[#This Row],[Data]])</f>
        <v>2006</v>
      </c>
      <c r="F282" s="2">
        <f>VLOOKUP(cukier[[#This Row],[Rok]],$U$8:$V$17,2)*cukier[[#This Row],[Ilosc]]</f>
        <v>16.399999999999999</v>
      </c>
      <c r="G282" s="2">
        <f>SUMIFS(C:C,A:A,"&lt;"&amp;A282,B:B,cukier[[#This Row],[NIP]])+cukier[[#This Row],[Ilosc]]</f>
        <v>8</v>
      </c>
      <c r="H282" s="2">
        <f>IF(cukier[[#This Row],[Dotychczas Kupno]]&lt;100, 0,IF(cukier[[#This Row],[Dotychczas Kupno]]&lt;1000, 0.05, IF(cukier[[#This Row],[Dotychczas Kupno]]&lt;10000, 0.1, 0.2)))</f>
        <v>0</v>
      </c>
      <c r="I282" s="2">
        <f>cukier[[#This Row],[Rabat]]*cukier[[#This Row],[Ilosc]]</f>
        <v>0</v>
      </c>
    </row>
    <row r="283" spans="1:9" x14ac:dyDescent="0.25">
      <c r="A283" s="1">
        <v>38866</v>
      </c>
      <c r="B283" s="2" t="s">
        <v>8</v>
      </c>
      <c r="C283">
        <v>150</v>
      </c>
      <c r="D283">
        <f>SUMIF(B:B,cukier[[#This Row],[NIP]],C:C)</f>
        <v>3835</v>
      </c>
      <c r="E283" s="2">
        <f>YEAR(cukier[[#This Row],[Data]])</f>
        <v>2006</v>
      </c>
      <c r="F283" s="2">
        <f>VLOOKUP(cukier[[#This Row],[Rok]],$U$8:$V$17,2)*cukier[[#This Row],[Ilosc]]</f>
        <v>307.5</v>
      </c>
      <c r="G283" s="2">
        <f>SUMIFS(C:C,A:A,"&lt;"&amp;A283,B:B,cukier[[#This Row],[NIP]])+cukier[[#This Row],[Ilosc]]</f>
        <v>311</v>
      </c>
      <c r="H283" s="2">
        <f>IF(cukier[[#This Row],[Dotychczas Kupno]]&lt;100, 0,IF(cukier[[#This Row],[Dotychczas Kupno]]&lt;1000, 0.05, IF(cukier[[#This Row],[Dotychczas Kupno]]&lt;10000, 0.1, 0.2)))</f>
        <v>0.05</v>
      </c>
      <c r="I283" s="2">
        <f>cukier[[#This Row],[Rabat]]*cukier[[#This Row],[Ilosc]]</f>
        <v>7.5</v>
      </c>
    </row>
    <row r="284" spans="1:9" x14ac:dyDescent="0.25">
      <c r="A284" s="1">
        <v>38867</v>
      </c>
      <c r="B284" s="2" t="s">
        <v>52</v>
      </c>
      <c r="C284">
        <v>72</v>
      </c>
      <c r="D284">
        <f>SUMIF(B:B,cukier[[#This Row],[NIP]],C:C)</f>
        <v>5460</v>
      </c>
      <c r="E284" s="2">
        <f>YEAR(cukier[[#This Row],[Data]])</f>
        <v>2006</v>
      </c>
      <c r="F284" s="2">
        <f>VLOOKUP(cukier[[#This Row],[Rok]],$U$8:$V$17,2)*cukier[[#This Row],[Ilosc]]</f>
        <v>147.6</v>
      </c>
      <c r="G284" s="2">
        <f>SUMIFS(C:C,A:A,"&lt;"&amp;A284,B:B,cukier[[#This Row],[NIP]])+cukier[[#This Row],[Ilosc]]</f>
        <v>406</v>
      </c>
      <c r="H284" s="2">
        <f>IF(cukier[[#This Row],[Dotychczas Kupno]]&lt;100, 0,IF(cukier[[#This Row],[Dotychczas Kupno]]&lt;1000, 0.05, IF(cukier[[#This Row],[Dotychczas Kupno]]&lt;10000, 0.1, 0.2)))</f>
        <v>0.05</v>
      </c>
      <c r="I284" s="2">
        <f>cukier[[#This Row],[Rabat]]*cukier[[#This Row],[Ilosc]]</f>
        <v>3.6</v>
      </c>
    </row>
    <row r="285" spans="1:9" x14ac:dyDescent="0.25">
      <c r="A285" s="1">
        <v>38867</v>
      </c>
      <c r="B285" s="2" t="s">
        <v>9</v>
      </c>
      <c r="C285">
        <v>217</v>
      </c>
      <c r="D285">
        <f>SUMIF(B:B,cukier[[#This Row],[NIP]],C:C)</f>
        <v>26955</v>
      </c>
      <c r="E285" s="2">
        <f>YEAR(cukier[[#This Row],[Data]])</f>
        <v>2006</v>
      </c>
      <c r="F285" s="2">
        <f>VLOOKUP(cukier[[#This Row],[Rok]],$U$8:$V$17,2)*cukier[[#This Row],[Ilosc]]</f>
        <v>444.84999999999997</v>
      </c>
      <c r="G285" s="2">
        <f>SUMIFS(C:C,A:A,"&lt;"&amp;A285,B:B,cukier[[#This Row],[NIP]])+cukier[[#This Row],[Ilosc]]</f>
        <v>4123</v>
      </c>
      <c r="H285" s="2">
        <f>IF(cukier[[#This Row],[Dotychczas Kupno]]&lt;100, 0,IF(cukier[[#This Row],[Dotychczas Kupno]]&lt;1000, 0.05, IF(cukier[[#This Row],[Dotychczas Kupno]]&lt;10000, 0.1, 0.2)))</f>
        <v>0.1</v>
      </c>
      <c r="I285" s="2">
        <f>cukier[[#This Row],[Rabat]]*cukier[[#This Row],[Ilosc]]</f>
        <v>21.700000000000003</v>
      </c>
    </row>
    <row r="286" spans="1:9" x14ac:dyDescent="0.25">
      <c r="A286" s="1">
        <v>38870</v>
      </c>
      <c r="B286" s="2" t="s">
        <v>39</v>
      </c>
      <c r="C286">
        <v>164</v>
      </c>
      <c r="D286">
        <f>SUMIF(B:B,cukier[[#This Row],[NIP]],C:C)</f>
        <v>2042</v>
      </c>
      <c r="E286" s="2">
        <f>YEAR(cukier[[#This Row],[Data]])</f>
        <v>2006</v>
      </c>
      <c r="F286" s="2">
        <f>VLOOKUP(cukier[[#This Row],[Rok]],$U$8:$V$17,2)*cukier[[#This Row],[Ilosc]]</f>
        <v>336.2</v>
      </c>
      <c r="G286" s="2">
        <f>SUMIFS(C:C,A:A,"&lt;"&amp;A286,B:B,cukier[[#This Row],[NIP]])+cukier[[#This Row],[Ilosc]]</f>
        <v>471</v>
      </c>
      <c r="H286" s="2">
        <f>IF(cukier[[#This Row],[Dotychczas Kupno]]&lt;100, 0,IF(cukier[[#This Row],[Dotychczas Kupno]]&lt;1000, 0.05, IF(cukier[[#This Row],[Dotychczas Kupno]]&lt;10000, 0.1, 0.2)))</f>
        <v>0.05</v>
      </c>
      <c r="I286" s="2">
        <f>cukier[[#This Row],[Rabat]]*cukier[[#This Row],[Ilosc]]</f>
        <v>8.2000000000000011</v>
      </c>
    </row>
    <row r="287" spans="1:9" x14ac:dyDescent="0.25">
      <c r="A287" s="1">
        <v>38870</v>
      </c>
      <c r="B287" s="2" t="s">
        <v>45</v>
      </c>
      <c r="C287">
        <v>429</v>
      </c>
      <c r="D287">
        <f>SUMIF(B:B,cukier[[#This Row],[NIP]],C:C)</f>
        <v>26451</v>
      </c>
      <c r="E287" s="2">
        <f>YEAR(cukier[[#This Row],[Data]])</f>
        <v>2006</v>
      </c>
      <c r="F287" s="2">
        <f>VLOOKUP(cukier[[#This Row],[Rok]],$U$8:$V$17,2)*cukier[[#This Row],[Ilosc]]</f>
        <v>879.44999999999993</v>
      </c>
      <c r="G287" s="2">
        <f>SUMIFS(C:C,A:A,"&lt;"&amp;A287,B:B,cukier[[#This Row],[NIP]])+cukier[[#This Row],[Ilosc]]</f>
        <v>2728</v>
      </c>
      <c r="H287" s="2">
        <f>IF(cukier[[#This Row],[Dotychczas Kupno]]&lt;100, 0,IF(cukier[[#This Row],[Dotychczas Kupno]]&lt;1000, 0.05, IF(cukier[[#This Row],[Dotychczas Kupno]]&lt;10000, 0.1, 0.2)))</f>
        <v>0.1</v>
      </c>
      <c r="I287" s="2">
        <f>cukier[[#This Row],[Rabat]]*cukier[[#This Row],[Ilosc]]</f>
        <v>42.900000000000006</v>
      </c>
    </row>
    <row r="288" spans="1:9" x14ac:dyDescent="0.25">
      <c r="A288" s="1">
        <v>38875</v>
      </c>
      <c r="B288" s="2" t="s">
        <v>8</v>
      </c>
      <c r="C288">
        <v>63</v>
      </c>
      <c r="D288">
        <f>SUMIF(B:B,cukier[[#This Row],[NIP]],C:C)</f>
        <v>3835</v>
      </c>
      <c r="E288" s="2">
        <f>YEAR(cukier[[#This Row],[Data]])</f>
        <v>2006</v>
      </c>
      <c r="F288" s="2">
        <f>VLOOKUP(cukier[[#This Row],[Rok]],$U$8:$V$17,2)*cukier[[#This Row],[Ilosc]]</f>
        <v>129.14999999999998</v>
      </c>
      <c r="G288" s="2">
        <f>SUMIFS(C:C,A:A,"&lt;"&amp;A288,B:B,cukier[[#This Row],[NIP]])+cukier[[#This Row],[Ilosc]]</f>
        <v>374</v>
      </c>
      <c r="H288" s="2">
        <f>IF(cukier[[#This Row],[Dotychczas Kupno]]&lt;100, 0,IF(cukier[[#This Row],[Dotychczas Kupno]]&lt;1000, 0.05, IF(cukier[[#This Row],[Dotychczas Kupno]]&lt;10000, 0.1, 0.2)))</f>
        <v>0.05</v>
      </c>
      <c r="I288" s="2">
        <f>cukier[[#This Row],[Rabat]]*cukier[[#This Row],[Ilosc]]</f>
        <v>3.1500000000000004</v>
      </c>
    </row>
    <row r="289" spans="1:9" x14ac:dyDescent="0.25">
      <c r="A289" s="1">
        <v>38878</v>
      </c>
      <c r="B289" s="2" t="s">
        <v>30</v>
      </c>
      <c r="C289">
        <v>106</v>
      </c>
      <c r="D289">
        <f>SUMIF(B:B,cukier[[#This Row],[NIP]],C:C)</f>
        <v>5120</v>
      </c>
      <c r="E289" s="2">
        <f>YEAR(cukier[[#This Row],[Data]])</f>
        <v>2006</v>
      </c>
      <c r="F289" s="2">
        <f>VLOOKUP(cukier[[#This Row],[Rok]],$U$8:$V$17,2)*cukier[[#This Row],[Ilosc]]</f>
        <v>217.29999999999998</v>
      </c>
      <c r="G289" s="2">
        <f>SUMIFS(C:C,A:A,"&lt;"&amp;A289,B:B,cukier[[#This Row],[NIP]])+cukier[[#This Row],[Ilosc]]</f>
        <v>961</v>
      </c>
      <c r="H289" s="2">
        <f>IF(cukier[[#This Row],[Dotychczas Kupno]]&lt;100, 0,IF(cukier[[#This Row],[Dotychczas Kupno]]&lt;1000, 0.05, IF(cukier[[#This Row],[Dotychczas Kupno]]&lt;10000, 0.1, 0.2)))</f>
        <v>0.05</v>
      </c>
      <c r="I289" s="2">
        <f>cukier[[#This Row],[Rabat]]*cukier[[#This Row],[Ilosc]]</f>
        <v>5.3000000000000007</v>
      </c>
    </row>
    <row r="290" spans="1:9" x14ac:dyDescent="0.25">
      <c r="A290" s="1">
        <v>38886</v>
      </c>
      <c r="B290" s="2" t="s">
        <v>22</v>
      </c>
      <c r="C290">
        <v>136</v>
      </c>
      <c r="D290">
        <f>SUMIF(B:B,cukier[[#This Row],[NIP]],C:C)</f>
        <v>26025</v>
      </c>
      <c r="E290" s="2">
        <f>YEAR(cukier[[#This Row],[Data]])</f>
        <v>2006</v>
      </c>
      <c r="F290" s="2">
        <f>VLOOKUP(cukier[[#This Row],[Rok]],$U$8:$V$17,2)*cukier[[#This Row],[Ilosc]]</f>
        <v>278.79999999999995</v>
      </c>
      <c r="G290" s="2">
        <f>SUMIFS(C:C,A:A,"&lt;"&amp;A290,B:B,cukier[[#This Row],[NIP]])+cukier[[#This Row],[Ilosc]]</f>
        <v>3246</v>
      </c>
      <c r="H290" s="2">
        <f>IF(cukier[[#This Row],[Dotychczas Kupno]]&lt;100, 0,IF(cukier[[#This Row],[Dotychczas Kupno]]&lt;1000, 0.05, IF(cukier[[#This Row],[Dotychczas Kupno]]&lt;10000, 0.1, 0.2)))</f>
        <v>0.1</v>
      </c>
      <c r="I290" s="2">
        <f>cukier[[#This Row],[Rabat]]*cukier[[#This Row],[Ilosc]]</f>
        <v>13.600000000000001</v>
      </c>
    </row>
    <row r="291" spans="1:9" x14ac:dyDescent="0.25">
      <c r="A291" s="1">
        <v>38887</v>
      </c>
      <c r="B291" s="2" t="s">
        <v>114</v>
      </c>
      <c r="C291">
        <v>7</v>
      </c>
      <c r="D291">
        <f>SUMIF(B:B,cukier[[#This Row],[NIP]],C:C)</f>
        <v>7</v>
      </c>
      <c r="E291" s="2">
        <f>YEAR(cukier[[#This Row],[Data]])</f>
        <v>2006</v>
      </c>
      <c r="F291" s="2">
        <f>VLOOKUP(cukier[[#This Row],[Rok]],$U$8:$V$17,2)*cukier[[#This Row],[Ilosc]]</f>
        <v>14.349999999999998</v>
      </c>
      <c r="G291" s="2">
        <f>SUMIFS(C:C,A:A,"&lt;"&amp;A291,B:B,cukier[[#This Row],[NIP]])+cukier[[#This Row],[Ilosc]]</f>
        <v>7</v>
      </c>
      <c r="H291" s="2">
        <f>IF(cukier[[#This Row],[Dotychczas Kupno]]&lt;100, 0,IF(cukier[[#This Row],[Dotychczas Kupno]]&lt;1000, 0.05, IF(cukier[[#This Row],[Dotychczas Kupno]]&lt;10000, 0.1, 0.2)))</f>
        <v>0</v>
      </c>
      <c r="I291" s="2">
        <f>cukier[[#This Row],[Rabat]]*cukier[[#This Row],[Ilosc]]</f>
        <v>0</v>
      </c>
    </row>
    <row r="292" spans="1:9" x14ac:dyDescent="0.25">
      <c r="A292" s="1">
        <v>38896</v>
      </c>
      <c r="B292" s="2" t="s">
        <v>12</v>
      </c>
      <c r="C292">
        <v>114</v>
      </c>
      <c r="D292">
        <f>SUMIF(B:B,cukier[[#This Row],[NIP]],C:C)</f>
        <v>5492</v>
      </c>
      <c r="E292" s="2">
        <f>YEAR(cukier[[#This Row],[Data]])</f>
        <v>2006</v>
      </c>
      <c r="F292" s="2">
        <f>VLOOKUP(cukier[[#This Row],[Rok]],$U$8:$V$17,2)*cukier[[#This Row],[Ilosc]]</f>
        <v>233.7</v>
      </c>
      <c r="G292" s="2">
        <f>SUMIFS(C:C,A:A,"&lt;"&amp;A292,B:B,cukier[[#This Row],[NIP]])+cukier[[#This Row],[Ilosc]]</f>
        <v>744</v>
      </c>
      <c r="H292" s="2">
        <f>IF(cukier[[#This Row],[Dotychczas Kupno]]&lt;100, 0,IF(cukier[[#This Row],[Dotychczas Kupno]]&lt;1000, 0.05, IF(cukier[[#This Row],[Dotychczas Kupno]]&lt;10000, 0.1, 0.2)))</f>
        <v>0.05</v>
      </c>
      <c r="I292" s="2">
        <f>cukier[[#This Row],[Rabat]]*cukier[[#This Row],[Ilosc]]</f>
        <v>5.7</v>
      </c>
    </row>
    <row r="293" spans="1:9" x14ac:dyDescent="0.25">
      <c r="A293" s="1">
        <v>38896</v>
      </c>
      <c r="B293" s="2" t="s">
        <v>115</v>
      </c>
      <c r="C293">
        <v>12</v>
      </c>
      <c r="D293">
        <f>SUMIF(B:B,cukier[[#This Row],[NIP]],C:C)</f>
        <v>29</v>
      </c>
      <c r="E293" s="2">
        <f>YEAR(cukier[[#This Row],[Data]])</f>
        <v>2006</v>
      </c>
      <c r="F293" s="2">
        <f>VLOOKUP(cukier[[#This Row],[Rok]],$U$8:$V$17,2)*cukier[[#This Row],[Ilosc]]</f>
        <v>24.599999999999998</v>
      </c>
      <c r="G293" s="2">
        <f>SUMIFS(C:C,A:A,"&lt;"&amp;A293,B:B,cukier[[#This Row],[NIP]])+cukier[[#This Row],[Ilosc]]</f>
        <v>12</v>
      </c>
      <c r="H293" s="2">
        <f>IF(cukier[[#This Row],[Dotychczas Kupno]]&lt;100, 0,IF(cukier[[#This Row],[Dotychczas Kupno]]&lt;1000, 0.05, IF(cukier[[#This Row],[Dotychczas Kupno]]&lt;10000, 0.1, 0.2)))</f>
        <v>0</v>
      </c>
      <c r="I293" s="2">
        <f>cukier[[#This Row],[Rabat]]*cukier[[#This Row],[Ilosc]]</f>
        <v>0</v>
      </c>
    </row>
    <row r="294" spans="1:9" x14ac:dyDescent="0.25">
      <c r="A294" s="1">
        <v>38902</v>
      </c>
      <c r="B294" s="2" t="s">
        <v>9</v>
      </c>
      <c r="C294">
        <v>443</v>
      </c>
      <c r="D294">
        <f>SUMIF(B:B,cukier[[#This Row],[NIP]],C:C)</f>
        <v>26955</v>
      </c>
      <c r="E294" s="2">
        <f>YEAR(cukier[[#This Row],[Data]])</f>
        <v>2006</v>
      </c>
      <c r="F294" s="2">
        <f>VLOOKUP(cukier[[#This Row],[Rok]],$U$8:$V$17,2)*cukier[[#This Row],[Ilosc]]</f>
        <v>908.15</v>
      </c>
      <c r="G294" s="2">
        <f>SUMIFS(C:C,A:A,"&lt;"&amp;A294,B:B,cukier[[#This Row],[NIP]])+cukier[[#This Row],[Ilosc]]</f>
        <v>4566</v>
      </c>
      <c r="H294" s="2">
        <f>IF(cukier[[#This Row],[Dotychczas Kupno]]&lt;100, 0,IF(cukier[[#This Row],[Dotychczas Kupno]]&lt;1000, 0.05, IF(cukier[[#This Row],[Dotychczas Kupno]]&lt;10000, 0.1, 0.2)))</f>
        <v>0.1</v>
      </c>
      <c r="I294" s="2">
        <f>cukier[[#This Row],[Rabat]]*cukier[[#This Row],[Ilosc]]</f>
        <v>44.300000000000004</v>
      </c>
    </row>
    <row r="295" spans="1:9" x14ac:dyDescent="0.25">
      <c r="A295" s="1">
        <v>38904</v>
      </c>
      <c r="B295" s="2" t="s">
        <v>52</v>
      </c>
      <c r="C295">
        <v>73</v>
      </c>
      <c r="D295">
        <f>SUMIF(B:B,cukier[[#This Row],[NIP]],C:C)</f>
        <v>5460</v>
      </c>
      <c r="E295" s="2">
        <f>YEAR(cukier[[#This Row],[Data]])</f>
        <v>2006</v>
      </c>
      <c r="F295" s="2">
        <f>VLOOKUP(cukier[[#This Row],[Rok]],$U$8:$V$17,2)*cukier[[#This Row],[Ilosc]]</f>
        <v>149.64999999999998</v>
      </c>
      <c r="G295" s="2">
        <f>SUMIFS(C:C,A:A,"&lt;"&amp;A295,B:B,cukier[[#This Row],[NIP]])+cukier[[#This Row],[Ilosc]]</f>
        <v>479</v>
      </c>
      <c r="H295" s="2">
        <f>IF(cukier[[#This Row],[Dotychczas Kupno]]&lt;100, 0,IF(cukier[[#This Row],[Dotychczas Kupno]]&lt;1000, 0.05, IF(cukier[[#This Row],[Dotychczas Kupno]]&lt;10000, 0.1, 0.2)))</f>
        <v>0.05</v>
      </c>
      <c r="I295" s="2">
        <f>cukier[[#This Row],[Rabat]]*cukier[[#This Row],[Ilosc]]</f>
        <v>3.6500000000000004</v>
      </c>
    </row>
    <row r="296" spans="1:9" x14ac:dyDescent="0.25">
      <c r="A296" s="1">
        <v>38907</v>
      </c>
      <c r="B296" s="2" t="s">
        <v>116</v>
      </c>
      <c r="C296">
        <v>15</v>
      </c>
      <c r="D296">
        <f>SUMIF(B:B,cukier[[#This Row],[NIP]],C:C)</f>
        <v>36</v>
      </c>
      <c r="E296" s="2">
        <f>YEAR(cukier[[#This Row],[Data]])</f>
        <v>2006</v>
      </c>
      <c r="F296" s="2">
        <f>VLOOKUP(cukier[[#This Row],[Rok]],$U$8:$V$17,2)*cukier[[#This Row],[Ilosc]]</f>
        <v>30.749999999999996</v>
      </c>
      <c r="G296" s="2">
        <f>SUMIFS(C:C,A:A,"&lt;"&amp;A296,B:B,cukier[[#This Row],[NIP]])+cukier[[#This Row],[Ilosc]]</f>
        <v>15</v>
      </c>
      <c r="H296" s="2">
        <f>IF(cukier[[#This Row],[Dotychczas Kupno]]&lt;100, 0,IF(cukier[[#This Row],[Dotychczas Kupno]]&lt;1000, 0.05, IF(cukier[[#This Row],[Dotychczas Kupno]]&lt;10000, 0.1, 0.2)))</f>
        <v>0</v>
      </c>
      <c r="I296" s="2">
        <f>cukier[[#This Row],[Rabat]]*cukier[[#This Row],[Ilosc]]</f>
        <v>0</v>
      </c>
    </row>
    <row r="297" spans="1:9" x14ac:dyDescent="0.25">
      <c r="A297" s="1">
        <v>38907</v>
      </c>
      <c r="B297" s="2" t="s">
        <v>117</v>
      </c>
      <c r="C297">
        <v>9</v>
      </c>
      <c r="D297">
        <f>SUMIF(B:B,cukier[[#This Row],[NIP]],C:C)</f>
        <v>9</v>
      </c>
      <c r="E297" s="2">
        <f>YEAR(cukier[[#This Row],[Data]])</f>
        <v>2006</v>
      </c>
      <c r="F297" s="2">
        <f>VLOOKUP(cukier[[#This Row],[Rok]],$U$8:$V$17,2)*cukier[[#This Row],[Ilosc]]</f>
        <v>18.45</v>
      </c>
      <c r="G297" s="2">
        <f>SUMIFS(C:C,A:A,"&lt;"&amp;A297,B:B,cukier[[#This Row],[NIP]])+cukier[[#This Row],[Ilosc]]</f>
        <v>9</v>
      </c>
      <c r="H297" s="2">
        <f>IF(cukier[[#This Row],[Dotychczas Kupno]]&lt;100, 0,IF(cukier[[#This Row],[Dotychczas Kupno]]&lt;1000, 0.05, IF(cukier[[#This Row],[Dotychczas Kupno]]&lt;10000, 0.1, 0.2)))</f>
        <v>0</v>
      </c>
      <c r="I297" s="2">
        <f>cukier[[#This Row],[Rabat]]*cukier[[#This Row],[Ilosc]]</f>
        <v>0</v>
      </c>
    </row>
    <row r="298" spans="1:9" x14ac:dyDescent="0.25">
      <c r="A298" s="1">
        <v>38908</v>
      </c>
      <c r="B298" s="2" t="s">
        <v>118</v>
      </c>
      <c r="C298">
        <v>20</v>
      </c>
      <c r="D298">
        <f>SUMIF(B:B,cukier[[#This Row],[NIP]],C:C)</f>
        <v>69</v>
      </c>
      <c r="E298" s="2">
        <f>YEAR(cukier[[#This Row],[Data]])</f>
        <v>2006</v>
      </c>
      <c r="F298" s="2">
        <f>VLOOKUP(cukier[[#This Row],[Rok]],$U$8:$V$17,2)*cukier[[#This Row],[Ilosc]]</f>
        <v>41</v>
      </c>
      <c r="G298" s="2">
        <f>SUMIFS(C:C,A:A,"&lt;"&amp;A298,B:B,cukier[[#This Row],[NIP]])+cukier[[#This Row],[Ilosc]]</f>
        <v>20</v>
      </c>
      <c r="H298" s="2">
        <f>IF(cukier[[#This Row],[Dotychczas Kupno]]&lt;100, 0,IF(cukier[[#This Row],[Dotychczas Kupno]]&lt;1000, 0.05, IF(cukier[[#This Row],[Dotychczas Kupno]]&lt;10000, 0.1, 0.2)))</f>
        <v>0</v>
      </c>
      <c r="I298" s="2">
        <f>cukier[[#This Row],[Rabat]]*cukier[[#This Row],[Ilosc]]</f>
        <v>0</v>
      </c>
    </row>
    <row r="299" spans="1:9" x14ac:dyDescent="0.25">
      <c r="A299" s="1">
        <v>38910</v>
      </c>
      <c r="B299" s="2" t="s">
        <v>119</v>
      </c>
      <c r="C299">
        <v>9</v>
      </c>
      <c r="D299">
        <f>SUMIF(B:B,cukier[[#This Row],[NIP]],C:C)</f>
        <v>36</v>
      </c>
      <c r="E299" s="2">
        <f>YEAR(cukier[[#This Row],[Data]])</f>
        <v>2006</v>
      </c>
      <c r="F299" s="2">
        <f>VLOOKUP(cukier[[#This Row],[Rok]],$U$8:$V$17,2)*cukier[[#This Row],[Ilosc]]</f>
        <v>18.45</v>
      </c>
      <c r="G299" s="2">
        <f>SUMIFS(C:C,A:A,"&lt;"&amp;A299,B:B,cukier[[#This Row],[NIP]])+cukier[[#This Row],[Ilosc]]</f>
        <v>9</v>
      </c>
      <c r="H299" s="2">
        <f>IF(cukier[[#This Row],[Dotychczas Kupno]]&lt;100, 0,IF(cukier[[#This Row],[Dotychczas Kupno]]&lt;1000, 0.05, IF(cukier[[#This Row],[Dotychczas Kupno]]&lt;10000, 0.1, 0.2)))</f>
        <v>0</v>
      </c>
      <c r="I299" s="2">
        <f>cukier[[#This Row],[Rabat]]*cukier[[#This Row],[Ilosc]]</f>
        <v>0</v>
      </c>
    </row>
    <row r="300" spans="1:9" x14ac:dyDescent="0.25">
      <c r="A300" s="1">
        <v>38911</v>
      </c>
      <c r="B300" s="2" t="s">
        <v>120</v>
      </c>
      <c r="C300">
        <v>88</v>
      </c>
      <c r="D300">
        <f>SUMIF(B:B,cukier[[#This Row],[NIP]],C:C)</f>
        <v>815</v>
      </c>
      <c r="E300" s="2">
        <f>YEAR(cukier[[#This Row],[Data]])</f>
        <v>2006</v>
      </c>
      <c r="F300" s="2">
        <f>VLOOKUP(cukier[[#This Row],[Rok]],$U$8:$V$17,2)*cukier[[#This Row],[Ilosc]]</f>
        <v>180.39999999999998</v>
      </c>
      <c r="G300" s="2">
        <f>SUMIFS(C:C,A:A,"&lt;"&amp;A300,B:B,cukier[[#This Row],[NIP]])+cukier[[#This Row],[Ilosc]]</f>
        <v>88</v>
      </c>
      <c r="H300" s="2">
        <f>IF(cukier[[#This Row],[Dotychczas Kupno]]&lt;100, 0,IF(cukier[[#This Row],[Dotychczas Kupno]]&lt;1000, 0.05, IF(cukier[[#This Row],[Dotychczas Kupno]]&lt;10000, 0.1, 0.2)))</f>
        <v>0</v>
      </c>
      <c r="I300" s="2">
        <f>cukier[[#This Row],[Rabat]]*cukier[[#This Row],[Ilosc]]</f>
        <v>0</v>
      </c>
    </row>
    <row r="301" spans="1:9" x14ac:dyDescent="0.25">
      <c r="A301" s="1">
        <v>38911</v>
      </c>
      <c r="B301" s="2" t="s">
        <v>7</v>
      </c>
      <c r="C301">
        <v>139</v>
      </c>
      <c r="D301">
        <f>SUMIF(B:B,cukier[[#This Row],[NIP]],C:C)</f>
        <v>27505</v>
      </c>
      <c r="E301" s="2">
        <f>YEAR(cukier[[#This Row],[Data]])</f>
        <v>2006</v>
      </c>
      <c r="F301" s="2">
        <f>VLOOKUP(cukier[[#This Row],[Rok]],$U$8:$V$17,2)*cukier[[#This Row],[Ilosc]]</f>
        <v>284.95</v>
      </c>
      <c r="G301" s="2">
        <f>SUMIFS(C:C,A:A,"&lt;"&amp;A301,B:B,cukier[[#This Row],[NIP]])+cukier[[#This Row],[Ilosc]]</f>
        <v>3470</v>
      </c>
      <c r="H301" s="2">
        <f>IF(cukier[[#This Row],[Dotychczas Kupno]]&lt;100, 0,IF(cukier[[#This Row],[Dotychczas Kupno]]&lt;1000, 0.05, IF(cukier[[#This Row],[Dotychczas Kupno]]&lt;10000, 0.1, 0.2)))</f>
        <v>0.1</v>
      </c>
      <c r="I301" s="2">
        <f>cukier[[#This Row],[Rabat]]*cukier[[#This Row],[Ilosc]]</f>
        <v>13.9</v>
      </c>
    </row>
    <row r="302" spans="1:9" x14ac:dyDescent="0.25">
      <c r="A302" s="1">
        <v>38912</v>
      </c>
      <c r="B302" s="2" t="s">
        <v>22</v>
      </c>
      <c r="C302">
        <v>346</v>
      </c>
      <c r="D302">
        <f>SUMIF(B:B,cukier[[#This Row],[NIP]],C:C)</f>
        <v>26025</v>
      </c>
      <c r="E302" s="2">
        <f>YEAR(cukier[[#This Row],[Data]])</f>
        <v>2006</v>
      </c>
      <c r="F302" s="2">
        <f>VLOOKUP(cukier[[#This Row],[Rok]],$U$8:$V$17,2)*cukier[[#This Row],[Ilosc]]</f>
        <v>709.3</v>
      </c>
      <c r="G302" s="2">
        <f>SUMIFS(C:C,A:A,"&lt;"&amp;A302,B:B,cukier[[#This Row],[NIP]])+cukier[[#This Row],[Ilosc]]</f>
        <v>3592</v>
      </c>
      <c r="H302" s="2">
        <f>IF(cukier[[#This Row],[Dotychczas Kupno]]&lt;100, 0,IF(cukier[[#This Row],[Dotychczas Kupno]]&lt;1000, 0.05, IF(cukier[[#This Row],[Dotychczas Kupno]]&lt;10000, 0.1, 0.2)))</f>
        <v>0.1</v>
      </c>
      <c r="I302" s="2">
        <f>cukier[[#This Row],[Rabat]]*cukier[[#This Row],[Ilosc]]</f>
        <v>34.6</v>
      </c>
    </row>
    <row r="303" spans="1:9" x14ac:dyDescent="0.25">
      <c r="A303" s="1">
        <v>38918</v>
      </c>
      <c r="B303" s="2" t="s">
        <v>121</v>
      </c>
      <c r="C303">
        <v>3</v>
      </c>
      <c r="D303">
        <f>SUMIF(B:B,cukier[[#This Row],[NIP]],C:C)</f>
        <v>12</v>
      </c>
      <c r="E303" s="2">
        <f>YEAR(cukier[[#This Row],[Data]])</f>
        <v>2006</v>
      </c>
      <c r="F303" s="2">
        <f>VLOOKUP(cukier[[#This Row],[Rok]],$U$8:$V$17,2)*cukier[[#This Row],[Ilosc]]</f>
        <v>6.1499999999999995</v>
      </c>
      <c r="G303" s="2">
        <f>SUMIFS(C:C,A:A,"&lt;"&amp;A303,B:B,cukier[[#This Row],[NIP]])+cukier[[#This Row],[Ilosc]]</f>
        <v>3</v>
      </c>
      <c r="H303" s="2">
        <f>IF(cukier[[#This Row],[Dotychczas Kupno]]&lt;100, 0,IF(cukier[[#This Row],[Dotychczas Kupno]]&lt;1000, 0.05, IF(cukier[[#This Row],[Dotychczas Kupno]]&lt;10000, 0.1, 0.2)))</f>
        <v>0</v>
      </c>
      <c r="I303" s="2">
        <f>cukier[[#This Row],[Rabat]]*cukier[[#This Row],[Ilosc]]</f>
        <v>0</v>
      </c>
    </row>
    <row r="304" spans="1:9" x14ac:dyDescent="0.25">
      <c r="A304" s="1">
        <v>38918</v>
      </c>
      <c r="B304" s="2" t="s">
        <v>122</v>
      </c>
      <c r="C304">
        <v>9</v>
      </c>
      <c r="D304">
        <f>SUMIF(B:B,cukier[[#This Row],[NIP]],C:C)</f>
        <v>26</v>
      </c>
      <c r="E304" s="2">
        <f>YEAR(cukier[[#This Row],[Data]])</f>
        <v>2006</v>
      </c>
      <c r="F304" s="2">
        <f>VLOOKUP(cukier[[#This Row],[Rok]],$U$8:$V$17,2)*cukier[[#This Row],[Ilosc]]</f>
        <v>18.45</v>
      </c>
      <c r="G304" s="2">
        <f>SUMIFS(C:C,A:A,"&lt;"&amp;A304,B:B,cukier[[#This Row],[NIP]])+cukier[[#This Row],[Ilosc]]</f>
        <v>9</v>
      </c>
      <c r="H304" s="2">
        <f>IF(cukier[[#This Row],[Dotychczas Kupno]]&lt;100, 0,IF(cukier[[#This Row],[Dotychczas Kupno]]&lt;1000, 0.05, IF(cukier[[#This Row],[Dotychczas Kupno]]&lt;10000, 0.1, 0.2)))</f>
        <v>0</v>
      </c>
      <c r="I304" s="2">
        <f>cukier[[#This Row],[Rabat]]*cukier[[#This Row],[Ilosc]]</f>
        <v>0</v>
      </c>
    </row>
    <row r="305" spans="1:9" x14ac:dyDescent="0.25">
      <c r="A305" s="1">
        <v>38918</v>
      </c>
      <c r="B305" s="2" t="s">
        <v>9</v>
      </c>
      <c r="C305">
        <v>323</v>
      </c>
      <c r="D305">
        <f>SUMIF(B:B,cukier[[#This Row],[NIP]],C:C)</f>
        <v>26955</v>
      </c>
      <c r="E305" s="2">
        <f>YEAR(cukier[[#This Row],[Data]])</f>
        <v>2006</v>
      </c>
      <c r="F305" s="2">
        <f>VLOOKUP(cukier[[#This Row],[Rok]],$U$8:$V$17,2)*cukier[[#This Row],[Ilosc]]</f>
        <v>662.15</v>
      </c>
      <c r="G305" s="2">
        <f>SUMIFS(C:C,A:A,"&lt;"&amp;A305,B:B,cukier[[#This Row],[NIP]])+cukier[[#This Row],[Ilosc]]</f>
        <v>4889</v>
      </c>
      <c r="H305" s="2">
        <f>IF(cukier[[#This Row],[Dotychczas Kupno]]&lt;100, 0,IF(cukier[[#This Row],[Dotychczas Kupno]]&lt;1000, 0.05, IF(cukier[[#This Row],[Dotychczas Kupno]]&lt;10000, 0.1, 0.2)))</f>
        <v>0.1</v>
      </c>
      <c r="I305" s="2">
        <f>cukier[[#This Row],[Rabat]]*cukier[[#This Row],[Ilosc]]</f>
        <v>32.300000000000004</v>
      </c>
    </row>
    <row r="306" spans="1:9" x14ac:dyDescent="0.25">
      <c r="A306" s="1">
        <v>38919</v>
      </c>
      <c r="B306" s="2" t="s">
        <v>102</v>
      </c>
      <c r="C306">
        <v>382</v>
      </c>
      <c r="D306">
        <f>SUMIF(B:B,cukier[[#This Row],[NIP]],C:C)</f>
        <v>7904</v>
      </c>
      <c r="E306" s="2">
        <f>YEAR(cukier[[#This Row],[Data]])</f>
        <v>2006</v>
      </c>
      <c r="F306" s="2">
        <f>VLOOKUP(cukier[[#This Row],[Rok]],$U$8:$V$17,2)*cukier[[#This Row],[Ilosc]]</f>
        <v>783.09999999999991</v>
      </c>
      <c r="G306" s="2">
        <f>SUMIFS(C:C,A:A,"&lt;"&amp;A306,B:B,cukier[[#This Row],[NIP]])+cukier[[#This Row],[Ilosc]]</f>
        <v>796</v>
      </c>
      <c r="H306" s="2">
        <f>IF(cukier[[#This Row],[Dotychczas Kupno]]&lt;100, 0,IF(cukier[[#This Row],[Dotychczas Kupno]]&lt;1000, 0.05, IF(cukier[[#This Row],[Dotychczas Kupno]]&lt;10000, 0.1, 0.2)))</f>
        <v>0.05</v>
      </c>
      <c r="I306" s="2">
        <f>cukier[[#This Row],[Rabat]]*cukier[[#This Row],[Ilosc]]</f>
        <v>19.100000000000001</v>
      </c>
    </row>
    <row r="307" spans="1:9" x14ac:dyDescent="0.25">
      <c r="A307" s="1">
        <v>38923</v>
      </c>
      <c r="B307" s="2" t="s">
        <v>17</v>
      </c>
      <c r="C307">
        <v>296</v>
      </c>
      <c r="D307">
        <f>SUMIF(B:B,cukier[[#This Row],[NIP]],C:C)</f>
        <v>19896</v>
      </c>
      <c r="E307" s="2">
        <f>YEAR(cukier[[#This Row],[Data]])</f>
        <v>2006</v>
      </c>
      <c r="F307" s="2">
        <f>VLOOKUP(cukier[[#This Row],[Rok]],$U$8:$V$17,2)*cukier[[#This Row],[Ilosc]]</f>
        <v>606.79999999999995</v>
      </c>
      <c r="G307" s="2">
        <f>SUMIFS(C:C,A:A,"&lt;"&amp;A307,B:B,cukier[[#This Row],[NIP]])+cukier[[#This Row],[Ilosc]]</f>
        <v>3275</v>
      </c>
      <c r="H307" s="2">
        <f>IF(cukier[[#This Row],[Dotychczas Kupno]]&lt;100, 0,IF(cukier[[#This Row],[Dotychczas Kupno]]&lt;1000, 0.05, IF(cukier[[#This Row],[Dotychczas Kupno]]&lt;10000, 0.1, 0.2)))</f>
        <v>0.1</v>
      </c>
      <c r="I307" s="2">
        <f>cukier[[#This Row],[Rabat]]*cukier[[#This Row],[Ilosc]]</f>
        <v>29.6</v>
      </c>
    </row>
    <row r="308" spans="1:9" x14ac:dyDescent="0.25">
      <c r="A308" s="1">
        <v>38924</v>
      </c>
      <c r="B308" s="2" t="s">
        <v>5</v>
      </c>
      <c r="C308">
        <v>121</v>
      </c>
      <c r="D308">
        <f>SUMIF(B:B,cukier[[#This Row],[NIP]],C:C)</f>
        <v>11402</v>
      </c>
      <c r="E308" s="2">
        <f>YEAR(cukier[[#This Row],[Data]])</f>
        <v>2006</v>
      </c>
      <c r="F308" s="2">
        <f>VLOOKUP(cukier[[#This Row],[Rok]],$U$8:$V$17,2)*cukier[[#This Row],[Ilosc]]</f>
        <v>248.04999999999998</v>
      </c>
      <c r="G308" s="2">
        <f>SUMIFS(C:C,A:A,"&lt;"&amp;A308,B:B,cukier[[#This Row],[NIP]])+cukier[[#This Row],[Ilosc]]</f>
        <v>2395</v>
      </c>
      <c r="H308" s="2">
        <f>IF(cukier[[#This Row],[Dotychczas Kupno]]&lt;100, 0,IF(cukier[[#This Row],[Dotychczas Kupno]]&lt;1000, 0.05, IF(cukier[[#This Row],[Dotychczas Kupno]]&lt;10000, 0.1, 0.2)))</f>
        <v>0.1</v>
      </c>
      <c r="I308" s="2">
        <f>cukier[[#This Row],[Rabat]]*cukier[[#This Row],[Ilosc]]</f>
        <v>12.100000000000001</v>
      </c>
    </row>
    <row r="309" spans="1:9" x14ac:dyDescent="0.25">
      <c r="A309" s="1">
        <v>38924</v>
      </c>
      <c r="B309" s="2" t="s">
        <v>25</v>
      </c>
      <c r="C309">
        <v>157</v>
      </c>
      <c r="D309">
        <f>SUMIF(B:B,cukier[[#This Row],[NIP]],C:C)</f>
        <v>2717</v>
      </c>
      <c r="E309" s="2">
        <f>YEAR(cukier[[#This Row],[Data]])</f>
        <v>2006</v>
      </c>
      <c r="F309" s="2">
        <f>VLOOKUP(cukier[[#This Row],[Rok]],$U$8:$V$17,2)*cukier[[#This Row],[Ilosc]]</f>
        <v>321.84999999999997</v>
      </c>
      <c r="G309" s="2">
        <f>SUMIFS(C:C,A:A,"&lt;"&amp;A309,B:B,cukier[[#This Row],[NIP]])+cukier[[#This Row],[Ilosc]]</f>
        <v>494</v>
      </c>
      <c r="H309" s="2">
        <f>IF(cukier[[#This Row],[Dotychczas Kupno]]&lt;100, 0,IF(cukier[[#This Row],[Dotychczas Kupno]]&lt;1000, 0.05, IF(cukier[[#This Row],[Dotychczas Kupno]]&lt;10000, 0.1, 0.2)))</f>
        <v>0.05</v>
      </c>
      <c r="I309" s="2">
        <f>cukier[[#This Row],[Rabat]]*cukier[[#This Row],[Ilosc]]</f>
        <v>7.8500000000000005</v>
      </c>
    </row>
    <row r="310" spans="1:9" x14ac:dyDescent="0.25">
      <c r="A310" s="1">
        <v>38926</v>
      </c>
      <c r="B310" s="2" t="s">
        <v>9</v>
      </c>
      <c r="C310">
        <v>497</v>
      </c>
      <c r="D310">
        <f>SUMIF(B:B,cukier[[#This Row],[NIP]],C:C)</f>
        <v>26955</v>
      </c>
      <c r="E310" s="2">
        <f>YEAR(cukier[[#This Row],[Data]])</f>
        <v>2006</v>
      </c>
      <c r="F310" s="2">
        <f>VLOOKUP(cukier[[#This Row],[Rok]],$U$8:$V$17,2)*cukier[[#This Row],[Ilosc]]</f>
        <v>1018.8499999999999</v>
      </c>
      <c r="G310" s="2">
        <f>SUMIFS(C:C,A:A,"&lt;"&amp;A310,B:B,cukier[[#This Row],[NIP]])+cukier[[#This Row],[Ilosc]]</f>
        <v>5386</v>
      </c>
      <c r="H310" s="2">
        <f>IF(cukier[[#This Row],[Dotychczas Kupno]]&lt;100, 0,IF(cukier[[#This Row],[Dotychczas Kupno]]&lt;1000, 0.05, IF(cukier[[#This Row],[Dotychczas Kupno]]&lt;10000, 0.1, 0.2)))</f>
        <v>0.1</v>
      </c>
      <c r="I310" s="2">
        <f>cukier[[#This Row],[Rabat]]*cukier[[#This Row],[Ilosc]]</f>
        <v>49.7</v>
      </c>
    </row>
    <row r="311" spans="1:9" x14ac:dyDescent="0.25">
      <c r="A311" s="1">
        <v>38927</v>
      </c>
      <c r="B311" s="2" t="s">
        <v>9</v>
      </c>
      <c r="C311">
        <v>103</v>
      </c>
      <c r="D311">
        <f>SUMIF(B:B,cukier[[#This Row],[NIP]],C:C)</f>
        <v>26955</v>
      </c>
      <c r="E311" s="2">
        <f>YEAR(cukier[[#This Row],[Data]])</f>
        <v>2006</v>
      </c>
      <c r="F311" s="2">
        <f>VLOOKUP(cukier[[#This Row],[Rok]],$U$8:$V$17,2)*cukier[[#This Row],[Ilosc]]</f>
        <v>211.14999999999998</v>
      </c>
      <c r="G311" s="2">
        <f>SUMIFS(C:C,A:A,"&lt;"&amp;A311,B:B,cukier[[#This Row],[NIP]])+cukier[[#This Row],[Ilosc]]</f>
        <v>5489</v>
      </c>
      <c r="H311" s="2">
        <f>IF(cukier[[#This Row],[Dotychczas Kupno]]&lt;100, 0,IF(cukier[[#This Row],[Dotychczas Kupno]]&lt;1000, 0.05, IF(cukier[[#This Row],[Dotychczas Kupno]]&lt;10000, 0.1, 0.2)))</f>
        <v>0.1</v>
      </c>
      <c r="I311" s="2">
        <f>cukier[[#This Row],[Rabat]]*cukier[[#This Row],[Ilosc]]</f>
        <v>10.3</v>
      </c>
    </row>
    <row r="312" spans="1:9" x14ac:dyDescent="0.25">
      <c r="A312" s="1">
        <v>38928</v>
      </c>
      <c r="B312" s="2" t="s">
        <v>30</v>
      </c>
      <c r="C312">
        <v>142</v>
      </c>
      <c r="D312">
        <f>SUMIF(B:B,cukier[[#This Row],[NIP]],C:C)</f>
        <v>5120</v>
      </c>
      <c r="E312" s="2">
        <f>YEAR(cukier[[#This Row],[Data]])</f>
        <v>2006</v>
      </c>
      <c r="F312" s="2">
        <f>VLOOKUP(cukier[[#This Row],[Rok]],$U$8:$V$17,2)*cukier[[#This Row],[Ilosc]]</f>
        <v>291.09999999999997</v>
      </c>
      <c r="G312" s="2">
        <f>SUMIFS(C:C,A:A,"&lt;"&amp;A312,B:B,cukier[[#This Row],[NIP]])+cukier[[#This Row],[Ilosc]]</f>
        <v>1103</v>
      </c>
      <c r="H312" s="2">
        <f>IF(cukier[[#This Row],[Dotychczas Kupno]]&lt;100, 0,IF(cukier[[#This Row],[Dotychczas Kupno]]&lt;1000, 0.05, IF(cukier[[#This Row],[Dotychczas Kupno]]&lt;10000, 0.1, 0.2)))</f>
        <v>0.1</v>
      </c>
      <c r="I312" s="2">
        <f>cukier[[#This Row],[Rabat]]*cukier[[#This Row],[Ilosc]]</f>
        <v>14.200000000000001</v>
      </c>
    </row>
    <row r="313" spans="1:9" x14ac:dyDescent="0.25">
      <c r="A313" s="1">
        <v>38929</v>
      </c>
      <c r="B313" s="2" t="s">
        <v>23</v>
      </c>
      <c r="C313">
        <v>144</v>
      </c>
      <c r="D313">
        <f>SUMIF(B:B,cukier[[#This Row],[NIP]],C:C)</f>
        <v>3905</v>
      </c>
      <c r="E313" s="2">
        <f>YEAR(cukier[[#This Row],[Data]])</f>
        <v>2006</v>
      </c>
      <c r="F313" s="2">
        <f>VLOOKUP(cukier[[#This Row],[Rok]],$U$8:$V$17,2)*cukier[[#This Row],[Ilosc]]</f>
        <v>295.2</v>
      </c>
      <c r="G313" s="2">
        <f>SUMIFS(C:C,A:A,"&lt;"&amp;A313,B:B,cukier[[#This Row],[NIP]])+cukier[[#This Row],[Ilosc]]</f>
        <v>600</v>
      </c>
      <c r="H313" s="2">
        <f>IF(cukier[[#This Row],[Dotychczas Kupno]]&lt;100, 0,IF(cukier[[#This Row],[Dotychczas Kupno]]&lt;1000, 0.05, IF(cukier[[#This Row],[Dotychczas Kupno]]&lt;10000, 0.1, 0.2)))</f>
        <v>0.05</v>
      </c>
      <c r="I313" s="2">
        <f>cukier[[#This Row],[Rabat]]*cukier[[#This Row],[Ilosc]]</f>
        <v>7.2</v>
      </c>
    </row>
    <row r="314" spans="1:9" x14ac:dyDescent="0.25">
      <c r="A314" s="1">
        <v>38931</v>
      </c>
      <c r="B314" s="2" t="s">
        <v>100</v>
      </c>
      <c r="C314">
        <v>8</v>
      </c>
      <c r="D314">
        <f>SUMIF(B:B,cukier[[#This Row],[NIP]],C:C)</f>
        <v>48</v>
      </c>
      <c r="E314" s="2">
        <f>YEAR(cukier[[#This Row],[Data]])</f>
        <v>2006</v>
      </c>
      <c r="F314" s="2">
        <f>VLOOKUP(cukier[[#This Row],[Rok]],$U$8:$V$17,2)*cukier[[#This Row],[Ilosc]]</f>
        <v>16.399999999999999</v>
      </c>
      <c r="G314" s="2">
        <f>SUMIFS(C:C,A:A,"&lt;"&amp;A314,B:B,cukier[[#This Row],[NIP]])+cukier[[#This Row],[Ilosc]]</f>
        <v>25</v>
      </c>
      <c r="H314" s="2">
        <f>IF(cukier[[#This Row],[Dotychczas Kupno]]&lt;100, 0,IF(cukier[[#This Row],[Dotychczas Kupno]]&lt;1000, 0.05, IF(cukier[[#This Row],[Dotychczas Kupno]]&lt;10000, 0.1, 0.2)))</f>
        <v>0</v>
      </c>
      <c r="I314" s="2">
        <f>cukier[[#This Row],[Rabat]]*cukier[[#This Row],[Ilosc]]</f>
        <v>0</v>
      </c>
    </row>
    <row r="315" spans="1:9" x14ac:dyDescent="0.25">
      <c r="A315" s="1">
        <v>38936</v>
      </c>
      <c r="B315" s="2" t="s">
        <v>55</v>
      </c>
      <c r="C315">
        <v>172</v>
      </c>
      <c r="D315">
        <f>SUMIF(B:B,cukier[[#This Row],[NIP]],C:C)</f>
        <v>4926</v>
      </c>
      <c r="E315" s="2">
        <f>YEAR(cukier[[#This Row],[Data]])</f>
        <v>2006</v>
      </c>
      <c r="F315" s="2">
        <f>VLOOKUP(cukier[[#This Row],[Rok]],$U$8:$V$17,2)*cukier[[#This Row],[Ilosc]]</f>
        <v>352.59999999999997</v>
      </c>
      <c r="G315" s="2">
        <f>SUMIFS(C:C,A:A,"&lt;"&amp;A315,B:B,cukier[[#This Row],[NIP]])+cukier[[#This Row],[Ilosc]]</f>
        <v>519</v>
      </c>
      <c r="H315" s="2">
        <f>IF(cukier[[#This Row],[Dotychczas Kupno]]&lt;100, 0,IF(cukier[[#This Row],[Dotychczas Kupno]]&lt;1000, 0.05, IF(cukier[[#This Row],[Dotychczas Kupno]]&lt;10000, 0.1, 0.2)))</f>
        <v>0.05</v>
      </c>
      <c r="I315" s="2">
        <f>cukier[[#This Row],[Rabat]]*cukier[[#This Row],[Ilosc]]</f>
        <v>8.6</v>
      </c>
    </row>
    <row r="316" spans="1:9" x14ac:dyDescent="0.25">
      <c r="A316" s="1">
        <v>38940</v>
      </c>
      <c r="B316" s="2" t="s">
        <v>7</v>
      </c>
      <c r="C316">
        <v>290</v>
      </c>
      <c r="D316">
        <f>SUMIF(B:B,cukier[[#This Row],[NIP]],C:C)</f>
        <v>27505</v>
      </c>
      <c r="E316" s="2">
        <f>YEAR(cukier[[#This Row],[Data]])</f>
        <v>2006</v>
      </c>
      <c r="F316" s="2">
        <f>VLOOKUP(cukier[[#This Row],[Rok]],$U$8:$V$17,2)*cukier[[#This Row],[Ilosc]]</f>
        <v>594.5</v>
      </c>
      <c r="G316" s="2">
        <f>SUMIFS(C:C,A:A,"&lt;"&amp;A316,B:B,cukier[[#This Row],[NIP]])+cukier[[#This Row],[Ilosc]]</f>
        <v>3760</v>
      </c>
      <c r="H316" s="2">
        <f>IF(cukier[[#This Row],[Dotychczas Kupno]]&lt;100, 0,IF(cukier[[#This Row],[Dotychczas Kupno]]&lt;1000, 0.05, IF(cukier[[#This Row],[Dotychczas Kupno]]&lt;10000, 0.1, 0.2)))</f>
        <v>0.1</v>
      </c>
      <c r="I316" s="2">
        <f>cukier[[#This Row],[Rabat]]*cukier[[#This Row],[Ilosc]]</f>
        <v>29</v>
      </c>
    </row>
    <row r="317" spans="1:9" x14ac:dyDescent="0.25">
      <c r="A317" s="1">
        <v>38942</v>
      </c>
      <c r="B317" s="2" t="s">
        <v>14</v>
      </c>
      <c r="C317">
        <v>422</v>
      </c>
      <c r="D317">
        <f>SUMIF(B:B,cukier[[#This Row],[NIP]],C:C)</f>
        <v>23660</v>
      </c>
      <c r="E317" s="2">
        <f>YEAR(cukier[[#This Row],[Data]])</f>
        <v>2006</v>
      </c>
      <c r="F317" s="2">
        <f>VLOOKUP(cukier[[#This Row],[Rok]],$U$8:$V$17,2)*cukier[[#This Row],[Ilosc]]</f>
        <v>865.09999999999991</v>
      </c>
      <c r="G317" s="2">
        <f>SUMIFS(C:C,A:A,"&lt;"&amp;A317,B:B,cukier[[#This Row],[NIP]])+cukier[[#This Row],[Ilosc]]</f>
        <v>3487</v>
      </c>
      <c r="H317" s="2">
        <f>IF(cukier[[#This Row],[Dotychczas Kupno]]&lt;100, 0,IF(cukier[[#This Row],[Dotychczas Kupno]]&lt;1000, 0.05, IF(cukier[[#This Row],[Dotychczas Kupno]]&lt;10000, 0.1, 0.2)))</f>
        <v>0.1</v>
      </c>
      <c r="I317" s="2">
        <f>cukier[[#This Row],[Rabat]]*cukier[[#This Row],[Ilosc]]</f>
        <v>42.2</v>
      </c>
    </row>
    <row r="318" spans="1:9" x14ac:dyDescent="0.25">
      <c r="A318" s="1">
        <v>38945</v>
      </c>
      <c r="B318" s="2" t="s">
        <v>109</v>
      </c>
      <c r="C318">
        <v>12</v>
      </c>
      <c r="D318">
        <f>SUMIF(B:B,cukier[[#This Row],[NIP]],C:C)</f>
        <v>52</v>
      </c>
      <c r="E318" s="2">
        <f>YEAR(cukier[[#This Row],[Data]])</f>
        <v>2006</v>
      </c>
      <c r="F318" s="2">
        <f>VLOOKUP(cukier[[#This Row],[Rok]],$U$8:$V$17,2)*cukier[[#This Row],[Ilosc]]</f>
        <v>24.599999999999998</v>
      </c>
      <c r="G318" s="2">
        <f>SUMIFS(C:C,A:A,"&lt;"&amp;A318,B:B,cukier[[#This Row],[NIP]])+cukier[[#This Row],[Ilosc]]</f>
        <v>30</v>
      </c>
      <c r="H318" s="2">
        <f>IF(cukier[[#This Row],[Dotychczas Kupno]]&lt;100, 0,IF(cukier[[#This Row],[Dotychczas Kupno]]&lt;1000, 0.05, IF(cukier[[#This Row],[Dotychczas Kupno]]&lt;10000, 0.1, 0.2)))</f>
        <v>0</v>
      </c>
      <c r="I318" s="2">
        <f>cukier[[#This Row],[Rabat]]*cukier[[#This Row],[Ilosc]]</f>
        <v>0</v>
      </c>
    </row>
    <row r="319" spans="1:9" x14ac:dyDescent="0.25">
      <c r="A319" s="1">
        <v>38948</v>
      </c>
      <c r="B319" s="2" t="s">
        <v>55</v>
      </c>
      <c r="C319">
        <v>104</v>
      </c>
      <c r="D319">
        <f>SUMIF(B:B,cukier[[#This Row],[NIP]],C:C)</f>
        <v>4926</v>
      </c>
      <c r="E319" s="2">
        <f>YEAR(cukier[[#This Row],[Data]])</f>
        <v>2006</v>
      </c>
      <c r="F319" s="2">
        <f>VLOOKUP(cukier[[#This Row],[Rok]],$U$8:$V$17,2)*cukier[[#This Row],[Ilosc]]</f>
        <v>213.2</v>
      </c>
      <c r="G319" s="2">
        <f>SUMIFS(C:C,A:A,"&lt;"&amp;A319,B:B,cukier[[#This Row],[NIP]])+cukier[[#This Row],[Ilosc]]</f>
        <v>623</v>
      </c>
      <c r="H319" s="2">
        <f>IF(cukier[[#This Row],[Dotychczas Kupno]]&lt;100, 0,IF(cukier[[#This Row],[Dotychczas Kupno]]&lt;1000, 0.05, IF(cukier[[#This Row],[Dotychczas Kupno]]&lt;10000, 0.1, 0.2)))</f>
        <v>0.05</v>
      </c>
      <c r="I319" s="2">
        <f>cukier[[#This Row],[Rabat]]*cukier[[#This Row],[Ilosc]]</f>
        <v>5.2</v>
      </c>
    </row>
    <row r="320" spans="1:9" x14ac:dyDescent="0.25">
      <c r="A320" s="1">
        <v>38949</v>
      </c>
      <c r="B320" s="2" t="s">
        <v>35</v>
      </c>
      <c r="C320">
        <v>97</v>
      </c>
      <c r="D320">
        <f>SUMIF(B:B,cukier[[#This Row],[NIP]],C:C)</f>
        <v>4407</v>
      </c>
      <c r="E320" s="2">
        <f>YEAR(cukier[[#This Row],[Data]])</f>
        <v>2006</v>
      </c>
      <c r="F320" s="2">
        <f>VLOOKUP(cukier[[#This Row],[Rok]],$U$8:$V$17,2)*cukier[[#This Row],[Ilosc]]</f>
        <v>198.85</v>
      </c>
      <c r="G320" s="2">
        <f>SUMIFS(C:C,A:A,"&lt;"&amp;A320,B:B,cukier[[#This Row],[NIP]])+cukier[[#This Row],[Ilosc]]</f>
        <v>407</v>
      </c>
      <c r="H320" s="2">
        <f>IF(cukier[[#This Row],[Dotychczas Kupno]]&lt;100, 0,IF(cukier[[#This Row],[Dotychczas Kupno]]&lt;1000, 0.05, IF(cukier[[#This Row],[Dotychczas Kupno]]&lt;10000, 0.1, 0.2)))</f>
        <v>0.05</v>
      </c>
      <c r="I320" s="2">
        <f>cukier[[#This Row],[Rabat]]*cukier[[#This Row],[Ilosc]]</f>
        <v>4.8500000000000005</v>
      </c>
    </row>
    <row r="321" spans="1:9" x14ac:dyDescent="0.25">
      <c r="A321" s="1">
        <v>38950</v>
      </c>
      <c r="B321" s="2" t="s">
        <v>26</v>
      </c>
      <c r="C321">
        <v>179</v>
      </c>
      <c r="D321">
        <f>SUMIF(B:B,cukier[[#This Row],[NIP]],C:C)</f>
        <v>2286</v>
      </c>
      <c r="E321" s="2">
        <f>YEAR(cukier[[#This Row],[Data]])</f>
        <v>2006</v>
      </c>
      <c r="F321" s="2">
        <f>VLOOKUP(cukier[[#This Row],[Rok]],$U$8:$V$17,2)*cukier[[#This Row],[Ilosc]]</f>
        <v>366.95</v>
      </c>
      <c r="G321" s="2">
        <f>SUMIFS(C:C,A:A,"&lt;"&amp;A321,B:B,cukier[[#This Row],[NIP]])+cukier[[#This Row],[Ilosc]]</f>
        <v>307</v>
      </c>
      <c r="H321" s="2">
        <f>IF(cukier[[#This Row],[Dotychczas Kupno]]&lt;100, 0,IF(cukier[[#This Row],[Dotychczas Kupno]]&lt;1000, 0.05, IF(cukier[[#This Row],[Dotychczas Kupno]]&lt;10000, 0.1, 0.2)))</f>
        <v>0.05</v>
      </c>
      <c r="I321" s="2">
        <f>cukier[[#This Row],[Rabat]]*cukier[[#This Row],[Ilosc]]</f>
        <v>8.9500000000000011</v>
      </c>
    </row>
    <row r="322" spans="1:9" x14ac:dyDescent="0.25">
      <c r="A322" s="1">
        <v>38953</v>
      </c>
      <c r="B322" s="2" t="s">
        <v>50</v>
      </c>
      <c r="C322">
        <v>256</v>
      </c>
      <c r="D322">
        <f>SUMIF(B:B,cukier[[#This Row],[NIP]],C:C)</f>
        <v>22352</v>
      </c>
      <c r="E322" s="2">
        <f>YEAR(cukier[[#This Row],[Data]])</f>
        <v>2006</v>
      </c>
      <c r="F322" s="2">
        <f>VLOOKUP(cukier[[#This Row],[Rok]],$U$8:$V$17,2)*cukier[[#This Row],[Ilosc]]</f>
        <v>524.79999999999995</v>
      </c>
      <c r="G322" s="2">
        <f>SUMIFS(C:C,A:A,"&lt;"&amp;A322,B:B,cukier[[#This Row],[NIP]])+cukier[[#This Row],[Ilosc]]</f>
        <v>3073</v>
      </c>
      <c r="H322" s="2">
        <f>IF(cukier[[#This Row],[Dotychczas Kupno]]&lt;100, 0,IF(cukier[[#This Row],[Dotychczas Kupno]]&lt;1000, 0.05, IF(cukier[[#This Row],[Dotychczas Kupno]]&lt;10000, 0.1, 0.2)))</f>
        <v>0.1</v>
      </c>
      <c r="I322" s="2">
        <f>cukier[[#This Row],[Rabat]]*cukier[[#This Row],[Ilosc]]</f>
        <v>25.6</v>
      </c>
    </row>
    <row r="323" spans="1:9" x14ac:dyDescent="0.25">
      <c r="A323" s="1">
        <v>38954</v>
      </c>
      <c r="B323" s="2" t="s">
        <v>113</v>
      </c>
      <c r="C323">
        <v>20</v>
      </c>
      <c r="D323">
        <f>SUMIF(B:B,cukier[[#This Row],[NIP]],C:C)</f>
        <v>63</v>
      </c>
      <c r="E323" s="2">
        <f>YEAR(cukier[[#This Row],[Data]])</f>
        <v>2006</v>
      </c>
      <c r="F323" s="2">
        <f>VLOOKUP(cukier[[#This Row],[Rok]],$U$8:$V$17,2)*cukier[[#This Row],[Ilosc]]</f>
        <v>41</v>
      </c>
      <c r="G323" s="2">
        <f>SUMIFS(C:C,A:A,"&lt;"&amp;A323,B:B,cukier[[#This Row],[NIP]])+cukier[[#This Row],[Ilosc]]</f>
        <v>28</v>
      </c>
      <c r="H323" s="2">
        <f>IF(cukier[[#This Row],[Dotychczas Kupno]]&lt;100, 0,IF(cukier[[#This Row],[Dotychczas Kupno]]&lt;1000, 0.05, IF(cukier[[#This Row],[Dotychczas Kupno]]&lt;10000, 0.1, 0.2)))</f>
        <v>0</v>
      </c>
      <c r="I323" s="2">
        <f>cukier[[#This Row],[Rabat]]*cukier[[#This Row],[Ilosc]]</f>
        <v>0</v>
      </c>
    </row>
    <row r="324" spans="1:9" x14ac:dyDescent="0.25">
      <c r="A324" s="1">
        <v>38954</v>
      </c>
      <c r="B324" s="2" t="s">
        <v>105</v>
      </c>
      <c r="C324">
        <v>10</v>
      </c>
      <c r="D324">
        <f>SUMIF(B:B,cukier[[#This Row],[NIP]],C:C)</f>
        <v>79</v>
      </c>
      <c r="E324" s="2">
        <f>YEAR(cukier[[#This Row],[Data]])</f>
        <v>2006</v>
      </c>
      <c r="F324" s="2">
        <f>VLOOKUP(cukier[[#This Row],[Rok]],$U$8:$V$17,2)*cukier[[#This Row],[Ilosc]]</f>
        <v>20.5</v>
      </c>
      <c r="G324" s="2">
        <f>SUMIFS(C:C,A:A,"&lt;"&amp;A324,B:B,cukier[[#This Row],[NIP]])+cukier[[#This Row],[Ilosc]]</f>
        <v>29</v>
      </c>
      <c r="H324" s="2">
        <f>IF(cukier[[#This Row],[Dotychczas Kupno]]&lt;100, 0,IF(cukier[[#This Row],[Dotychczas Kupno]]&lt;1000, 0.05, IF(cukier[[#This Row],[Dotychczas Kupno]]&lt;10000, 0.1, 0.2)))</f>
        <v>0</v>
      </c>
      <c r="I324" s="2">
        <f>cukier[[#This Row],[Rabat]]*cukier[[#This Row],[Ilosc]]</f>
        <v>0</v>
      </c>
    </row>
    <row r="325" spans="1:9" x14ac:dyDescent="0.25">
      <c r="A325" s="1">
        <v>38955</v>
      </c>
      <c r="B325" s="2" t="s">
        <v>7</v>
      </c>
      <c r="C325">
        <v>407</v>
      </c>
      <c r="D325">
        <f>SUMIF(B:B,cukier[[#This Row],[NIP]],C:C)</f>
        <v>27505</v>
      </c>
      <c r="E325" s="2">
        <f>YEAR(cukier[[#This Row],[Data]])</f>
        <v>2006</v>
      </c>
      <c r="F325" s="2">
        <f>VLOOKUP(cukier[[#This Row],[Rok]],$U$8:$V$17,2)*cukier[[#This Row],[Ilosc]]</f>
        <v>834.34999999999991</v>
      </c>
      <c r="G325" s="2">
        <f>SUMIFS(C:C,A:A,"&lt;"&amp;A325,B:B,cukier[[#This Row],[NIP]])+cukier[[#This Row],[Ilosc]]</f>
        <v>4167</v>
      </c>
      <c r="H325" s="2">
        <f>IF(cukier[[#This Row],[Dotychczas Kupno]]&lt;100, 0,IF(cukier[[#This Row],[Dotychczas Kupno]]&lt;1000, 0.05, IF(cukier[[#This Row],[Dotychczas Kupno]]&lt;10000, 0.1, 0.2)))</f>
        <v>0.1</v>
      </c>
      <c r="I325" s="2">
        <f>cukier[[#This Row],[Rabat]]*cukier[[#This Row],[Ilosc]]</f>
        <v>40.700000000000003</v>
      </c>
    </row>
    <row r="326" spans="1:9" x14ac:dyDescent="0.25">
      <c r="A326" s="1">
        <v>38956</v>
      </c>
      <c r="B326" s="2" t="s">
        <v>22</v>
      </c>
      <c r="C326">
        <v>297</v>
      </c>
      <c r="D326">
        <f>SUMIF(B:B,cukier[[#This Row],[NIP]],C:C)</f>
        <v>26025</v>
      </c>
      <c r="E326" s="2">
        <f>YEAR(cukier[[#This Row],[Data]])</f>
        <v>2006</v>
      </c>
      <c r="F326" s="2">
        <f>VLOOKUP(cukier[[#This Row],[Rok]],$U$8:$V$17,2)*cukier[[#This Row],[Ilosc]]</f>
        <v>608.84999999999991</v>
      </c>
      <c r="G326" s="2">
        <f>SUMIFS(C:C,A:A,"&lt;"&amp;A326,B:B,cukier[[#This Row],[NIP]])+cukier[[#This Row],[Ilosc]]</f>
        <v>3889</v>
      </c>
      <c r="H326" s="2">
        <f>IF(cukier[[#This Row],[Dotychczas Kupno]]&lt;100, 0,IF(cukier[[#This Row],[Dotychczas Kupno]]&lt;1000, 0.05, IF(cukier[[#This Row],[Dotychczas Kupno]]&lt;10000, 0.1, 0.2)))</f>
        <v>0.1</v>
      </c>
      <c r="I326" s="2">
        <f>cukier[[#This Row],[Rabat]]*cukier[[#This Row],[Ilosc]]</f>
        <v>29.700000000000003</v>
      </c>
    </row>
    <row r="327" spans="1:9" x14ac:dyDescent="0.25">
      <c r="A327" s="1">
        <v>38956</v>
      </c>
      <c r="B327" s="2" t="s">
        <v>71</v>
      </c>
      <c r="C327">
        <v>133</v>
      </c>
      <c r="D327">
        <f>SUMIF(B:B,cukier[[#This Row],[NIP]],C:C)</f>
        <v>3185</v>
      </c>
      <c r="E327" s="2">
        <f>YEAR(cukier[[#This Row],[Data]])</f>
        <v>2006</v>
      </c>
      <c r="F327" s="2">
        <f>VLOOKUP(cukier[[#This Row],[Rok]],$U$8:$V$17,2)*cukier[[#This Row],[Ilosc]]</f>
        <v>272.64999999999998</v>
      </c>
      <c r="G327" s="2">
        <f>SUMIFS(C:C,A:A,"&lt;"&amp;A327,B:B,cukier[[#This Row],[NIP]])+cukier[[#This Row],[Ilosc]]</f>
        <v>426</v>
      </c>
      <c r="H327" s="2">
        <f>IF(cukier[[#This Row],[Dotychczas Kupno]]&lt;100, 0,IF(cukier[[#This Row],[Dotychczas Kupno]]&lt;1000, 0.05, IF(cukier[[#This Row],[Dotychczas Kupno]]&lt;10000, 0.1, 0.2)))</f>
        <v>0.05</v>
      </c>
      <c r="I327" s="2">
        <f>cukier[[#This Row],[Rabat]]*cukier[[#This Row],[Ilosc]]</f>
        <v>6.65</v>
      </c>
    </row>
    <row r="328" spans="1:9" x14ac:dyDescent="0.25">
      <c r="A328" s="1">
        <v>38956</v>
      </c>
      <c r="B328" s="2" t="s">
        <v>35</v>
      </c>
      <c r="C328">
        <v>33</v>
      </c>
      <c r="D328">
        <f>SUMIF(B:B,cukier[[#This Row],[NIP]],C:C)</f>
        <v>4407</v>
      </c>
      <c r="E328" s="2">
        <f>YEAR(cukier[[#This Row],[Data]])</f>
        <v>2006</v>
      </c>
      <c r="F328" s="2">
        <f>VLOOKUP(cukier[[#This Row],[Rok]],$U$8:$V$17,2)*cukier[[#This Row],[Ilosc]]</f>
        <v>67.649999999999991</v>
      </c>
      <c r="G328" s="2">
        <f>SUMIFS(C:C,A:A,"&lt;"&amp;A328,B:B,cukier[[#This Row],[NIP]])+cukier[[#This Row],[Ilosc]]</f>
        <v>440</v>
      </c>
      <c r="H328" s="2">
        <f>IF(cukier[[#This Row],[Dotychczas Kupno]]&lt;100, 0,IF(cukier[[#This Row],[Dotychczas Kupno]]&lt;1000, 0.05, IF(cukier[[#This Row],[Dotychczas Kupno]]&lt;10000, 0.1, 0.2)))</f>
        <v>0.05</v>
      </c>
      <c r="I328" s="2">
        <f>cukier[[#This Row],[Rabat]]*cukier[[#This Row],[Ilosc]]</f>
        <v>1.6500000000000001</v>
      </c>
    </row>
    <row r="329" spans="1:9" x14ac:dyDescent="0.25">
      <c r="A329" s="1">
        <v>38959</v>
      </c>
      <c r="B329" s="2" t="s">
        <v>14</v>
      </c>
      <c r="C329">
        <v>220</v>
      </c>
      <c r="D329">
        <f>SUMIF(B:B,cukier[[#This Row],[NIP]],C:C)</f>
        <v>23660</v>
      </c>
      <c r="E329" s="2">
        <f>YEAR(cukier[[#This Row],[Data]])</f>
        <v>2006</v>
      </c>
      <c r="F329" s="2">
        <f>VLOOKUP(cukier[[#This Row],[Rok]],$U$8:$V$17,2)*cukier[[#This Row],[Ilosc]]</f>
        <v>450.99999999999994</v>
      </c>
      <c r="G329" s="2">
        <f>SUMIFS(C:C,A:A,"&lt;"&amp;A329,B:B,cukier[[#This Row],[NIP]])+cukier[[#This Row],[Ilosc]]</f>
        <v>3707</v>
      </c>
      <c r="H329" s="2">
        <f>IF(cukier[[#This Row],[Dotychczas Kupno]]&lt;100, 0,IF(cukier[[#This Row],[Dotychczas Kupno]]&lt;1000, 0.05, IF(cukier[[#This Row],[Dotychczas Kupno]]&lt;10000, 0.1, 0.2)))</f>
        <v>0.1</v>
      </c>
      <c r="I329" s="2">
        <f>cukier[[#This Row],[Rabat]]*cukier[[#This Row],[Ilosc]]</f>
        <v>22</v>
      </c>
    </row>
    <row r="330" spans="1:9" x14ac:dyDescent="0.25">
      <c r="A330" s="1">
        <v>38959</v>
      </c>
      <c r="B330" s="2" t="s">
        <v>28</v>
      </c>
      <c r="C330">
        <v>114</v>
      </c>
      <c r="D330">
        <f>SUMIF(B:B,cukier[[#This Row],[NIP]],C:C)</f>
        <v>4440</v>
      </c>
      <c r="E330" s="2">
        <f>YEAR(cukier[[#This Row],[Data]])</f>
        <v>2006</v>
      </c>
      <c r="F330" s="2">
        <f>VLOOKUP(cukier[[#This Row],[Rok]],$U$8:$V$17,2)*cukier[[#This Row],[Ilosc]]</f>
        <v>233.7</v>
      </c>
      <c r="G330" s="2">
        <f>SUMIFS(C:C,A:A,"&lt;"&amp;A330,B:B,cukier[[#This Row],[NIP]])+cukier[[#This Row],[Ilosc]]</f>
        <v>663</v>
      </c>
      <c r="H330" s="2">
        <f>IF(cukier[[#This Row],[Dotychczas Kupno]]&lt;100, 0,IF(cukier[[#This Row],[Dotychczas Kupno]]&lt;1000, 0.05, IF(cukier[[#This Row],[Dotychczas Kupno]]&lt;10000, 0.1, 0.2)))</f>
        <v>0.05</v>
      </c>
      <c r="I330" s="2">
        <f>cukier[[#This Row],[Rabat]]*cukier[[#This Row],[Ilosc]]</f>
        <v>5.7</v>
      </c>
    </row>
    <row r="331" spans="1:9" x14ac:dyDescent="0.25">
      <c r="A331" s="1">
        <v>38962</v>
      </c>
      <c r="B331" s="2" t="s">
        <v>8</v>
      </c>
      <c r="C331">
        <v>130</v>
      </c>
      <c r="D331">
        <f>SUMIF(B:B,cukier[[#This Row],[NIP]],C:C)</f>
        <v>3835</v>
      </c>
      <c r="E331" s="2">
        <f>YEAR(cukier[[#This Row],[Data]])</f>
        <v>2006</v>
      </c>
      <c r="F331" s="2">
        <f>VLOOKUP(cukier[[#This Row],[Rok]],$U$8:$V$17,2)*cukier[[#This Row],[Ilosc]]</f>
        <v>266.5</v>
      </c>
      <c r="G331" s="2">
        <f>SUMIFS(C:C,A:A,"&lt;"&amp;A331,B:B,cukier[[#This Row],[NIP]])+cukier[[#This Row],[Ilosc]]</f>
        <v>504</v>
      </c>
      <c r="H331" s="2">
        <f>IF(cukier[[#This Row],[Dotychczas Kupno]]&lt;100, 0,IF(cukier[[#This Row],[Dotychczas Kupno]]&lt;1000, 0.05, IF(cukier[[#This Row],[Dotychczas Kupno]]&lt;10000, 0.1, 0.2)))</f>
        <v>0.05</v>
      </c>
      <c r="I331" s="2">
        <f>cukier[[#This Row],[Rabat]]*cukier[[#This Row],[Ilosc]]</f>
        <v>6.5</v>
      </c>
    </row>
    <row r="332" spans="1:9" x14ac:dyDescent="0.25">
      <c r="A332" s="1">
        <v>38962</v>
      </c>
      <c r="B332" s="2" t="s">
        <v>30</v>
      </c>
      <c r="C332">
        <v>52</v>
      </c>
      <c r="D332">
        <f>SUMIF(B:B,cukier[[#This Row],[NIP]],C:C)</f>
        <v>5120</v>
      </c>
      <c r="E332" s="2">
        <f>YEAR(cukier[[#This Row],[Data]])</f>
        <v>2006</v>
      </c>
      <c r="F332" s="2">
        <f>VLOOKUP(cukier[[#This Row],[Rok]],$U$8:$V$17,2)*cukier[[#This Row],[Ilosc]]</f>
        <v>106.6</v>
      </c>
      <c r="G332" s="2">
        <f>SUMIFS(C:C,A:A,"&lt;"&amp;A332,B:B,cukier[[#This Row],[NIP]])+cukier[[#This Row],[Ilosc]]</f>
        <v>1155</v>
      </c>
      <c r="H332" s="2">
        <f>IF(cukier[[#This Row],[Dotychczas Kupno]]&lt;100, 0,IF(cukier[[#This Row],[Dotychczas Kupno]]&lt;1000, 0.05, IF(cukier[[#This Row],[Dotychczas Kupno]]&lt;10000, 0.1, 0.2)))</f>
        <v>0.1</v>
      </c>
      <c r="I332" s="2">
        <f>cukier[[#This Row],[Rabat]]*cukier[[#This Row],[Ilosc]]</f>
        <v>5.2</v>
      </c>
    </row>
    <row r="333" spans="1:9" x14ac:dyDescent="0.25">
      <c r="A333" s="1">
        <v>38962</v>
      </c>
      <c r="B333" s="2" t="s">
        <v>28</v>
      </c>
      <c r="C333">
        <v>33</v>
      </c>
      <c r="D333">
        <f>SUMIF(B:B,cukier[[#This Row],[NIP]],C:C)</f>
        <v>4440</v>
      </c>
      <c r="E333" s="2">
        <f>YEAR(cukier[[#This Row],[Data]])</f>
        <v>2006</v>
      </c>
      <c r="F333" s="2">
        <f>VLOOKUP(cukier[[#This Row],[Rok]],$U$8:$V$17,2)*cukier[[#This Row],[Ilosc]]</f>
        <v>67.649999999999991</v>
      </c>
      <c r="G333" s="2">
        <f>SUMIFS(C:C,A:A,"&lt;"&amp;A333,B:B,cukier[[#This Row],[NIP]])+cukier[[#This Row],[Ilosc]]</f>
        <v>696</v>
      </c>
      <c r="H333" s="2">
        <f>IF(cukier[[#This Row],[Dotychczas Kupno]]&lt;100, 0,IF(cukier[[#This Row],[Dotychczas Kupno]]&lt;1000, 0.05, IF(cukier[[#This Row],[Dotychczas Kupno]]&lt;10000, 0.1, 0.2)))</f>
        <v>0.05</v>
      </c>
      <c r="I333" s="2">
        <f>cukier[[#This Row],[Rabat]]*cukier[[#This Row],[Ilosc]]</f>
        <v>1.6500000000000001</v>
      </c>
    </row>
    <row r="334" spans="1:9" x14ac:dyDescent="0.25">
      <c r="A334" s="1">
        <v>38963</v>
      </c>
      <c r="B334" s="2" t="s">
        <v>61</v>
      </c>
      <c r="C334">
        <v>57</v>
      </c>
      <c r="D334">
        <f>SUMIF(B:B,cukier[[#This Row],[NIP]],C:C)</f>
        <v>3705</v>
      </c>
      <c r="E334" s="2">
        <f>YEAR(cukier[[#This Row],[Data]])</f>
        <v>2006</v>
      </c>
      <c r="F334" s="2">
        <f>VLOOKUP(cukier[[#This Row],[Rok]],$U$8:$V$17,2)*cukier[[#This Row],[Ilosc]]</f>
        <v>116.85</v>
      </c>
      <c r="G334" s="2">
        <f>SUMIFS(C:C,A:A,"&lt;"&amp;A334,B:B,cukier[[#This Row],[NIP]])+cukier[[#This Row],[Ilosc]]</f>
        <v>182</v>
      </c>
      <c r="H334" s="2">
        <f>IF(cukier[[#This Row],[Dotychczas Kupno]]&lt;100, 0,IF(cukier[[#This Row],[Dotychczas Kupno]]&lt;1000, 0.05, IF(cukier[[#This Row],[Dotychczas Kupno]]&lt;10000, 0.1, 0.2)))</f>
        <v>0.05</v>
      </c>
      <c r="I334" s="2">
        <f>cukier[[#This Row],[Rabat]]*cukier[[#This Row],[Ilosc]]</f>
        <v>2.85</v>
      </c>
    </row>
    <row r="335" spans="1:9" x14ac:dyDescent="0.25">
      <c r="A335" s="1">
        <v>38965</v>
      </c>
      <c r="B335" s="2" t="s">
        <v>123</v>
      </c>
      <c r="C335">
        <v>190</v>
      </c>
      <c r="D335">
        <f>SUMIF(B:B,cukier[[#This Row],[NIP]],C:C)</f>
        <v>807</v>
      </c>
      <c r="E335" s="2">
        <f>YEAR(cukier[[#This Row],[Data]])</f>
        <v>2006</v>
      </c>
      <c r="F335" s="2">
        <f>VLOOKUP(cukier[[#This Row],[Rok]],$U$8:$V$17,2)*cukier[[#This Row],[Ilosc]]</f>
        <v>389.49999999999994</v>
      </c>
      <c r="G335" s="2">
        <f>SUMIFS(C:C,A:A,"&lt;"&amp;A335,B:B,cukier[[#This Row],[NIP]])+cukier[[#This Row],[Ilosc]]</f>
        <v>190</v>
      </c>
      <c r="H335" s="2">
        <f>IF(cukier[[#This Row],[Dotychczas Kupno]]&lt;100, 0,IF(cukier[[#This Row],[Dotychczas Kupno]]&lt;1000, 0.05, IF(cukier[[#This Row],[Dotychczas Kupno]]&lt;10000, 0.1, 0.2)))</f>
        <v>0.05</v>
      </c>
      <c r="I335" s="2">
        <f>cukier[[#This Row],[Rabat]]*cukier[[#This Row],[Ilosc]]</f>
        <v>9.5</v>
      </c>
    </row>
    <row r="336" spans="1:9" x14ac:dyDescent="0.25">
      <c r="A336" s="1">
        <v>38965</v>
      </c>
      <c r="B336" s="2" t="s">
        <v>84</v>
      </c>
      <c r="C336">
        <v>8</v>
      </c>
      <c r="D336">
        <f>SUMIF(B:B,cukier[[#This Row],[NIP]],C:C)</f>
        <v>19</v>
      </c>
      <c r="E336" s="2">
        <f>YEAR(cukier[[#This Row],[Data]])</f>
        <v>2006</v>
      </c>
      <c r="F336" s="2">
        <f>VLOOKUP(cukier[[#This Row],[Rok]],$U$8:$V$17,2)*cukier[[#This Row],[Ilosc]]</f>
        <v>16.399999999999999</v>
      </c>
      <c r="G336" s="2">
        <f>SUMIFS(C:C,A:A,"&lt;"&amp;A336,B:B,cukier[[#This Row],[NIP]])+cukier[[#This Row],[Ilosc]]</f>
        <v>10</v>
      </c>
      <c r="H336" s="2">
        <f>IF(cukier[[#This Row],[Dotychczas Kupno]]&lt;100, 0,IF(cukier[[#This Row],[Dotychczas Kupno]]&lt;1000, 0.05, IF(cukier[[#This Row],[Dotychczas Kupno]]&lt;10000, 0.1, 0.2)))</f>
        <v>0</v>
      </c>
      <c r="I336" s="2">
        <f>cukier[[#This Row],[Rabat]]*cukier[[#This Row],[Ilosc]]</f>
        <v>0</v>
      </c>
    </row>
    <row r="337" spans="1:9" x14ac:dyDescent="0.25">
      <c r="A337" s="1">
        <v>38965</v>
      </c>
      <c r="B337" s="2" t="s">
        <v>7</v>
      </c>
      <c r="C337">
        <v>255</v>
      </c>
      <c r="D337">
        <f>SUMIF(B:B,cukier[[#This Row],[NIP]],C:C)</f>
        <v>27505</v>
      </c>
      <c r="E337" s="2">
        <f>YEAR(cukier[[#This Row],[Data]])</f>
        <v>2006</v>
      </c>
      <c r="F337" s="2">
        <f>VLOOKUP(cukier[[#This Row],[Rok]],$U$8:$V$17,2)*cukier[[#This Row],[Ilosc]]</f>
        <v>522.75</v>
      </c>
      <c r="G337" s="2">
        <f>SUMIFS(C:C,A:A,"&lt;"&amp;A337,B:B,cukier[[#This Row],[NIP]])+cukier[[#This Row],[Ilosc]]</f>
        <v>4422</v>
      </c>
      <c r="H337" s="2">
        <f>IF(cukier[[#This Row],[Dotychczas Kupno]]&lt;100, 0,IF(cukier[[#This Row],[Dotychczas Kupno]]&lt;1000, 0.05, IF(cukier[[#This Row],[Dotychczas Kupno]]&lt;10000, 0.1, 0.2)))</f>
        <v>0.1</v>
      </c>
      <c r="I337" s="2">
        <f>cukier[[#This Row],[Rabat]]*cukier[[#This Row],[Ilosc]]</f>
        <v>25.5</v>
      </c>
    </row>
    <row r="338" spans="1:9" x14ac:dyDescent="0.25">
      <c r="A338" s="1">
        <v>38967</v>
      </c>
      <c r="B338" s="2" t="s">
        <v>71</v>
      </c>
      <c r="C338">
        <v>108</v>
      </c>
      <c r="D338">
        <f>SUMIF(B:B,cukier[[#This Row],[NIP]],C:C)</f>
        <v>3185</v>
      </c>
      <c r="E338" s="2">
        <f>YEAR(cukier[[#This Row],[Data]])</f>
        <v>2006</v>
      </c>
      <c r="F338" s="2">
        <f>VLOOKUP(cukier[[#This Row],[Rok]],$U$8:$V$17,2)*cukier[[#This Row],[Ilosc]]</f>
        <v>221.39999999999998</v>
      </c>
      <c r="G338" s="2">
        <f>SUMIFS(C:C,A:A,"&lt;"&amp;A338,B:B,cukier[[#This Row],[NIP]])+cukier[[#This Row],[Ilosc]]</f>
        <v>534</v>
      </c>
      <c r="H338" s="2">
        <f>IF(cukier[[#This Row],[Dotychczas Kupno]]&lt;100, 0,IF(cukier[[#This Row],[Dotychczas Kupno]]&lt;1000, 0.05, IF(cukier[[#This Row],[Dotychczas Kupno]]&lt;10000, 0.1, 0.2)))</f>
        <v>0.05</v>
      </c>
      <c r="I338" s="2">
        <f>cukier[[#This Row],[Rabat]]*cukier[[#This Row],[Ilosc]]</f>
        <v>5.4</v>
      </c>
    </row>
    <row r="339" spans="1:9" x14ac:dyDescent="0.25">
      <c r="A339" s="1">
        <v>38971</v>
      </c>
      <c r="B339" s="2" t="s">
        <v>18</v>
      </c>
      <c r="C339">
        <v>78</v>
      </c>
      <c r="D339">
        <f>SUMIF(B:B,cukier[[#This Row],[NIP]],C:C)</f>
        <v>5156</v>
      </c>
      <c r="E339" s="2">
        <f>YEAR(cukier[[#This Row],[Data]])</f>
        <v>2006</v>
      </c>
      <c r="F339" s="2">
        <f>VLOOKUP(cukier[[#This Row],[Rok]],$U$8:$V$17,2)*cukier[[#This Row],[Ilosc]]</f>
        <v>159.89999999999998</v>
      </c>
      <c r="G339" s="2">
        <f>SUMIFS(C:C,A:A,"&lt;"&amp;A339,B:B,cukier[[#This Row],[NIP]])+cukier[[#This Row],[Ilosc]]</f>
        <v>1150</v>
      </c>
      <c r="H339" s="2">
        <f>IF(cukier[[#This Row],[Dotychczas Kupno]]&lt;100, 0,IF(cukier[[#This Row],[Dotychczas Kupno]]&lt;1000, 0.05, IF(cukier[[#This Row],[Dotychczas Kupno]]&lt;10000, 0.1, 0.2)))</f>
        <v>0.1</v>
      </c>
      <c r="I339" s="2">
        <f>cukier[[#This Row],[Rabat]]*cukier[[#This Row],[Ilosc]]</f>
        <v>7.8000000000000007</v>
      </c>
    </row>
    <row r="340" spans="1:9" x14ac:dyDescent="0.25">
      <c r="A340" s="1">
        <v>38972</v>
      </c>
      <c r="B340" s="2" t="s">
        <v>7</v>
      </c>
      <c r="C340">
        <v>364</v>
      </c>
      <c r="D340">
        <f>SUMIF(B:B,cukier[[#This Row],[NIP]],C:C)</f>
        <v>27505</v>
      </c>
      <c r="E340" s="2">
        <f>YEAR(cukier[[#This Row],[Data]])</f>
        <v>2006</v>
      </c>
      <c r="F340" s="2">
        <f>VLOOKUP(cukier[[#This Row],[Rok]],$U$8:$V$17,2)*cukier[[#This Row],[Ilosc]]</f>
        <v>746.19999999999993</v>
      </c>
      <c r="G340" s="2">
        <f>SUMIFS(C:C,A:A,"&lt;"&amp;A340,B:B,cukier[[#This Row],[NIP]])+cukier[[#This Row],[Ilosc]]</f>
        <v>4786</v>
      </c>
      <c r="H340" s="2">
        <f>IF(cukier[[#This Row],[Dotychczas Kupno]]&lt;100, 0,IF(cukier[[#This Row],[Dotychczas Kupno]]&lt;1000, 0.05, IF(cukier[[#This Row],[Dotychczas Kupno]]&lt;10000, 0.1, 0.2)))</f>
        <v>0.1</v>
      </c>
      <c r="I340" s="2">
        <f>cukier[[#This Row],[Rabat]]*cukier[[#This Row],[Ilosc]]</f>
        <v>36.4</v>
      </c>
    </row>
    <row r="341" spans="1:9" x14ac:dyDescent="0.25">
      <c r="A341" s="1">
        <v>38973</v>
      </c>
      <c r="B341" s="2" t="s">
        <v>66</v>
      </c>
      <c r="C341">
        <v>52</v>
      </c>
      <c r="D341">
        <f>SUMIF(B:B,cukier[[#This Row],[NIP]],C:C)</f>
        <v>3795</v>
      </c>
      <c r="E341" s="2">
        <f>YEAR(cukier[[#This Row],[Data]])</f>
        <v>2006</v>
      </c>
      <c r="F341" s="2">
        <f>VLOOKUP(cukier[[#This Row],[Rok]],$U$8:$V$17,2)*cukier[[#This Row],[Ilosc]]</f>
        <v>106.6</v>
      </c>
      <c r="G341" s="2">
        <f>SUMIFS(C:C,A:A,"&lt;"&amp;A341,B:B,cukier[[#This Row],[NIP]])+cukier[[#This Row],[Ilosc]]</f>
        <v>662</v>
      </c>
      <c r="H341" s="2">
        <f>IF(cukier[[#This Row],[Dotychczas Kupno]]&lt;100, 0,IF(cukier[[#This Row],[Dotychczas Kupno]]&lt;1000, 0.05, IF(cukier[[#This Row],[Dotychczas Kupno]]&lt;10000, 0.1, 0.2)))</f>
        <v>0.05</v>
      </c>
      <c r="I341" s="2">
        <f>cukier[[#This Row],[Rabat]]*cukier[[#This Row],[Ilosc]]</f>
        <v>2.6</v>
      </c>
    </row>
    <row r="342" spans="1:9" x14ac:dyDescent="0.25">
      <c r="A342" s="1">
        <v>38974</v>
      </c>
      <c r="B342" s="2" t="s">
        <v>102</v>
      </c>
      <c r="C342">
        <v>343</v>
      </c>
      <c r="D342">
        <f>SUMIF(B:B,cukier[[#This Row],[NIP]],C:C)</f>
        <v>7904</v>
      </c>
      <c r="E342" s="2">
        <f>YEAR(cukier[[#This Row],[Data]])</f>
        <v>2006</v>
      </c>
      <c r="F342" s="2">
        <f>VLOOKUP(cukier[[#This Row],[Rok]],$U$8:$V$17,2)*cukier[[#This Row],[Ilosc]]</f>
        <v>703.15</v>
      </c>
      <c r="G342" s="2">
        <f>SUMIFS(C:C,A:A,"&lt;"&amp;A342,B:B,cukier[[#This Row],[NIP]])+cukier[[#This Row],[Ilosc]]</f>
        <v>1139</v>
      </c>
      <c r="H342" s="2">
        <f>IF(cukier[[#This Row],[Dotychczas Kupno]]&lt;100, 0,IF(cukier[[#This Row],[Dotychczas Kupno]]&lt;1000, 0.05, IF(cukier[[#This Row],[Dotychczas Kupno]]&lt;10000, 0.1, 0.2)))</f>
        <v>0.1</v>
      </c>
      <c r="I342" s="2">
        <f>cukier[[#This Row],[Rabat]]*cukier[[#This Row],[Ilosc]]</f>
        <v>34.300000000000004</v>
      </c>
    </row>
    <row r="343" spans="1:9" x14ac:dyDescent="0.25">
      <c r="A343" s="1">
        <v>38976</v>
      </c>
      <c r="B343" s="2" t="s">
        <v>52</v>
      </c>
      <c r="C343">
        <v>197</v>
      </c>
      <c r="D343">
        <f>SUMIF(B:B,cukier[[#This Row],[NIP]],C:C)</f>
        <v>5460</v>
      </c>
      <c r="E343" s="2">
        <f>YEAR(cukier[[#This Row],[Data]])</f>
        <v>2006</v>
      </c>
      <c r="F343" s="2">
        <f>VLOOKUP(cukier[[#This Row],[Rok]],$U$8:$V$17,2)*cukier[[#This Row],[Ilosc]]</f>
        <v>403.84999999999997</v>
      </c>
      <c r="G343" s="2">
        <f>SUMIFS(C:C,A:A,"&lt;"&amp;A343,B:B,cukier[[#This Row],[NIP]])+cukier[[#This Row],[Ilosc]]</f>
        <v>676</v>
      </c>
      <c r="H343" s="2">
        <f>IF(cukier[[#This Row],[Dotychczas Kupno]]&lt;100, 0,IF(cukier[[#This Row],[Dotychczas Kupno]]&lt;1000, 0.05, IF(cukier[[#This Row],[Dotychczas Kupno]]&lt;10000, 0.1, 0.2)))</f>
        <v>0.05</v>
      </c>
      <c r="I343" s="2">
        <f>cukier[[#This Row],[Rabat]]*cukier[[#This Row],[Ilosc]]</f>
        <v>9.8500000000000014</v>
      </c>
    </row>
    <row r="344" spans="1:9" x14ac:dyDescent="0.25">
      <c r="A344" s="1">
        <v>38977</v>
      </c>
      <c r="B344" s="2" t="s">
        <v>124</v>
      </c>
      <c r="C344">
        <v>4</v>
      </c>
      <c r="D344">
        <f>SUMIF(B:B,cukier[[#This Row],[NIP]],C:C)</f>
        <v>32</v>
      </c>
      <c r="E344" s="2">
        <f>YEAR(cukier[[#This Row],[Data]])</f>
        <v>2006</v>
      </c>
      <c r="F344" s="2">
        <f>VLOOKUP(cukier[[#This Row],[Rok]],$U$8:$V$17,2)*cukier[[#This Row],[Ilosc]]</f>
        <v>8.1999999999999993</v>
      </c>
      <c r="G344" s="2">
        <f>SUMIFS(C:C,A:A,"&lt;"&amp;A344,B:B,cukier[[#This Row],[NIP]])+cukier[[#This Row],[Ilosc]]</f>
        <v>4</v>
      </c>
      <c r="H344" s="2">
        <f>IF(cukier[[#This Row],[Dotychczas Kupno]]&lt;100, 0,IF(cukier[[#This Row],[Dotychczas Kupno]]&lt;1000, 0.05, IF(cukier[[#This Row],[Dotychczas Kupno]]&lt;10000, 0.1, 0.2)))</f>
        <v>0</v>
      </c>
      <c r="I344" s="2">
        <f>cukier[[#This Row],[Rabat]]*cukier[[#This Row],[Ilosc]]</f>
        <v>0</v>
      </c>
    </row>
    <row r="345" spans="1:9" x14ac:dyDescent="0.25">
      <c r="A345" s="1">
        <v>38978</v>
      </c>
      <c r="B345" s="2" t="s">
        <v>125</v>
      </c>
      <c r="C345">
        <v>8</v>
      </c>
      <c r="D345">
        <f>SUMIF(B:B,cukier[[#This Row],[NIP]],C:C)</f>
        <v>18</v>
      </c>
      <c r="E345" s="2">
        <f>YEAR(cukier[[#This Row],[Data]])</f>
        <v>2006</v>
      </c>
      <c r="F345" s="2">
        <f>VLOOKUP(cukier[[#This Row],[Rok]],$U$8:$V$17,2)*cukier[[#This Row],[Ilosc]]</f>
        <v>16.399999999999999</v>
      </c>
      <c r="G345" s="2">
        <f>SUMIFS(C:C,A:A,"&lt;"&amp;A345,B:B,cukier[[#This Row],[NIP]])+cukier[[#This Row],[Ilosc]]</f>
        <v>8</v>
      </c>
      <c r="H345" s="2">
        <f>IF(cukier[[#This Row],[Dotychczas Kupno]]&lt;100, 0,IF(cukier[[#This Row],[Dotychczas Kupno]]&lt;1000, 0.05, IF(cukier[[#This Row],[Dotychczas Kupno]]&lt;10000, 0.1, 0.2)))</f>
        <v>0</v>
      </c>
      <c r="I345" s="2">
        <f>cukier[[#This Row],[Rabat]]*cukier[[#This Row],[Ilosc]]</f>
        <v>0</v>
      </c>
    </row>
    <row r="346" spans="1:9" x14ac:dyDescent="0.25">
      <c r="A346" s="1">
        <v>38978</v>
      </c>
      <c r="B346" s="2" t="s">
        <v>56</v>
      </c>
      <c r="C346">
        <v>11</v>
      </c>
      <c r="D346">
        <f>SUMIF(B:B,cukier[[#This Row],[NIP]],C:C)</f>
        <v>60</v>
      </c>
      <c r="E346" s="2">
        <f>YEAR(cukier[[#This Row],[Data]])</f>
        <v>2006</v>
      </c>
      <c r="F346" s="2">
        <f>VLOOKUP(cukier[[#This Row],[Rok]],$U$8:$V$17,2)*cukier[[#This Row],[Ilosc]]</f>
        <v>22.549999999999997</v>
      </c>
      <c r="G346" s="2">
        <f>SUMIFS(C:C,A:A,"&lt;"&amp;A346,B:B,cukier[[#This Row],[NIP]])+cukier[[#This Row],[Ilosc]]</f>
        <v>30</v>
      </c>
      <c r="H346" s="2">
        <f>IF(cukier[[#This Row],[Dotychczas Kupno]]&lt;100, 0,IF(cukier[[#This Row],[Dotychczas Kupno]]&lt;1000, 0.05, IF(cukier[[#This Row],[Dotychczas Kupno]]&lt;10000, 0.1, 0.2)))</f>
        <v>0</v>
      </c>
      <c r="I346" s="2">
        <f>cukier[[#This Row],[Rabat]]*cukier[[#This Row],[Ilosc]]</f>
        <v>0</v>
      </c>
    </row>
    <row r="347" spans="1:9" x14ac:dyDescent="0.25">
      <c r="A347" s="1">
        <v>38978</v>
      </c>
      <c r="B347" s="2" t="s">
        <v>72</v>
      </c>
      <c r="C347">
        <v>10</v>
      </c>
      <c r="D347">
        <f>SUMIF(B:B,cukier[[#This Row],[NIP]],C:C)</f>
        <v>62</v>
      </c>
      <c r="E347" s="2">
        <f>YEAR(cukier[[#This Row],[Data]])</f>
        <v>2006</v>
      </c>
      <c r="F347" s="2">
        <f>VLOOKUP(cukier[[#This Row],[Rok]],$U$8:$V$17,2)*cukier[[#This Row],[Ilosc]]</f>
        <v>20.5</v>
      </c>
      <c r="G347" s="2">
        <f>SUMIFS(C:C,A:A,"&lt;"&amp;A347,B:B,cukier[[#This Row],[NIP]])+cukier[[#This Row],[Ilosc]]</f>
        <v>26</v>
      </c>
      <c r="H347" s="2">
        <f>IF(cukier[[#This Row],[Dotychczas Kupno]]&lt;100, 0,IF(cukier[[#This Row],[Dotychczas Kupno]]&lt;1000, 0.05, IF(cukier[[#This Row],[Dotychczas Kupno]]&lt;10000, 0.1, 0.2)))</f>
        <v>0</v>
      </c>
      <c r="I347" s="2">
        <f>cukier[[#This Row],[Rabat]]*cukier[[#This Row],[Ilosc]]</f>
        <v>0</v>
      </c>
    </row>
    <row r="348" spans="1:9" x14ac:dyDescent="0.25">
      <c r="A348" s="1">
        <v>38981</v>
      </c>
      <c r="B348" s="2" t="s">
        <v>61</v>
      </c>
      <c r="C348">
        <v>96</v>
      </c>
      <c r="D348">
        <f>SUMIF(B:B,cukier[[#This Row],[NIP]],C:C)</f>
        <v>3705</v>
      </c>
      <c r="E348" s="2">
        <f>YEAR(cukier[[#This Row],[Data]])</f>
        <v>2006</v>
      </c>
      <c r="F348" s="2">
        <f>VLOOKUP(cukier[[#This Row],[Rok]],$U$8:$V$17,2)*cukier[[#This Row],[Ilosc]]</f>
        <v>196.79999999999998</v>
      </c>
      <c r="G348" s="2">
        <f>SUMIFS(C:C,A:A,"&lt;"&amp;A348,B:B,cukier[[#This Row],[NIP]])+cukier[[#This Row],[Ilosc]]</f>
        <v>278</v>
      </c>
      <c r="H348" s="2">
        <f>IF(cukier[[#This Row],[Dotychczas Kupno]]&lt;100, 0,IF(cukier[[#This Row],[Dotychczas Kupno]]&lt;1000, 0.05, IF(cukier[[#This Row],[Dotychczas Kupno]]&lt;10000, 0.1, 0.2)))</f>
        <v>0.05</v>
      </c>
      <c r="I348" s="2">
        <f>cukier[[#This Row],[Rabat]]*cukier[[#This Row],[Ilosc]]</f>
        <v>4.8000000000000007</v>
      </c>
    </row>
    <row r="349" spans="1:9" x14ac:dyDescent="0.25">
      <c r="A349" s="1">
        <v>38981</v>
      </c>
      <c r="B349" s="2" t="s">
        <v>55</v>
      </c>
      <c r="C349">
        <v>30</v>
      </c>
      <c r="D349">
        <f>SUMIF(B:B,cukier[[#This Row],[NIP]],C:C)</f>
        <v>4926</v>
      </c>
      <c r="E349" s="2">
        <f>YEAR(cukier[[#This Row],[Data]])</f>
        <v>2006</v>
      </c>
      <c r="F349" s="2">
        <f>VLOOKUP(cukier[[#This Row],[Rok]],$U$8:$V$17,2)*cukier[[#This Row],[Ilosc]]</f>
        <v>61.499999999999993</v>
      </c>
      <c r="G349" s="2">
        <f>SUMIFS(C:C,A:A,"&lt;"&amp;A349,B:B,cukier[[#This Row],[NIP]])+cukier[[#This Row],[Ilosc]]</f>
        <v>653</v>
      </c>
      <c r="H349" s="2">
        <f>IF(cukier[[#This Row],[Dotychczas Kupno]]&lt;100, 0,IF(cukier[[#This Row],[Dotychczas Kupno]]&lt;1000, 0.05, IF(cukier[[#This Row],[Dotychczas Kupno]]&lt;10000, 0.1, 0.2)))</f>
        <v>0.05</v>
      </c>
      <c r="I349" s="2">
        <f>cukier[[#This Row],[Rabat]]*cukier[[#This Row],[Ilosc]]</f>
        <v>1.5</v>
      </c>
    </row>
    <row r="350" spans="1:9" x14ac:dyDescent="0.25">
      <c r="A350" s="1">
        <v>38982</v>
      </c>
      <c r="B350" s="2" t="s">
        <v>126</v>
      </c>
      <c r="C350">
        <v>17</v>
      </c>
      <c r="D350">
        <f>SUMIF(B:B,cukier[[#This Row],[NIP]],C:C)</f>
        <v>50</v>
      </c>
      <c r="E350" s="2">
        <f>YEAR(cukier[[#This Row],[Data]])</f>
        <v>2006</v>
      </c>
      <c r="F350" s="2">
        <f>VLOOKUP(cukier[[#This Row],[Rok]],$U$8:$V$17,2)*cukier[[#This Row],[Ilosc]]</f>
        <v>34.849999999999994</v>
      </c>
      <c r="G350" s="2">
        <f>SUMIFS(C:C,A:A,"&lt;"&amp;A350,B:B,cukier[[#This Row],[NIP]])+cukier[[#This Row],[Ilosc]]</f>
        <v>17</v>
      </c>
      <c r="H350" s="2">
        <f>IF(cukier[[#This Row],[Dotychczas Kupno]]&lt;100, 0,IF(cukier[[#This Row],[Dotychczas Kupno]]&lt;1000, 0.05, IF(cukier[[#This Row],[Dotychczas Kupno]]&lt;10000, 0.1, 0.2)))</f>
        <v>0</v>
      </c>
      <c r="I350" s="2">
        <f>cukier[[#This Row],[Rabat]]*cukier[[#This Row],[Ilosc]]</f>
        <v>0</v>
      </c>
    </row>
    <row r="351" spans="1:9" x14ac:dyDescent="0.25">
      <c r="A351" s="1">
        <v>38985</v>
      </c>
      <c r="B351" s="2" t="s">
        <v>122</v>
      </c>
      <c r="C351">
        <v>17</v>
      </c>
      <c r="D351">
        <f>SUMIF(B:B,cukier[[#This Row],[NIP]],C:C)</f>
        <v>26</v>
      </c>
      <c r="E351" s="2">
        <f>YEAR(cukier[[#This Row],[Data]])</f>
        <v>2006</v>
      </c>
      <c r="F351" s="2">
        <f>VLOOKUP(cukier[[#This Row],[Rok]],$U$8:$V$17,2)*cukier[[#This Row],[Ilosc]]</f>
        <v>34.849999999999994</v>
      </c>
      <c r="G351" s="2">
        <f>SUMIFS(C:C,A:A,"&lt;"&amp;A351,B:B,cukier[[#This Row],[NIP]])+cukier[[#This Row],[Ilosc]]</f>
        <v>26</v>
      </c>
      <c r="H351" s="2">
        <f>IF(cukier[[#This Row],[Dotychczas Kupno]]&lt;100, 0,IF(cukier[[#This Row],[Dotychczas Kupno]]&lt;1000, 0.05, IF(cukier[[#This Row],[Dotychczas Kupno]]&lt;10000, 0.1, 0.2)))</f>
        <v>0</v>
      </c>
      <c r="I351" s="2">
        <f>cukier[[#This Row],[Rabat]]*cukier[[#This Row],[Ilosc]]</f>
        <v>0</v>
      </c>
    </row>
    <row r="352" spans="1:9" x14ac:dyDescent="0.25">
      <c r="A352" s="1">
        <v>38985</v>
      </c>
      <c r="B352" s="2" t="s">
        <v>12</v>
      </c>
      <c r="C352">
        <v>180</v>
      </c>
      <c r="D352">
        <f>SUMIF(B:B,cukier[[#This Row],[NIP]],C:C)</f>
        <v>5492</v>
      </c>
      <c r="E352" s="2">
        <f>YEAR(cukier[[#This Row],[Data]])</f>
        <v>2006</v>
      </c>
      <c r="F352" s="2">
        <f>VLOOKUP(cukier[[#This Row],[Rok]],$U$8:$V$17,2)*cukier[[#This Row],[Ilosc]]</f>
        <v>368.99999999999994</v>
      </c>
      <c r="G352" s="2">
        <f>SUMIFS(C:C,A:A,"&lt;"&amp;A352,B:B,cukier[[#This Row],[NIP]])+cukier[[#This Row],[Ilosc]]</f>
        <v>924</v>
      </c>
      <c r="H352" s="2">
        <f>IF(cukier[[#This Row],[Dotychczas Kupno]]&lt;100, 0,IF(cukier[[#This Row],[Dotychczas Kupno]]&lt;1000, 0.05, IF(cukier[[#This Row],[Dotychczas Kupno]]&lt;10000, 0.1, 0.2)))</f>
        <v>0.05</v>
      </c>
      <c r="I352" s="2">
        <f>cukier[[#This Row],[Rabat]]*cukier[[#This Row],[Ilosc]]</f>
        <v>9</v>
      </c>
    </row>
    <row r="353" spans="1:9" x14ac:dyDescent="0.25">
      <c r="A353" s="1">
        <v>38985</v>
      </c>
      <c r="B353" s="2" t="s">
        <v>31</v>
      </c>
      <c r="C353">
        <v>94</v>
      </c>
      <c r="D353">
        <f>SUMIF(B:B,cukier[[#This Row],[NIP]],C:C)</f>
        <v>1737</v>
      </c>
      <c r="E353" s="2">
        <f>YEAR(cukier[[#This Row],[Data]])</f>
        <v>2006</v>
      </c>
      <c r="F353" s="2">
        <f>VLOOKUP(cukier[[#This Row],[Rok]],$U$8:$V$17,2)*cukier[[#This Row],[Ilosc]]</f>
        <v>192.7</v>
      </c>
      <c r="G353" s="2">
        <f>SUMIFS(C:C,A:A,"&lt;"&amp;A353,B:B,cukier[[#This Row],[NIP]])+cukier[[#This Row],[Ilosc]]</f>
        <v>395</v>
      </c>
      <c r="H353" s="2">
        <f>IF(cukier[[#This Row],[Dotychczas Kupno]]&lt;100, 0,IF(cukier[[#This Row],[Dotychczas Kupno]]&lt;1000, 0.05, IF(cukier[[#This Row],[Dotychczas Kupno]]&lt;10000, 0.1, 0.2)))</f>
        <v>0.05</v>
      </c>
      <c r="I353" s="2">
        <f>cukier[[#This Row],[Rabat]]*cukier[[#This Row],[Ilosc]]</f>
        <v>4.7</v>
      </c>
    </row>
    <row r="354" spans="1:9" x14ac:dyDescent="0.25">
      <c r="A354" s="1">
        <v>38986</v>
      </c>
      <c r="B354" s="2" t="s">
        <v>39</v>
      </c>
      <c r="C354">
        <v>45</v>
      </c>
      <c r="D354">
        <f>SUMIF(B:B,cukier[[#This Row],[NIP]],C:C)</f>
        <v>2042</v>
      </c>
      <c r="E354" s="2">
        <f>YEAR(cukier[[#This Row],[Data]])</f>
        <v>2006</v>
      </c>
      <c r="F354" s="2">
        <f>VLOOKUP(cukier[[#This Row],[Rok]],$U$8:$V$17,2)*cukier[[#This Row],[Ilosc]]</f>
        <v>92.249999999999986</v>
      </c>
      <c r="G354" s="2">
        <f>SUMIFS(C:C,A:A,"&lt;"&amp;A354,B:B,cukier[[#This Row],[NIP]])+cukier[[#This Row],[Ilosc]]</f>
        <v>516</v>
      </c>
      <c r="H354" s="2">
        <f>IF(cukier[[#This Row],[Dotychczas Kupno]]&lt;100, 0,IF(cukier[[#This Row],[Dotychczas Kupno]]&lt;1000, 0.05, IF(cukier[[#This Row],[Dotychczas Kupno]]&lt;10000, 0.1, 0.2)))</f>
        <v>0.05</v>
      </c>
      <c r="I354" s="2">
        <f>cukier[[#This Row],[Rabat]]*cukier[[#This Row],[Ilosc]]</f>
        <v>2.25</v>
      </c>
    </row>
    <row r="355" spans="1:9" x14ac:dyDescent="0.25">
      <c r="A355" s="1">
        <v>38987</v>
      </c>
      <c r="B355" s="2" t="s">
        <v>7</v>
      </c>
      <c r="C355">
        <v>380</v>
      </c>
      <c r="D355">
        <f>SUMIF(B:B,cukier[[#This Row],[NIP]],C:C)</f>
        <v>27505</v>
      </c>
      <c r="E355" s="2">
        <f>YEAR(cukier[[#This Row],[Data]])</f>
        <v>2006</v>
      </c>
      <c r="F355" s="2">
        <f>VLOOKUP(cukier[[#This Row],[Rok]],$U$8:$V$17,2)*cukier[[#This Row],[Ilosc]]</f>
        <v>778.99999999999989</v>
      </c>
      <c r="G355" s="2">
        <f>SUMIFS(C:C,A:A,"&lt;"&amp;A355,B:B,cukier[[#This Row],[NIP]])+cukier[[#This Row],[Ilosc]]</f>
        <v>5166</v>
      </c>
      <c r="H355" s="2">
        <f>IF(cukier[[#This Row],[Dotychczas Kupno]]&lt;100, 0,IF(cukier[[#This Row],[Dotychczas Kupno]]&lt;1000, 0.05, IF(cukier[[#This Row],[Dotychczas Kupno]]&lt;10000, 0.1, 0.2)))</f>
        <v>0.1</v>
      </c>
      <c r="I355" s="2">
        <f>cukier[[#This Row],[Rabat]]*cukier[[#This Row],[Ilosc]]</f>
        <v>38</v>
      </c>
    </row>
    <row r="356" spans="1:9" x14ac:dyDescent="0.25">
      <c r="A356" s="1">
        <v>38987</v>
      </c>
      <c r="B356" s="2" t="s">
        <v>43</v>
      </c>
      <c r="C356">
        <v>5</v>
      </c>
      <c r="D356">
        <f>SUMIF(B:B,cukier[[#This Row],[NIP]],C:C)</f>
        <v>37</v>
      </c>
      <c r="E356" s="2">
        <f>YEAR(cukier[[#This Row],[Data]])</f>
        <v>2006</v>
      </c>
      <c r="F356" s="2">
        <f>VLOOKUP(cukier[[#This Row],[Rok]],$U$8:$V$17,2)*cukier[[#This Row],[Ilosc]]</f>
        <v>10.25</v>
      </c>
      <c r="G356" s="2">
        <f>SUMIFS(C:C,A:A,"&lt;"&amp;A356,B:B,cukier[[#This Row],[NIP]])+cukier[[#This Row],[Ilosc]]</f>
        <v>33</v>
      </c>
      <c r="H356" s="2">
        <f>IF(cukier[[#This Row],[Dotychczas Kupno]]&lt;100, 0,IF(cukier[[#This Row],[Dotychczas Kupno]]&lt;1000, 0.05, IF(cukier[[#This Row],[Dotychczas Kupno]]&lt;10000, 0.1, 0.2)))</f>
        <v>0</v>
      </c>
      <c r="I356" s="2">
        <f>cukier[[#This Row],[Rabat]]*cukier[[#This Row],[Ilosc]]</f>
        <v>0</v>
      </c>
    </row>
    <row r="357" spans="1:9" x14ac:dyDescent="0.25">
      <c r="A357" s="1">
        <v>38991</v>
      </c>
      <c r="B357" s="2" t="s">
        <v>37</v>
      </c>
      <c r="C357">
        <v>170</v>
      </c>
      <c r="D357">
        <f>SUMIF(B:B,cukier[[#This Row],[NIP]],C:C)</f>
        <v>5232</v>
      </c>
      <c r="E357" s="2">
        <f>YEAR(cukier[[#This Row],[Data]])</f>
        <v>2006</v>
      </c>
      <c r="F357" s="2">
        <f>VLOOKUP(cukier[[#This Row],[Rok]],$U$8:$V$17,2)*cukier[[#This Row],[Ilosc]]</f>
        <v>348.49999999999994</v>
      </c>
      <c r="G357" s="2">
        <f>SUMIFS(C:C,A:A,"&lt;"&amp;A357,B:B,cukier[[#This Row],[NIP]])+cukier[[#This Row],[Ilosc]]</f>
        <v>897</v>
      </c>
      <c r="H357" s="2">
        <f>IF(cukier[[#This Row],[Dotychczas Kupno]]&lt;100, 0,IF(cukier[[#This Row],[Dotychczas Kupno]]&lt;1000, 0.05, IF(cukier[[#This Row],[Dotychczas Kupno]]&lt;10000, 0.1, 0.2)))</f>
        <v>0.05</v>
      </c>
      <c r="I357" s="2">
        <f>cukier[[#This Row],[Rabat]]*cukier[[#This Row],[Ilosc]]</f>
        <v>8.5</v>
      </c>
    </row>
    <row r="358" spans="1:9" x14ac:dyDescent="0.25">
      <c r="A358" s="1">
        <v>38995</v>
      </c>
      <c r="B358" s="2" t="s">
        <v>45</v>
      </c>
      <c r="C358">
        <v>198</v>
      </c>
      <c r="D358">
        <f>SUMIF(B:B,cukier[[#This Row],[NIP]],C:C)</f>
        <v>26451</v>
      </c>
      <c r="E358" s="2">
        <f>YEAR(cukier[[#This Row],[Data]])</f>
        <v>2006</v>
      </c>
      <c r="F358" s="2">
        <f>VLOOKUP(cukier[[#This Row],[Rok]],$U$8:$V$17,2)*cukier[[#This Row],[Ilosc]]</f>
        <v>405.9</v>
      </c>
      <c r="G358" s="2">
        <f>SUMIFS(C:C,A:A,"&lt;"&amp;A358,B:B,cukier[[#This Row],[NIP]])+cukier[[#This Row],[Ilosc]]</f>
        <v>2926</v>
      </c>
      <c r="H358" s="2">
        <f>IF(cukier[[#This Row],[Dotychczas Kupno]]&lt;100, 0,IF(cukier[[#This Row],[Dotychczas Kupno]]&lt;1000, 0.05, IF(cukier[[#This Row],[Dotychczas Kupno]]&lt;10000, 0.1, 0.2)))</f>
        <v>0.1</v>
      </c>
      <c r="I358" s="2">
        <f>cukier[[#This Row],[Rabat]]*cukier[[#This Row],[Ilosc]]</f>
        <v>19.8</v>
      </c>
    </row>
    <row r="359" spans="1:9" x14ac:dyDescent="0.25">
      <c r="A359" s="1">
        <v>38998</v>
      </c>
      <c r="B359" s="2" t="s">
        <v>17</v>
      </c>
      <c r="C359">
        <v>283</v>
      </c>
      <c r="D359">
        <f>SUMIF(B:B,cukier[[#This Row],[NIP]],C:C)</f>
        <v>19896</v>
      </c>
      <c r="E359" s="2">
        <f>YEAR(cukier[[#This Row],[Data]])</f>
        <v>2006</v>
      </c>
      <c r="F359" s="2">
        <f>VLOOKUP(cukier[[#This Row],[Rok]],$U$8:$V$17,2)*cukier[[#This Row],[Ilosc]]</f>
        <v>580.15</v>
      </c>
      <c r="G359" s="2">
        <f>SUMIFS(C:C,A:A,"&lt;"&amp;A359,B:B,cukier[[#This Row],[NIP]])+cukier[[#This Row],[Ilosc]]</f>
        <v>3558</v>
      </c>
      <c r="H359" s="2">
        <f>IF(cukier[[#This Row],[Dotychczas Kupno]]&lt;100, 0,IF(cukier[[#This Row],[Dotychczas Kupno]]&lt;1000, 0.05, IF(cukier[[#This Row],[Dotychczas Kupno]]&lt;10000, 0.1, 0.2)))</f>
        <v>0.1</v>
      </c>
      <c r="I359" s="2">
        <f>cukier[[#This Row],[Rabat]]*cukier[[#This Row],[Ilosc]]</f>
        <v>28.3</v>
      </c>
    </row>
    <row r="360" spans="1:9" x14ac:dyDescent="0.25">
      <c r="A360" s="1">
        <v>39001</v>
      </c>
      <c r="B360" s="2" t="s">
        <v>123</v>
      </c>
      <c r="C360">
        <v>42</v>
      </c>
      <c r="D360">
        <f>SUMIF(B:B,cukier[[#This Row],[NIP]],C:C)</f>
        <v>807</v>
      </c>
      <c r="E360" s="2">
        <f>YEAR(cukier[[#This Row],[Data]])</f>
        <v>2006</v>
      </c>
      <c r="F360" s="2">
        <f>VLOOKUP(cukier[[#This Row],[Rok]],$U$8:$V$17,2)*cukier[[#This Row],[Ilosc]]</f>
        <v>86.1</v>
      </c>
      <c r="G360" s="2">
        <f>SUMIFS(C:C,A:A,"&lt;"&amp;A360,B:B,cukier[[#This Row],[NIP]])+cukier[[#This Row],[Ilosc]]</f>
        <v>232</v>
      </c>
      <c r="H360" s="2">
        <f>IF(cukier[[#This Row],[Dotychczas Kupno]]&lt;100, 0,IF(cukier[[#This Row],[Dotychczas Kupno]]&lt;1000, 0.05, IF(cukier[[#This Row],[Dotychczas Kupno]]&lt;10000, 0.1, 0.2)))</f>
        <v>0.05</v>
      </c>
      <c r="I360" s="2">
        <f>cukier[[#This Row],[Rabat]]*cukier[[#This Row],[Ilosc]]</f>
        <v>2.1</v>
      </c>
    </row>
    <row r="361" spans="1:9" x14ac:dyDescent="0.25">
      <c r="A361" s="1">
        <v>39003</v>
      </c>
      <c r="B361" s="2" t="s">
        <v>6</v>
      </c>
      <c r="C361">
        <v>163</v>
      </c>
      <c r="D361">
        <f>SUMIF(B:B,cukier[[#This Row],[NIP]],C:C)</f>
        <v>4309</v>
      </c>
      <c r="E361" s="2">
        <f>YEAR(cukier[[#This Row],[Data]])</f>
        <v>2006</v>
      </c>
      <c r="F361" s="2">
        <f>VLOOKUP(cukier[[#This Row],[Rok]],$U$8:$V$17,2)*cukier[[#This Row],[Ilosc]]</f>
        <v>334.15</v>
      </c>
      <c r="G361" s="2">
        <f>SUMIFS(C:C,A:A,"&lt;"&amp;A361,B:B,cukier[[#This Row],[NIP]])+cukier[[#This Row],[Ilosc]]</f>
        <v>674</v>
      </c>
      <c r="H361" s="2">
        <f>IF(cukier[[#This Row],[Dotychczas Kupno]]&lt;100, 0,IF(cukier[[#This Row],[Dotychczas Kupno]]&lt;1000, 0.05, IF(cukier[[#This Row],[Dotychczas Kupno]]&lt;10000, 0.1, 0.2)))</f>
        <v>0.05</v>
      </c>
      <c r="I361" s="2">
        <f>cukier[[#This Row],[Rabat]]*cukier[[#This Row],[Ilosc]]</f>
        <v>8.15</v>
      </c>
    </row>
    <row r="362" spans="1:9" x14ac:dyDescent="0.25">
      <c r="A362" s="1">
        <v>39009</v>
      </c>
      <c r="B362" s="2" t="s">
        <v>17</v>
      </c>
      <c r="C362">
        <v>115</v>
      </c>
      <c r="D362">
        <f>SUMIF(B:B,cukier[[#This Row],[NIP]],C:C)</f>
        <v>19896</v>
      </c>
      <c r="E362" s="2">
        <f>YEAR(cukier[[#This Row],[Data]])</f>
        <v>2006</v>
      </c>
      <c r="F362" s="2">
        <f>VLOOKUP(cukier[[#This Row],[Rok]],$U$8:$V$17,2)*cukier[[#This Row],[Ilosc]]</f>
        <v>235.74999999999997</v>
      </c>
      <c r="G362" s="2">
        <f>SUMIFS(C:C,A:A,"&lt;"&amp;A362,B:B,cukier[[#This Row],[NIP]])+cukier[[#This Row],[Ilosc]]</f>
        <v>3673</v>
      </c>
      <c r="H362" s="2">
        <f>IF(cukier[[#This Row],[Dotychczas Kupno]]&lt;100, 0,IF(cukier[[#This Row],[Dotychczas Kupno]]&lt;1000, 0.05, IF(cukier[[#This Row],[Dotychczas Kupno]]&lt;10000, 0.1, 0.2)))</f>
        <v>0.1</v>
      </c>
      <c r="I362" s="2">
        <f>cukier[[#This Row],[Rabat]]*cukier[[#This Row],[Ilosc]]</f>
        <v>11.5</v>
      </c>
    </row>
    <row r="363" spans="1:9" x14ac:dyDescent="0.25">
      <c r="A363" s="1">
        <v>39014</v>
      </c>
      <c r="B363" s="2" t="s">
        <v>71</v>
      </c>
      <c r="C363">
        <v>75</v>
      </c>
      <c r="D363">
        <f>SUMIF(B:B,cukier[[#This Row],[NIP]],C:C)</f>
        <v>3185</v>
      </c>
      <c r="E363" s="2">
        <f>YEAR(cukier[[#This Row],[Data]])</f>
        <v>2006</v>
      </c>
      <c r="F363" s="2">
        <f>VLOOKUP(cukier[[#This Row],[Rok]],$U$8:$V$17,2)*cukier[[#This Row],[Ilosc]]</f>
        <v>153.75</v>
      </c>
      <c r="G363" s="2">
        <f>SUMIFS(C:C,A:A,"&lt;"&amp;A363,B:B,cukier[[#This Row],[NIP]])+cukier[[#This Row],[Ilosc]]</f>
        <v>609</v>
      </c>
      <c r="H363" s="2">
        <f>IF(cukier[[#This Row],[Dotychczas Kupno]]&lt;100, 0,IF(cukier[[#This Row],[Dotychczas Kupno]]&lt;1000, 0.05, IF(cukier[[#This Row],[Dotychczas Kupno]]&lt;10000, 0.1, 0.2)))</f>
        <v>0.05</v>
      </c>
      <c r="I363" s="2">
        <f>cukier[[#This Row],[Rabat]]*cukier[[#This Row],[Ilosc]]</f>
        <v>3.75</v>
      </c>
    </row>
    <row r="364" spans="1:9" x14ac:dyDescent="0.25">
      <c r="A364" s="1">
        <v>39015</v>
      </c>
      <c r="B364" s="2" t="s">
        <v>45</v>
      </c>
      <c r="C364">
        <v>403</v>
      </c>
      <c r="D364">
        <f>SUMIF(B:B,cukier[[#This Row],[NIP]],C:C)</f>
        <v>26451</v>
      </c>
      <c r="E364" s="2">
        <f>YEAR(cukier[[#This Row],[Data]])</f>
        <v>2006</v>
      </c>
      <c r="F364" s="2">
        <f>VLOOKUP(cukier[[#This Row],[Rok]],$U$8:$V$17,2)*cukier[[#This Row],[Ilosc]]</f>
        <v>826.15</v>
      </c>
      <c r="G364" s="2">
        <f>SUMIFS(C:C,A:A,"&lt;"&amp;A364,B:B,cukier[[#This Row],[NIP]])+cukier[[#This Row],[Ilosc]]</f>
        <v>3329</v>
      </c>
      <c r="H364" s="2">
        <f>IF(cukier[[#This Row],[Dotychczas Kupno]]&lt;100, 0,IF(cukier[[#This Row],[Dotychczas Kupno]]&lt;1000, 0.05, IF(cukier[[#This Row],[Dotychczas Kupno]]&lt;10000, 0.1, 0.2)))</f>
        <v>0.1</v>
      </c>
      <c r="I364" s="2">
        <f>cukier[[#This Row],[Rabat]]*cukier[[#This Row],[Ilosc]]</f>
        <v>40.300000000000004</v>
      </c>
    </row>
    <row r="365" spans="1:9" x14ac:dyDescent="0.25">
      <c r="A365" s="1">
        <v>39019</v>
      </c>
      <c r="B365" s="2" t="s">
        <v>17</v>
      </c>
      <c r="C365">
        <v>465</v>
      </c>
      <c r="D365">
        <f>SUMIF(B:B,cukier[[#This Row],[NIP]],C:C)</f>
        <v>19896</v>
      </c>
      <c r="E365" s="2">
        <f>YEAR(cukier[[#This Row],[Data]])</f>
        <v>2006</v>
      </c>
      <c r="F365" s="2">
        <f>VLOOKUP(cukier[[#This Row],[Rok]],$U$8:$V$17,2)*cukier[[#This Row],[Ilosc]]</f>
        <v>953.24999999999989</v>
      </c>
      <c r="G365" s="2">
        <f>SUMIFS(C:C,A:A,"&lt;"&amp;A365,B:B,cukier[[#This Row],[NIP]])+cukier[[#This Row],[Ilosc]]</f>
        <v>4138</v>
      </c>
      <c r="H365" s="2">
        <f>IF(cukier[[#This Row],[Dotychczas Kupno]]&lt;100, 0,IF(cukier[[#This Row],[Dotychczas Kupno]]&lt;1000, 0.05, IF(cukier[[#This Row],[Dotychczas Kupno]]&lt;10000, 0.1, 0.2)))</f>
        <v>0.1</v>
      </c>
      <c r="I365" s="2">
        <f>cukier[[#This Row],[Rabat]]*cukier[[#This Row],[Ilosc]]</f>
        <v>46.5</v>
      </c>
    </row>
    <row r="366" spans="1:9" x14ac:dyDescent="0.25">
      <c r="A366" s="1">
        <v>39021</v>
      </c>
      <c r="B366" s="2" t="s">
        <v>6</v>
      </c>
      <c r="C366">
        <v>194</v>
      </c>
      <c r="D366">
        <f>SUMIF(B:B,cukier[[#This Row],[NIP]],C:C)</f>
        <v>4309</v>
      </c>
      <c r="E366" s="2">
        <f>YEAR(cukier[[#This Row],[Data]])</f>
        <v>2006</v>
      </c>
      <c r="F366" s="2">
        <f>VLOOKUP(cukier[[#This Row],[Rok]],$U$8:$V$17,2)*cukier[[#This Row],[Ilosc]]</f>
        <v>397.7</v>
      </c>
      <c r="G366" s="2">
        <f>SUMIFS(C:C,A:A,"&lt;"&amp;A366,B:B,cukier[[#This Row],[NIP]])+cukier[[#This Row],[Ilosc]]</f>
        <v>868</v>
      </c>
      <c r="H366" s="2">
        <f>IF(cukier[[#This Row],[Dotychczas Kupno]]&lt;100, 0,IF(cukier[[#This Row],[Dotychczas Kupno]]&lt;1000, 0.05, IF(cukier[[#This Row],[Dotychczas Kupno]]&lt;10000, 0.1, 0.2)))</f>
        <v>0.05</v>
      </c>
      <c r="I366" s="2">
        <f>cukier[[#This Row],[Rabat]]*cukier[[#This Row],[Ilosc]]</f>
        <v>9.7000000000000011</v>
      </c>
    </row>
    <row r="367" spans="1:9" x14ac:dyDescent="0.25">
      <c r="A367" s="1">
        <v>39021</v>
      </c>
      <c r="B367" s="2" t="s">
        <v>69</v>
      </c>
      <c r="C367">
        <v>122</v>
      </c>
      <c r="D367">
        <f>SUMIF(B:B,cukier[[#This Row],[NIP]],C:C)</f>
        <v>3803</v>
      </c>
      <c r="E367" s="2">
        <f>YEAR(cukier[[#This Row],[Data]])</f>
        <v>2006</v>
      </c>
      <c r="F367" s="2">
        <f>VLOOKUP(cukier[[#This Row],[Rok]],$U$8:$V$17,2)*cukier[[#This Row],[Ilosc]]</f>
        <v>250.09999999999997</v>
      </c>
      <c r="G367" s="2">
        <f>SUMIFS(C:C,A:A,"&lt;"&amp;A367,B:B,cukier[[#This Row],[NIP]])+cukier[[#This Row],[Ilosc]]</f>
        <v>573</v>
      </c>
      <c r="H367" s="2">
        <f>IF(cukier[[#This Row],[Dotychczas Kupno]]&lt;100, 0,IF(cukier[[#This Row],[Dotychczas Kupno]]&lt;1000, 0.05, IF(cukier[[#This Row],[Dotychczas Kupno]]&lt;10000, 0.1, 0.2)))</f>
        <v>0.05</v>
      </c>
      <c r="I367" s="2">
        <f>cukier[[#This Row],[Rabat]]*cukier[[#This Row],[Ilosc]]</f>
        <v>6.1000000000000005</v>
      </c>
    </row>
    <row r="368" spans="1:9" x14ac:dyDescent="0.25">
      <c r="A368" s="1">
        <v>39021</v>
      </c>
      <c r="B368" s="2" t="s">
        <v>19</v>
      </c>
      <c r="C368">
        <v>186</v>
      </c>
      <c r="D368">
        <f>SUMIF(B:B,cukier[[#This Row],[NIP]],C:C)</f>
        <v>4784</v>
      </c>
      <c r="E368" s="2">
        <f>YEAR(cukier[[#This Row],[Data]])</f>
        <v>2006</v>
      </c>
      <c r="F368" s="2">
        <f>VLOOKUP(cukier[[#This Row],[Rok]],$U$8:$V$17,2)*cukier[[#This Row],[Ilosc]]</f>
        <v>381.29999999999995</v>
      </c>
      <c r="G368" s="2">
        <f>SUMIFS(C:C,A:A,"&lt;"&amp;A368,B:B,cukier[[#This Row],[NIP]])+cukier[[#This Row],[Ilosc]]</f>
        <v>676</v>
      </c>
      <c r="H368" s="2">
        <f>IF(cukier[[#This Row],[Dotychczas Kupno]]&lt;100, 0,IF(cukier[[#This Row],[Dotychczas Kupno]]&lt;1000, 0.05, IF(cukier[[#This Row],[Dotychczas Kupno]]&lt;10000, 0.1, 0.2)))</f>
        <v>0.05</v>
      </c>
      <c r="I368" s="2">
        <f>cukier[[#This Row],[Rabat]]*cukier[[#This Row],[Ilosc]]</f>
        <v>9.3000000000000007</v>
      </c>
    </row>
    <row r="369" spans="1:9" x14ac:dyDescent="0.25">
      <c r="A369" s="1">
        <v>39026</v>
      </c>
      <c r="B369" s="2" t="s">
        <v>12</v>
      </c>
      <c r="C369">
        <v>137</v>
      </c>
      <c r="D369">
        <f>SUMIF(B:B,cukier[[#This Row],[NIP]],C:C)</f>
        <v>5492</v>
      </c>
      <c r="E369" s="2">
        <f>YEAR(cukier[[#This Row],[Data]])</f>
        <v>2006</v>
      </c>
      <c r="F369" s="2">
        <f>VLOOKUP(cukier[[#This Row],[Rok]],$U$8:$V$17,2)*cukier[[#This Row],[Ilosc]]</f>
        <v>280.84999999999997</v>
      </c>
      <c r="G369" s="2">
        <f>SUMIFS(C:C,A:A,"&lt;"&amp;A369,B:B,cukier[[#This Row],[NIP]])+cukier[[#This Row],[Ilosc]]</f>
        <v>1061</v>
      </c>
      <c r="H369" s="2">
        <f>IF(cukier[[#This Row],[Dotychczas Kupno]]&lt;100, 0,IF(cukier[[#This Row],[Dotychczas Kupno]]&lt;1000, 0.05, IF(cukier[[#This Row],[Dotychczas Kupno]]&lt;10000, 0.1, 0.2)))</f>
        <v>0.1</v>
      </c>
      <c r="I369" s="2">
        <f>cukier[[#This Row],[Rabat]]*cukier[[#This Row],[Ilosc]]</f>
        <v>13.700000000000001</v>
      </c>
    </row>
    <row r="370" spans="1:9" x14ac:dyDescent="0.25">
      <c r="A370" s="1">
        <v>39029</v>
      </c>
      <c r="B370" s="2" t="s">
        <v>79</v>
      </c>
      <c r="C370">
        <v>10</v>
      </c>
      <c r="D370">
        <f>SUMIF(B:B,cukier[[#This Row],[NIP]],C:C)</f>
        <v>56</v>
      </c>
      <c r="E370" s="2">
        <f>YEAR(cukier[[#This Row],[Data]])</f>
        <v>2006</v>
      </c>
      <c r="F370" s="2">
        <f>VLOOKUP(cukier[[#This Row],[Rok]],$U$8:$V$17,2)*cukier[[#This Row],[Ilosc]]</f>
        <v>20.5</v>
      </c>
      <c r="G370" s="2">
        <f>SUMIFS(C:C,A:A,"&lt;"&amp;A370,B:B,cukier[[#This Row],[NIP]])+cukier[[#This Row],[Ilosc]]</f>
        <v>23</v>
      </c>
      <c r="H370" s="2">
        <f>IF(cukier[[#This Row],[Dotychczas Kupno]]&lt;100, 0,IF(cukier[[#This Row],[Dotychczas Kupno]]&lt;1000, 0.05, IF(cukier[[#This Row],[Dotychczas Kupno]]&lt;10000, 0.1, 0.2)))</f>
        <v>0</v>
      </c>
      <c r="I370" s="2">
        <f>cukier[[#This Row],[Rabat]]*cukier[[#This Row],[Ilosc]]</f>
        <v>0</v>
      </c>
    </row>
    <row r="371" spans="1:9" x14ac:dyDescent="0.25">
      <c r="A371" s="1">
        <v>39032</v>
      </c>
      <c r="B371" s="2" t="s">
        <v>50</v>
      </c>
      <c r="C371">
        <v>437</v>
      </c>
      <c r="D371">
        <f>SUMIF(B:B,cukier[[#This Row],[NIP]],C:C)</f>
        <v>22352</v>
      </c>
      <c r="E371" s="2">
        <f>YEAR(cukier[[#This Row],[Data]])</f>
        <v>2006</v>
      </c>
      <c r="F371" s="2">
        <f>VLOOKUP(cukier[[#This Row],[Rok]],$U$8:$V$17,2)*cukier[[#This Row],[Ilosc]]</f>
        <v>895.84999999999991</v>
      </c>
      <c r="G371" s="2">
        <f>SUMIFS(C:C,A:A,"&lt;"&amp;A371,B:B,cukier[[#This Row],[NIP]])+cukier[[#This Row],[Ilosc]]</f>
        <v>3510</v>
      </c>
      <c r="H371" s="2">
        <f>IF(cukier[[#This Row],[Dotychczas Kupno]]&lt;100, 0,IF(cukier[[#This Row],[Dotychczas Kupno]]&lt;1000, 0.05, IF(cukier[[#This Row],[Dotychczas Kupno]]&lt;10000, 0.1, 0.2)))</f>
        <v>0.1</v>
      </c>
      <c r="I371" s="2">
        <f>cukier[[#This Row],[Rabat]]*cukier[[#This Row],[Ilosc]]</f>
        <v>43.7</v>
      </c>
    </row>
    <row r="372" spans="1:9" x14ac:dyDescent="0.25">
      <c r="A372" s="1">
        <v>39034</v>
      </c>
      <c r="B372" s="2" t="s">
        <v>127</v>
      </c>
      <c r="C372">
        <v>20</v>
      </c>
      <c r="D372">
        <f>SUMIF(B:B,cukier[[#This Row],[NIP]],C:C)</f>
        <v>26</v>
      </c>
      <c r="E372" s="2">
        <f>YEAR(cukier[[#This Row],[Data]])</f>
        <v>2006</v>
      </c>
      <c r="F372" s="2">
        <f>VLOOKUP(cukier[[#This Row],[Rok]],$U$8:$V$17,2)*cukier[[#This Row],[Ilosc]]</f>
        <v>41</v>
      </c>
      <c r="G372" s="2">
        <f>SUMIFS(C:C,A:A,"&lt;"&amp;A372,B:B,cukier[[#This Row],[NIP]])+cukier[[#This Row],[Ilosc]]</f>
        <v>20</v>
      </c>
      <c r="H372" s="2">
        <f>IF(cukier[[#This Row],[Dotychczas Kupno]]&lt;100, 0,IF(cukier[[#This Row],[Dotychczas Kupno]]&lt;1000, 0.05, IF(cukier[[#This Row],[Dotychczas Kupno]]&lt;10000, 0.1, 0.2)))</f>
        <v>0</v>
      </c>
      <c r="I372" s="2">
        <f>cukier[[#This Row],[Rabat]]*cukier[[#This Row],[Ilosc]]</f>
        <v>0</v>
      </c>
    </row>
    <row r="373" spans="1:9" x14ac:dyDescent="0.25">
      <c r="A373" s="1">
        <v>39035</v>
      </c>
      <c r="B373" s="2" t="s">
        <v>14</v>
      </c>
      <c r="C373">
        <v>108</v>
      </c>
      <c r="D373">
        <f>SUMIF(B:B,cukier[[#This Row],[NIP]],C:C)</f>
        <v>23660</v>
      </c>
      <c r="E373" s="2">
        <f>YEAR(cukier[[#This Row],[Data]])</f>
        <v>2006</v>
      </c>
      <c r="F373" s="2">
        <f>VLOOKUP(cukier[[#This Row],[Rok]],$U$8:$V$17,2)*cukier[[#This Row],[Ilosc]]</f>
        <v>221.39999999999998</v>
      </c>
      <c r="G373" s="2">
        <f>SUMIFS(C:C,A:A,"&lt;"&amp;A373,B:B,cukier[[#This Row],[NIP]])+cukier[[#This Row],[Ilosc]]</f>
        <v>3815</v>
      </c>
      <c r="H373" s="2">
        <f>IF(cukier[[#This Row],[Dotychczas Kupno]]&lt;100, 0,IF(cukier[[#This Row],[Dotychczas Kupno]]&lt;1000, 0.05, IF(cukier[[#This Row],[Dotychczas Kupno]]&lt;10000, 0.1, 0.2)))</f>
        <v>0.1</v>
      </c>
      <c r="I373" s="2">
        <f>cukier[[#This Row],[Rabat]]*cukier[[#This Row],[Ilosc]]</f>
        <v>10.8</v>
      </c>
    </row>
    <row r="374" spans="1:9" x14ac:dyDescent="0.25">
      <c r="A374" s="1">
        <v>39040</v>
      </c>
      <c r="B374" s="2" t="s">
        <v>37</v>
      </c>
      <c r="C374">
        <v>62</v>
      </c>
      <c r="D374">
        <f>SUMIF(B:B,cukier[[#This Row],[NIP]],C:C)</f>
        <v>5232</v>
      </c>
      <c r="E374" s="2">
        <f>YEAR(cukier[[#This Row],[Data]])</f>
        <v>2006</v>
      </c>
      <c r="F374" s="2">
        <f>VLOOKUP(cukier[[#This Row],[Rok]],$U$8:$V$17,2)*cukier[[#This Row],[Ilosc]]</f>
        <v>127.1</v>
      </c>
      <c r="G374" s="2">
        <f>SUMIFS(C:C,A:A,"&lt;"&amp;A374,B:B,cukier[[#This Row],[NIP]])+cukier[[#This Row],[Ilosc]]</f>
        <v>959</v>
      </c>
      <c r="H374" s="2">
        <f>IF(cukier[[#This Row],[Dotychczas Kupno]]&lt;100, 0,IF(cukier[[#This Row],[Dotychczas Kupno]]&lt;1000, 0.05, IF(cukier[[#This Row],[Dotychczas Kupno]]&lt;10000, 0.1, 0.2)))</f>
        <v>0.05</v>
      </c>
      <c r="I374" s="2">
        <f>cukier[[#This Row],[Rabat]]*cukier[[#This Row],[Ilosc]]</f>
        <v>3.1</v>
      </c>
    </row>
    <row r="375" spans="1:9" x14ac:dyDescent="0.25">
      <c r="A375" s="1">
        <v>39040</v>
      </c>
      <c r="B375" s="2" t="s">
        <v>7</v>
      </c>
      <c r="C375">
        <v>426</v>
      </c>
      <c r="D375">
        <f>SUMIF(B:B,cukier[[#This Row],[NIP]],C:C)</f>
        <v>27505</v>
      </c>
      <c r="E375" s="2">
        <f>YEAR(cukier[[#This Row],[Data]])</f>
        <v>2006</v>
      </c>
      <c r="F375" s="2">
        <f>VLOOKUP(cukier[[#This Row],[Rok]],$U$8:$V$17,2)*cukier[[#This Row],[Ilosc]]</f>
        <v>873.3</v>
      </c>
      <c r="G375" s="2">
        <f>SUMIFS(C:C,A:A,"&lt;"&amp;A375,B:B,cukier[[#This Row],[NIP]])+cukier[[#This Row],[Ilosc]]</f>
        <v>5592</v>
      </c>
      <c r="H375" s="2">
        <f>IF(cukier[[#This Row],[Dotychczas Kupno]]&lt;100, 0,IF(cukier[[#This Row],[Dotychczas Kupno]]&lt;1000, 0.05, IF(cukier[[#This Row],[Dotychczas Kupno]]&lt;10000, 0.1, 0.2)))</f>
        <v>0.1</v>
      </c>
      <c r="I375" s="2">
        <f>cukier[[#This Row],[Rabat]]*cukier[[#This Row],[Ilosc]]</f>
        <v>42.6</v>
      </c>
    </row>
    <row r="376" spans="1:9" x14ac:dyDescent="0.25">
      <c r="A376" s="1">
        <v>39043</v>
      </c>
      <c r="B376" s="2" t="s">
        <v>45</v>
      </c>
      <c r="C376">
        <v>303</v>
      </c>
      <c r="D376">
        <f>SUMIF(B:B,cukier[[#This Row],[NIP]],C:C)</f>
        <v>26451</v>
      </c>
      <c r="E376" s="2">
        <f>YEAR(cukier[[#This Row],[Data]])</f>
        <v>2006</v>
      </c>
      <c r="F376" s="2">
        <f>VLOOKUP(cukier[[#This Row],[Rok]],$U$8:$V$17,2)*cukier[[#This Row],[Ilosc]]</f>
        <v>621.15</v>
      </c>
      <c r="G376" s="2">
        <f>SUMIFS(C:C,A:A,"&lt;"&amp;A376,B:B,cukier[[#This Row],[NIP]])+cukier[[#This Row],[Ilosc]]</f>
        <v>3632</v>
      </c>
      <c r="H376" s="2">
        <f>IF(cukier[[#This Row],[Dotychczas Kupno]]&lt;100, 0,IF(cukier[[#This Row],[Dotychczas Kupno]]&lt;1000, 0.05, IF(cukier[[#This Row],[Dotychczas Kupno]]&lt;10000, 0.1, 0.2)))</f>
        <v>0.1</v>
      </c>
      <c r="I376" s="2">
        <f>cukier[[#This Row],[Rabat]]*cukier[[#This Row],[Ilosc]]</f>
        <v>30.3</v>
      </c>
    </row>
    <row r="377" spans="1:9" x14ac:dyDescent="0.25">
      <c r="A377" s="1">
        <v>39044</v>
      </c>
      <c r="B377" s="2" t="s">
        <v>0</v>
      </c>
      <c r="C377">
        <v>20</v>
      </c>
      <c r="D377">
        <f>SUMIF(B:B,cukier[[#This Row],[NIP]],C:C)</f>
        <v>60</v>
      </c>
      <c r="E377" s="2">
        <f>YEAR(cukier[[#This Row],[Data]])</f>
        <v>2006</v>
      </c>
      <c r="F377" s="2">
        <f>VLOOKUP(cukier[[#This Row],[Rok]],$U$8:$V$17,2)*cukier[[#This Row],[Ilosc]]</f>
        <v>41</v>
      </c>
      <c r="G377" s="2">
        <f>SUMIFS(C:C,A:A,"&lt;"&amp;A377,B:B,cukier[[#This Row],[NIP]])+cukier[[#This Row],[Ilosc]]</f>
        <v>30</v>
      </c>
      <c r="H377" s="2">
        <f>IF(cukier[[#This Row],[Dotychczas Kupno]]&lt;100, 0,IF(cukier[[#This Row],[Dotychczas Kupno]]&lt;1000, 0.05, IF(cukier[[#This Row],[Dotychczas Kupno]]&lt;10000, 0.1, 0.2)))</f>
        <v>0</v>
      </c>
      <c r="I377" s="2">
        <f>cukier[[#This Row],[Rabat]]*cukier[[#This Row],[Ilosc]]</f>
        <v>0</v>
      </c>
    </row>
    <row r="378" spans="1:9" x14ac:dyDescent="0.25">
      <c r="A378" s="1">
        <v>39047</v>
      </c>
      <c r="B378" s="2" t="s">
        <v>9</v>
      </c>
      <c r="C378">
        <v>237</v>
      </c>
      <c r="D378">
        <f>SUMIF(B:B,cukier[[#This Row],[NIP]],C:C)</f>
        <v>26955</v>
      </c>
      <c r="E378" s="2">
        <f>YEAR(cukier[[#This Row],[Data]])</f>
        <v>2006</v>
      </c>
      <c r="F378" s="2">
        <f>VLOOKUP(cukier[[#This Row],[Rok]],$U$8:$V$17,2)*cukier[[#This Row],[Ilosc]]</f>
        <v>485.84999999999997</v>
      </c>
      <c r="G378" s="2">
        <f>SUMIFS(C:C,A:A,"&lt;"&amp;A378,B:B,cukier[[#This Row],[NIP]])+cukier[[#This Row],[Ilosc]]</f>
        <v>5726</v>
      </c>
      <c r="H378" s="2">
        <f>IF(cukier[[#This Row],[Dotychczas Kupno]]&lt;100, 0,IF(cukier[[#This Row],[Dotychczas Kupno]]&lt;1000, 0.05, IF(cukier[[#This Row],[Dotychczas Kupno]]&lt;10000, 0.1, 0.2)))</f>
        <v>0.1</v>
      </c>
      <c r="I378" s="2">
        <f>cukier[[#This Row],[Rabat]]*cukier[[#This Row],[Ilosc]]</f>
        <v>23.700000000000003</v>
      </c>
    </row>
    <row r="379" spans="1:9" x14ac:dyDescent="0.25">
      <c r="A379" s="1">
        <v>39048</v>
      </c>
      <c r="B379" s="2" t="s">
        <v>23</v>
      </c>
      <c r="C379">
        <v>151</v>
      </c>
      <c r="D379">
        <f>SUMIF(B:B,cukier[[#This Row],[NIP]],C:C)</f>
        <v>3905</v>
      </c>
      <c r="E379" s="2">
        <f>YEAR(cukier[[#This Row],[Data]])</f>
        <v>2006</v>
      </c>
      <c r="F379" s="2">
        <f>VLOOKUP(cukier[[#This Row],[Rok]],$U$8:$V$17,2)*cukier[[#This Row],[Ilosc]]</f>
        <v>309.54999999999995</v>
      </c>
      <c r="G379" s="2">
        <f>SUMIFS(C:C,A:A,"&lt;"&amp;A379,B:B,cukier[[#This Row],[NIP]])+cukier[[#This Row],[Ilosc]]</f>
        <v>751</v>
      </c>
      <c r="H379" s="2">
        <f>IF(cukier[[#This Row],[Dotychczas Kupno]]&lt;100, 0,IF(cukier[[#This Row],[Dotychczas Kupno]]&lt;1000, 0.05, IF(cukier[[#This Row],[Dotychczas Kupno]]&lt;10000, 0.1, 0.2)))</f>
        <v>0.05</v>
      </c>
      <c r="I379" s="2">
        <f>cukier[[#This Row],[Rabat]]*cukier[[#This Row],[Ilosc]]</f>
        <v>7.5500000000000007</v>
      </c>
    </row>
    <row r="380" spans="1:9" x14ac:dyDescent="0.25">
      <c r="A380" s="1">
        <v>39049</v>
      </c>
      <c r="B380" s="2" t="s">
        <v>128</v>
      </c>
      <c r="C380">
        <v>6</v>
      </c>
      <c r="D380">
        <f>SUMIF(B:B,cukier[[#This Row],[NIP]],C:C)</f>
        <v>7</v>
      </c>
      <c r="E380" s="2">
        <f>YEAR(cukier[[#This Row],[Data]])</f>
        <v>2006</v>
      </c>
      <c r="F380" s="2">
        <f>VLOOKUP(cukier[[#This Row],[Rok]],$U$8:$V$17,2)*cukier[[#This Row],[Ilosc]]</f>
        <v>12.299999999999999</v>
      </c>
      <c r="G380" s="2">
        <f>SUMIFS(C:C,A:A,"&lt;"&amp;A380,B:B,cukier[[#This Row],[NIP]])+cukier[[#This Row],[Ilosc]]</f>
        <v>6</v>
      </c>
      <c r="H380" s="2">
        <f>IF(cukier[[#This Row],[Dotychczas Kupno]]&lt;100, 0,IF(cukier[[#This Row],[Dotychczas Kupno]]&lt;1000, 0.05, IF(cukier[[#This Row],[Dotychczas Kupno]]&lt;10000, 0.1, 0.2)))</f>
        <v>0</v>
      </c>
      <c r="I380" s="2">
        <f>cukier[[#This Row],[Rabat]]*cukier[[#This Row],[Ilosc]]</f>
        <v>0</v>
      </c>
    </row>
    <row r="381" spans="1:9" x14ac:dyDescent="0.25">
      <c r="A381" s="1">
        <v>39052</v>
      </c>
      <c r="B381" s="2" t="s">
        <v>6</v>
      </c>
      <c r="C381">
        <v>124</v>
      </c>
      <c r="D381">
        <f>SUMIF(B:B,cukier[[#This Row],[NIP]],C:C)</f>
        <v>4309</v>
      </c>
      <c r="E381" s="2">
        <f>YEAR(cukier[[#This Row],[Data]])</f>
        <v>2006</v>
      </c>
      <c r="F381" s="2">
        <f>VLOOKUP(cukier[[#This Row],[Rok]],$U$8:$V$17,2)*cukier[[#This Row],[Ilosc]]</f>
        <v>254.2</v>
      </c>
      <c r="G381" s="2">
        <f>SUMIFS(C:C,A:A,"&lt;"&amp;A381,B:B,cukier[[#This Row],[NIP]])+cukier[[#This Row],[Ilosc]]</f>
        <v>992</v>
      </c>
      <c r="H381" s="2">
        <f>IF(cukier[[#This Row],[Dotychczas Kupno]]&lt;100, 0,IF(cukier[[#This Row],[Dotychczas Kupno]]&lt;1000, 0.05, IF(cukier[[#This Row],[Dotychczas Kupno]]&lt;10000, 0.1, 0.2)))</f>
        <v>0.05</v>
      </c>
      <c r="I381" s="2">
        <f>cukier[[#This Row],[Rabat]]*cukier[[#This Row],[Ilosc]]</f>
        <v>6.2</v>
      </c>
    </row>
    <row r="382" spans="1:9" x14ac:dyDescent="0.25">
      <c r="A382" s="1">
        <v>39054</v>
      </c>
      <c r="B382" s="2" t="s">
        <v>129</v>
      </c>
      <c r="C382">
        <v>7</v>
      </c>
      <c r="D382">
        <f>SUMIF(B:B,cukier[[#This Row],[NIP]],C:C)</f>
        <v>16</v>
      </c>
      <c r="E382" s="2">
        <f>YEAR(cukier[[#This Row],[Data]])</f>
        <v>2006</v>
      </c>
      <c r="F382" s="2">
        <f>VLOOKUP(cukier[[#This Row],[Rok]],$U$8:$V$17,2)*cukier[[#This Row],[Ilosc]]</f>
        <v>14.349999999999998</v>
      </c>
      <c r="G382" s="2">
        <f>SUMIFS(C:C,A:A,"&lt;"&amp;A382,B:B,cukier[[#This Row],[NIP]])+cukier[[#This Row],[Ilosc]]</f>
        <v>7</v>
      </c>
      <c r="H382" s="2">
        <f>IF(cukier[[#This Row],[Dotychczas Kupno]]&lt;100, 0,IF(cukier[[#This Row],[Dotychczas Kupno]]&lt;1000, 0.05, IF(cukier[[#This Row],[Dotychczas Kupno]]&lt;10000, 0.1, 0.2)))</f>
        <v>0</v>
      </c>
      <c r="I382" s="2">
        <f>cukier[[#This Row],[Rabat]]*cukier[[#This Row],[Ilosc]]</f>
        <v>0</v>
      </c>
    </row>
    <row r="383" spans="1:9" x14ac:dyDescent="0.25">
      <c r="A383" s="1">
        <v>39055</v>
      </c>
      <c r="B383" s="2" t="s">
        <v>130</v>
      </c>
      <c r="C383">
        <v>7</v>
      </c>
      <c r="D383">
        <f>SUMIF(B:B,cukier[[#This Row],[NIP]],C:C)</f>
        <v>41</v>
      </c>
      <c r="E383" s="2">
        <f>YEAR(cukier[[#This Row],[Data]])</f>
        <v>2006</v>
      </c>
      <c r="F383" s="2">
        <f>VLOOKUP(cukier[[#This Row],[Rok]],$U$8:$V$17,2)*cukier[[#This Row],[Ilosc]]</f>
        <v>14.349999999999998</v>
      </c>
      <c r="G383" s="2">
        <f>SUMIFS(C:C,A:A,"&lt;"&amp;A383,B:B,cukier[[#This Row],[NIP]])+cukier[[#This Row],[Ilosc]]</f>
        <v>7</v>
      </c>
      <c r="H383" s="2">
        <f>IF(cukier[[#This Row],[Dotychczas Kupno]]&lt;100, 0,IF(cukier[[#This Row],[Dotychczas Kupno]]&lt;1000, 0.05, IF(cukier[[#This Row],[Dotychczas Kupno]]&lt;10000, 0.1, 0.2)))</f>
        <v>0</v>
      </c>
      <c r="I383" s="2">
        <f>cukier[[#This Row],[Rabat]]*cukier[[#This Row],[Ilosc]]</f>
        <v>0</v>
      </c>
    </row>
    <row r="384" spans="1:9" x14ac:dyDescent="0.25">
      <c r="A384" s="1">
        <v>39057</v>
      </c>
      <c r="B384" s="2" t="s">
        <v>45</v>
      </c>
      <c r="C384">
        <v>105</v>
      </c>
      <c r="D384">
        <f>SUMIF(B:B,cukier[[#This Row],[NIP]],C:C)</f>
        <v>26451</v>
      </c>
      <c r="E384" s="2">
        <f>YEAR(cukier[[#This Row],[Data]])</f>
        <v>2006</v>
      </c>
      <c r="F384" s="2">
        <f>VLOOKUP(cukier[[#This Row],[Rok]],$U$8:$V$17,2)*cukier[[#This Row],[Ilosc]]</f>
        <v>215.24999999999997</v>
      </c>
      <c r="G384" s="2">
        <f>SUMIFS(C:C,A:A,"&lt;"&amp;A384,B:B,cukier[[#This Row],[NIP]])+cukier[[#This Row],[Ilosc]]</f>
        <v>3737</v>
      </c>
      <c r="H384" s="2">
        <f>IF(cukier[[#This Row],[Dotychczas Kupno]]&lt;100, 0,IF(cukier[[#This Row],[Dotychczas Kupno]]&lt;1000, 0.05, IF(cukier[[#This Row],[Dotychczas Kupno]]&lt;10000, 0.1, 0.2)))</f>
        <v>0.1</v>
      </c>
      <c r="I384" s="2">
        <f>cukier[[#This Row],[Rabat]]*cukier[[#This Row],[Ilosc]]</f>
        <v>10.5</v>
      </c>
    </row>
    <row r="385" spans="1:9" x14ac:dyDescent="0.25">
      <c r="A385" s="1">
        <v>39058</v>
      </c>
      <c r="B385" s="2" t="s">
        <v>69</v>
      </c>
      <c r="C385">
        <v>58</v>
      </c>
      <c r="D385">
        <f>SUMIF(B:B,cukier[[#This Row],[NIP]],C:C)</f>
        <v>3803</v>
      </c>
      <c r="E385" s="2">
        <f>YEAR(cukier[[#This Row],[Data]])</f>
        <v>2006</v>
      </c>
      <c r="F385" s="2">
        <f>VLOOKUP(cukier[[#This Row],[Rok]],$U$8:$V$17,2)*cukier[[#This Row],[Ilosc]]</f>
        <v>118.89999999999999</v>
      </c>
      <c r="G385" s="2">
        <f>SUMIFS(C:C,A:A,"&lt;"&amp;A385,B:B,cukier[[#This Row],[NIP]])+cukier[[#This Row],[Ilosc]]</f>
        <v>631</v>
      </c>
      <c r="H385" s="2">
        <f>IF(cukier[[#This Row],[Dotychczas Kupno]]&lt;100, 0,IF(cukier[[#This Row],[Dotychczas Kupno]]&lt;1000, 0.05, IF(cukier[[#This Row],[Dotychczas Kupno]]&lt;10000, 0.1, 0.2)))</f>
        <v>0.05</v>
      </c>
      <c r="I385" s="2">
        <f>cukier[[#This Row],[Rabat]]*cukier[[#This Row],[Ilosc]]</f>
        <v>2.9000000000000004</v>
      </c>
    </row>
    <row r="386" spans="1:9" x14ac:dyDescent="0.25">
      <c r="A386" s="1">
        <v>39058</v>
      </c>
      <c r="B386" s="2" t="s">
        <v>131</v>
      </c>
      <c r="C386">
        <v>182</v>
      </c>
      <c r="D386">
        <f>SUMIF(B:B,cukier[[#This Row],[NIP]],C:C)</f>
        <v>1503</v>
      </c>
      <c r="E386" s="2">
        <f>YEAR(cukier[[#This Row],[Data]])</f>
        <v>2006</v>
      </c>
      <c r="F386" s="2">
        <f>VLOOKUP(cukier[[#This Row],[Rok]],$U$8:$V$17,2)*cukier[[#This Row],[Ilosc]]</f>
        <v>373.09999999999997</v>
      </c>
      <c r="G386" s="2">
        <f>SUMIFS(C:C,A:A,"&lt;"&amp;A386,B:B,cukier[[#This Row],[NIP]])+cukier[[#This Row],[Ilosc]]</f>
        <v>182</v>
      </c>
      <c r="H386" s="2">
        <f>IF(cukier[[#This Row],[Dotychczas Kupno]]&lt;100, 0,IF(cukier[[#This Row],[Dotychczas Kupno]]&lt;1000, 0.05, IF(cukier[[#This Row],[Dotychczas Kupno]]&lt;10000, 0.1, 0.2)))</f>
        <v>0.05</v>
      </c>
      <c r="I386" s="2">
        <f>cukier[[#This Row],[Rabat]]*cukier[[#This Row],[Ilosc]]</f>
        <v>9.1</v>
      </c>
    </row>
    <row r="387" spans="1:9" x14ac:dyDescent="0.25">
      <c r="A387" s="1">
        <v>39060</v>
      </c>
      <c r="B387" s="2" t="s">
        <v>50</v>
      </c>
      <c r="C387">
        <v>163</v>
      </c>
      <c r="D387">
        <f>SUMIF(B:B,cukier[[#This Row],[NIP]],C:C)</f>
        <v>22352</v>
      </c>
      <c r="E387" s="2">
        <f>YEAR(cukier[[#This Row],[Data]])</f>
        <v>2006</v>
      </c>
      <c r="F387" s="2">
        <f>VLOOKUP(cukier[[#This Row],[Rok]],$U$8:$V$17,2)*cukier[[#This Row],[Ilosc]]</f>
        <v>334.15</v>
      </c>
      <c r="G387" s="2">
        <f>SUMIFS(C:C,A:A,"&lt;"&amp;A387,B:B,cukier[[#This Row],[NIP]])+cukier[[#This Row],[Ilosc]]</f>
        <v>3673</v>
      </c>
      <c r="H387" s="2">
        <f>IF(cukier[[#This Row],[Dotychczas Kupno]]&lt;100, 0,IF(cukier[[#This Row],[Dotychczas Kupno]]&lt;1000, 0.05, IF(cukier[[#This Row],[Dotychczas Kupno]]&lt;10000, 0.1, 0.2)))</f>
        <v>0.1</v>
      </c>
      <c r="I387" s="2">
        <f>cukier[[#This Row],[Rabat]]*cukier[[#This Row],[Ilosc]]</f>
        <v>16.3</v>
      </c>
    </row>
    <row r="388" spans="1:9" x14ac:dyDescent="0.25">
      <c r="A388" s="1">
        <v>39060</v>
      </c>
      <c r="B388" s="2" t="s">
        <v>132</v>
      </c>
      <c r="C388">
        <v>14</v>
      </c>
      <c r="D388">
        <f>SUMIF(B:B,cukier[[#This Row],[NIP]],C:C)</f>
        <v>31</v>
      </c>
      <c r="E388" s="2">
        <f>YEAR(cukier[[#This Row],[Data]])</f>
        <v>2006</v>
      </c>
      <c r="F388" s="2">
        <f>VLOOKUP(cukier[[#This Row],[Rok]],$U$8:$V$17,2)*cukier[[#This Row],[Ilosc]]</f>
        <v>28.699999999999996</v>
      </c>
      <c r="G388" s="2">
        <f>SUMIFS(C:C,A:A,"&lt;"&amp;A388,B:B,cukier[[#This Row],[NIP]])+cukier[[#This Row],[Ilosc]]</f>
        <v>14</v>
      </c>
      <c r="H388" s="2">
        <f>IF(cukier[[#This Row],[Dotychczas Kupno]]&lt;100, 0,IF(cukier[[#This Row],[Dotychczas Kupno]]&lt;1000, 0.05, IF(cukier[[#This Row],[Dotychczas Kupno]]&lt;10000, 0.1, 0.2)))</f>
        <v>0</v>
      </c>
      <c r="I388" s="2">
        <f>cukier[[#This Row],[Rabat]]*cukier[[#This Row],[Ilosc]]</f>
        <v>0</v>
      </c>
    </row>
    <row r="389" spans="1:9" x14ac:dyDescent="0.25">
      <c r="A389" s="1">
        <v>39061</v>
      </c>
      <c r="B389" s="2" t="s">
        <v>133</v>
      </c>
      <c r="C389">
        <v>4</v>
      </c>
      <c r="D389">
        <f>SUMIF(B:B,cukier[[#This Row],[NIP]],C:C)</f>
        <v>22</v>
      </c>
      <c r="E389" s="2">
        <f>YEAR(cukier[[#This Row],[Data]])</f>
        <v>2006</v>
      </c>
      <c r="F389" s="2">
        <f>VLOOKUP(cukier[[#This Row],[Rok]],$U$8:$V$17,2)*cukier[[#This Row],[Ilosc]]</f>
        <v>8.1999999999999993</v>
      </c>
      <c r="G389" s="2">
        <f>SUMIFS(C:C,A:A,"&lt;"&amp;A389,B:B,cukier[[#This Row],[NIP]])+cukier[[#This Row],[Ilosc]]</f>
        <v>4</v>
      </c>
      <c r="H389" s="2">
        <f>IF(cukier[[#This Row],[Dotychczas Kupno]]&lt;100, 0,IF(cukier[[#This Row],[Dotychczas Kupno]]&lt;1000, 0.05, IF(cukier[[#This Row],[Dotychczas Kupno]]&lt;10000, 0.1, 0.2)))</f>
        <v>0</v>
      </c>
      <c r="I389" s="2">
        <f>cukier[[#This Row],[Rabat]]*cukier[[#This Row],[Ilosc]]</f>
        <v>0</v>
      </c>
    </row>
    <row r="390" spans="1:9" x14ac:dyDescent="0.25">
      <c r="A390" s="1">
        <v>39062</v>
      </c>
      <c r="B390" s="2" t="s">
        <v>134</v>
      </c>
      <c r="C390">
        <v>13</v>
      </c>
      <c r="D390">
        <f>SUMIF(B:B,cukier[[#This Row],[NIP]],C:C)</f>
        <v>16</v>
      </c>
      <c r="E390" s="2">
        <f>YEAR(cukier[[#This Row],[Data]])</f>
        <v>2006</v>
      </c>
      <c r="F390" s="2">
        <f>VLOOKUP(cukier[[#This Row],[Rok]],$U$8:$V$17,2)*cukier[[#This Row],[Ilosc]]</f>
        <v>26.65</v>
      </c>
      <c r="G390" s="2">
        <f>SUMIFS(C:C,A:A,"&lt;"&amp;A390,B:B,cukier[[#This Row],[NIP]])+cukier[[#This Row],[Ilosc]]</f>
        <v>13</v>
      </c>
      <c r="H390" s="2">
        <f>IF(cukier[[#This Row],[Dotychczas Kupno]]&lt;100, 0,IF(cukier[[#This Row],[Dotychczas Kupno]]&lt;1000, 0.05, IF(cukier[[#This Row],[Dotychczas Kupno]]&lt;10000, 0.1, 0.2)))</f>
        <v>0</v>
      </c>
      <c r="I390" s="2">
        <f>cukier[[#This Row],[Rabat]]*cukier[[#This Row],[Ilosc]]</f>
        <v>0</v>
      </c>
    </row>
    <row r="391" spans="1:9" x14ac:dyDescent="0.25">
      <c r="A391" s="1">
        <v>39063</v>
      </c>
      <c r="B391" s="2" t="s">
        <v>7</v>
      </c>
      <c r="C391">
        <v>422</v>
      </c>
      <c r="D391">
        <f>SUMIF(B:B,cukier[[#This Row],[NIP]],C:C)</f>
        <v>27505</v>
      </c>
      <c r="E391" s="2">
        <f>YEAR(cukier[[#This Row],[Data]])</f>
        <v>2006</v>
      </c>
      <c r="F391" s="2">
        <f>VLOOKUP(cukier[[#This Row],[Rok]],$U$8:$V$17,2)*cukier[[#This Row],[Ilosc]]</f>
        <v>865.09999999999991</v>
      </c>
      <c r="G391" s="2">
        <f>SUMIFS(C:C,A:A,"&lt;"&amp;A391,B:B,cukier[[#This Row],[NIP]])+cukier[[#This Row],[Ilosc]]</f>
        <v>6014</v>
      </c>
      <c r="H391" s="2">
        <f>IF(cukier[[#This Row],[Dotychczas Kupno]]&lt;100, 0,IF(cukier[[#This Row],[Dotychczas Kupno]]&lt;1000, 0.05, IF(cukier[[#This Row],[Dotychczas Kupno]]&lt;10000, 0.1, 0.2)))</f>
        <v>0.1</v>
      </c>
      <c r="I391" s="2">
        <f>cukier[[#This Row],[Rabat]]*cukier[[#This Row],[Ilosc]]</f>
        <v>42.2</v>
      </c>
    </row>
    <row r="392" spans="1:9" x14ac:dyDescent="0.25">
      <c r="A392" s="1">
        <v>39064</v>
      </c>
      <c r="B392" s="2" t="s">
        <v>82</v>
      </c>
      <c r="C392">
        <v>6</v>
      </c>
      <c r="D392">
        <f>SUMIF(B:B,cukier[[#This Row],[NIP]],C:C)</f>
        <v>52</v>
      </c>
      <c r="E392" s="2">
        <f>YEAR(cukier[[#This Row],[Data]])</f>
        <v>2006</v>
      </c>
      <c r="F392" s="2">
        <f>VLOOKUP(cukier[[#This Row],[Rok]],$U$8:$V$17,2)*cukier[[#This Row],[Ilosc]]</f>
        <v>12.299999999999999</v>
      </c>
      <c r="G392" s="2">
        <f>SUMIFS(C:C,A:A,"&lt;"&amp;A392,B:B,cukier[[#This Row],[NIP]])+cukier[[#This Row],[Ilosc]]</f>
        <v>23</v>
      </c>
      <c r="H392" s="2">
        <f>IF(cukier[[#This Row],[Dotychczas Kupno]]&lt;100, 0,IF(cukier[[#This Row],[Dotychczas Kupno]]&lt;1000, 0.05, IF(cukier[[#This Row],[Dotychczas Kupno]]&lt;10000, 0.1, 0.2)))</f>
        <v>0</v>
      </c>
      <c r="I392" s="2">
        <f>cukier[[#This Row],[Rabat]]*cukier[[#This Row],[Ilosc]]</f>
        <v>0</v>
      </c>
    </row>
    <row r="393" spans="1:9" x14ac:dyDescent="0.25">
      <c r="A393" s="1">
        <v>39069</v>
      </c>
      <c r="B393" s="2" t="s">
        <v>135</v>
      </c>
      <c r="C393">
        <v>15</v>
      </c>
      <c r="D393">
        <f>SUMIF(B:B,cukier[[#This Row],[NIP]],C:C)</f>
        <v>15</v>
      </c>
      <c r="E393" s="2">
        <f>YEAR(cukier[[#This Row],[Data]])</f>
        <v>2006</v>
      </c>
      <c r="F393" s="2">
        <f>VLOOKUP(cukier[[#This Row],[Rok]],$U$8:$V$17,2)*cukier[[#This Row],[Ilosc]]</f>
        <v>30.749999999999996</v>
      </c>
      <c r="G393" s="2">
        <f>SUMIFS(C:C,A:A,"&lt;"&amp;A393,B:B,cukier[[#This Row],[NIP]])+cukier[[#This Row],[Ilosc]]</f>
        <v>15</v>
      </c>
      <c r="H393" s="2">
        <f>IF(cukier[[#This Row],[Dotychczas Kupno]]&lt;100, 0,IF(cukier[[#This Row],[Dotychczas Kupno]]&lt;1000, 0.05, IF(cukier[[#This Row],[Dotychczas Kupno]]&lt;10000, 0.1, 0.2)))</f>
        <v>0</v>
      </c>
      <c r="I393" s="2">
        <f>cukier[[#This Row],[Rabat]]*cukier[[#This Row],[Ilosc]]</f>
        <v>0</v>
      </c>
    </row>
    <row r="394" spans="1:9" x14ac:dyDescent="0.25">
      <c r="A394" s="1">
        <v>39070</v>
      </c>
      <c r="B394" s="2" t="s">
        <v>30</v>
      </c>
      <c r="C394">
        <v>168</v>
      </c>
      <c r="D394">
        <f>SUMIF(B:B,cukier[[#This Row],[NIP]],C:C)</f>
        <v>5120</v>
      </c>
      <c r="E394" s="2">
        <f>YEAR(cukier[[#This Row],[Data]])</f>
        <v>2006</v>
      </c>
      <c r="F394" s="2">
        <f>VLOOKUP(cukier[[#This Row],[Rok]],$U$8:$V$17,2)*cukier[[#This Row],[Ilosc]]</f>
        <v>344.4</v>
      </c>
      <c r="G394" s="2">
        <f>SUMIFS(C:C,A:A,"&lt;"&amp;A394,B:B,cukier[[#This Row],[NIP]])+cukier[[#This Row],[Ilosc]]</f>
        <v>1323</v>
      </c>
      <c r="H394" s="2">
        <f>IF(cukier[[#This Row],[Dotychczas Kupno]]&lt;100, 0,IF(cukier[[#This Row],[Dotychczas Kupno]]&lt;1000, 0.05, IF(cukier[[#This Row],[Dotychczas Kupno]]&lt;10000, 0.1, 0.2)))</f>
        <v>0.1</v>
      </c>
      <c r="I394" s="2">
        <f>cukier[[#This Row],[Rabat]]*cukier[[#This Row],[Ilosc]]</f>
        <v>16.8</v>
      </c>
    </row>
    <row r="395" spans="1:9" x14ac:dyDescent="0.25">
      <c r="A395" s="1">
        <v>39072</v>
      </c>
      <c r="B395" s="2" t="s">
        <v>50</v>
      </c>
      <c r="C395">
        <v>193</v>
      </c>
      <c r="D395">
        <f>SUMIF(B:B,cukier[[#This Row],[NIP]],C:C)</f>
        <v>22352</v>
      </c>
      <c r="E395" s="2">
        <f>YEAR(cukier[[#This Row],[Data]])</f>
        <v>2006</v>
      </c>
      <c r="F395" s="2">
        <f>VLOOKUP(cukier[[#This Row],[Rok]],$U$8:$V$17,2)*cukier[[#This Row],[Ilosc]]</f>
        <v>395.65</v>
      </c>
      <c r="G395" s="2">
        <f>SUMIFS(C:C,A:A,"&lt;"&amp;A395,B:B,cukier[[#This Row],[NIP]])+cukier[[#This Row],[Ilosc]]</f>
        <v>3866</v>
      </c>
      <c r="H395" s="2">
        <f>IF(cukier[[#This Row],[Dotychczas Kupno]]&lt;100, 0,IF(cukier[[#This Row],[Dotychczas Kupno]]&lt;1000, 0.05, IF(cukier[[#This Row],[Dotychczas Kupno]]&lt;10000, 0.1, 0.2)))</f>
        <v>0.1</v>
      </c>
      <c r="I395" s="2">
        <f>cukier[[#This Row],[Rabat]]*cukier[[#This Row],[Ilosc]]</f>
        <v>19.3</v>
      </c>
    </row>
    <row r="396" spans="1:9" x14ac:dyDescent="0.25">
      <c r="A396" s="1">
        <v>39078</v>
      </c>
      <c r="B396" s="2" t="s">
        <v>105</v>
      </c>
      <c r="C396">
        <v>15</v>
      </c>
      <c r="D396">
        <f>SUMIF(B:B,cukier[[#This Row],[NIP]],C:C)</f>
        <v>79</v>
      </c>
      <c r="E396" s="2">
        <f>YEAR(cukier[[#This Row],[Data]])</f>
        <v>2006</v>
      </c>
      <c r="F396" s="2">
        <f>VLOOKUP(cukier[[#This Row],[Rok]],$U$8:$V$17,2)*cukier[[#This Row],[Ilosc]]</f>
        <v>30.749999999999996</v>
      </c>
      <c r="G396" s="2">
        <f>SUMIFS(C:C,A:A,"&lt;"&amp;A396,B:B,cukier[[#This Row],[NIP]])+cukier[[#This Row],[Ilosc]]</f>
        <v>44</v>
      </c>
      <c r="H396" s="2">
        <f>IF(cukier[[#This Row],[Dotychczas Kupno]]&lt;100, 0,IF(cukier[[#This Row],[Dotychczas Kupno]]&lt;1000, 0.05, IF(cukier[[#This Row],[Dotychczas Kupno]]&lt;10000, 0.1, 0.2)))</f>
        <v>0</v>
      </c>
      <c r="I396" s="2">
        <f>cukier[[#This Row],[Rabat]]*cukier[[#This Row],[Ilosc]]</f>
        <v>0</v>
      </c>
    </row>
    <row r="397" spans="1:9" x14ac:dyDescent="0.25">
      <c r="A397" s="1">
        <v>39079</v>
      </c>
      <c r="B397" s="2" t="s">
        <v>23</v>
      </c>
      <c r="C397">
        <v>27</v>
      </c>
      <c r="D397">
        <f>SUMIF(B:B,cukier[[#This Row],[NIP]],C:C)</f>
        <v>3905</v>
      </c>
      <c r="E397" s="2">
        <f>YEAR(cukier[[#This Row],[Data]])</f>
        <v>2006</v>
      </c>
      <c r="F397" s="2">
        <f>VLOOKUP(cukier[[#This Row],[Rok]],$U$8:$V$17,2)*cukier[[#This Row],[Ilosc]]</f>
        <v>55.349999999999994</v>
      </c>
      <c r="G397" s="2">
        <f>SUMIFS(C:C,A:A,"&lt;"&amp;A397,B:B,cukier[[#This Row],[NIP]])+cukier[[#This Row],[Ilosc]]</f>
        <v>778</v>
      </c>
      <c r="H397" s="2">
        <f>IF(cukier[[#This Row],[Dotychczas Kupno]]&lt;100, 0,IF(cukier[[#This Row],[Dotychczas Kupno]]&lt;1000, 0.05, IF(cukier[[#This Row],[Dotychczas Kupno]]&lt;10000, 0.1, 0.2)))</f>
        <v>0.05</v>
      </c>
      <c r="I397" s="2">
        <f>cukier[[#This Row],[Rabat]]*cukier[[#This Row],[Ilosc]]</f>
        <v>1.35</v>
      </c>
    </row>
    <row r="398" spans="1:9" x14ac:dyDescent="0.25">
      <c r="A398" s="1">
        <v>39080</v>
      </c>
      <c r="B398" s="2" t="s">
        <v>23</v>
      </c>
      <c r="C398">
        <v>116</v>
      </c>
      <c r="D398">
        <f>SUMIF(B:B,cukier[[#This Row],[NIP]],C:C)</f>
        <v>3905</v>
      </c>
      <c r="E398" s="2">
        <f>YEAR(cukier[[#This Row],[Data]])</f>
        <v>2006</v>
      </c>
      <c r="F398" s="2">
        <f>VLOOKUP(cukier[[#This Row],[Rok]],$U$8:$V$17,2)*cukier[[#This Row],[Ilosc]]</f>
        <v>237.79999999999998</v>
      </c>
      <c r="G398" s="2">
        <f>SUMIFS(C:C,A:A,"&lt;"&amp;A398,B:B,cukier[[#This Row],[NIP]])+cukier[[#This Row],[Ilosc]]</f>
        <v>894</v>
      </c>
      <c r="H398" s="2">
        <f>IF(cukier[[#This Row],[Dotychczas Kupno]]&lt;100, 0,IF(cukier[[#This Row],[Dotychczas Kupno]]&lt;1000, 0.05, IF(cukier[[#This Row],[Dotychczas Kupno]]&lt;10000, 0.1, 0.2)))</f>
        <v>0.05</v>
      </c>
      <c r="I398" s="2">
        <f>cukier[[#This Row],[Rabat]]*cukier[[#This Row],[Ilosc]]</f>
        <v>5.8000000000000007</v>
      </c>
    </row>
    <row r="399" spans="1:9" x14ac:dyDescent="0.25">
      <c r="A399" s="1">
        <v>39081</v>
      </c>
      <c r="B399" s="2" t="s">
        <v>61</v>
      </c>
      <c r="C399">
        <v>21</v>
      </c>
      <c r="D399">
        <f>SUMIF(B:B,cukier[[#This Row],[NIP]],C:C)</f>
        <v>3705</v>
      </c>
      <c r="E399" s="2">
        <f>YEAR(cukier[[#This Row],[Data]])</f>
        <v>2006</v>
      </c>
      <c r="F399" s="2">
        <f>VLOOKUP(cukier[[#This Row],[Rok]],$U$8:$V$17,2)*cukier[[#This Row],[Ilosc]]</f>
        <v>43.05</v>
      </c>
      <c r="G399" s="2">
        <f>SUMIFS(C:C,A:A,"&lt;"&amp;A399,B:B,cukier[[#This Row],[NIP]])+cukier[[#This Row],[Ilosc]]</f>
        <v>299</v>
      </c>
      <c r="H399" s="2">
        <f>IF(cukier[[#This Row],[Dotychczas Kupno]]&lt;100, 0,IF(cukier[[#This Row],[Dotychczas Kupno]]&lt;1000, 0.05, IF(cukier[[#This Row],[Dotychczas Kupno]]&lt;10000, 0.1, 0.2)))</f>
        <v>0.05</v>
      </c>
      <c r="I399" s="2">
        <f>cukier[[#This Row],[Rabat]]*cukier[[#This Row],[Ilosc]]</f>
        <v>1.05</v>
      </c>
    </row>
    <row r="400" spans="1:9" x14ac:dyDescent="0.25">
      <c r="A400" s="1">
        <v>39081</v>
      </c>
      <c r="B400" s="2" t="s">
        <v>23</v>
      </c>
      <c r="C400">
        <v>61</v>
      </c>
      <c r="D400">
        <f>SUMIF(B:B,cukier[[#This Row],[NIP]],C:C)</f>
        <v>3905</v>
      </c>
      <c r="E400" s="2">
        <f>YEAR(cukier[[#This Row],[Data]])</f>
        <v>2006</v>
      </c>
      <c r="F400" s="2">
        <f>VLOOKUP(cukier[[#This Row],[Rok]],$U$8:$V$17,2)*cukier[[#This Row],[Ilosc]]</f>
        <v>125.04999999999998</v>
      </c>
      <c r="G400" s="2">
        <f>SUMIFS(C:C,A:A,"&lt;"&amp;A400,B:B,cukier[[#This Row],[NIP]])+cukier[[#This Row],[Ilosc]]</f>
        <v>955</v>
      </c>
      <c r="H400" s="2">
        <f>IF(cukier[[#This Row],[Dotychczas Kupno]]&lt;100, 0,IF(cukier[[#This Row],[Dotychczas Kupno]]&lt;1000, 0.05, IF(cukier[[#This Row],[Dotychczas Kupno]]&lt;10000, 0.1, 0.2)))</f>
        <v>0.05</v>
      </c>
      <c r="I400" s="2">
        <f>cukier[[#This Row],[Rabat]]*cukier[[#This Row],[Ilosc]]</f>
        <v>3.0500000000000003</v>
      </c>
    </row>
    <row r="401" spans="1:9" x14ac:dyDescent="0.25">
      <c r="A401" s="1">
        <v>39081</v>
      </c>
      <c r="B401" s="2" t="s">
        <v>17</v>
      </c>
      <c r="C401">
        <v>458</v>
      </c>
      <c r="D401">
        <f>SUMIF(B:B,cukier[[#This Row],[NIP]],C:C)</f>
        <v>19896</v>
      </c>
      <c r="E401" s="2">
        <f>YEAR(cukier[[#This Row],[Data]])</f>
        <v>2006</v>
      </c>
      <c r="F401" s="2">
        <f>VLOOKUP(cukier[[#This Row],[Rok]],$U$8:$V$17,2)*cukier[[#This Row],[Ilosc]]</f>
        <v>938.89999999999986</v>
      </c>
      <c r="G401" s="2">
        <f>SUMIFS(C:C,A:A,"&lt;"&amp;A401,B:B,cukier[[#This Row],[NIP]])+cukier[[#This Row],[Ilosc]]</f>
        <v>4596</v>
      </c>
      <c r="H401" s="2">
        <f>IF(cukier[[#This Row],[Dotychczas Kupno]]&lt;100, 0,IF(cukier[[#This Row],[Dotychczas Kupno]]&lt;1000, 0.05, IF(cukier[[#This Row],[Dotychczas Kupno]]&lt;10000, 0.1, 0.2)))</f>
        <v>0.1</v>
      </c>
      <c r="I401" s="2">
        <f>cukier[[#This Row],[Rabat]]*cukier[[#This Row],[Ilosc]]</f>
        <v>45.800000000000004</v>
      </c>
    </row>
    <row r="402" spans="1:9" x14ac:dyDescent="0.25">
      <c r="A402" s="1">
        <v>39082</v>
      </c>
      <c r="B402" s="2" t="s">
        <v>136</v>
      </c>
      <c r="C402">
        <v>19</v>
      </c>
      <c r="D402">
        <f>SUMIF(B:B,cukier[[#This Row],[NIP]],C:C)</f>
        <v>64</v>
      </c>
      <c r="E402" s="2">
        <f>YEAR(cukier[[#This Row],[Data]])</f>
        <v>2006</v>
      </c>
      <c r="F402" s="2">
        <f>VLOOKUP(cukier[[#This Row],[Rok]],$U$8:$V$17,2)*cukier[[#This Row],[Ilosc]]</f>
        <v>38.949999999999996</v>
      </c>
      <c r="G402" s="2">
        <f>SUMIFS(C:C,A:A,"&lt;"&amp;A402,B:B,cukier[[#This Row],[NIP]])+cukier[[#This Row],[Ilosc]]</f>
        <v>19</v>
      </c>
      <c r="H402" s="2">
        <f>IF(cukier[[#This Row],[Dotychczas Kupno]]&lt;100, 0,IF(cukier[[#This Row],[Dotychczas Kupno]]&lt;1000, 0.05, IF(cukier[[#This Row],[Dotychczas Kupno]]&lt;10000, 0.1, 0.2)))</f>
        <v>0</v>
      </c>
      <c r="I402" s="2">
        <f>cukier[[#This Row],[Rabat]]*cukier[[#This Row],[Ilosc]]</f>
        <v>0</v>
      </c>
    </row>
    <row r="403" spans="1:9" x14ac:dyDescent="0.25">
      <c r="A403" s="1">
        <v>39084</v>
      </c>
      <c r="B403" s="2" t="s">
        <v>55</v>
      </c>
      <c r="C403">
        <v>81</v>
      </c>
      <c r="D403">
        <f>SUMIF(B:B,cukier[[#This Row],[NIP]],C:C)</f>
        <v>4926</v>
      </c>
      <c r="E403" s="2">
        <f>YEAR(cukier[[#This Row],[Data]])</f>
        <v>2007</v>
      </c>
      <c r="F403" s="2">
        <f>VLOOKUP(cukier[[#This Row],[Rok]],$U$8:$V$17,2)*cukier[[#This Row],[Ilosc]]</f>
        <v>169.29</v>
      </c>
      <c r="G403" s="2">
        <f>SUMIFS(C:C,A:A,"&lt;"&amp;A403,B:B,cukier[[#This Row],[NIP]])+cukier[[#This Row],[Ilosc]]</f>
        <v>734</v>
      </c>
      <c r="H403" s="2">
        <f>IF(cukier[[#This Row],[Dotychczas Kupno]]&lt;100, 0,IF(cukier[[#This Row],[Dotychczas Kupno]]&lt;1000, 0.05, IF(cukier[[#This Row],[Dotychczas Kupno]]&lt;10000, 0.1, 0.2)))</f>
        <v>0.05</v>
      </c>
      <c r="I403" s="2">
        <f>cukier[[#This Row],[Rabat]]*cukier[[#This Row],[Ilosc]]</f>
        <v>4.05</v>
      </c>
    </row>
    <row r="404" spans="1:9" x14ac:dyDescent="0.25">
      <c r="A404" s="1">
        <v>39085</v>
      </c>
      <c r="B404" s="2" t="s">
        <v>18</v>
      </c>
      <c r="C404">
        <v>86</v>
      </c>
      <c r="D404">
        <f>SUMIF(B:B,cukier[[#This Row],[NIP]],C:C)</f>
        <v>5156</v>
      </c>
      <c r="E404" s="2">
        <f>YEAR(cukier[[#This Row],[Data]])</f>
        <v>2007</v>
      </c>
      <c r="F404" s="2">
        <f>VLOOKUP(cukier[[#This Row],[Rok]],$U$8:$V$17,2)*cukier[[#This Row],[Ilosc]]</f>
        <v>179.73999999999998</v>
      </c>
      <c r="G404" s="2">
        <f>SUMIFS(C:C,A:A,"&lt;"&amp;A404,B:B,cukier[[#This Row],[NIP]])+cukier[[#This Row],[Ilosc]]</f>
        <v>1236</v>
      </c>
      <c r="H404" s="2">
        <f>IF(cukier[[#This Row],[Dotychczas Kupno]]&lt;100, 0,IF(cukier[[#This Row],[Dotychczas Kupno]]&lt;1000, 0.05, IF(cukier[[#This Row],[Dotychczas Kupno]]&lt;10000, 0.1, 0.2)))</f>
        <v>0.1</v>
      </c>
      <c r="I404" s="2">
        <f>cukier[[#This Row],[Rabat]]*cukier[[#This Row],[Ilosc]]</f>
        <v>8.6</v>
      </c>
    </row>
    <row r="405" spans="1:9" x14ac:dyDescent="0.25">
      <c r="A405" s="1">
        <v>39086</v>
      </c>
      <c r="B405" s="2" t="s">
        <v>7</v>
      </c>
      <c r="C405">
        <v>142</v>
      </c>
      <c r="D405">
        <f>SUMIF(B:B,cukier[[#This Row],[NIP]],C:C)</f>
        <v>27505</v>
      </c>
      <c r="E405" s="2">
        <f>YEAR(cukier[[#This Row],[Data]])</f>
        <v>2007</v>
      </c>
      <c r="F405" s="2">
        <f>VLOOKUP(cukier[[#This Row],[Rok]],$U$8:$V$17,2)*cukier[[#This Row],[Ilosc]]</f>
        <v>296.77999999999997</v>
      </c>
      <c r="G405" s="2">
        <f>SUMIFS(C:C,A:A,"&lt;"&amp;A405,B:B,cukier[[#This Row],[NIP]])+cukier[[#This Row],[Ilosc]]</f>
        <v>6156</v>
      </c>
      <c r="H405" s="2">
        <f>IF(cukier[[#This Row],[Dotychczas Kupno]]&lt;100, 0,IF(cukier[[#This Row],[Dotychczas Kupno]]&lt;1000, 0.05, IF(cukier[[#This Row],[Dotychczas Kupno]]&lt;10000, 0.1, 0.2)))</f>
        <v>0.1</v>
      </c>
      <c r="I405" s="2">
        <f>cukier[[#This Row],[Rabat]]*cukier[[#This Row],[Ilosc]]</f>
        <v>14.200000000000001</v>
      </c>
    </row>
    <row r="406" spans="1:9" x14ac:dyDescent="0.25">
      <c r="A406" s="1">
        <v>39092</v>
      </c>
      <c r="B406" s="2" t="s">
        <v>17</v>
      </c>
      <c r="C406">
        <v>459</v>
      </c>
      <c r="D406">
        <f>SUMIF(B:B,cukier[[#This Row],[NIP]],C:C)</f>
        <v>19896</v>
      </c>
      <c r="E406" s="2">
        <f>YEAR(cukier[[#This Row],[Data]])</f>
        <v>2007</v>
      </c>
      <c r="F406" s="2">
        <f>VLOOKUP(cukier[[#This Row],[Rok]],$U$8:$V$17,2)*cukier[[#This Row],[Ilosc]]</f>
        <v>959.31</v>
      </c>
      <c r="G406" s="2">
        <f>SUMIFS(C:C,A:A,"&lt;"&amp;A406,B:B,cukier[[#This Row],[NIP]])+cukier[[#This Row],[Ilosc]]</f>
        <v>5055</v>
      </c>
      <c r="H406" s="2">
        <f>IF(cukier[[#This Row],[Dotychczas Kupno]]&lt;100, 0,IF(cukier[[#This Row],[Dotychczas Kupno]]&lt;1000, 0.05, IF(cukier[[#This Row],[Dotychczas Kupno]]&lt;10000, 0.1, 0.2)))</f>
        <v>0.1</v>
      </c>
      <c r="I406" s="2">
        <f>cukier[[#This Row],[Rabat]]*cukier[[#This Row],[Ilosc]]</f>
        <v>45.900000000000006</v>
      </c>
    </row>
    <row r="407" spans="1:9" x14ac:dyDescent="0.25">
      <c r="A407" s="1">
        <v>39093</v>
      </c>
      <c r="B407" s="2" t="s">
        <v>40</v>
      </c>
      <c r="C407">
        <v>20</v>
      </c>
      <c r="D407">
        <f>SUMIF(B:B,cukier[[#This Row],[NIP]],C:C)</f>
        <v>50</v>
      </c>
      <c r="E407" s="2">
        <f>YEAR(cukier[[#This Row],[Data]])</f>
        <v>2007</v>
      </c>
      <c r="F407" s="2">
        <f>VLOOKUP(cukier[[#This Row],[Rok]],$U$8:$V$17,2)*cukier[[#This Row],[Ilosc]]</f>
        <v>41.8</v>
      </c>
      <c r="G407" s="2">
        <f>SUMIFS(C:C,A:A,"&lt;"&amp;A407,B:B,cukier[[#This Row],[NIP]])+cukier[[#This Row],[Ilosc]]</f>
        <v>22</v>
      </c>
      <c r="H407" s="2">
        <f>IF(cukier[[#This Row],[Dotychczas Kupno]]&lt;100, 0,IF(cukier[[#This Row],[Dotychczas Kupno]]&lt;1000, 0.05, IF(cukier[[#This Row],[Dotychczas Kupno]]&lt;10000, 0.1, 0.2)))</f>
        <v>0</v>
      </c>
      <c r="I407" s="2">
        <f>cukier[[#This Row],[Rabat]]*cukier[[#This Row],[Ilosc]]</f>
        <v>0</v>
      </c>
    </row>
    <row r="408" spans="1:9" x14ac:dyDescent="0.25">
      <c r="A408" s="1">
        <v>39095</v>
      </c>
      <c r="B408" s="2" t="s">
        <v>45</v>
      </c>
      <c r="C408">
        <v>245</v>
      </c>
      <c r="D408">
        <f>SUMIF(B:B,cukier[[#This Row],[NIP]],C:C)</f>
        <v>26451</v>
      </c>
      <c r="E408" s="2">
        <f>YEAR(cukier[[#This Row],[Data]])</f>
        <v>2007</v>
      </c>
      <c r="F408" s="2">
        <f>VLOOKUP(cukier[[#This Row],[Rok]],$U$8:$V$17,2)*cukier[[#This Row],[Ilosc]]</f>
        <v>512.04999999999995</v>
      </c>
      <c r="G408" s="2">
        <f>SUMIFS(C:C,A:A,"&lt;"&amp;A408,B:B,cukier[[#This Row],[NIP]])+cukier[[#This Row],[Ilosc]]</f>
        <v>3982</v>
      </c>
      <c r="H408" s="2">
        <f>IF(cukier[[#This Row],[Dotychczas Kupno]]&lt;100, 0,IF(cukier[[#This Row],[Dotychczas Kupno]]&lt;1000, 0.05, IF(cukier[[#This Row],[Dotychczas Kupno]]&lt;10000, 0.1, 0.2)))</f>
        <v>0.1</v>
      </c>
      <c r="I408" s="2">
        <f>cukier[[#This Row],[Rabat]]*cukier[[#This Row],[Ilosc]]</f>
        <v>24.5</v>
      </c>
    </row>
    <row r="409" spans="1:9" x14ac:dyDescent="0.25">
      <c r="A409" s="1">
        <v>39095</v>
      </c>
      <c r="B409" s="2" t="s">
        <v>100</v>
      </c>
      <c r="C409">
        <v>19</v>
      </c>
      <c r="D409">
        <f>SUMIF(B:B,cukier[[#This Row],[NIP]],C:C)</f>
        <v>48</v>
      </c>
      <c r="E409" s="2">
        <f>YEAR(cukier[[#This Row],[Data]])</f>
        <v>2007</v>
      </c>
      <c r="F409" s="2">
        <f>VLOOKUP(cukier[[#This Row],[Rok]],$U$8:$V$17,2)*cukier[[#This Row],[Ilosc]]</f>
        <v>39.709999999999994</v>
      </c>
      <c r="G409" s="2">
        <f>SUMIFS(C:C,A:A,"&lt;"&amp;A409,B:B,cukier[[#This Row],[NIP]])+cukier[[#This Row],[Ilosc]]</f>
        <v>44</v>
      </c>
      <c r="H409" s="2">
        <f>IF(cukier[[#This Row],[Dotychczas Kupno]]&lt;100, 0,IF(cukier[[#This Row],[Dotychczas Kupno]]&lt;1000, 0.05, IF(cukier[[#This Row],[Dotychczas Kupno]]&lt;10000, 0.1, 0.2)))</f>
        <v>0</v>
      </c>
      <c r="I409" s="2">
        <f>cukier[[#This Row],[Rabat]]*cukier[[#This Row],[Ilosc]]</f>
        <v>0</v>
      </c>
    </row>
    <row r="410" spans="1:9" x14ac:dyDescent="0.25">
      <c r="A410" s="1">
        <v>39096</v>
      </c>
      <c r="B410" s="2" t="s">
        <v>10</v>
      </c>
      <c r="C410">
        <v>159</v>
      </c>
      <c r="D410">
        <f>SUMIF(B:B,cukier[[#This Row],[NIP]],C:C)</f>
        <v>4831</v>
      </c>
      <c r="E410" s="2">
        <f>YEAR(cukier[[#This Row],[Data]])</f>
        <v>2007</v>
      </c>
      <c r="F410" s="2">
        <f>VLOOKUP(cukier[[#This Row],[Rok]],$U$8:$V$17,2)*cukier[[#This Row],[Ilosc]]</f>
        <v>332.31</v>
      </c>
      <c r="G410" s="2">
        <f>SUMIFS(C:C,A:A,"&lt;"&amp;A410,B:B,cukier[[#This Row],[NIP]])+cukier[[#This Row],[Ilosc]]</f>
        <v>784</v>
      </c>
      <c r="H410" s="2">
        <f>IF(cukier[[#This Row],[Dotychczas Kupno]]&lt;100, 0,IF(cukier[[#This Row],[Dotychczas Kupno]]&lt;1000, 0.05, IF(cukier[[#This Row],[Dotychczas Kupno]]&lt;10000, 0.1, 0.2)))</f>
        <v>0.05</v>
      </c>
      <c r="I410" s="2">
        <f>cukier[[#This Row],[Rabat]]*cukier[[#This Row],[Ilosc]]</f>
        <v>7.95</v>
      </c>
    </row>
    <row r="411" spans="1:9" x14ac:dyDescent="0.25">
      <c r="A411" s="1">
        <v>39097</v>
      </c>
      <c r="B411" s="2" t="s">
        <v>23</v>
      </c>
      <c r="C411">
        <v>99</v>
      </c>
      <c r="D411">
        <f>SUMIF(B:B,cukier[[#This Row],[NIP]],C:C)</f>
        <v>3905</v>
      </c>
      <c r="E411" s="2">
        <f>YEAR(cukier[[#This Row],[Data]])</f>
        <v>2007</v>
      </c>
      <c r="F411" s="2">
        <f>VLOOKUP(cukier[[#This Row],[Rok]],$U$8:$V$17,2)*cukier[[#This Row],[Ilosc]]</f>
        <v>206.91</v>
      </c>
      <c r="G411" s="2">
        <f>SUMIFS(C:C,A:A,"&lt;"&amp;A411,B:B,cukier[[#This Row],[NIP]])+cukier[[#This Row],[Ilosc]]</f>
        <v>1054</v>
      </c>
      <c r="H411" s="2">
        <f>IF(cukier[[#This Row],[Dotychczas Kupno]]&lt;100, 0,IF(cukier[[#This Row],[Dotychczas Kupno]]&lt;1000, 0.05, IF(cukier[[#This Row],[Dotychczas Kupno]]&lt;10000, 0.1, 0.2)))</f>
        <v>0.1</v>
      </c>
      <c r="I411" s="2">
        <f>cukier[[#This Row],[Rabat]]*cukier[[#This Row],[Ilosc]]</f>
        <v>9.9</v>
      </c>
    </row>
    <row r="412" spans="1:9" x14ac:dyDescent="0.25">
      <c r="A412" s="1">
        <v>39099</v>
      </c>
      <c r="B412" s="2" t="s">
        <v>22</v>
      </c>
      <c r="C412">
        <v>213</v>
      </c>
      <c r="D412">
        <f>SUMIF(B:B,cukier[[#This Row],[NIP]],C:C)</f>
        <v>26025</v>
      </c>
      <c r="E412" s="2">
        <f>YEAR(cukier[[#This Row],[Data]])</f>
        <v>2007</v>
      </c>
      <c r="F412" s="2">
        <f>VLOOKUP(cukier[[#This Row],[Rok]],$U$8:$V$17,2)*cukier[[#This Row],[Ilosc]]</f>
        <v>445.16999999999996</v>
      </c>
      <c r="G412" s="2">
        <f>SUMIFS(C:C,A:A,"&lt;"&amp;A412,B:B,cukier[[#This Row],[NIP]])+cukier[[#This Row],[Ilosc]]</f>
        <v>4102</v>
      </c>
      <c r="H412" s="2">
        <f>IF(cukier[[#This Row],[Dotychczas Kupno]]&lt;100, 0,IF(cukier[[#This Row],[Dotychczas Kupno]]&lt;1000, 0.05, IF(cukier[[#This Row],[Dotychczas Kupno]]&lt;10000, 0.1, 0.2)))</f>
        <v>0.1</v>
      </c>
      <c r="I412" s="2">
        <f>cukier[[#This Row],[Rabat]]*cukier[[#This Row],[Ilosc]]</f>
        <v>21.3</v>
      </c>
    </row>
    <row r="413" spans="1:9" x14ac:dyDescent="0.25">
      <c r="A413" s="1">
        <v>39106</v>
      </c>
      <c r="B413" s="2" t="s">
        <v>14</v>
      </c>
      <c r="C413">
        <v>349</v>
      </c>
      <c r="D413">
        <f>SUMIF(B:B,cukier[[#This Row],[NIP]],C:C)</f>
        <v>23660</v>
      </c>
      <c r="E413" s="2">
        <f>YEAR(cukier[[#This Row],[Data]])</f>
        <v>2007</v>
      </c>
      <c r="F413" s="2">
        <f>VLOOKUP(cukier[[#This Row],[Rok]],$U$8:$V$17,2)*cukier[[#This Row],[Ilosc]]</f>
        <v>729.41</v>
      </c>
      <c r="G413" s="2">
        <f>SUMIFS(C:C,A:A,"&lt;"&amp;A413,B:B,cukier[[#This Row],[NIP]])+cukier[[#This Row],[Ilosc]]</f>
        <v>4164</v>
      </c>
      <c r="H413" s="2">
        <f>IF(cukier[[#This Row],[Dotychczas Kupno]]&lt;100, 0,IF(cukier[[#This Row],[Dotychczas Kupno]]&lt;1000, 0.05, IF(cukier[[#This Row],[Dotychczas Kupno]]&lt;10000, 0.1, 0.2)))</f>
        <v>0.1</v>
      </c>
      <c r="I413" s="2">
        <f>cukier[[#This Row],[Rabat]]*cukier[[#This Row],[Ilosc]]</f>
        <v>34.9</v>
      </c>
    </row>
    <row r="414" spans="1:9" x14ac:dyDescent="0.25">
      <c r="A414" s="1">
        <v>39109</v>
      </c>
      <c r="B414" s="2" t="s">
        <v>17</v>
      </c>
      <c r="C414">
        <v>114</v>
      </c>
      <c r="D414">
        <f>SUMIF(B:B,cukier[[#This Row],[NIP]],C:C)</f>
        <v>19896</v>
      </c>
      <c r="E414" s="2">
        <f>YEAR(cukier[[#This Row],[Data]])</f>
        <v>2007</v>
      </c>
      <c r="F414" s="2">
        <f>VLOOKUP(cukier[[#This Row],[Rok]],$U$8:$V$17,2)*cukier[[#This Row],[Ilosc]]</f>
        <v>238.26</v>
      </c>
      <c r="G414" s="2">
        <f>SUMIFS(C:C,A:A,"&lt;"&amp;A414,B:B,cukier[[#This Row],[NIP]])+cukier[[#This Row],[Ilosc]]</f>
        <v>5169</v>
      </c>
      <c r="H414" s="2">
        <f>IF(cukier[[#This Row],[Dotychczas Kupno]]&lt;100, 0,IF(cukier[[#This Row],[Dotychczas Kupno]]&lt;1000, 0.05, IF(cukier[[#This Row],[Dotychczas Kupno]]&lt;10000, 0.1, 0.2)))</f>
        <v>0.1</v>
      </c>
      <c r="I414" s="2">
        <f>cukier[[#This Row],[Rabat]]*cukier[[#This Row],[Ilosc]]</f>
        <v>11.4</v>
      </c>
    </row>
    <row r="415" spans="1:9" x14ac:dyDescent="0.25">
      <c r="A415" s="1">
        <v>39109</v>
      </c>
      <c r="B415" s="2" t="s">
        <v>27</v>
      </c>
      <c r="C415">
        <v>12</v>
      </c>
      <c r="D415">
        <f>SUMIF(B:B,cukier[[#This Row],[NIP]],C:C)</f>
        <v>66</v>
      </c>
      <c r="E415" s="2">
        <f>YEAR(cukier[[#This Row],[Data]])</f>
        <v>2007</v>
      </c>
      <c r="F415" s="2">
        <f>VLOOKUP(cukier[[#This Row],[Rok]],$U$8:$V$17,2)*cukier[[#This Row],[Ilosc]]</f>
        <v>25.08</v>
      </c>
      <c r="G415" s="2">
        <f>SUMIFS(C:C,A:A,"&lt;"&amp;A415,B:B,cukier[[#This Row],[NIP]])+cukier[[#This Row],[Ilosc]]</f>
        <v>28</v>
      </c>
      <c r="H415" s="2">
        <f>IF(cukier[[#This Row],[Dotychczas Kupno]]&lt;100, 0,IF(cukier[[#This Row],[Dotychczas Kupno]]&lt;1000, 0.05, IF(cukier[[#This Row],[Dotychczas Kupno]]&lt;10000, 0.1, 0.2)))</f>
        <v>0</v>
      </c>
      <c r="I415" s="2">
        <f>cukier[[#This Row],[Rabat]]*cukier[[#This Row],[Ilosc]]</f>
        <v>0</v>
      </c>
    </row>
    <row r="416" spans="1:9" x14ac:dyDescent="0.25">
      <c r="A416" s="1">
        <v>39111</v>
      </c>
      <c r="B416" s="2" t="s">
        <v>99</v>
      </c>
      <c r="C416">
        <v>12</v>
      </c>
      <c r="D416">
        <f>SUMIF(B:B,cukier[[#This Row],[NIP]],C:C)</f>
        <v>41</v>
      </c>
      <c r="E416" s="2">
        <f>YEAR(cukier[[#This Row],[Data]])</f>
        <v>2007</v>
      </c>
      <c r="F416" s="2">
        <f>VLOOKUP(cukier[[#This Row],[Rok]],$U$8:$V$17,2)*cukier[[#This Row],[Ilosc]]</f>
        <v>25.08</v>
      </c>
      <c r="G416" s="2">
        <f>SUMIFS(C:C,A:A,"&lt;"&amp;A416,B:B,cukier[[#This Row],[NIP]])+cukier[[#This Row],[Ilosc]]</f>
        <v>22</v>
      </c>
      <c r="H416" s="2">
        <f>IF(cukier[[#This Row],[Dotychczas Kupno]]&lt;100, 0,IF(cukier[[#This Row],[Dotychczas Kupno]]&lt;1000, 0.05, IF(cukier[[#This Row],[Dotychczas Kupno]]&lt;10000, 0.1, 0.2)))</f>
        <v>0</v>
      </c>
      <c r="I416" s="2">
        <f>cukier[[#This Row],[Rabat]]*cukier[[#This Row],[Ilosc]]</f>
        <v>0</v>
      </c>
    </row>
    <row r="417" spans="1:9" x14ac:dyDescent="0.25">
      <c r="A417" s="1">
        <v>39117</v>
      </c>
      <c r="B417" s="2" t="s">
        <v>12</v>
      </c>
      <c r="C417">
        <v>132</v>
      </c>
      <c r="D417">
        <f>SUMIF(B:B,cukier[[#This Row],[NIP]],C:C)</f>
        <v>5492</v>
      </c>
      <c r="E417" s="2">
        <f>YEAR(cukier[[#This Row],[Data]])</f>
        <v>2007</v>
      </c>
      <c r="F417" s="2">
        <f>VLOOKUP(cukier[[#This Row],[Rok]],$U$8:$V$17,2)*cukier[[#This Row],[Ilosc]]</f>
        <v>275.88</v>
      </c>
      <c r="G417" s="2">
        <f>SUMIFS(C:C,A:A,"&lt;"&amp;A417,B:B,cukier[[#This Row],[NIP]])+cukier[[#This Row],[Ilosc]]</f>
        <v>1193</v>
      </c>
      <c r="H417" s="2">
        <f>IF(cukier[[#This Row],[Dotychczas Kupno]]&lt;100, 0,IF(cukier[[#This Row],[Dotychczas Kupno]]&lt;1000, 0.05, IF(cukier[[#This Row],[Dotychczas Kupno]]&lt;10000, 0.1, 0.2)))</f>
        <v>0.1</v>
      </c>
      <c r="I417" s="2">
        <f>cukier[[#This Row],[Rabat]]*cukier[[#This Row],[Ilosc]]</f>
        <v>13.200000000000001</v>
      </c>
    </row>
    <row r="418" spans="1:9" x14ac:dyDescent="0.25">
      <c r="A418" s="1">
        <v>39120</v>
      </c>
      <c r="B418" s="2" t="s">
        <v>23</v>
      </c>
      <c r="C418">
        <v>197</v>
      </c>
      <c r="D418">
        <f>SUMIF(B:B,cukier[[#This Row],[NIP]],C:C)</f>
        <v>3905</v>
      </c>
      <c r="E418" s="2">
        <f>YEAR(cukier[[#This Row],[Data]])</f>
        <v>2007</v>
      </c>
      <c r="F418" s="2">
        <f>VLOOKUP(cukier[[#This Row],[Rok]],$U$8:$V$17,2)*cukier[[#This Row],[Ilosc]]</f>
        <v>411.72999999999996</v>
      </c>
      <c r="G418" s="2">
        <f>SUMIFS(C:C,A:A,"&lt;"&amp;A418,B:B,cukier[[#This Row],[NIP]])+cukier[[#This Row],[Ilosc]]</f>
        <v>1251</v>
      </c>
      <c r="H418" s="2">
        <f>IF(cukier[[#This Row],[Dotychczas Kupno]]&lt;100, 0,IF(cukier[[#This Row],[Dotychczas Kupno]]&lt;1000, 0.05, IF(cukier[[#This Row],[Dotychczas Kupno]]&lt;10000, 0.1, 0.2)))</f>
        <v>0.1</v>
      </c>
      <c r="I418" s="2">
        <f>cukier[[#This Row],[Rabat]]*cukier[[#This Row],[Ilosc]]</f>
        <v>19.700000000000003</v>
      </c>
    </row>
    <row r="419" spans="1:9" x14ac:dyDescent="0.25">
      <c r="A419" s="1">
        <v>39120</v>
      </c>
      <c r="B419" s="2" t="s">
        <v>15</v>
      </c>
      <c r="C419">
        <v>5</v>
      </c>
      <c r="D419">
        <f>SUMIF(B:B,cukier[[#This Row],[NIP]],C:C)</f>
        <v>39</v>
      </c>
      <c r="E419" s="2">
        <f>YEAR(cukier[[#This Row],[Data]])</f>
        <v>2007</v>
      </c>
      <c r="F419" s="2">
        <f>VLOOKUP(cukier[[#This Row],[Rok]],$U$8:$V$17,2)*cukier[[#This Row],[Ilosc]]</f>
        <v>10.45</v>
      </c>
      <c r="G419" s="2">
        <f>SUMIFS(C:C,A:A,"&lt;"&amp;A419,B:B,cukier[[#This Row],[NIP]])+cukier[[#This Row],[Ilosc]]</f>
        <v>17</v>
      </c>
      <c r="H419" s="2">
        <f>IF(cukier[[#This Row],[Dotychczas Kupno]]&lt;100, 0,IF(cukier[[#This Row],[Dotychczas Kupno]]&lt;1000, 0.05, IF(cukier[[#This Row],[Dotychczas Kupno]]&lt;10000, 0.1, 0.2)))</f>
        <v>0</v>
      </c>
      <c r="I419" s="2">
        <f>cukier[[#This Row],[Rabat]]*cukier[[#This Row],[Ilosc]]</f>
        <v>0</v>
      </c>
    </row>
    <row r="420" spans="1:9" x14ac:dyDescent="0.25">
      <c r="A420" s="1">
        <v>39120</v>
      </c>
      <c r="B420" s="2" t="s">
        <v>50</v>
      </c>
      <c r="C420">
        <v>403</v>
      </c>
      <c r="D420">
        <f>SUMIF(B:B,cukier[[#This Row],[NIP]],C:C)</f>
        <v>22352</v>
      </c>
      <c r="E420" s="2">
        <f>YEAR(cukier[[#This Row],[Data]])</f>
        <v>2007</v>
      </c>
      <c r="F420" s="2">
        <f>VLOOKUP(cukier[[#This Row],[Rok]],$U$8:$V$17,2)*cukier[[#This Row],[Ilosc]]</f>
        <v>842.27</v>
      </c>
      <c r="G420" s="2">
        <f>SUMIFS(C:C,A:A,"&lt;"&amp;A420,B:B,cukier[[#This Row],[NIP]])+cukier[[#This Row],[Ilosc]]</f>
        <v>4269</v>
      </c>
      <c r="H420" s="2">
        <f>IF(cukier[[#This Row],[Dotychczas Kupno]]&lt;100, 0,IF(cukier[[#This Row],[Dotychczas Kupno]]&lt;1000, 0.05, IF(cukier[[#This Row],[Dotychczas Kupno]]&lt;10000, 0.1, 0.2)))</f>
        <v>0.1</v>
      </c>
      <c r="I420" s="2">
        <f>cukier[[#This Row],[Rabat]]*cukier[[#This Row],[Ilosc]]</f>
        <v>40.300000000000004</v>
      </c>
    </row>
    <row r="421" spans="1:9" x14ac:dyDescent="0.25">
      <c r="A421" s="1">
        <v>39121</v>
      </c>
      <c r="B421" s="2" t="s">
        <v>10</v>
      </c>
      <c r="C421">
        <v>200</v>
      </c>
      <c r="D421">
        <f>SUMIF(B:B,cukier[[#This Row],[NIP]],C:C)</f>
        <v>4831</v>
      </c>
      <c r="E421" s="2">
        <f>YEAR(cukier[[#This Row],[Data]])</f>
        <v>2007</v>
      </c>
      <c r="F421" s="2">
        <f>VLOOKUP(cukier[[#This Row],[Rok]],$U$8:$V$17,2)*cukier[[#This Row],[Ilosc]]</f>
        <v>418</v>
      </c>
      <c r="G421" s="2">
        <f>SUMIFS(C:C,A:A,"&lt;"&amp;A421,B:B,cukier[[#This Row],[NIP]])+cukier[[#This Row],[Ilosc]]</f>
        <v>984</v>
      </c>
      <c r="H421" s="2">
        <f>IF(cukier[[#This Row],[Dotychczas Kupno]]&lt;100, 0,IF(cukier[[#This Row],[Dotychczas Kupno]]&lt;1000, 0.05, IF(cukier[[#This Row],[Dotychczas Kupno]]&lt;10000, 0.1, 0.2)))</f>
        <v>0.05</v>
      </c>
      <c r="I421" s="2">
        <f>cukier[[#This Row],[Rabat]]*cukier[[#This Row],[Ilosc]]</f>
        <v>10</v>
      </c>
    </row>
    <row r="422" spans="1:9" x14ac:dyDescent="0.25">
      <c r="A422" s="1">
        <v>39124</v>
      </c>
      <c r="B422" s="2" t="s">
        <v>69</v>
      </c>
      <c r="C422">
        <v>23</v>
      </c>
      <c r="D422">
        <f>SUMIF(B:B,cukier[[#This Row],[NIP]],C:C)</f>
        <v>3803</v>
      </c>
      <c r="E422" s="2">
        <f>YEAR(cukier[[#This Row],[Data]])</f>
        <v>2007</v>
      </c>
      <c r="F422" s="2">
        <f>VLOOKUP(cukier[[#This Row],[Rok]],$U$8:$V$17,2)*cukier[[#This Row],[Ilosc]]</f>
        <v>48.069999999999993</v>
      </c>
      <c r="G422" s="2">
        <f>SUMIFS(C:C,A:A,"&lt;"&amp;A422,B:B,cukier[[#This Row],[NIP]])+cukier[[#This Row],[Ilosc]]</f>
        <v>654</v>
      </c>
      <c r="H422" s="2">
        <f>IF(cukier[[#This Row],[Dotychczas Kupno]]&lt;100, 0,IF(cukier[[#This Row],[Dotychczas Kupno]]&lt;1000, 0.05, IF(cukier[[#This Row],[Dotychczas Kupno]]&lt;10000, 0.1, 0.2)))</f>
        <v>0.05</v>
      </c>
      <c r="I422" s="2">
        <f>cukier[[#This Row],[Rabat]]*cukier[[#This Row],[Ilosc]]</f>
        <v>1.1500000000000001</v>
      </c>
    </row>
    <row r="423" spans="1:9" x14ac:dyDescent="0.25">
      <c r="A423" s="1">
        <v>39131</v>
      </c>
      <c r="B423" s="2" t="s">
        <v>45</v>
      </c>
      <c r="C423">
        <v>337</v>
      </c>
      <c r="D423">
        <f>SUMIF(B:B,cukier[[#This Row],[NIP]],C:C)</f>
        <v>26451</v>
      </c>
      <c r="E423" s="2">
        <f>YEAR(cukier[[#This Row],[Data]])</f>
        <v>2007</v>
      </c>
      <c r="F423" s="2">
        <f>VLOOKUP(cukier[[#This Row],[Rok]],$U$8:$V$17,2)*cukier[[#This Row],[Ilosc]]</f>
        <v>704.32999999999993</v>
      </c>
      <c r="G423" s="2">
        <f>SUMIFS(C:C,A:A,"&lt;"&amp;A423,B:B,cukier[[#This Row],[NIP]])+cukier[[#This Row],[Ilosc]]</f>
        <v>4319</v>
      </c>
      <c r="H423" s="2">
        <f>IF(cukier[[#This Row],[Dotychczas Kupno]]&lt;100, 0,IF(cukier[[#This Row],[Dotychczas Kupno]]&lt;1000, 0.05, IF(cukier[[#This Row],[Dotychczas Kupno]]&lt;10000, 0.1, 0.2)))</f>
        <v>0.1</v>
      </c>
      <c r="I423" s="2">
        <f>cukier[[#This Row],[Rabat]]*cukier[[#This Row],[Ilosc]]</f>
        <v>33.700000000000003</v>
      </c>
    </row>
    <row r="424" spans="1:9" x14ac:dyDescent="0.25">
      <c r="A424" s="1">
        <v>39132</v>
      </c>
      <c r="B424" s="2" t="s">
        <v>5</v>
      </c>
      <c r="C424">
        <v>500</v>
      </c>
      <c r="D424">
        <f>SUMIF(B:B,cukier[[#This Row],[NIP]],C:C)</f>
        <v>11402</v>
      </c>
      <c r="E424" s="2">
        <f>YEAR(cukier[[#This Row],[Data]])</f>
        <v>2007</v>
      </c>
      <c r="F424" s="2">
        <f>VLOOKUP(cukier[[#This Row],[Rok]],$U$8:$V$17,2)*cukier[[#This Row],[Ilosc]]</f>
        <v>1045</v>
      </c>
      <c r="G424" s="2">
        <f>SUMIFS(C:C,A:A,"&lt;"&amp;A424,B:B,cukier[[#This Row],[NIP]])+cukier[[#This Row],[Ilosc]]</f>
        <v>2895</v>
      </c>
      <c r="H424" s="2">
        <f>IF(cukier[[#This Row],[Dotychczas Kupno]]&lt;100, 0,IF(cukier[[#This Row],[Dotychczas Kupno]]&lt;1000, 0.05, IF(cukier[[#This Row],[Dotychczas Kupno]]&lt;10000, 0.1, 0.2)))</f>
        <v>0.1</v>
      </c>
      <c r="I424" s="2">
        <f>cukier[[#This Row],[Rabat]]*cukier[[#This Row],[Ilosc]]</f>
        <v>50</v>
      </c>
    </row>
    <row r="425" spans="1:9" x14ac:dyDescent="0.25">
      <c r="A425" s="1">
        <v>39132</v>
      </c>
      <c r="B425" s="2" t="s">
        <v>90</v>
      </c>
      <c r="C425">
        <v>9</v>
      </c>
      <c r="D425">
        <f>SUMIF(B:B,cukier[[#This Row],[NIP]],C:C)</f>
        <v>60</v>
      </c>
      <c r="E425" s="2">
        <f>YEAR(cukier[[#This Row],[Data]])</f>
        <v>2007</v>
      </c>
      <c r="F425" s="2">
        <f>VLOOKUP(cukier[[#This Row],[Rok]],$U$8:$V$17,2)*cukier[[#This Row],[Ilosc]]</f>
        <v>18.809999999999999</v>
      </c>
      <c r="G425" s="2">
        <f>SUMIFS(C:C,A:A,"&lt;"&amp;A425,B:B,cukier[[#This Row],[NIP]])+cukier[[#This Row],[Ilosc]]</f>
        <v>25</v>
      </c>
      <c r="H425" s="2">
        <f>IF(cukier[[#This Row],[Dotychczas Kupno]]&lt;100, 0,IF(cukier[[#This Row],[Dotychczas Kupno]]&lt;1000, 0.05, IF(cukier[[#This Row],[Dotychczas Kupno]]&lt;10000, 0.1, 0.2)))</f>
        <v>0</v>
      </c>
      <c r="I425" s="2">
        <f>cukier[[#This Row],[Rabat]]*cukier[[#This Row],[Ilosc]]</f>
        <v>0</v>
      </c>
    </row>
    <row r="426" spans="1:9" x14ac:dyDescent="0.25">
      <c r="A426" s="1">
        <v>39134</v>
      </c>
      <c r="B426" s="2" t="s">
        <v>131</v>
      </c>
      <c r="C426">
        <v>39</v>
      </c>
      <c r="D426">
        <f>SUMIF(B:B,cukier[[#This Row],[NIP]],C:C)</f>
        <v>1503</v>
      </c>
      <c r="E426" s="2">
        <f>YEAR(cukier[[#This Row],[Data]])</f>
        <v>2007</v>
      </c>
      <c r="F426" s="2">
        <f>VLOOKUP(cukier[[#This Row],[Rok]],$U$8:$V$17,2)*cukier[[#This Row],[Ilosc]]</f>
        <v>81.509999999999991</v>
      </c>
      <c r="G426" s="2">
        <f>SUMIFS(C:C,A:A,"&lt;"&amp;A426,B:B,cukier[[#This Row],[NIP]])+cukier[[#This Row],[Ilosc]]</f>
        <v>221</v>
      </c>
      <c r="H426" s="2">
        <f>IF(cukier[[#This Row],[Dotychczas Kupno]]&lt;100, 0,IF(cukier[[#This Row],[Dotychczas Kupno]]&lt;1000, 0.05, IF(cukier[[#This Row],[Dotychczas Kupno]]&lt;10000, 0.1, 0.2)))</f>
        <v>0.05</v>
      </c>
      <c r="I426" s="2">
        <f>cukier[[#This Row],[Rabat]]*cukier[[#This Row],[Ilosc]]</f>
        <v>1.9500000000000002</v>
      </c>
    </row>
    <row r="427" spans="1:9" x14ac:dyDescent="0.25">
      <c r="A427" s="1">
        <v>39139</v>
      </c>
      <c r="B427" s="2" t="s">
        <v>78</v>
      </c>
      <c r="C427">
        <v>156</v>
      </c>
      <c r="D427">
        <f>SUMIF(B:B,cukier[[#This Row],[NIP]],C:C)</f>
        <v>2123</v>
      </c>
      <c r="E427" s="2">
        <f>YEAR(cukier[[#This Row],[Data]])</f>
        <v>2007</v>
      </c>
      <c r="F427" s="2">
        <f>VLOOKUP(cukier[[#This Row],[Rok]],$U$8:$V$17,2)*cukier[[#This Row],[Ilosc]]</f>
        <v>326.03999999999996</v>
      </c>
      <c r="G427" s="2">
        <f>SUMIFS(C:C,A:A,"&lt;"&amp;A427,B:B,cukier[[#This Row],[NIP]])+cukier[[#This Row],[Ilosc]]</f>
        <v>367</v>
      </c>
      <c r="H427" s="2">
        <f>IF(cukier[[#This Row],[Dotychczas Kupno]]&lt;100, 0,IF(cukier[[#This Row],[Dotychczas Kupno]]&lt;1000, 0.05, IF(cukier[[#This Row],[Dotychczas Kupno]]&lt;10000, 0.1, 0.2)))</f>
        <v>0.05</v>
      </c>
      <c r="I427" s="2">
        <f>cukier[[#This Row],[Rabat]]*cukier[[#This Row],[Ilosc]]</f>
        <v>7.8000000000000007</v>
      </c>
    </row>
    <row r="428" spans="1:9" x14ac:dyDescent="0.25">
      <c r="A428" s="1">
        <v>39140</v>
      </c>
      <c r="B428" s="2" t="s">
        <v>17</v>
      </c>
      <c r="C428">
        <v>258</v>
      </c>
      <c r="D428">
        <f>SUMIF(B:B,cukier[[#This Row],[NIP]],C:C)</f>
        <v>19896</v>
      </c>
      <c r="E428" s="2">
        <f>YEAR(cukier[[#This Row],[Data]])</f>
        <v>2007</v>
      </c>
      <c r="F428" s="2">
        <f>VLOOKUP(cukier[[#This Row],[Rok]],$U$8:$V$17,2)*cukier[[#This Row],[Ilosc]]</f>
        <v>539.21999999999991</v>
      </c>
      <c r="G428" s="2">
        <f>SUMIFS(C:C,A:A,"&lt;"&amp;A428,B:B,cukier[[#This Row],[NIP]])+cukier[[#This Row],[Ilosc]]</f>
        <v>5427</v>
      </c>
      <c r="H428" s="2">
        <f>IF(cukier[[#This Row],[Dotychczas Kupno]]&lt;100, 0,IF(cukier[[#This Row],[Dotychczas Kupno]]&lt;1000, 0.05, IF(cukier[[#This Row],[Dotychczas Kupno]]&lt;10000, 0.1, 0.2)))</f>
        <v>0.1</v>
      </c>
      <c r="I428" s="2">
        <f>cukier[[#This Row],[Rabat]]*cukier[[#This Row],[Ilosc]]</f>
        <v>25.8</v>
      </c>
    </row>
    <row r="429" spans="1:9" x14ac:dyDescent="0.25">
      <c r="A429" s="1">
        <v>39140</v>
      </c>
      <c r="B429" s="2" t="s">
        <v>94</v>
      </c>
      <c r="C429">
        <v>14</v>
      </c>
      <c r="D429">
        <f>SUMIF(B:B,cukier[[#This Row],[NIP]],C:C)</f>
        <v>69</v>
      </c>
      <c r="E429" s="2">
        <f>YEAR(cukier[[#This Row],[Data]])</f>
        <v>2007</v>
      </c>
      <c r="F429" s="2">
        <f>VLOOKUP(cukier[[#This Row],[Rok]],$U$8:$V$17,2)*cukier[[#This Row],[Ilosc]]</f>
        <v>29.259999999999998</v>
      </c>
      <c r="G429" s="2">
        <f>SUMIFS(C:C,A:A,"&lt;"&amp;A429,B:B,cukier[[#This Row],[NIP]])+cukier[[#This Row],[Ilosc]]</f>
        <v>47</v>
      </c>
      <c r="H429" s="2">
        <f>IF(cukier[[#This Row],[Dotychczas Kupno]]&lt;100, 0,IF(cukier[[#This Row],[Dotychczas Kupno]]&lt;1000, 0.05, IF(cukier[[#This Row],[Dotychczas Kupno]]&lt;10000, 0.1, 0.2)))</f>
        <v>0</v>
      </c>
      <c r="I429" s="2">
        <f>cukier[[#This Row],[Rabat]]*cukier[[#This Row],[Ilosc]]</f>
        <v>0</v>
      </c>
    </row>
    <row r="430" spans="1:9" x14ac:dyDescent="0.25">
      <c r="A430" s="1">
        <v>39142</v>
      </c>
      <c r="B430" s="2" t="s">
        <v>12</v>
      </c>
      <c r="C430">
        <v>91</v>
      </c>
      <c r="D430">
        <f>SUMIF(B:B,cukier[[#This Row],[NIP]],C:C)</f>
        <v>5492</v>
      </c>
      <c r="E430" s="2">
        <f>YEAR(cukier[[#This Row],[Data]])</f>
        <v>2007</v>
      </c>
      <c r="F430" s="2">
        <f>VLOOKUP(cukier[[#This Row],[Rok]],$U$8:$V$17,2)*cukier[[#This Row],[Ilosc]]</f>
        <v>190.19</v>
      </c>
      <c r="G430" s="2">
        <f>SUMIFS(C:C,A:A,"&lt;"&amp;A430,B:B,cukier[[#This Row],[NIP]])+cukier[[#This Row],[Ilosc]]</f>
        <v>1284</v>
      </c>
      <c r="H430" s="2">
        <f>IF(cukier[[#This Row],[Dotychczas Kupno]]&lt;100, 0,IF(cukier[[#This Row],[Dotychczas Kupno]]&lt;1000, 0.05, IF(cukier[[#This Row],[Dotychczas Kupno]]&lt;10000, 0.1, 0.2)))</f>
        <v>0.1</v>
      </c>
      <c r="I430" s="2">
        <f>cukier[[#This Row],[Rabat]]*cukier[[#This Row],[Ilosc]]</f>
        <v>9.1</v>
      </c>
    </row>
    <row r="431" spans="1:9" x14ac:dyDescent="0.25">
      <c r="A431" s="1">
        <v>39149</v>
      </c>
      <c r="B431" s="2" t="s">
        <v>12</v>
      </c>
      <c r="C431">
        <v>68</v>
      </c>
      <c r="D431">
        <f>SUMIF(B:B,cukier[[#This Row],[NIP]],C:C)</f>
        <v>5492</v>
      </c>
      <c r="E431" s="2">
        <f>YEAR(cukier[[#This Row],[Data]])</f>
        <v>2007</v>
      </c>
      <c r="F431" s="2">
        <f>VLOOKUP(cukier[[#This Row],[Rok]],$U$8:$V$17,2)*cukier[[#This Row],[Ilosc]]</f>
        <v>142.12</v>
      </c>
      <c r="G431" s="2">
        <f>SUMIFS(C:C,A:A,"&lt;"&amp;A431,B:B,cukier[[#This Row],[NIP]])+cukier[[#This Row],[Ilosc]]</f>
        <v>1352</v>
      </c>
      <c r="H431" s="2">
        <f>IF(cukier[[#This Row],[Dotychczas Kupno]]&lt;100, 0,IF(cukier[[#This Row],[Dotychczas Kupno]]&lt;1000, 0.05, IF(cukier[[#This Row],[Dotychczas Kupno]]&lt;10000, 0.1, 0.2)))</f>
        <v>0.1</v>
      </c>
      <c r="I431" s="2">
        <f>cukier[[#This Row],[Rabat]]*cukier[[#This Row],[Ilosc]]</f>
        <v>6.8000000000000007</v>
      </c>
    </row>
    <row r="432" spans="1:9" x14ac:dyDescent="0.25">
      <c r="A432" s="1">
        <v>39150</v>
      </c>
      <c r="B432" s="2" t="s">
        <v>137</v>
      </c>
      <c r="C432">
        <v>13</v>
      </c>
      <c r="D432">
        <f>SUMIF(B:B,cukier[[#This Row],[NIP]],C:C)</f>
        <v>39</v>
      </c>
      <c r="E432" s="2">
        <f>YEAR(cukier[[#This Row],[Data]])</f>
        <v>2007</v>
      </c>
      <c r="F432" s="2">
        <f>VLOOKUP(cukier[[#This Row],[Rok]],$U$8:$V$17,2)*cukier[[#This Row],[Ilosc]]</f>
        <v>27.169999999999998</v>
      </c>
      <c r="G432" s="2">
        <f>SUMIFS(C:C,A:A,"&lt;"&amp;A432,B:B,cukier[[#This Row],[NIP]])+cukier[[#This Row],[Ilosc]]</f>
        <v>13</v>
      </c>
      <c r="H432" s="2">
        <f>IF(cukier[[#This Row],[Dotychczas Kupno]]&lt;100, 0,IF(cukier[[#This Row],[Dotychczas Kupno]]&lt;1000, 0.05, IF(cukier[[#This Row],[Dotychczas Kupno]]&lt;10000, 0.1, 0.2)))</f>
        <v>0</v>
      </c>
      <c r="I432" s="2">
        <f>cukier[[#This Row],[Rabat]]*cukier[[#This Row],[Ilosc]]</f>
        <v>0</v>
      </c>
    </row>
    <row r="433" spans="1:9" x14ac:dyDescent="0.25">
      <c r="A433" s="1">
        <v>39152</v>
      </c>
      <c r="B433" s="2" t="s">
        <v>28</v>
      </c>
      <c r="C433">
        <v>118</v>
      </c>
      <c r="D433">
        <f>SUMIF(B:B,cukier[[#This Row],[NIP]],C:C)</f>
        <v>4440</v>
      </c>
      <c r="E433" s="2">
        <f>YEAR(cukier[[#This Row],[Data]])</f>
        <v>2007</v>
      </c>
      <c r="F433" s="2">
        <f>VLOOKUP(cukier[[#This Row],[Rok]],$U$8:$V$17,2)*cukier[[#This Row],[Ilosc]]</f>
        <v>246.61999999999998</v>
      </c>
      <c r="G433" s="2">
        <f>SUMIFS(C:C,A:A,"&lt;"&amp;A433,B:B,cukier[[#This Row],[NIP]])+cukier[[#This Row],[Ilosc]]</f>
        <v>814</v>
      </c>
      <c r="H433" s="2">
        <f>IF(cukier[[#This Row],[Dotychczas Kupno]]&lt;100, 0,IF(cukier[[#This Row],[Dotychczas Kupno]]&lt;1000, 0.05, IF(cukier[[#This Row],[Dotychczas Kupno]]&lt;10000, 0.1, 0.2)))</f>
        <v>0.05</v>
      </c>
      <c r="I433" s="2">
        <f>cukier[[#This Row],[Rabat]]*cukier[[#This Row],[Ilosc]]</f>
        <v>5.9</v>
      </c>
    </row>
    <row r="434" spans="1:9" x14ac:dyDescent="0.25">
      <c r="A434" s="1">
        <v>39154</v>
      </c>
      <c r="B434" s="2" t="s">
        <v>25</v>
      </c>
      <c r="C434">
        <v>54</v>
      </c>
      <c r="D434">
        <f>SUMIF(B:B,cukier[[#This Row],[NIP]],C:C)</f>
        <v>2717</v>
      </c>
      <c r="E434" s="2">
        <f>YEAR(cukier[[#This Row],[Data]])</f>
        <v>2007</v>
      </c>
      <c r="F434" s="2">
        <f>VLOOKUP(cukier[[#This Row],[Rok]],$U$8:$V$17,2)*cukier[[#This Row],[Ilosc]]</f>
        <v>112.85999999999999</v>
      </c>
      <c r="G434" s="2">
        <f>SUMIFS(C:C,A:A,"&lt;"&amp;A434,B:B,cukier[[#This Row],[NIP]])+cukier[[#This Row],[Ilosc]]</f>
        <v>548</v>
      </c>
      <c r="H434" s="2">
        <f>IF(cukier[[#This Row],[Dotychczas Kupno]]&lt;100, 0,IF(cukier[[#This Row],[Dotychczas Kupno]]&lt;1000, 0.05, IF(cukier[[#This Row],[Dotychczas Kupno]]&lt;10000, 0.1, 0.2)))</f>
        <v>0.05</v>
      </c>
      <c r="I434" s="2">
        <f>cukier[[#This Row],[Rabat]]*cukier[[#This Row],[Ilosc]]</f>
        <v>2.7</v>
      </c>
    </row>
    <row r="435" spans="1:9" x14ac:dyDescent="0.25">
      <c r="A435" s="1">
        <v>39158</v>
      </c>
      <c r="B435" s="2" t="s">
        <v>138</v>
      </c>
      <c r="C435">
        <v>10</v>
      </c>
      <c r="D435">
        <f>SUMIF(B:B,cukier[[#This Row],[NIP]],C:C)</f>
        <v>10</v>
      </c>
      <c r="E435" s="2">
        <f>YEAR(cukier[[#This Row],[Data]])</f>
        <v>2007</v>
      </c>
      <c r="F435" s="2">
        <f>VLOOKUP(cukier[[#This Row],[Rok]],$U$8:$V$17,2)*cukier[[#This Row],[Ilosc]]</f>
        <v>20.9</v>
      </c>
      <c r="G435" s="2">
        <f>SUMIFS(C:C,A:A,"&lt;"&amp;A435,B:B,cukier[[#This Row],[NIP]])+cukier[[#This Row],[Ilosc]]</f>
        <v>10</v>
      </c>
      <c r="H435" s="2">
        <f>IF(cukier[[#This Row],[Dotychczas Kupno]]&lt;100, 0,IF(cukier[[#This Row],[Dotychczas Kupno]]&lt;1000, 0.05, IF(cukier[[#This Row],[Dotychczas Kupno]]&lt;10000, 0.1, 0.2)))</f>
        <v>0</v>
      </c>
      <c r="I435" s="2">
        <f>cukier[[#This Row],[Rabat]]*cukier[[#This Row],[Ilosc]]</f>
        <v>0</v>
      </c>
    </row>
    <row r="436" spans="1:9" x14ac:dyDescent="0.25">
      <c r="A436" s="1">
        <v>39162</v>
      </c>
      <c r="B436" s="2" t="s">
        <v>50</v>
      </c>
      <c r="C436">
        <v>339</v>
      </c>
      <c r="D436">
        <f>SUMIF(B:B,cukier[[#This Row],[NIP]],C:C)</f>
        <v>22352</v>
      </c>
      <c r="E436" s="2">
        <f>YEAR(cukier[[#This Row],[Data]])</f>
        <v>2007</v>
      </c>
      <c r="F436" s="2">
        <f>VLOOKUP(cukier[[#This Row],[Rok]],$U$8:$V$17,2)*cukier[[#This Row],[Ilosc]]</f>
        <v>708.51</v>
      </c>
      <c r="G436" s="2">
        <f>SUMIFS(C:C,A:A,"&lt;"&amp;A436,B:B,cukier[[#This Row],[NIP]])+cukier[[#This Row],[Ilosc]]</f>
        <v>4608</v>
      </c>
      <c r="H436" s="2">
        <f>IF(cukier[[#This Row],[Dotychczas Kupno]]&lt;100, 0,IF(cukier[[#This Row],[Dotychczas Kupno]]&lt;1000, 0.05, IF(cukier[[#This Row],[Dotychczas Kupno]]&lt;10000, 0.1, 0.2)))</f>
        <v>0.1</v>
      </c>
      <c r="I436" s="2">
        <f>cukier[[#This Row],[Rabat]]*cukier[[#This Row],[Ilosc]]</f>
        <v>33.9</v>
      </c>
    </row>
    <row r="437" spans="1:9" x14ac:dyDescent="0.25">
      <c r="A437" s="1">
        <v>39163</v>
      </c>
      <c r="B437" s="2" t="s">
        <v>30</v>
      </c>
      <c r="C437">
        <v>80</v>
      </c>
      <c r="D437">
        <f>SUMIF(B:B,cukier[[#This Row],[NIP]],C:C)</f>
        <v>5120</v>
      </c>
      <c r="E437" s="2">
        <f>YEAR(cukier[[#This Row],[Data]])</f>
        <v>2007</v>
      </c>
      <c r="F437" s="2">
        <f>VLOOKUP(cukier[[#This Row],[Rok]],$U$8:$V$17,2)*cukier[[#This Row],[Ilosc]]</f>
        <v>167.2</v>
      </c>
      <c r="G437" s="2">
        <f>SUMIFS(C:C,A:A,"&lt;"&amp;A437,B:B,cukier[[#This Row],[NIP]])+cukier[[#This Row],[Ilosc]]</f>
        <v>1403</v>
      </c>
      <c r="H437" s="2">
        <f>IF(cukier[[#This Row],[Dotychczas Kupno]]&lt;100, 0,IF(cukier[[#This Row],[Dotychczas Kupno]]&lt;1000, 0.05, IF(cukier[[#This Row],[Dotychczas Kupno]]&lt;10000, 0.1, 0.2)))</f>
        <v>0.1</v>
      </c>
      <c r="I437" s="2">
        <f>cukier[[#This Row],[Rabat]]*cukier[[#This Row],[Ilosc]]</f>
        <v>8</v>
      </c>
    </row>
    <row r="438" spans="1:9" x14ac:dyDescent="0.25">
      <c r="A438" s="1">
        <v>39165</v>
      </c>
      <c r="B438" s="2" t="s">
        <v>22</v>
      </c>
      <c r="C438">
        <v>431</v>
      </c>
      <c r="D438">
        <f>SUMIF(B:B,cukier[[#This Row],[NIP]],C:C)</f>
        <v>26025</v>
      </c>
      <c r="E438" s="2">
        <f>YEAR(cukier[[#This Row],[Data]])</f>
        <v>2007</v>
      </c>
      <c r="F438" s="2">
        <f>VLOOKUP(cukier[[#This Row],[Rok]],$U$8:$V$17,2)*cukier[[#This Row],[Ilosc]]</f>
        <v>900.79</v>
      </c>
      <c r="G438" s="2">
        <f>SUMIFS(C:C,A:A,"&lt;"&amp;A438,B:B,cukier[[#This Row],[NIP]])+cukier[[#This Row],[Ilosc]]</f>
        <v>4533</v>
      </c>
      <c r="H438" s="2">
        <f>IF(cukier[[#This Row],[Dotychczas Kupno]]&lt;100, 0,IF(cukier[[#This Row],[Dotychczas Kupno]]&lt;1000, 0.05, IF(cukier[[#This Row],[Dotychczas Kupno]]&lt;10000, 0.1, 0.2)))</f>
        <v>0.1</v>
      </c>
      <c r="I438" s="2">
        <f>cukier[[#This Row],[Rabat]]*cukier[[#This Row],[Ilosc]]</f>
        <v>43.1</v>
      </c>
    </row>
    <row r="439" spans="1:9" x14ac:dyDescent="0.25">
      <c r="A439" s="1">
        <v>39167</v>
      </c>
      <c r="B439" s="2" t="s">
        <v>50</v>
      </c>
      <c r="C439">
        <v>268</v>
      </c>
      <c r="D439">
        <f>SUMIF(B:B,cukier[[#This Row],[NIP]],C:C)</f>
        <v>22352</v>
      </c>
      <c r="E439" s="2">
        <f>YEAR(cukier[[#This Row],[Data]])</f>
        <v>2007</v>
      </c>
      <c r="F439" s="2">
        <f>VLOOKUP(cukier[[#This Row],[Rok]],$U$8:$V$17,2)*cukier[[#This Row],[Ilosc]]</f>
        <v>560.12</v>
      </c>
      <c r="G439" s="2">
        <f>SUMIFS(C:C,A:A,"&lt;"&amp;A439,B:B,cukier[[#This Row],[NIP]])+cukier[[#This Row],[Ilosc]]</f>
        <v>4876</v>
      </c>
      <c r="H439" s="2">
        <f>IF(cukier[[#This Row],[Dotychczas Kupno]]&lt;100, 0,IF(cukier[[#This Row],[Dotychczas Kupno]]&lt;1000, 0.05, IF(cukier[[#This Row],[Dotychczas Kupno]]&lt;10000, 0.1, 0.2)))</f>
        <v>0.1</v>
      </c>
      <c r="I439" s="2">
        <f>cukier[[#This Row],[Rabat]]*cukier[[#This Row],[Ilosc]]</f>
        <v>26.8</v>
      </c>
    </row>
    <row r="440" spans="1:9" x14ac:dyDescent="0.25">
      <c r="A440" s="1">
        <v>39167</v>
      </c>
      <c r="B440" s="2" t="s">
        <v>22</v>
      </c>
      <c r="C440">
        <v>440</v>
      </c>
      <c r="D440">
        <f>SUMIF(B:B,cukier[[#This Row],[NIP]],C:C)</f>
        <v>26025</v>
      </c>
      <c r="E440" s="2">
        <f>YEAR(cukier[[#This Row],[Data]])</f>
        <v>2007</v>
      </c>
      <c r="F440" s="2">
        <f>VLOOKUP(cukier[[#This Row],[Rok]],$U$8:$V$17,2)*cukier[[#This Row],[Ilosc]]</f>
        <v>919.59999999999991</v>
      </c>
      <c r="G440" s="2">
        <f>SUMIFS(C:C,A:A,"&lt;"&amp;A440,B:B,cukier[[#This Row],[NIP]])+cukier[[#This Row],[Ilosc]]</f>
        <v>4973</v>
      </c>
      <c r="H440" s="2">
        <f>IF(cukier[[#This Row],[Dotychczas Kupno]]&lt;100, 0,IF(cukier[[#This Row],[Dotychczas Kupno]]&lt;1000, 0.05, IF(cukier[[#This Row],[Dotychczas Kupno]]&lt;10000, 0.1, 0.2)))</f>
        <v>0.1</v>
      </c>
      <c r="I440" s="2">
        <f>cukier[[#This Row],[Rabat]]*cukier[[#This Row],[Ilosc]]</f>
        <v>44</v>
      </c>
    </row>
    <row r="441" spans="1:9" x14ac:dyDescent="0.25">
      <c r="A441" s="1">
        <v>39167</v>
      </c>
      <c r="B441" s="2" t="s">
        <v>5</v>
      </c>
      <c r="C441">
        <v>396</v>
      </c>
      <c r="D441">
        <f>SUMIF(B:B,cukier[[#This Row],[NIP]],C:C)</f>
        <v>11402</v>
      </c>
      <c r="E441" s="2">
        <f>YEAR(cukier[[#This Row],[Data]])</f>
        <v>2007</v>
      </c>
      <c r="F441" s="2">
        <f>VLOOKUP(cukier[[#This Row],[Rok]],$U$8:$V$17,2)*cukier[[#This Row],[Ilosc]]</f>
        <v>827.64</v>
      </c>
      <c r="G441" s="2">
        <f>SUMIFS(C:C,A:A,"&lt;"&amp;A441,B:B,cukier[[#This Row],[NIP]])+cukier[[#This Row],[Ilosc]]</f>
        <v>3291</v>
      </c>
      <c r="H441" s="2">
        <f>IF(cukier[[#This Row],[Dotychczas Kupno]]&lt;100, 0,IF(cukier[[#This Row],[Dotychczas Kupno]]&lt;1000, 0.05, IF(cukier[[#This Row],[Dotychczas Kupno]]&lt;10000, 0.1, 0.2)))</f>
        <v>0.1</v>
      </c>
      <c r="I441" s="2">
        <f>cukier[[#This Row],[Rabat]]*cukier[[#This Row],[Ilosc]]</f>
        <v>39.6</v>
      </c>
    </row>
    <row r="442" spans="1:9" x14ac:dyDescent="0.25">
      <c r="A442" s="1">
        <v>39167</v>
      </c>
      <c r="B442" s="2" t="s">
        <v>18</v>
      </c>
      <c r="C442">
        <v>157</v>
      </c>
      <c r="D442">
        <f>SUMIF(B:B,cukier[[#This Row],[NIP]],C:C)</f>
        <v>5156</v>
      </c>
      <c r="E442" s="2">
        <f>YEAR(cukier[[#This Row],[Data]])</f>
        <v>2007</v>
      </c>
      <c r="F442" s="2">
        <f>VLOOKUP(cukier[[#This Row],[Rok]],$U$8:$V$17,2)*cukier[[#This Row],[Ilosc]]</f>
        <v>328.13</v>
      </c>
      <c r="G442" s="2">
        <f>SUMIFS(C:C,A:A,"&lt;"&amp;A442,B:B,cukier[[#This Row],[NIP]])+cukier[[#This Row],[Ilosc]]</f>
        <v>1393</v>
      </c>
      <c r="H442" s="2">
        <f>IF(cukier[[#This Row],[Dotychczas Kupno]]&lt;100, 0,IF(cukier[[#This Row],[Dotychczas Kupno]]&lt;1000, 0.05, IF(cukier[[#This Row],[Dotychczas Kupno]]&lt;10000, 0.1, 0.2)))</f>
        <v>0.1</v>
      </c>
      <c r="I442" s="2">
        <f>cukier[[#This Row],[Rabat]]*cukier[[#This Row],[Ilosc]]</f>
        <v>15.700000000000001</v>
      </c>
    </row>
    <row r="443" spans="1:9" x14ac:dyDescent="0.25">
      <c r="A443" s="1">
        <v>39171</v>
      </c>
      <c r="B443" s="2" t="s">
        <v>12</v>
      </c>
      <c r="C443">
        <v>194</v>
      </c>
      <c r="D443">
        <f>SUMIF(B:B,cukier[[#This Row],[NIP]],C:C)</f>
        <v>5492</v>
      </c>
      <c r="E443" s="2">
        <f>YEAR(cukier[[#This Row],[Data]])</f>
        <v>2007</v>
      </c>
      <c r="F443" s="2">
        <f>VLOOKUP(cukier[[#This Row],[Rok]],$U$8:$V$17,2)*cukier[[#This Row],[Ilosc]]</f>
        <v>405.46</v>
      </c>
      <c r="G443" s="2">
        <f>SUMIFS(C:C,A:A,"&lt;"&amp;A443,B:B,cukier[[#This Row],[NIP]])+cukier[[#This Row],[Ilosc]]</f>
        <v>1546</v>
      </c>
      <c r="H443" s="2">
        <f>IF(cukier[[#This Row],[Dotychczas Kupno]]&lt;100, 0,IF(cukier[[#This Row],[Dotychczas Kupno]]&lt;1000, 0.05, IF(cukier[[#This Row],[Dotychczas Kupno]]&lt;10000, 0.1, 0.2)))</f>
        <v>0.1</v>
      </c>
      <c r="I443" s="2">
        <f>cukier[[#This Row],[Rabat]]*cukier[[#This Row],[Ilosc]]</f>
        <v>19.400000000000002</v>
      </c>
    </row>
    <row r="444" spans="1:9" x14ac:dyDescent="0.25">
      <c r="A444" s="1">
        <v>39172</v>
      </c>
      <c r="B444" s="2" t="s">
        <v>39</v>
      </c>
      <c r="C444">
        <v>156</v>
      </c>
      <c r="D444">
        <f>SUMIF(B:B,cukier[[#This Row],[NIP]],C:C)</f>
        <v>2042</v>
      </c>
      <c r="E444" s="2">
        <f>YEAR(cukier[[#This Row],[Data]])</f>
        <v>2007</v>
      </c>
      <c r="F444" s="2">
        <f>VLOOKUP(cukier[[#This Row],[Rok]],$U$8:$V$17,2)*cukier[[#This Row],[Ilosc]]</f>
        <v>326.03999999999996</v>
      </c>
      <c r="G444" s="2">
        <f>SUMIFS(C:C,A:A,"&lt;"&amp;A444,B:B,cukier[[#This Row],[NIP]])+cukier[[#This Row],[Ilosc]]</f>
        <v>672</v>
      </c>
      <c r="H444" s="2">
        <f>IF(cukier[[#This Row],[Dotychczas Kupno]]&lt;100, 0,IF(cukier[[#This Row],[Dotychczas Kupno]]&lt;1000, 0.05, IF(cukier[[#This Row],[Dotychczas Kupno]]&lt;10000, 0.1, 0.2)))</f>
        <v>0.05</v>
      </c>
      <c r="I444" s="2">
        <f>cukier[[#This Row],[Rabat]]*cukier[[#This Row],[Ilosc]]</f>
        <v>7.8000000000000007</v>
      </c>
    </row>
    <row r="445" spans="1:9" x14ac:dyDescent="0.25">
      <c r="A445" s="1">
        <v>39173</v>
      </c>
      <c r="B445" s="2" t="s">
        <v>112</v>
      </c>
      <c r="C445">
        <v>11</v>
      </c>
      <c r="D445">
        <f>SUMIF(B:B,cukier[[#This Row],[NIP]],C:C)</f>
        <v>69</v>
      </c>
      <c r="E445" s="2">
        <f>YEAR(cukier[[#This Row],[Data]])</f>
        <v>2007</v>
      </c>
      <c r="F445" s="2">
        <f>VLOOKUP(cukier[[#This Row],[Rok]],$U$8:$V$17,2)*cukier[[#This Row],[Ilosc]]</f>
        <v>22.99</v>
      </c>
      <c r="G445" s="2">
        <f>SUMIFS(C:C,A:A,"&lt;"&amp;A445,B:B,cukier[[#This Row],[NIP]])+cukier[[#This Row],[Ilosc]]</f>
        <v>26</v>
      </c>
      <c r="H445" s="2">
        <f>IF(cukier[[#This Row],[Dotychczas Kupno]]&lt;100, 0,IF(cukier[[#This Row],[Dotychczas Kupno]]&lt;1000, 0.05, IF(cukier[[#This Row],[Dotychczas Kupno]]&lt;10000, 0.1, 0.2)))</f>
        <v>0</v>
      </c>
      <c r="I445" s="2">
        <f>cukier[[#This Row],[Rabat]]*cukier[[#This Row],[Ilosc]]</f>
        <v>0</v>
      </c>
    </row>
    <row r="446" spans="1:9" x14ac:dyDescent="0.25">
      <c r="A446" s="1">
        <v>39174</v>
      </c>
      <c r="B446" s="2" t="s">
        <v>35</v>
      </c>
      <c r="C446">
        <v>110</v>
      </c>
      <c r="D446">
        <f>SUMIF(B:B,cukier[[#This Row],[NIP]],C:C)</f>
        <v>4407</v>
      </c>
      <c r="E446" s="2">
        <f>YEAR(cukier[[#This Row],[Data]])</f>
        <v>2007</v>
      </c>
      <c r="F446" s="2">
        <f>VLOOKUP(cukier[[#This Row],[Rok]],$U$8:$V$17,2)*cukier[[#This Row],[Ilosc]]</f>
        <v>229.89999999999998</v>
      </c>
      <c r="G446" s="2">
        <f>SUMIFS(C:C,A:A,"&lt;"&amp;A446,B:B,cukier[[#This Row],[NIP]])+cukier[[#This Row],[Ilosc]]</f>
        <v>550</v>
      </c>
      <c r="H446" s="2">
        <f>IF(cukier[[#This Row],[Dotychczas Kupno]]&lt;100, 0,IF(cukier[[#This Row],[Dotychczas Kupno]]&lt;1000, 0.05, IF(cukier[[#This Row],[Dotychczas Kupno]]&lt;10000, 0.1, 0.2)))</f>
        <v>0.05</v>
      </c>
      <c r="I446" s="2">
        <f>cukier[[#This Row],[Rabat]]*cukier[[#This Row],[Ilosc]]</f>
        <v>5.5</v>
      </c>
    </row>
    <row r="447" spans="1:9" x14ac:dyDescent="0.25">
      <c r="A447" s="1">
        <v>39176</v>
      </c>
      <c r="B447" s="2" t="s">
        <v>139</v>
      </c>
      <c r="C447">
        <v>12</v>
      </c>
      <c r="D447">
        <f>SUMIF(B:B,cukier[[#This Row],[NIP]],C:C)</f>
        <v>20</v>
      </c>
      <c r="E447" s="2">
        <f>YEAR(cukier[[#This Row],[Data]])</f>
        <v>2007</v>
      </c>
      <c r="F447" s="2">
        <f>VLOOKUP(cukier[[#This Row],[Rok]],$U$8:$V$17,2)*cukier[[#This Row],[Ilosc]]</f>
        <v>25.08</v>
      </c>
      <c r="G447" s="2">
        <f>SUMIFS(C:C,A:A,"&lt;"&amp;A447,B:B,cukier[[#This Row],[NIP]])+cukier[[#This Row],[Ilosc]]</f>
        <v>12</v>
      </c>
      <c r="H447" s="2">
        <f>IF(cukier[[#This Row],[Dotychczas Kupno]]&lt;100, 0,IF(cukier[[#This Row],[Dotychczas Kupno]]&lt;1000, 0.05, IF(cukier[[#This Row],[Dotychczas Kupno]]&lt;10000, 0.1, 0.2)))</f>
        <v>0</v>
      </c>
      <c r="I447" s="2">
        <f>cukier[[#This Row],[Rabat]]*cukier[[#This Row],[Ilosc]]</f>
        <v>0</v>
      </c>
    </row>
    <row r="448" spans="1:9" x14ac:dyDescent="0.25">
      <c r="A448" s="1">
        <v>39177</v>
      </c>
      <c r="B448" s="2" t="s">
        <v>5</v>
      </c>
      <c r="C448">
        <v>464</v>
      </c>
      <c r="D448">
        <f>SUMIF(B:B,cukier[[#This Row],[NIP]],C:C)</f>
        <v>11402</v>
      </c>
      <c r="E448" s="2">
        <f>YEAR(cukier[[#This Row],[Data]])</f>
        <v>2007</v>
      </c>
      <c r="F448" s="2">
        <f>VLOOKUP(cukier[[#This Row],[Rok]],$U$8:$V$17,2)*cukier[[#This Row],[Ilosc]]</f>
        <v>969.76</v>
      </c>
      <c r="G448" s="2">
        <f>SUMIFS(C:C,A:A,"&lt;"&amp;A448,B:B,cukier[[#This Row],[NIP]])+cukier[[#This Row],[Ilosc]]</f>
        <v>3755</v>
      </c>
      <c r="H448" s="2">
        <f>IF(cukier[[#This Row],[Dotychczas Kupno]]&lt;100, 0,IF(cukier[[#This Row],[Dotychczas Kupno]]&lt;1000, 0.05, IF(cukier[[#This Row],[Dotychczas Kupno]]&lt;10000, 0.1, 0.2)))</f>
        <v>0.1</v>
      </c>
      <c r="I448" s="2">
        <f>cukier[[#This Row],[Rabat]]*cukier[[#This Row],[Ilosc]]</f>
        <v>46.400000000000006</v>
      </c>
    </row>
    <row r="449" spans="1:9" x14ac:dyDescent="0.25">
      <c r="A449" s="1">
        <v>39178</v>
      </c>
      <c r="B449" s="2" t="s">
        <v>66</v>
      </c>
      <c r="C449">
        <v>40</v>
      </c>
      <c r="D449">
        <f>SUMIF(B:B,cukier[[#This Row],[NIP]],C:C)</f>
        <v>3795</v>
      </c>
      <c r="E449" s="2">
        <f>YEAR(cukier[[#This Row],[Data]])</f>
        <v>2007</v>
      </c>
      <c r="F449" s="2">
        <f>VLOOKUP(cukier[[#This Row],[Rok]],$U$8:$V$17,2)*cukier[[#This Row],[Ilosc]]</f>
        <v>83.6</v>
      </c>
      <c r="G449" s="2">
        <f>SUMIFS(C:C,A:A,"&lt;"&amp;A449,B:B,cukier[[#This Row],[NIP]])+cukier[[#This Row],[Ilosc]]</f>
        <v>702</v>
      </c>
      <c r="H449" s="2">
        <f>IF(cukier[[#This Row],[Dotychczas Kupno]]&lt;100, 0,IF(cukier[[#This Row],[Dotychczas Kupno]]&lt;1000, 0.05, IF(cukier[[#This Row],[Dotychczas Kupno]]&lt;10000, 0.1, 0.2)))</f>
        <v>0.05</v>
      </c>
      <c r="I449" s="2">
        <f>cukier[[#This Row],[Rabat]]*cukier[[#This Row],[Ilosc]]</f>
        <v>2</v>
      </c>
    </row>
    <row r="450" spans="1:9" x14ac:dyDescent="0.25">
      <c r="A450" s="1">
        <v>39179</v>
      </c>
      <c r="B450" s="2" t="s">
        <v>39</v>
      </c>
      <c r="C450">
        <v>52</v>
      </c>
      <c r="D450">
        <f>SUMIF(B:B,cukier[[#This Row],[NIP]],C:C)</f>
        <v>2042</v>
      </c>
      <c r="E450" s="2">
        <f>YEAR(cukier[[#This Row],[Data]])</f>
        <v>2007</v>
      </c>
      <c r="F450" s="2">
        <f>VLOOKUP(cukier[[#This Row],[Rok]],$U$8:$V$17,2)*cukier[[#This Row],[Ilosc]]</f>
        <v>108.67999999999999</v>
      </c>
      <c r="G450" s="2">
        <f>SUMIFS(C:C,A:A,"&lt;"&amp;A450,B:B,cukier[[#This Row],[NIP]])+cukier[[#This Row],[Ilosc]]</f>
        <v>724</v>
      </c>
      <c r="H450" s="2">
        <f>IF(cukier[[#This Row],[Dotychczas Kupno]]&lt;100, 0,IF(cukier[[#This Row],[Dotychczas Kupno]]&lt;1000, 0.05, IF(cukier[[#This Row],[Dotychczas Kupno]]&lt;10000, 0.1, 0.2)))</f>
        <v>0.05</v>
      </c>
      <c r="I450" s="2">
        <f>cukier[[#This Row],[Rabat]]*cukier[[#This Row],[Ilosc]]</f>
        <v>2.6</v>
      </c>
    </row>
    <row r="451" spans="1:9" x14ac:dyDescent="0.25">
      <c r="A451" s="1">
        <v>39184</v>
      </c>
      <c r="B451" s="2" t="s">
        <v>75</v>
      </c>
      <c r="C451">
        <v>12</v>
      </c>
      <c r="D451">
        <f>SUMIF(B:B,cukier[[#This Row],[NIP]],C:C)</f>
        <v>26</v>
      </c>
      <c r="E451" s="2">
        <f>YEAR(cukier[[#This Row],[Data]])</f>
        <v>2007</v>
      </c>
      <c r="F451" s="2">
        <f>VLOOKUP(cukier[[#This Row],[Rok]],$U$8:$V$17,2)*cukier[[#This Row],[Ilosc]]</f>
        <v>25.08</v>
      </c>
      <c r="G451" s="2">
        <f>SUMIFS(C:C,A:A,"&lt;"&amp;A451,B:B,cukier[[#This Row],[NIP]])+cukier[[#This Row],[Ilosc]]</f>
        <v>20</v>
      </c>
      <c r="H451" s="2">
        <f>IF(cukier[[#This Row],[Dotychczas Kupno]]&lt;100, 0,IF(cukier[[#This Row],[Dotychczas Kupno]]&lt;1000, 0.05, IF(cukier[[#This Row],[Dotychczas Kupno]]&lt;10000, 0.1, 0.2)))</f>
        <v>0</v>
      </c>
      <c r="I451" s="2">
        <f>cukier[[#This Row],[Rabat]]*cukier[[#This Row],[Ilosc]]</f>
        <v>0</v>
      </c>
    </row>
    <row r="452" spans="1:9" x14ac:dyDescent="0.25">
      <c r="A452" s="1">
        <v>39186</v>
      </c>
      <c r="B452" s="2" t="s">
        <v>7</v>
      </c>
      <c r="C452">
        <v>412</v>
      </c>
      <c r="D452">
        <f>SUMIF(B:B,cukier[[#This Row],[NIP]],C:C)</f>
        <v>27505</v>
      </c>
      <c r="E452" s="2">
        <f>YEAR(cukier[[#This Row],[Data]])</f>
        <v>2007</v>
      </c>
      <c r="F452" s="2">
        <f>VLOOKUP(cukier[[#This Row],[Rok]],$U$8:$V$17,2)*cukier[[#This Row],[Ilosc]]</f>
        <v>861.07999999999993</v>
      </c>
      <c r="G452" s="2">
        <f>SUMIFS(C:C,A:A,"&lt;"&amp;A452,B:B,cukier[[#This Row],[NIP]])+cukier[[#This Row],[Ilosc]]</f>
        <v>6568</v>
      </c>
      <c r="H452" s="2">
        <f>IF(cukier[[#This Row],[Dotychczas Kupno]]&lt;100, 0,IF(cukier[[#This Row],[Dotychczas Kupno]]&lt;1000, 0.05, IF(cukier[[#This Row],[Dotychczas Kupno]]&lt;10000, 0.1, 0.2)))</f>
        <v>0.1</v>
      </c>
      <c r="I452" s="2">
        <f>cukier[[#This Row],[Rabat]]*cukier[[#This Row],[Ilosc]]</f>
        <v>41.2</v>
      </c>
    </row>
    <row r="453" spans="1:9" x14ac:dyDescent="0.25">
      <c r="A453" s="1">
        <v>39188</v>
      </c>
      <c r="B453" s="2" t="s">
        <v>17</v>
      </c>
      <c r="C453">
        <v>268</v>
      </c>
      <c r="D453">
        <f>SUMIF(B:B,cukier[[#This Row],[NIP]],C:C)</f>
        <v>19896</v>
      </c>
      <c r="E453" s="2">
        <f>YEAR(cukier[[#This Row],[Data]])</f>
        <v>2007</v>
      </c>
      <c r="F453" s="2">
        <f>VLOOKUP(cukier[[#This Row],[Rok]],$U$8:$V$17,2)*cukier[[#This Row],[Ilosc]]</f>
        <v>560.12</v>
      </c>
      <c r="G453" s="2">
        <f>SUMIFS(C:C,A:A,"&lt;"&amp;A453,B:B,cukier[[#This Row],[NIP]])+cukier[[#This Row],[Ilosc]]</f>
        <v>5695</v>
      </c>
      <c r="H453" s="2">
        <f>IF(cukier[[#This Row],[Dotychczas Kupno]]&lt;100, 0,IF(cukier[[#This Row],[Dotychczas Kupno]]&lt;1000, 0.05, IF(cukier[[#This Row],[Dotychczas Kupno]]&lt;10000, 0.1, 0.2)))</f>
        <v>0.1</v>
      </c>
      <c r="I453" s="2">
        <f>cukier[[#This Row],[Rabat]]*cukier[[#This Row],[Ilosc]]</f>
        <v>26.8</v>
      </c>
    </row>
    <row r="454" spans="1:9" x14ac:dyDescent="0.25">
      <c r="A454" s="1">
        <v>39188</v>
      </c>
      <c r="B454" s="2" t="s">
        <v>7</v>
      </c>
      <c r="C454">
        <v>495</v>
      </c>
      <c r="D454">
        <f>SUMIF(B:B,cukier[[#This Row],[NIP]],C:C)</f>
        <v>27505</v>
      </c>
      <c r="E454" s="2">
        <f>YEAR(cukier[[#This Row],[Data]])</f>
        <v>2007</v>
      </c>
      <c r="F454" s="2">
        <f>VLOOKUP(cukier[[#This Row],[Rok]],$U$8:$V$17,2)*cukier[[#This Row],[Ilosc]]</f>
        <v>1034.55</v>
      </c>
      <c r="G454" s="2">
        <f>SUMIFS(C:C,A:A,"&lt;"&amp;A454,B:B,cukier[[#This Row],[NIP]])+cukier[[#This Row],[Ilosc]]</f>
        <v>7063</v>
      </c>
      <c r="H454" s="2">
        <f>IF(cukier[[#This Row],[Dotychczas Kupno]]&lt;100, 0,IF(cukier[[#This Row],[Dotychczas Kupno]]&lt;1000, 0.05, IF(cukier[[#This Row],[Dotychczas Kupno]]&lt;10000, 0.1, 0.2)))</f>
        <v>0.1</v>
      </c>
      <c r="I454" s="2">
        <f>cukier[[#This Row],[Rabat]]*cukier[[#This Row],[Ilosc]]</f>
        <v>49.5</v>
      </c>
    </row>
    <row r="455" spans="1:9" x14ac:dyDescent="0.25">
      <c r="A455" s="1">
        <v>39188</v>
      </c>
      <c r="B455" s="2" t="s">
        <v>35</v>
      </c>
      <c r="C455">
        <v>30</v>
      </c>
      <c r="D455">
        <f>SUMIF(B:B,cukier[[#This Row],[NIP]],C:C)</f>
        <v>4407</v>
      </c>
      <c r="E455" s="2">
        <f>YEAR(cukier[[#This Row],[Data]])</f>
        <v>2007</v>
      </c>
      <c r="F455" s="2">
        <f>VLOOKUP(cukier[[#This Row],[Rok]],$U$8:$V$17,2)*cukier[[#This Row],[Ilosc]]</f>
        <v>62.699999999999996</v>
      </c>
      <c r="G455" s="2">
        <f>SUMIFS(C:C,A:A,"&lt;"&amp;A455,B:B,cukier[[#This Row],[NIP]])+cukier[[#This Row],[Ilosc]]</f>
        <v>580</v>
      </c>
      <c r="H455" s="2">
        <f>IF(cukier[[#This Row],[Dotychczas Kupno]]&lt;100, 0,IF(cukier[[#This Row],[Dotychczas Kupno]]&lt;1000, 0.05, IF(cukier[[#This Row],[Dotychczas Kupno]]&lt;10000, 0.1, 0.2)))</f>
        <v>0.05</v>
      </c>
      <c r="I455" s="2">
        <f>cukier[[#This Row],[Rabat]]*cukier[[#This Row],[Ilosc]]</f>
        <v>1.5</v>
      </c>
    </row>
    <row r="456" spans="1:9" x14ac:dyDescent="0.25">
      <c r="A456" s="1">
        <v>39191</v>
      </c>
      <c r="B456" s="2" t="s">
        <v>6</v>
      </c>
      <c r="C456">
        <v>67</v>
      </c>
      <c r="D456">
        <f>SUMIF(B:B,cukier[[#This Row],[NIP]],C:C)</f>
        <v>4309</v>
      </c>
      <c r="E456" s="2">
        <f>YEAR(cukier[[#This Row],[Data]])</f>
        <v>2007</v>
      </c>
      <c r="F456" s="2">
        <f>VLOOKUP(cukier[[#This Row],[Rok]],$U$8:$V$17,2)*cukier[[#This Row],[Ilosc]]</f>
        <v>140.03</v>
      </c>
      <c r="G456" s="2">
        <f>SUMIFS(C:C,A:A,"&lt;"&amp;A456,B:B,cukier[[#This Row],[NIP]])+cukier[[#This Row],[Ilosc]]</f>
        <v>1059</v>
      </c>
      <c r="H456" s="2">
        <f>IF(cukier[[#This Row],[Dotychczas Kupno]]&lt;100, 0,IF(cukier[[#This Row],[Dotychczas Kupno]]&lt;1000, 0.05, IF(cukier[[#This Row],[Dotychczas Kupno]]&lt;10000, 0.1, 0.2)))</f>
        <v>0.1</v>
      </c>
      <c r="I456" s="2">
        <f>cukier[[#This Row],[Rabat]]*cukier[[#This Row],[Ilosc]]</f>
        <v>6.7</v>
      </c>
    </row>
    <row r="457" spans="1:9" x14ac:dyDescent="0.25">
      <c r="A457" s="1">
        <v>39197</v>
      </c>
      <c r="B457" s="2" t="s">
        <v>14</v>
      </c>
      <c r="C457">
        <v>497</v>
      </c>
      <c r="D457">
        <f>SUMIF(B:B,cukier[[#This Row],[NIP]],C:C)</f>
        <v>23660</v>
      </c>
      <c r="E457" s="2">
        <f>YEAR(cukier[[#This Row],[Data]])</f>
        <v>2007</v>
      </c>
      <c r="F457" s="2">
        <f>VLOOKUP(cukier[[#This Row],[Rok]],$U$8:$V$17,2)*cukier[[#This Row],[Ilosc]]</f>
        <v>1038.73</v>
      </c>
      <c r="G457" s="2">
        <f>SUMIFS(C:C,A:A,"&lt;"&amp;A457,B:B,cukier[[#This Row],[NIP]])+cukier[[#This Row],[Ilosc]]</f>
        <v>4661</v>
      </c>
      <c r="H457" s="2">
        <f>IF(cukier[[#This Row],[Dotychczas Kupno]]&lt;100, 0,IF(cukier[[#This Row],[Dotychczas Kupno]]&lt;1000, 0.05, IF(cukier[[#This Row],[Dotychczas Kupno]]&lt;10000, 0.1, 0.2)))</f>
        <v>0.1</v>
      </c>
      <c r="I457" s="2">
        <f>cukier[[#This Row],[Rabat]]*cukier[[#This Row],[Ilosc]]</f>
        <v>49.7</v>
      </c>
    </row>
    <row r="458" spans="1:9" x14ac:dyDescent="0.25">
      <c r="A458" s="1">
        <v>39200</v>
      </c>
      <c r="B458" s="2" t="s">
        <v>22</v>
      </c>
      <c r="C458">
        <v>102</v>
      </c>
      <c r="D458">
        <f>SUMIF(B:B,cukier[[#This Row],[NIP]],C:C)</f>
        <v>26025</v>
      </c>
      <c r="E458" s="2">
        <f>YEAR(cukier[[#This Row],[Data]])</f>
        <v>2007</v>
      </c>
      <c r="F458" s="2">
        <f>VLOOKUP(cukier[[#This Row],[Rok]],$U$8:$V$17,2)*cukier[[#This Row],[Ilosc]]</f>
        <v>213.17999999999998</v>
      </c>
      <c r="G458" s="2">
        <f>SUMIFS(C:C,A:A,"&lt;"&amp;A458,B:B,cukier[[#This Row],[NIP]])+cukier[[#This Row],[Ilosc]]</f>
        <v>5075</v>
      </c>
      <c r="H458" s="2">
        <f>IF(cukier[[#This Row],[Dotychczas Kupno]]&lt;100, 0,IF(cukier[[#This Row],[Dotychczas Kupno]]&lt;1000, 0.05, IF(cukier[[#This Row],[Dotychczas Kupno]]&lt;10000, 0.1, 0.2)))</f>
        <v>0.1</v>
      </c>
      <c r="I458" s="2">
        <f>cukier[[#This Row],[Rabat]]*cukier[[#This Row],[Ilosc]]</f>
        <v>10.200000000000001</v>
      </c>
    </row>
    <row r="459" spans="1:9" x14ac:dyDescent="0.25">
      <c r="A459" s="1">
        <v>39203</v>
      </c>
      <c r="B459" s="2" t="s">
        <v>7</v>
      </c>
      <c r="C459">
        <v>322</v>
      </c>
      <c r="D459">
        <f>SUMIF(B:B,cukier[[#This Row],[NIP]],C:C)</f>
        <v>27505</v>
      </c>
      <c r="E459" s="2">
        <f>YEAR(cukier[[#This Row],[Data]])</f>
        <v>2007</v>
      </c>
      <c r="F459" s="2">
        <f>VLOOKUP(cukier[[#This Row],[Rok]],$U$8:$V$17,2)*cukier[[#This Row],[Ilosc]]</f>
        <v>672.9799999999999</v>
      </c>
      <c r="G459" s="2">
        <f>SUMIFS(C:C,A:A,"&lt;"&amp;A459,B:B,cukier[[#This Row],[NIP]])+cukier[[#This Row],[Ilosc]]</f>
        <v>7385</v>
      </c>
      <c r="H459" s="2">
        <f>IF(cukier[[#This Row],[Dotychczas Kupno]]&lt;100, 0,IF(cukier[[#This Row],[Dotychczas Kupno]]&lt;1000, 0.05, IF(cukier[[#This Row],[Dotychczas Kupno]]&lt;10000, 0.1, 0.2)))</f>
        <v>0.1</v>
      </c>
      <c r="I459" s="2">
        <f>cukier[[#This Row],[Rabat]]*cukier[[#This Row],[Ilosc]]</f>
        <v>32.200000000000003</v>
      </c>
    </row>
    <row r="460" spans="1:9" x14ac:dyDescent="0.25">
      <c r="A460" s="1">
        <v>39204</v>
      </c>
      <c r="B460" s="2" t="s">
        <v>9</v>
      </c>
      <c r="C460">
        <v>297</v>
      </c>
      <c r="D460">
        <f>SUMIF(B:B,cukier[[#This Row],[NIP]],C:C)</f>
        <v>26955</v>
      </c>
      <c r="E460" s="2">
        <f>YEAR(cukier[[#This Row],[Data]])</f>
        <v>2007</v>
      </c>
      <c r="F460" s="2">
        <f>VLOOKUP(cukier[[#This Row],[Rok]],$U$8:$V$17,2)*cukier[[#This Row],[Ilosc]]</f>
        <v>620.7299999999999</v>
      </c>
      <c r="G460" s="2">
        <f>SUMIFS(C:C,A:A,"&lt;"&amp;A460,B:B,cukier[[#This Row],[NIP]])+cukier[[#This Row],[Ilosc]]</f>
        <v>6023</v>
      </c>
      <c r="H460" s="2">
        <f>IF(cukier[[#This Row],[Dotychczas Kupno]]&lt;100, 0,IF(cukier[[#This Row],[Dotychczas Kupno]]&lt;1000, 0.05, IF(cukier[[#This Row],[Dotychczas Kupno]]&lt;10000, 0.1, 0.2)))</f>
        <v>0.1</v>
      </c>
      <c r="I460" s="2">
        <f>cukier[[#This Row],[Rabat]]*cukier[[#This Row],[Ilosc]]</f>
        <v>29.700000000000003</v>
      </c>
    </row>
    <row r="461" spans="1:9" x14ac:dyDescent="0.25">
      <c r="A461" s="1">
        <v>39206</v>
      </c>
      <c r="B461" s="2" t="s">
        <v>12</v>
      </c>
      <c r="C461">
        <v>179</v>
      </c>
      <c r="D461">
        <f>SUMIF(B:B,cukier[[#This Row],[NIP]],C:C)</f>
        <v>5492</v>
      </c>
      <c r="E461" s="2">
        <f>YEAR(cukier[[#This Row],[Data]])</f>
        <v>2007</v>
      </c>
      <c r="F461" s="2">
        <f>VLOOKUP(cukier[[#This Row],[Rok]],$U$8:$V$17,2)*cukier[[#This Row],[Ilosc]]</f>
        <v>374.10999999999996</v>
      </c>
      <c r="G461" s="2">
        <f>SUMIFS(C:C,A:A,"&lt;"&amp;A461,B:B,cukier[[#This Row],[NIP]])+cukier[[#This Row],[Ilosc]]</f>
        <v>1725</v>
      </c>
      <c r="H461" s="2">
        <f>IF(cukier[[#This Row],[Dotychczas Kupno]]&lt;100, 0,IF(cukier[[#This Row],[Dotychczas Kupno]]&lt;1000, 0.05, IF(cukier[[#This Row],[Dotychczas Kupno]]&lt;10000, 0.1, 0.2)))</f>
        <v>0.1</v>
      </c>
      <c r="I461" s="2">
        <f>cukier[[#This Row],[Rabat]]*cukier[[#This Row],[Ilosc]]</f>
        <v>17.900000000000002</v>
      </c>
    </row>
    <row r="462" spans="1:9" x14ac:dyDescent="0.25">
      <c r="A462" s="1">
        <v>39208</v>
      </c>
      <c r="B462" s="2" t="s">
        <v>140</v>
      </c>
      <c r="C462">
        <v>15</v>
      </c>
      <c r="D462">
        <f>SUMIF(B:B,cukier[[#This Row],[NIP]],C:C)</f>
        <v>40</v>
      </c>
      <c r="E462" s="2">
        <f>YEAR(cukier[[#This Row],[Data]])</f>
        <v>2007</v>
      </c>
      <c r="F462" s="2">
        <f>VLOOKUP(cukier[[#This Row],[Rok]],$U$8:$V$17,2)*cukier[[#This Row],[Ilosc]]</f>
        <v>31.349999999999998</v>
      </c>
      <c r="G462" s="2">
        <f>SUMIFS(C:C,A:A,"&lt;"&amp;A462,B:B,cukier[[#This Row],[NIP]])+cukier[[#This Row],[Ilosc]]</f>
        <v>15</v>
      </c>
      <c r="H462" s="2">
        <f>IF(cukier[[#This Row],[Dotychczas Kupno]]&lt;100, 0,IF(cukier[[#This Row],[Dotychczas Kupno]]&lt;1000, 0.05, IF(cukier[[#This Row],[Dotychczas Kupno]]&lt;10000, 0.1, 0.2)))</f>
        <v>0</v>
      </c>
      <c r="I462" s="2">
        <f>cukier[[#This Row],[Rabat]]*cukier[[#This Row],[Ilosc]]</f>
        <v>0</v>
      </c>
    </row>
    <row r="463" spans="1:9" x14ac:dyDescent="0.25">
      <c r="A463" s="1">
        <v>39210</v>
      </c>
      <c r="B463" s="2" t="s">
        <v>61</v>
      </c>
      <c r="C463">
        <v>65</v>
      </c>
      <c r="D463">
        <f>SUMIF(B:B,cukier[[#This Row],[NIP]],C:C)</f>
        <v>3705</v>
      </c>
      <c r="E463" s="2">
        <f>YEAR(cukier[[#This Row],[Data]])</f>
        <v>2007</v>
      </c>
      <c r="F463" s="2">
        <f>VLOOKUP(cukier[[#This Row],[Rok]],$U$8:$V$17,2)*cukier[[#This Row],[Ilosc]]</f>
        <v>135.85</v>
      </c>
      <c r="G463" s="2">
        <f>SUMIFS(C:C,A:A,"&lt;"&amp;A463,B:B,cukier[[#This Row],[NIP]])+cukier[[#This Row],[Ilosc]]</f>
        <v>364</v>
      </c>
      <c r="H463" s="2">
        <f>IF(cukier[[#This Row],[Dotychczas Kupno]]&lt;100, 0,IF(cukier[[#This Row],[Dotychczas Kupno]]&lt;1000, 0.05, IF(cukier[[#This Row],[Dotychczas Kupno]]&lt;10000, 0.1, 0.2)))</f>
        <v>0.05</v>
      </c>
      <c r="I463" s="2">
        <f>cukier[[#This Row],[Rabat]]*cukier[[#This Row],[Ilosc]]</f>
        <v>3.25</v>
      </c>
    </row>
    <row r="464" spans="1:9" x14ac:dyDescent="0.25">
      <c r="A464" s="1">
        <v>39212</v>
      </c>
      <c r="B464" s="2" t="s">
        <v>7</v>
      </c>
      <c r="C464">
        <v>297</v>
      </c>
      <c r="D464">
        <f>SUMIF(B:B,cukier[[#This Row],[NIP]],C:C)</f>
        <v>27505</v>
      </c>
      <c r="E464" s="2">
        <f>YEAR(cukier[[#This Row],[Data]])</f>
        <v>2007</v>
      </c>
      <c r="F464" s="2">
        <f>VLOOKUP(cukier[[#This Row],[Rok]],$U$8:$V$17,2)*cukier[[#This Row],[Ilosc]]</f>
        <v>620.7299999999999</v>
      </c>
      <c r="G464" s="2">
        <f>SUMIFS(C:C,A:A,"&lt;"&amp;A464,B:B,cukier[[#This Row],[NIP]])+cukier[[#This Row],[Ilosc]]</f>
        <v>7682</v>
      </c>
      <c r="H464" s="2">
        <f>IF(cukier[[#This Row],[Dotychczas Kupno]]&lt;100, 0,IF(cukier[[#This Row],[Dotychczas Kupno]]&lt;1000, 0.05, IF(cukier[[#This Row],[Dotychczas Kupno]]&lt;10000, 0.1, 0.2)))</f>
        <v>0.1</v>
      </c>
      <c r="I464" s="2">
        <f>cukier[[#This Row],[Rabat]]*cukier[[#This Row],[Ilosc]]</f>
        <v>29.700000000000003</v>
      </c>
    </row>
    <row r="465" spans="1:9" x14ac:dyDescent="0.25">
      <c r="A465" s="1">
        <v>39214</v>
      </c>
      <c r="B465" s="2" t="s">
        <v>8</v>
      </c>
      <c r="C465">
        <v>131</v>
      </c>
      <c r="D465">
        <f>SUMIF(B:B,cukier[[#This Row],[NIP]],C:C)</f>
        <v>3835</v>
      </c>
      <c r="E465" s="2">
        <f>YEAR(cukier[[#This Row],[Data]])</f>
        <v>2007</v>
      </c>
      <c r="F465" s="2">
        <f>VLOOKUP(cukier[[#This Row],[Rok]],$U$8:$V$17,2)*cukier[[#This Row],[Ilosc]]</f>
        <v>273.78999999999996</v>
      </c>
      <c r="G465" s="2">
        <f>SUMIFS(C:C,A:A,"&lt;"&amp;A465,B:B,cukier[[#This Row],[NIP]])+cukier[[#This Row],[Ilosc]]</f>
        <v>635</v>
      </c>
      <c r="H465" s="2">
        <f>IF(cukier[[#This Row],[Dotychczas Kupno]]&lt;100, 0,IF(cukier[[#This Row],[Dotychczas Kupno]]&lt;1000, 0.05, IF(cukier[[#This Row],[Dotychczas Kupno]]&lt;10000, 0.1, 0.2)))</f>
        <v>0.05</v>
      </c>
      <c r="I465" s="2">
        <f>cukier[[#This Row],[Rabat]]*cukier[[#This Row],[Ilosc]]</f>
        <v>6.5500000000000007</v>
      </c>
    </row>
    <row r="466" spans="1:9" x14ac:dyDescent="0.25">
      <c r="A466" s="1">
        <v>39215</v>
      </c>
      <c r="B466" s="2" t="s">
        <v>141</v>
      </c>
      <c r="C466">
        <v>12</v>
      </c>
      <c r="D466">
        <f>SUMIF(B:B,cukier[[#This Row],[NIP]],C:C)</f>
        <v>29</v>
      </c>
      <c r="E466" s="2">
        <f>YEAR(cukier[[#This Row],[Data]])</f>
        <v>2007</v>
      </c>
      <c r="F466" s="2">
        <f>VLOOKUP(cukier[[#This Row],[Rok]],$U$8:$V$17,2)*cukier[[#This Row],[Ilosc]]</f>
        <v>25.08</v>
      </c>
      <c r="G466" s="2">
        <f>SUMIFS(C:C,A:A,"&lt;"&amp;A466,B:B,cukier[[#This Row],[NIP]])+cukier[[#This Row],[Ilosc]]</f>
        <v>12</v>
      </c>
      <c r="H466" s="2">
        <f>IF(cukier[[#This Row],[Dotychczas Kupno]]&lt;100, 0,IF(cukier[[#This Row],[Dotychczas Kupno]]&lt;1000, 0.05, IF(cukier[[#This Row],[Dotychczas Kupno]]&lt;10000, 0.1, 0.2)))</f>
        <v>0</v>
      </c>
      <c r="I466" s="2">
        <f>cukier[[#This Row],[Rabat]]*cukier[[#This Row],[Ilosc]]</f>
        <v>0</v>
      </c>
    </row>
    <row r="467" spans="1:9" x14ac:dyDescent="0.25">
      <c r="A467" s="1">
        <v>39215</v>
      </c>
      <c r="B467" s="2" t="s">
        <v>18</v>
      </c>
      <c r="C467">
        <v>114</v>
      </c>
      <c r="D467">
        <f>SUMIF(B:B,cukier[[#This Row],[NIP]],C:C)</f>
        <v>5156</v>
      </c>
      <c r="E467" s="2">
        <f>YEAR(cukier[[#This Row],[Data]])</f>
        <v>2007</v>
      </c>
      <c r="F467" s="2">
        <f>VLOOKUP(cukier[[#This Row],[Rok]],$U$8:$V$17,2)*cukier[[#This Row],[Ilosc]]</f>
        <v>238.26</v>
      </c>
      <c r="G467" s="2">
        <f>SUMIFS(C:C,A:A,"&lt;"&amp;A467,B:B,cukier[[#This Row],[NIP]])+cukier[[#This Row],[Ilosc]]</f>
        <v>1507</v>
      </c>
      <c r="H467" s="2">
        <f>IF(cukier[[#This Row],[Dotychczas Kupno]]&lt;100, 0,IF(cukier[[#This Row],[Dotychczas Kupno]]&lt;1000, 0.05, IF(cukier[[#This Row],[Dotychczas Kupno]]&lt;10000, 0.1, 0.2)))</f>
        <v>0.1</v>
      </c>
      <c r="I467" s="2">
        <f>cukier[[#This Row],[Rabat]]*cukier[[#This Row],[Ilosc]]</f>
        <v>11.4</v>
      </c>
    </row>
    <row r="468" spans="1:9" x14ac:dyDescent="0.25">
      <c r="A468" s="1">
        <v>39218</v>
      </c>
      <c r="B468" s="2" t="s">
        <v>14</v>
      </c>
      <c r="C468">
        <v>293</v>
      </c>
      <c r="D468">
        <f>SUMIF(B:B,cukier[[#This Row],[NIP]],C:C)</f>
        <v>23660</v>
      </c>
      <c r="E468" s="2">
        <f>YEAR(cukier[[#This Row],[Data]])</f>
        <v>2007</v>
      </c>
      <c r="F468" s="2">
        <f>VLOOKUP(cukier[[#This Row],[Rok]],$U$8:$V$17,2)*cukier[[#This Row],[Ilosc]]</f>
        <v>612.37</v>
      </c>
      <c r="G468" s="2">
        <f>SUMIFS(C:C,A:A,"&lt;"&amp;A468,B:B,cukier[[#This Row],[NIP]])+cukier[[#This Row],[Ilosc]]</f>
        <v>4954</v>
      </c>
      <c r="H468" s="2">
        <f>IF(cukier[[#This Row],[Dotychczas Kupno]]&lt;100, 0,IF(cukier[[#This Row],[Dotychczas Kupno]]&lt;1000, 0.05, IF(cukier[[#This Row],[Dotychczas Kupno]]&lt;10000, 0.1, 0.2)))</f>
        <v>0.1</v>
      </c>
      <c r="I468" s="2">
        <f>cukier[[#This Row],[Rabat]]*cukier[[#This Row],[Ilosc]]</f>
        <v>29.3</v>
      </c>
    </row>
    <row r="469" spans="1:9" x14ac:dyDescent="0.25">
      <c r="A469" s="1">
        <v>39220</v>
      </c>
      <c r="B469" s="2" t="s">
        <v>142</v>
      </c>
      <c r="C469">
        <v>18</v>
      </c>
      <c r="D469">
        <f>SUMIF(B:B,cukier[[#This Row],[NIP]],C:C)</f>
        <v>50</v>
      </c>
      <c r="E469" s="2">
        <f>YEAR(cukier[[#This Row],[Data]])</f>
        <v>2007</v>
      </c>
      <c r="F469" s="2">
        <f>VLOOKUP(cukier[[#This Row],[Rok]],$U$8:$V$17,2)*cukier[[#This Row],[Ilosc]]</f>
        <v>37.619999999999997</v>
      </c>
      <c r="G469" s="2">
        <f>SUMIFS(C:C,A:A,"&lt;"&amp;A469,B:B,cukier[[#This Row],[NIP]])+cukier[[#This Row],[Ilosc]]</f>
        <v>18</v>
      </c>
      <c r="H469" s="2">
        <f>IF(cukier[[#This Row],[Dotychczas Kupno]]&lt;100, 0,IF(cukier[[#This Row],[Dotychczas Kupno]]&lt;1000, 0.05, IF(cukier[[#This Row],[Dotychczas Kupno]]&lt;10000, 0.1, 0.2)))</f>
        <v>0</v>
      </c>
      <c r="I469" s="2">
        <f>cukier[[#This Row],[Rabat]]*cukier[[#This Row],[Ilosc]]</f>
        <v>0</v>
      </c>
    </row>
    <row r="470" spans="1:9" x14ac:dyDescent="0.25">
      <c r="A470" s="1">
        <v>39220</v>
      </c>
      <c r="B470" s="2" t="s">
        <v>19</v>
      </c>
      <c r="C470">
        <v>186</v>
      </c>
      <c r="D470">
        <f>SUMIF(B:B,cukier[[#This Row],[NIP]],C:C)</f>
        <v>4784</v>
      </c>
      <c r="E470" s="2">
        <f>YEAR(cukier[[#This Row],[Data]])</f>
        <v>2007</v>
      </c>
      <c r="F470" s="2">
        <f>VLOOKUP(cukier[[#This Row],[Rok]],$U$8:$V$17,2)*cukier[[#This Row],[Ilosc]]</f>
        <v>388.73999999999995</v>
      </c>
      <c r="G470" s="2">
        <f>SUMIFS(C:C,A:A,"&lt;"&amp;A470,B:B,cukier[[#This Row],[NIP]])+cukier[[#This Row],[Ilosc]]</f>
        <v>862</v>
      </c>
      <c r="H470" s="2">
        <f>IF(cukier[[#This Row],[Dotychczas Kupno]]&lt;100, 0,IF(cukier[[#This Row],[Dotychczas Kupno]]&lt;1000, 0.05, IF(cukier[[#This Row],[Dotychczas Kupno]]&lt;10000, 0.1, 0.2)))</f>
        <v>0.05</v>
      </c>
      <c r="I470" s="2">
        <f>cukier[[#This Row],[Rabat]]*cukier[[#This Row],[Ilosc]]</f>
        <v>9.3000000000000007</v>
      </c>
    </row>
    <row r="471" spans="1:9" x14ac:dyDescent="0.25">
      <c r="A471" s="1">
        <v>39223</v>
      </c>
      <c r="B471" s="2" t="s">
        <v>28</v>
      </c>
      <c r="C471">
        <v>119</v>
      </c>
      <c r="D471">
        <f>SUMIF(B:B,cukier[[#This Row],[NIP]],C:C)</f>
        <v>4440</v>
      </c>
      <c r="E471" s="2">
        <f>YEAR(cukier[[#This Row],[Data]])</f>
        <v>2007</v>
      </c>
      <c r="F471" s="2">
        <f>VLOOKUP(cukier[[#This Row],[Rok]],$U$8:$V$17,2)*cukier[[#This Row],[Ilosc]]</f>
        <v>248.70999999999998</v>
      </c>
      <c r="G471" s="2">
        <f>SUMIFS(C:C,A:A,"&lt;"&amp;A471,B:B,cukier[[#This Row],[NIP]])+cukier[[#This Row],[Ilosc]]</f>
        <v>933</v>
      </c>
      <c r="H471" s="2">
        <f>IF(cukier[[#This Row],[Dotychczas Kupno]]&lt;100, 0,IF(cukier[[#This Row],[Dotychczas Kupno]]&lt;1000, 0.05, IF(cukier[[#This Row],[Dotychczas Kupno]]&lt;10000, 0.1, 0.2)))</f>
        <v>0.05</v>
      </c>
      <c r="I471" s="2">
        <f>cukier[[#This Row],[Rabat]]*cukier[[#This Row],[Ilosc]]</f>
        <v>5.95</v>
      </c>
    </row>
    <row r="472" spans="1:9" x14ac:dyDescent="0.25">
      <c r="A472" s="1">
        <v>39227</v>
      </c>
      <c r="B472" s="2" t="s">
        <v>130</v>
      </c>
      <c r="C472">
        <v>4</v>
      </c>
      <c r="D472">
        <f>SUMIF(B:B,cukier[[#This Row],[NIP]],C:C)</f>
        <v>41</v>
      </c>
      <c r="E472" s="2">
        <f>YEAR(cukier[[#This Row],[Data]])</f>
        <v>2007</v>
      </c>
      <c r="F472" s="2">
        <f>VLOOKUP(cukier[[#This Row],[Rok]],$U$8:$V$17,2)*cukier[[#This Row],[Ilosc]]</f>
        <v>8.36</v>
      </c>
      <c r="G472" s="2">
        <f>SUMIFS(C:C,A:A,"&lt;"&amp;A472,B:B,cukier[[#This Row],[NIP]])+cukier[[#This Row],[Ilosc]]</f>
        <v>11</v>
      </c>
      <c r="H472" s="2">
        <f>IF(cukier[[#This Row],[Dotychczas Kupno]]&lt;100, 0,IF(cukier[[#This Row],[Dotychczas Kupno]]&lt;1000, 0.05, IF(cukier[[#This Row],[Dotychczas Kupno]]&lt;10000, 0.1, 0.2)))</f>
        <v>0</v>
      </c>
      <c r="I472" s="2">
        <f>cukier[[#This Row],[Rabat]]*cukier[[#This Row],[Ilosc]]</f>
        <v>0</v>
      </c>
    </row>
    <row r="473" spans="1:9" x14ac:dyDescent="0.25">
      <c r="A473" s="1">
        <v>39230</v>
      </c>
      <c r="B473" s="2" t="s">
        <v>14</v>
      </c>
      <c r="C473">
        <v>415</v>
      </c>
      <c r="D473">
        <f>SUMIF(B:B,cukier[[#This Row],[NIP]],C:C)</f>
        <v>23660</v>
      </c>
      <c r="E473" s="2">
        <f>YEAR(cukier[[#This Row],[Data]])</f>
        <v>2007</v>
      </c>
      <c r="F473" s="2">
        <f>VLOOKUP(cukier[[#This Row],[Rok]],$U$8:$V$17,2)*cukier[[#This Row],[Ilosc]]</f>
        <v>867.34999999999991</v>
      </c>
      <c r="G473" s="2">
        <f>SUMIFS(C:C,A:A,"&lt;"&amp;A473,B:B,cukier[[#This Row],[NIP]])+cukier[[#This Row],[Ilosc]]</f>
        <v>5369</v>
      </c>
      <c r="H473" s="2">
        <f>IF(cukier[[#This Row],[Dotychczas Kupno]]&lt;100, 0,IF(cukier[[#This Row],[Dotychczas Kupno]]&lt;1000, 0.05, IF(cukier[[#This Row],[Dotychczas Kupno]]&lt;10000, 0.1, 0.2)))</f>
        <v>0.1</v>
      </c>
      <c r="I473" s="2">
        <f>cukier[[#This Row],[Rabat]]*cukier[[#This Row],[Ilosc]]</f>
        <v>41.5</v>
      </c>
    </row>
    <row r="474" spans="1:9" x14ac:dyDescent="0.25">
      <c r="A474" s="1">
        <v>39230</v>
      </c>
      <c r="B474" s="2" t="s">
        <v>13</v>
      </c>
      <c r="C474">
        <v>10</v>
      </c>
      <c r="D474">
        <f>SUMIF(B:B,cukier[[#This Row],[NIP]],C:C)</f>
        <v>44</v>
      </c>
      <c r="E474" s="2">
        <f>YEAR(cukier[[#This Row],[Data]])</f>
        <v>2007</v>
      </c>
      <c r="F474" s="2">
        <f>VLOOKUP(cukier[[#This Row],[Rok]],$U$8:$V$17,2)*cukier[[#This Row],[Ilosc]]</f>
        <v>20.9</v>
      </c>
      <c r="G474" s="2">
        <f>SUMIFS(C:C,A:A,"&lt;"&amp;A474,B:B,cukier[[#This Row],[NIP]])+cukier[[#This Row],[Ilosc]]</f>
        <v>18</v>
      </c>
      <c r="H474" s="2">
        <f>IF(cukier[[#This Row],[Dotychczas Kupno]]&lt;100, 0,IF(cukier[[#This Row],[Dotychczas Kupno]]&lt;1000, 0.05, IF(cukier[[#This Row],[Dotychczas Kupno]]&lt;10000, 0.1, 0.2)))</f>
        <v>0</v>
      </c>
      <c r="I474" s="2">
        <f>cukier[[#This Row],[Rabat]]*cukier[[#This Row],[Ilosc]]</f>
        <v>0</v>
      </c>
    </row>
    <row r="475" spans="1:9" x14ac:dyDescent="0.25">
      <c r="A475" s="1">
        <v>39230</v>
      </c>
      <c r="B475" s="2" t="s">
        <v>18</v>
      </c>
      <c r="C475">
        <v>159</v>
      </c>
      <c r="D475">
        <f>SUMIF(B:B,cukier[[#This Row],[NIP]],C:C)</f>
        <v>5156</v>
      </c>
      <c r="E475" s="2">
        <f>YEAR(cukier[[#This Row],[Data]])</f>
        <v>2007</v>
      </c>
      <c r="F475" s="2">
        <f>VLOOKUP(cukier[[#This Row],[Rok]],$U$8:$V$17,2)*cukier[[#This Row],[Ilosc]]</f>
        <v>332.31</v>
      </c>
      <c r="G475" s="2">
        <f>SUMIFS(C:C,A:A,"&lt;"&amp;A475,B:B,cukier[[#This Row],[NIP]])+cukier[[#This Row],[Ilosc]]</f>
        <v>1666</v>
      </c>
      <c r="H475" s="2">
        <f>IF(cukier[[#This Row],[Dotychczas Kupno]]&lt;100, 0,IF(cukier[[#This Row],[Dotychczas Kupno]]&lt;1000, 0.05, IF(cukier[[#This Row],[Dotychczas Kupno]]&lt;10000, 0.1, 0.2)))</f>
        <v>0.1</v>
      </c>
      <c r="I475" s="2">
        <f>cukier[[#This Row],[Rabat]]*cukier[[#This Row],[Ilosc]]</f>
        <v>15.9</v>
      </c>
    </row>
    <row r="476" spans="1:9" x14ac:dyDescent="0.25">
      <c r="A476" s="1">
        <v>39231</v>
      </c>
      <c r="B476" s="2" t="s">
        <v>17</v>
      </c>
      <c r="C476">
        <v>140</v>
      </c>
      <c r="D476">
        <f>SUMIF(B:B,cukier[[#This Row],[NIP]],C:C)</f>
        <v>19896</v>
      </c>
      <c r="E476" s="2">
        <f>YEAR(cukier[[#This Row],[Data]])</f>
        <v>2007</v>
      </c>
      <c r="F476" s="2">
        <f>VLOOKUP(cukier[[#This Row],[Rok]],$U$8:$V$17,2)*cukier[[#This Row],[Ilosc]]</f>
        <v>292.59999999999997</v>
      </c>
      <c r="G476" s="2">
        <f>SUMIFS(C:C,A:A,"&lt;"&amp;A476,B:B,cukier[[#This Row],[NIP]])+cukier[[#This Row],[Ilosc]]</f>
        <v>5835</v>
      </c>
      <c r="H476" s="2">
        <f>IF(cukier[[#This Row],[Dotychczas Kupno]]&lt;100, 0,IF(cukier[[#This Row],[Dotychczas Kupno]]&lt;1000, 0.05, IF(cukier[[#This Row],[Dotychczas Kupno]]&lt;10000, 0.1, 0.2)))</f>
        <v>0.1</v>
      </c>
      <c r="I476" s="2">
        <f>cukier[[#This Row],[Rabat]]*cukier[[#This Row],[Ilosc]]</f>
        <v>14</v>
      </c>
    </row>
    <row r="477" spans="1:9" x14ac:dyDescent="0.25">
      <c r="A477" s="1">
        <v>39239</v>
      </c>
      <c r="B477" s="2" t="s">
        <v>19</v>
      </c>
      <c r="C477">
        <v>128</v>
      </c>
      <c r="D477">
        <f>SUMIF(B:B,cukier[[#This Row],[NIP]],C:C)</f>
        <v>4784</v>
      </c>
      <c r="E477" s="2">
        <f>YEAR(cukier[[#This Row],[Data]])</f>
        <v>2007</v>
      </c>
      <c r="F477" s="2">
        <f>VLOOKUP(cukier[[#This Row],[Rok]],$U$8:$V$17,2)*cukier[[#This Row],[Ilosc]]</f>
        <v>267.52</v>
      </c>
      <c r="G477" s="2">
        <f>SUMIFS(C:C,A:A,"&lt;"&amp;A477,B:B,cukier[[#This Row],[NIP]])+cukier[[#This Row],[Ilosc]]</f>
        <v>990</v>
      </c>
      <c r="H477" s="2">
        <f>IF(cukier[[#This Row],[Dotychczas Kupno]]&lt;100, 0,IF(cukier[[#This Row],[Dotychczas Kupno]]&lt;1000, 0.05, IF(cukier[[#This Row],[Dotychczas Kupno]]&lt;10000, 0.1, 0.2)))</f>
        <v>0.05</v>
      </c>
      <c r="I477" s="2">
        <f>cukier[[#This Row],[Rabat]]*cukier[[#This Row],[Ilosc]]</f>
        <v>6.4</v>
      </c>
    </row>
    <row r="478" spans="1:9" x14ac:dyDescent="0.25">
      <c r="A478" s="1">
        <v>39247</v>
      </c>
      <c r="B478" s="2" t="s">
        <v>143</v>
      </c>
      <c r="C478">
        <v>9</v>
      </c>
      <c r="D478">
        <f>SUMIF(B:B,cukier[[#This Row],[NIP]],C:C)</f>
        <v>22</v>
      </c>
      <c r="E478" s="2">
        <f>YEAR(cukier[[#This Row],[Data]])</f>
        <v>2007</v>
      </c>
      <c r="F478" s="2">
        <f>VLOOKUP(cukier[[#This Row],[Rok]],$U$8:$V$17,2)*cukier[[#This Row],[Ilosc]]</f>
        <v>18.809999999999999</v>
      </c>
      <c r="G478" s="2">
        <f>SUMIFS(C:C,A:A,"&lt;"&amp;A478,B:B,cukier[[#This Row],[NIP]])+cukier[[#This Row],[Ilosc]]</f>
        <v>9</v>
      </c>
      <c r="H478" s="2">
        <f>IF(cukier[[#This Row],[Dotychczas Kupno]]&lt;100, 0,IF(cukier[[#This Row],[Dotychczas Kupno]]&lt;1000, 0.05, IF(cukier[[#This Row],[Dotychczas Kupno]]&lt;10000, 0.1, 0.2)))</f>
        <v>0</v>
      </c>
      <c r="I478" s="2">
        <f>cukier[[#This Row],[Rabat]]*cukier[[#This Row],[Ilosc]]</f>
        <v>0</v>
      </c>
    </row>
    <row r="479" spans="1:9" x14ac:dyDescent="0.25">
      <c r="A479" s="1">
        <v>39247</v>
      </c>
      <c r="B479" s="2" t="s">
        <v>17</v>
      </c>
      <c r="C479">
        <v>121</v>
      </c>
      <c r="D479">
        <f>SUMIF(B:B,cukier[[#This Row],[NIP]],C:C)</f>
        <v>19896</v>
      </c>
      <c r="E479" s="2">
        <f>YEAR(cukier[[#This Row],[Data]])</f>
        <v>2007</v>
      </c>
      <c r="F479" s="2">
        <f>VLOOKUP(cukier[[#This Row],[Rok]],$U$8:$V$17,2)*cukier[[#This Row],[Ilosc]]</f>
        <v>252.89</v>
      </c>
      <c r="G479" s="2">
        <f>SUMIFS(C:C,A:A,"&lt;"&amp;A479,B:B,cukier[[#This Row],[NIP]])+cukier[[#This Row],[Ilosc]]</f>
        <v>5956</v>
      </c>
      <c r="H479" s="2">
        <f>IF(cukier[[#This Row],[Dotychczas Kupno]]&lt;100, 0,IF(cukier[[#This Row],[Dotychczas Kupno]]&lt;1000, 0.05, IF(cukier[[#This Row],[Dotychczas Kupno]]&lt;10000, 0.1, 0.2)))</f>
        <v>0.1</v>
      </c>
      <c r="I479" s="2">
        <f>cukier[[#This Row],[Rabat]]*cukier[[#This Row],[Ilosc]]</f>
        <v>12.100000000000001</v>
      </c>
    </row>
    <row r="480" spans="1:9" x14ac:dyDescent="0.25">
      <c r="A480" s="1">
        <v>39248</v>
      </c>
      <c r="B480" s="2" t="s">
        <v>14</v>
      </c>
      <c r="C480">
        <v>169</v>
      </c>
      <c r="D480">
        <f>SUMIF(B:B,cukier[[#This Row],[NIP]],C:C)</f>
        <v>23660</v>
      </c>
      <c r="E480" s="2">
        <f>YEAR(cukier[[#This Row],[Data]])</f>
        <v>2007</v>
      </c>
      <c r="F480" s="2">
        <f>VLOOKUP(cukier[[#This Row],[Rok]],$U$8:$V$17,2)*cukier[[#This Row],[Ilosc]]</f>
        <v>353.21</v>
      </c>
      <c r="G480" s="2">
        <f>SUMIFS(C:C,A:A,"&lt;"&amp;A480,B:B,cukier[[#This Row],[NIP]])+cukier[[#This Row],[Ilosc]]</f>
        <v>5538</v>
      </c>
      <c r="H480" s="2">
        <f>IF(cukier[[#This Row],[Dotychczas Kupno]]&lt;100, 0,IF(cukier[[#This Row],[Dotychczas Kupno]]&lt;1000, 0.05, IF(cukier[[#This Row],[Dotychczas Kupno]]&lt;10000, 0.1, 0.2)))</f>
        <v>0.1</v>
      </c>
      <c r="I480" s="2">
        <f>cukier[[#This Row],[Rabat]]*cukier[[#This Row],[Ilosc]]</f>
        <v>16.900000000000002</v>
      </c>
    </row>
    <row r="481" spans="1:9" x14ac:dyDescent="0.25">
      <c r="A481" s="1">
        <v>39250</v>
      </c>
      <c r="B481" s="2" t="s">
        <v>55</v>
      </c>
      <c r="C481">
        <v>118</v>
      </c>
      <c r="D481">
        <f>SUMIF(B:B,cukier[[#This Row],[NIP]],C:C)</f>
        <v>4926</v>
      </c>
      <c r="E481" s="2">
        <f>YEAR(cukier[[#This Row],[Data]])</f>
        <v>2007</v>
      </c>
      <c r="F481" s="2">
        <f>VLOOKUP(cukier[[#This Row],[Rok]],$U$8:$V$17,2)*cukier[[#This Row],[Ilosc]]</f>
        <v>246.61999999999998</v>
      </c>
      <c r="G481" s="2">
        <f>SUMIFS(C:C,A:A,"&lt;"&amp;A481,B:B,cukier[[#This Row],[NIP]])+cukier[[#This Row],[Ilosc]]</f>
        <v>852</v>
      </c>
      <c r="H481" s="2">
        <f>IF(cukier[[#This Row],[Dotychczas Kupno]]&lt;100, 0,IF(cukier[[#This Row],[Dotychczas Kupno]]&lt;1000, 0.05, IF(cukier[[#This Row],[Dotychczas Kupno]]&lt;10000, 0.1, 0.2)))</f>
        <v>0.05</v>
      </c>
      <c r="I481" s="2">
        <f>cukier[[#This Row],[Rabat]]*cukier[[#This Row],[Ilosc]]</f>
        <v>5.9</v>
      </c>
    </row>
    <row r="482" spans="1:9" x14ac:dyDescent="0.25">
      <c r="A482" s="1">
        <v>39250</v>
      </c>
      <c r="B482" s="2" t="s">
        <v>78</v>
      </c>
      <c r="C482">
        <v>37</v>
      </c>
      <c r="D482">
        <f>SUMIF(B:B,cukier[[#This Row],[NIP]],C:C)</f>
        <v>2123</v>
      </c>
      <c r="E482" s="2">
        <f>YEAR(cukier[[#This Row],[Data]])</f>
        <v>2007</v>
      </c>
      <c r="F482" s="2">
        <f>VLOOKUP(cukier[[#This Row],[Rok]],$U$8:$V$17,2)*cukier[[#This Row],[Ilosc]]</f>
        <v>77.33</v>
      </c>
      <c r="G482" s="2">
        <f>SUMIFS(C:C,A:A,"&lt;"&amp;A482,B:B,cukier[[#This Row],[NIP]])+cukier[[#This Row],[Ilosc]]</f>
        <v>404</v>
      </c>
      <c r="H482" s="2">
        <f>IF(cukier[[#This Row],[Dotychczas Kupno]]&lt;100, 0,IF(cukier[[#This Row],[Dotychczas Kupno]]&lt;1000, 0.05, IF(cukier[[#This Row],[Dotychczas Kupno]]&lt;10000, 0.1, 0.2)))</f>
        <v>0.05</v>
      </c>
      <c r="I482" s="2">
        <f>cukier[[#This Row],[Rabat]]*cukier[[#This Row],[Ilosc]]</f>
        <v>1.85</v>
      </c>
    </row>
    <row r="483" spans="1:9" x14ac:dyDescent="0.25">
      <c r="A483" s="1">
        <v>39253</v>
      </c>
      <c r="B483" s="2" t="s">
        <v>35</v>
      </c>
      <c r="C483">
        <v>198</v>
      </c>
      <c r="D483">
        <f>SUMIF(B:B,cukier[[#This Row],[NIP]],C:C)</f>
        <v>4407</v>
      </c>
      <c r="E483" s="2">
        <f>YEAR(cukier[[#This Row],[Data]])</f>
        <v>2007</v>
      </c>
      <c r="F483" s="2">
        <f>VLOOKUP(cukier[[#This Row],[Rok]],$U$8:$V$17,2)*cukier[[#This Row],[Ilosc]]</f>
        <v>413.82</v>
      </c>
      <c r="G483" s="2">
        <f>SUMIFS(C:C,A:A,"&lt;"&amp;A483,B:B,cukier[[#This Row],[NIP]])+cukier[[#This Row],[Ilosc]]</f>
        <v>778</v>
      </c>
      <c r="H483" s="2">
        <f>IF(cukier[[#This Row],[Dotychczas Kupno]]&lt;100, 0,IF(cukier[[#This Row],[Dotychczas Kupno]]&lt;1000, 0.05, IF(cukier[[#This Row],[Dotychczas Kupno]]&lt;10000, 0.1, 0.2)))</f>
        <v>0.05</v>
      </c>
      <c r="I483" s="2">
        <f>cukier[[#This Row],[Rabat]]*cukier[[#This Row],[Ilosc]]</f>
        <v>9.9</v>
      </c>
    </row>
    <row r="484" spans="1:9" x14ac:dyDescent="0.25">
      <c r="A484" s="1">
        <v>39254</v>
      </c>
      <c r="B484" s="2" t="s">
        <v>28</v>
      </c>
      <c r="C484">
        <v>74</v>
      </c>
      <c r="D484">
        <f>SUMIF(B:B,cukier[[#This Row],[NIP]],C:C)</f>
        <v>4440</v>
      </c>
      <c r="E484" s="2">
        <f>YEAR(cukier[[#This Row],[Data]])</f>
        <v>2007</v>
      </c>
      <c r="F484" s="2">
        <f>VLOOKUP(cukier[[#This Row],[Rok]],$U$8:$V$17,2)*cukier[[#This Row],[Ilosc]]</f>
        <v>154.66</v>
      </c>
      <c r="G484" s="2">
        <f>SUMIFS(C:C,A:A,"&lt;"&amp;A484,B:B,cukier[[#This Row],[NIP]])+cukier[[#This Row],[Ilosc]]</f>
        <v>1007</v>
      </c>
      <c r="H484" s="2">
        <f>IF(cukier[[#This Row],[Dotychczas Kupno]]&lt;100, 0,IF(cukier[[#This Row],[Dotychczas Kupno]]&lt;1000, 0.05, IF(cukier[[#This Row],[Dotychczas Kupno]]&lt;10000, 0.1, 0.2)))</f>
        <v>0.1</v>
      </c>
      <c r="I484" s="2">
        <f>cukier[[#This Row],[Rabat]]*cukier[[#This Row],[Ilosc]]</f>
        <v>7.4</v>
      </c>
    </row>
    <row r="485" spans="1:9" x14ac:dyDescent="0.25">
      <c r="A485" s="1">
        <v>39259</v>
      </c>
      <c r="B485" s="2" t="s">
        <v>144</v>
      </c>
      <c r="C485">
        <v>18</v>
      </c>
      <c r="D485">
        <f>SUMIF(B:B,cukier[[#This Row],[NIP]],C:C)</f>
        <v>49</v>
      </c>
      <c r="E485" s="2">
        <f>YEAR(cukier[[#This Row],[Data]])</f>
        <v>2007</v>
      </c>
      <c r="F485" s="2">
        <f>VLOOKUP(cukier[[#This Row],[Rok]],$U$8:$V$17,2)*cukier[[#This Row],[Ilosc]]</f>
        <v>37.619999999999997</v>
      </c>
      <c r="G485" s="2">
        <f>SUMIFS(C:C,A:A,"&lt;"&amp;A485,B:B,cukier[[#This Row],[NIP]])+cukier[[#This Row],[Ilosc]]</f>
        <v>18</v>
      </c>
      <c r="H485" s="2">
        <f>IF(cukier[[#This Row],[Dotychczas Kupno]]&lt;100, 0,IF(cukier[[#This Row],[Dotychczas Kupno]]&lt;1000, 0.05, IF(cukier[[#This Row],[Dotychczas Kupno]]&lt;10000, 0.1, 0.2)))</f>
        <v>0</v>
      </c>
      <c r="I485" s="2">
        <f>cukier[[#This Row],[Rabat]]*cukier[[#This Row],[Ilosc]]</f>
        <v>0</v>
      </c>
    </row>
    <row r="486" spans="1:9" x14ac:dyDescent="0.25">
      <c r="A486" s="1">
        <v>39263</v>
      </c>
      <c r="B486" s="2" t="s">
        <v>24</v>
      </c>
      <c r="C486">
        <v>291</v>
      </c>
      <c r="D486">
        <f>SUMIF(B:B,cukier[[#This Row],[NIP]],C:C)</f>
        <v>5797</v>
      </c>
      <c r="E486" s="2">
        <f>YEAR(cukier[[#This Row],[Data]])</f>
        <v>2007</v>
      </c>
      <c r="F486" s="2">
        <f>VLOOKUP(cukier[[#This Row],[Rok]],$U$8:$V$17,2)*cukier[[#This Row],[Ilosc]]</f>
        <v>608.18999999999994</v>
      </c>
      <c r="G486" s="2">
        <f>SUMIFS(C:C,A:A,"&lt;"&amp;A486,B:B,cukier[[#This Row],[NIP]])+cukier[[#This Row],[Ilosc]]</f>
        <v>1417</v>
      </c>
      <c r="H486" s="2">
        <f>IF(cukier[[#This Row],[Dotychczas Kupno]]&lt;100, 0,IF(cukier[[#This Row],[Dotychczas Kupno]]&lt;1000, 0.05, IF(cukier[[#This Row],[Dotychczas Kupno]]&lt;10000, 0.1, 0.2)))</f>
        <v>0.1</v>
      </c>
      <c r="I486" s="2">
        <f>cukier[[#This Row],[Rabat]]*cukier[[#This Row],[Ilosc]]</f>
        <v>29.1</v>
      </c>
    </row>
    <row r="487" spans="1:9" x14ac:dyDescent="0.25">
      <c r="A487" s="1">
        <v>39270</v>
      </c>
      <c r="B487" s="2" t="s">
        <v>9</v>
      </c>
      <c r="C487">
        <v>208</v>
      </c>
      <c r="D487">
        <f>SUMIF(B:B,cukier[[#This Row],[NIP]],C:C)</f>
        <v>26955</v>
      </c>
      <c r="E487" s="2">
        <f>YEAR(cukier[[#This Row],[Data]])</f>
        <v>2007</v>
      </c>
      <c r="F487" s="2">
        <f>VLOOKUP(cukier[[#This Row],[Rok]],$U$8:$V$17,2)*cukier[[#This Row],[Ilosc]]</f>
        <v>434.71999999999997</v>
      </c>
      <c r="G487" s="2">
        <f>SUMIFS(C:C,A:A,"&lt;"&amp;A487,B:B,cukier[[#This Row],[NIP]])+cukier[[#This Row],[Ilosc]]</f>
        <v>6231</v>
      </c>
      <c r="H487" s="2">
        <f>IF(cukier[[#This Row],[Dotychczas Kupno]]&lt;100, 0,IF(cukier[[#This Row],[Dotychczas Kupno]]&lt;1000, 0.05, IF(cukier[[#This Row],[Dotychczas Kupno]]&lt;10000, 0.1, 0.2)))</f>
        <v>0.1</v>
      </c>
      <c r="I487" s="2">
        <f>cukier[[#This Row],[Rabat]]*cukier[[#This Row],[Ilosc]]</f>
        <v>20.8</v>
      </c>
    </row>
    <row r="488" spans="1:9" x14ac:dyDescent="0.25">
      <c r="A488" s="1">
        <v>39270</v>
      </c>
      <c r="B488" s="2" t="s">
        <v>5</v>
      </c>
      <c r="C488">
        <v>354</v>
      </c>
      <c r="D488">
        <f>SUMIF(B:B,cukier[[#This Row],[NIP]],C:C)</f>
        <v>11402</v>
      </c>
      <c r="E488" s="2">
        <f>YEAR(cukier[[#This Row],[Data]])</f>
        <v>2007</v>
      </c>
      <c r="F488" s="2">
        <f>VLOOKUP(cukier[[#This Row],[Rok]],$U$8:$V$17,2)*cukier[[#This Row],[Ilosc]]</f>
        <v>739.8599999999999</v>
      </c>
      <c r="G488" s="2">
        <f>SUMIFS(C:C,A:A,"&lt;"&amp;A488,B:B,cukier[[#This Row],[NIP]])+cukier[[#This Row],[Ilosc]]</f>
        <v>4109</v>
      </c>
      <c r="H488" s="2">
        <f>IF(cukier[[#This Row],[Dotychczas Kupno]]&lt;100, 0,IF(cukier[[#This Row],[Dotychczas Kupno]]&lt;1000, 0.05, IF(cukier[[#This Row],[Dotychczas Kupno]]&lt;10000, 0.1, 0.2)))</f>
        <v>0.1</v>
      </c>
      <c r="I488" s="2">
        <f>cukier[[#This Row],[Rabat]]*cukier[[#This Row],[Ilosc]]</f>
        <v>35.4</v>
      </c>
    </row>
    <row r="489" spans="1:9" x14ac:dyDescent="0.25">
      <c r="A489" s="1">
        <v>39277</v>
      </c>
      <c r="B489" s="2" t="s">
        <v>25</v>
      </c>
      <c r="C489">
        <v>113</v>
      </c>
      <c r="D489">
        <f>SUMIF(B:B,cukier[[#This Row],[NIP]],C:C)</f>
        <v>2717</v>
      </c>
      <c r="E489" s="2">
        <f>YEAR(cukier[[#This Row],[Data]])</f>
        <v>2007</v>
      </c>
      <c r="F489" s="2">
        <f>VLOOKUP(cukier[[#This Row],[Rok]],$U$8:$V$17,2)*cukier[[#This Row],[Ilosc]]</f>
        <v>236.17</v>
      </c>
      <c r="G489" s="2">
        <f>SUMIFS(C:C,A:A,"&lt;"&amp;A489,B:B,cukier[[#This Row],[NIP]])+cukier[[#This Row],[Ilosc]]</f>
        <v>661</v>
      </c>
      <c r="H489" s="2">
        <f>IF(cukier[[#This Row],[Dotychczas Kupno]]&lt;100, 0,IF(cukier[[#This Row],[Dotychczas Kupno]]&lt;1000, 0.05, IF(cukier[[#This Row],[Dotychczas Kupno]]&lt;10000, 0.1, 0.2)))</f>
        <v>0.05</v>
      </c>
      <c r="I489" s="2">
        <f>cukier[[#This Row],[Rabat]]*cukier[[#This Row],[Ilosc]]</f>
        <v>5.65</v>
      </c>
    </row>
    <row r="490" spans="1:9" x14ac:dyDescent="0.25">
      <c r="A490" s="1">
        <v>39278</v>
      </c>
      <c r="B490" s="2" t="s">
        <v>145</v>
      </c>
      <c r="C490">
        <v>3</v>
      </c>
      <c r="D490">
        <f>SUMIF(B:B,cukier[[#This Row],[NIP]],C:C)</f>
        <v>14</v>
      </c>
      <c r="E490" s="2">
        <f>YEAR(cukier[[#This Row],[Data]])</f>
        <v>2007</v>
      </c>
      <c r="F490" s="2">
        <f>VLOOKUP(cukier[[#This Row],[Rok]],$U$8:$V$17,2)*cukier[[#This Row],[Ilosc]]</f>
        <v>6.27</v>
      </c>
      <c r="G490" s="2">
        <f>SUMIFS(C:C,A:A,"&lt;"&amp;A490,B:B,cukier[[#This Row],[NIP]])+cukier[[#This Row],[Ilosc]]</f>
        <v>3</v>
      </c>
      <c r="H490" s="2">
        <f>IF(cukier[[#This Row],[Dotychczas Kupno]]&lt;100, 0,IF(cukier[[#This Row],[Dotychczas Kupno]]&lt;1000, 0.05, IF(cukier[[#This Row],[Dotychczas Kupno]]&lt;10000, 0.1, 0.2)))</f>
        <v>0</v>
      </c>
      <c r="I490" s="2">
        <f>cukier[[#This Row],[Rabat]]*cukier[[#This Row],[Ilosc]]</f>
        <v>0</v>
      </c>
    </row>
    <row r="491" spans="1:9" x14ac:dyDescent="0.25">
      <c r="A491" s="1">
        <v>39278</v>
      </c>
      <c r="B491" s="2" t="s">
        <v>45</v>
      </c>
      <c r="C491">
        <v>446</v>
      </c>
      <c r="D491">
        <f>SUMIF(B:B,cukier[[#This Row],[NIP]],C:C)</f>
        <v>26451</v>
      </c>
      <c r="E491" s="2">
        <f>YEAR(cukier[[#This Row],[Data]])</f>
        <v>2007</v>
      </c>
      <c r="F491" s="2">
        <f>VLOOKUP(cukier[[#This Row],[Rok]],$U$8:$V$17,2)*cukier[[#This Row],[Ilosc]]</f>
        <v>932.14</v>
      </c>
      <c r="G491" s="2">
        <f>SUMIFS(C:C,A:A,"&lt;"&amp;A491,B:B,cukier[[#This Row],[NIP]])+cukier[[#This Row],[Ilosc]]</f>
        <v>4765</v>
      </c>
      <c r="H491" s="2">
        <f>IF(cukier[[#This Row],[Dotychczas Kupno]]&lt;100, 0,IF(cukier[[#This Row],[Dotychczas Kupno]]&lt;1000, 0.05, IF(cukier[[#This Row],[Dotychczas Kupno]]&lt;10000, 0.1, 0.2)))</f>
        <v>0.1</v>
      </c>
      <c r="I491" s="2">
        <f>cukier[[#This Row],[Rabat]]*cukier[[#This Row],[Ilosc]]</f>
        <v>44.6</v>
      </c>
    </row>
    <row r="492" spans="1:9" x14ac:dyDescent="0.25">
      <c r="A492" s="1">
        <v>39278</v>
      </c>
      <c r="B492" s="2" t="s">
        <v>121</v>
      </c>
      <c r="C492">
        <v>9</v>
      </c>
      <c r="D492">
        <f>SUMIF(B:B,cukier[[#This Row],[NIP]],C:C)</f>
        <v>12</v>
      </c>
      <c r="E492" s="2">
        <f>YEAR(cukier[[#This Row],[Data]])</f>
        <v>2007</v>
      </c>
      <c r="F492" s="2">
        <f>VLOOKUP(cukier[[#This Row],[Rok]],$U$8:$V$17,2)*cukier[[#This Row],[Ilosc]]</f>
        <v>18.809999999999999</v>
      </c>
      <c r="G492" s="2">
        <f>SUMIFS(C:C,A:A,"&lt;"&amp;A492,B:B,cukier[[#This Row],[NIP]])+cukier[[#This Row],[Ilosc]]</f>
        <v>12</v>
      </c>
      <c r="H492" s="2">
        <f>IF(cukier[[#This Row],[Dotychczas Kupno]]&lt;100, 0,IF(cukier[[#This Row],[Dotychczas Kupno]]&lt;1000, 0.05, IF(cukier[[#This Row],[Dotychczas Kupno]]&lt;10000, 0.1, 0.2)))</f>
        <v>0</v>
      </c>
      <c r="I492" s="2">
        <f>cukier[[#This Row],[Rabat]]*cukier[[#This Row],[Ilosc]]</f>
        <v>0</v>
      </c>
    </row>
    <row r="493" spans="1:9" x14ac:dyDescent="0.25">
      <c r="A493" s="1">
        <v>39282</v>
      </c>
      <c r="B493" s="2" t="s">
        <v>50</v>
      </c>
      <c r="C493">
        <v>445</v>
      </c>
      <c r="D493">
        <f>SUMIF(B:B,cukier[[#This Row],[NIP]],C:C)</f>
        <v>22352</v>
      </c>
      <c r="E493" s="2">
        <f>YEAR(cukier[[#This Row],[Data]])</f>
        <v>2007</v>
      </c>
      <c r="F493" s="2">
        <f>VLOOKUP(cukier[[#This Row],[Rok]],$U$8:$V$17,2)*cukier[[#This Row],[Ilosc]]</f>
        <v>930.05</v>
      </c>
      <c r="G493" s="2">
        <f>SUMIFS(C:C,A:A,"&lt;"&amp;A493,B:B,cukier[[#This Row],[NIP]])+cukier[[#This Row],[Ilosc]]</f>
        <v>5321</v>
      </c>
      <c r="H493" s="2">
        <f>IF(cukier[[#This Row],[Dotychczas Kupno]]&lt;100, 0,IF(cukier[[#This Row],[Dotychczas Kupno]]&lt;1000, 0.05, IF(cukier[[#This Row],[Dotychczas Kupno]]&lt;10000, 0.1, 0.2)))</f>
        <v>0.1</v>
      </c>
      <c r="I493" s="2">
        <f>cukier[[#This Row],[Rabat]]*cukier[[#This Row],[Ilosc]]</f>
        <v>44.5</v>
      </c>
    </row>
    <row r="494" spans="1:9" x14ac:dyDescent="0.25">
      <c r="A494" s="1">
        <v>39283</v>
      </c>
      <c r="B494" s="2" t="s">
        <v>69</v>
      </c>
      <c r="C494">
        <v>47</v>
      </c>
      <c r="D494">
        <f>SUMIF(B:B,cukier[[#This Row],[NIP]],C:C)</f>
        <v>3803</v>
      </c>
      <c r="E494" s="2">
        <f>YEAR(cukier[[#This Row],[Data]])</f>
        <v>2007</v>
      </c>
      <c r="F494" s="2">
        <f>VLOOKUP(cukier[[#This Row],[Rok]],$U$8:$V$17,2)*cukier[[#This Row],[Ilosc]]</f>
        <v>98.22999999999999</v>
      </c>
      <c r="G494" s="2">
        <f>SUMIFS(C:C,A:A,"&lt;"&amp;A494,B:B,cukier[[#This Row],[NIP]])+cukier[[#This Row],[Ilosc]]</f>
        <v>701</v>
      </c>
      <c r="H494" s="2">
        <f>IF(cukier[[#This Row],[Dotychczas Kupno]]&lt;100, 0,IF(cukier[[#This Row],[Dotychczas Kupno]]&lt;1000, 0.05, IF(cukier[[#This Row],[Dotychczas Kupno]]&lt;10000, 0.1, 0.2)))</f>
        <v>0.05</v>
      </c>
      <c r="I494" s="2">
        <f>cukier[[#This Row],[Rabat]]*cukier[[#This Row],[Ilosc]]</f>
        <v>2.35</v>
      </c>
    </row>
    <row r="495" spans="1:9" x14ac:dyDescent="0.25">
      <c r="A495" s="1">
        <v>39284</v>
      </c>
      <c r="B495" s="2" t="s">
        <v>146</v>
      </c>
      <c r="C495">
        <v>14</v>
      </c>
      <c r="D495">
        <f>SUMIF(B:B,cukier[[#This Row],[NIP]],C:C)</f>
        <v>50</v>
      </c>
      <c r="E495" s="2">
        <f>YEAR(cukier[[#This Row],[Data]])</f>
        <v>2007</v>
      </c>
      <c r="F495" s="2">
        <f>VLOOKUP(cukier[[#This Row],[Rok]],$U$8:$V$17,2)*cukier[[#This Row],[Ilosc]]</f>
        <v>29.259999999999998</v>
      </c>
      <c r="G495" s="2">
        <f>SUMIFS(C:C,A:A,"&lt;"&amp;A495,B:B,cukier[[#This Row],[NIP]])+cukier[[#This Row],[Ilosc]]</f>
        <v>14</v>
      </c>
      <c r="H495" s="2">
        <f>IF(cukier[[#This Row],[Dotychczas Kupno]]&lt;100, 0,IF(cukier[[#This Row],[Dotychczas Kupno]]&lt;1000, 0.05, IF(cukier[[#This Row],[Dotychczas Kupno]]&lt;10000, 0.1, 0.2)))</f>
        <v>0</v>
      </c>
      <c r="I495" s="2">
        <f>cukier[[#This Row],[Rabat]]*cukier[[#This Row],[Ilosc]]</f>
        <v>0</v>
      </c>
    </row>
    <row r="496" spans="1:9" x14ac:dyDescent="0.25">
      <c r="A496" s="1">
        <v>39289</v>
      </c>
      <c r="B496" s="2" t="s">
        <v>37</v>
      </c>
      <c r="C496">
        <v>187</v>
      </c>
      <c r="D496">
        <f>SUMIF(B:B,cukier[[#This Row],[NIP]],C:C)</f>
        <v>5232</v>
      </c>
      <c r="E496" s="2">
        <f>YEAR(cukier[[#This Row],[Data]])</f>
        <v>2007</v>
      </c>
      <c r="F496" s="2">
        <f>VLOOKUP(cukier[[#This Row],[Rok]],$U$8:$V$17,2)*cukier[[#This Row],[Ilosc]]</f>
        <v>390.83</v>
      </c>
      <c r="G496" s="2">
        <f>SUMIFS(C:C,A:A,"&lt;"&amp;A496,B:B,cukier[[#This Row],[NIP]])+cukier[[#This Row],[Ilosc]]</f>
        <v>1146</v>
      </c>
      <c r="H496" s="2">
        <f>IF(cukier[[#This Row],[Dotychczas Kupno]]&lt;100, 0,IF(cukier[[#This Row],[Dotychczas Kupno]]&lt;1000, 0.05, IF(cukier[[#This Row],[Dotychczas Kupno]]&lt;10000, 0.1, 0.2)))</f>
        <v>0.1</v>
      </c>
      <c r="I496" s="2">
        <f>cukier[[#This Row],[Rabat]]*cukier[[#This Row],[Ilosc]]</f>
        <v>18.7</v>
      </c>
    </row>
    <row r="497" spans="1:9" x14ac:dyDescent="0.25">
      <c r="A497" s="1">
        <v>39290</v>
      </c>
      <c r="B497" s="2" t="s">
        <v>45</v>
      </c>
      <c r="C497">
        <v>355</v>
      </c>
      <c r="D497">
        <f>SUMIF(B:B,cukier[[#This Row],[NIP]],C:C)</f>
        <v>26451</v>
      </c>
      <c r="E497" s="2">
        <f>YEAR(cukier[[#This Row],[Data]])</f>
        <v>2007</v>
      </c>
      <c r="F497" s="2">
        <f>VLOOKUP(cukier[[#This Row],[Rok]],$U$8:$V$17,2)*cukier[[#This Row],[Ilosc]]</f>
        <v>741.94999999999993</v>
      </c>
      <c r="G497" s="2">
        <f>SUMIFS(C:C,A:A,"&lt;"&amp;A497,B:B,cukier[[#This Row],[NIP]])+cukier[[#This Row],[Ilosc]]</f>
        <v>5120</v>
      </c>
      <c r="H497" s="2">
        <f>IF(cukier[[#This Row],[Dotychczas Kupno]]&lt;100, 0,IF(cukier[[#This Row],[Dotychczas Kupno]]&lt;1000, 0.05, IF(cukier[[#This Row],[Dotychczas Kupno]]&lt;10000, 0.1, 0.2)))</f>
        <v>0.1</v>
      </c>
      <c r="I497" s="2">
        <f>cukier[[#This Row],[Rabat]]*cukier[[#This Row],[Ilosc]]</f>
        <v>35.5</v>
      </c>
    </row>
    <row r="498" spans="1:9" x14ac:dyDescent="0.25">
      <c r="A498" s="1">
        <v>39291</v>
      </c>
      <c r="B498" s="2" t="s">
        <v>115</v>
      </c>
      <c r="C498">
        <v>6</v>
      </c>
      <c r="D498">
        <f>SUMIF(B:B,cukier[[#This Row],[NIP]],C:C)</f>
        <v>29</v>
      </c>
      <c r="E498" s="2">
        <f>YEAR(cukier[[#This Row],[Data]])</f>
        <v>2007</v>
      </c>
      <c r="F498" s="2">
        <f>VLOOKUP(cukier[[#This Row],[Rok]],$U$8:$V$17,2)*cukier[[#This Row],[Ilosc]]</f>
        <v>12.54</v>
      </c>
      <c r="G498" s="2">
        <f>SUMIFS(C:C,A:A,"&lt;"&amp;A498,B:B,cukier[[#This Row],[NIP]])+cukier[[#This Row],[Ilosc]]</f>
        <v>18</v>
      </c>
      <c r="H498" s="2">
        <f>IF(cukier[[#This Row],[Dotychczas Kupno]]&lt;100, 0,IF(cukier[[#This Row],[Dotychczas Kupno]]&lt;1000, 0.05, IF(cukier[[#This Row],[Dotychczas Kupno]]&lt;10000, 0.1, 0.2)))</f>
        <v>0</v>
      </c>
      <c r="I498" s="2">
        <f>cukier[[#This Row],[Rabat]]*cukier[[#This Row],[Ilosc]]</f>
        <v>0</v>
      </c>
    </row>
    <row r="499" spans="1:9" x14ac:dyDescent="0.25">
      <c r="A499" s="1">
        <v>39292</v>
      </c>
      <c r="B499" s="2" t="s">
        <v>68</v>
      </c>
      <c r="C499">
        <v>18</v>
      </c>
      <c r="D499">
        <f>SUMIF(B:B,cukier[[#This Row],[NIP]],C:C)</f>
        <v>37</v>
      </c>
      <c r="E499" s="2">
        <f>YEAR(cukier[[#This Row],[Data]])</f>
        <v>2007</v>
      </c>
      <c r="F499" s="2">
        <f>VLOOKUP(cukier[[#This Row],[Rok]],$U$8:$V$17,2)*cukier[[#This Row],[Ilosc]]</f>
        <v>37.619999999999997</v>
      </c>
      <c r="G499" s="2">
        <f>SUMIFS(C:C,A:A,"&lt;"&amp;A499,B:B,cukier[[#This Row],[NIP]])+cukier[[#This Row],[Ilosc]]</f>
        <v>26</v>
      </c>
      <c r="H499" s="2">
        <f>IF(cukier[[#This Row],[Dotychczas Kupno]]&lt;100, 0,IF(cukier[[#This Row],[Dotychczas Kupno]]&lt;1000, 0.05, IF(cukier[[#This Row],[Dotychczas Kupno]]&lt;10000, 0.1, 0.2)))</f>
        <v>0</v>
      </c>
      <c r="I499" s="2">
        <f>cukier[[#This Row],[Rabat]]*cukier[[#This Row],[Ilosc]]</f>
        <v>0</v>
      </c>
    </row>
    <row r="500" spans="1:9" x14ac:dyDescent="0.25">
      <c r="A500" s="1">
        <v>39294</v>
      </c>
      <c r="B500" s="2" t="s">
        <v>71</v>
      </c>
      <c r="C500">
        <v>111</v>
      </c>
      <c r="D500">
        <f>SUMIF(B:B,cukier[[#This Row],[NIP]],C:C)</f>
        <v>3185</v>
      </c>
      <c r="E500" s="2">
        <f>YEAR(cukier[[#This Row],[Data]])</f>
        <v>2007</v>
      </c>
      <c r="F500" s="2">
        <f>VLOOKUP(cukier[[#This Row],[Rok]],$U$8:$V$17,2)*cukier[[#This Row],[Ilosc]]</f>
        <v>231.98999999999998</v>
      </c>
      <c r="G500" s="2">
        <f>SUMIFS(C:C,A:A,"&lt;"&amp;A500,B:B,cukier[[#This Row],[NIP]])+cukier[[#This Row],[Ilosc]]</f>
        <v>720</v>
      </c>
      <c r="H500" s="2">
        <f>IF(cukier[[#This Row],[Dotychczas Kupno]]&lt;100, 0,IF(cukier[[#This Row],[Dotychczas Kupno]]&lt;1000, 0.05, IF(cukier[[#This Row],[Dotychczas Kupno]]&lt;10000, 0.1, 0.2)))</f>
        <v>0.05</v>
      </c>
      <c r="I500" s="2">
        <f>cukier[[#This Row],[Rabat]]*cukier[[#This Row],[Ilosc]]</f>
        <v>5.5500000000000007</v>
      </c>
    </row>
    <row r="501" spans="1:9" x14ac:dyDescent="0.25">
      <c r="A501" s="1">
        <v>39294</v>
      </c>
      <c r="B501" s="2" t="s">
        <v>8</v>
      </c>
      <c r="C501">
        <v>156</v>
      </c>
      <c r="D501">
        <f>SUMIF(B:B,cukier[[#This Row],[NIP]],C:C)</f>
        <v>3835</v>
      </c>
      <c r="E501" s="2">
        <f>YEAR(cukier[[#This Row],[Data]])</f>
        <v>2007</v>
      </c>
      <c r="F501" s="2">
        <f>VLOOKUP(cukier[[#This Row],[Rok]],$U$8:$V$17,2)*cukier[[#This Row],[Ilosc]]</f>
        <v>326.03999999999996</v>
      </c>
      <c r="G501" s="2">
        <f>SUMIFS(C:C,A:A,"&lt;"&amp;A501,B:B,cukier[[#This Row],[NIP]])+cukier[[#This Row],[Ilosc]]</f>
        <v>791</v>
      </c>
      <c r="H501" s="2">
        <f>IF(cukier[[#This Row],[Dotychczas Kupno]]&lt;100, 0,IF(cukier[[#This Row],[Dotychczas Kupno]]&lt;1000, 0.05, IF(cukier[[#This Row],[Dotychczas Kupno]]&lt;10000, 0.1, 0.2)))</f>
        <v>0.05</v>
      </c>
      <c r="I501" s="2">
        <f>cukier[[#This Row],[Rabat]]*cukier[[#This Row],[Ilosc]]</f>
        <v>7.8000000000000007</v>
      </c>
    </row>
    <row r="502" spans="1:9" x14ac:dyDescent="0.25">
      <c r="A502" s="1">
        <v>39295</v>
      </c>
      <c r="B502" s="2" t="s">
        <v>45</v>
      </c>
      <c r="C502">
        <v>396</v>
      </c>
      <c r="D502">
        <f>SUMIF(B:B,cukier[[#This Row],[NIP]],C:C)</f>
        <v>26451</v>
      </c>
      <c r="E502" s="2">
        <f>YEAR(cukier[[#This Row],[Data]])</f>
        <v>2007</v>
      </c>
      <c r="F502" s="2">
        <f>VLOOKUP(cukier[[#This Row],[Rok]],$U$8:$V$17,2)*cukier[[#This Row],[Ilosc]]</f>
        <v>827.64</v>
      </c>
      <c r="G502" s="2">
        <f>SUMIFS(C:C,A:A,"&lt;"&amp;A502,B:B,cukier[[#This Row],[NIP]])+cukier[[#This Row],[Ilosc]]</f>
        <v>5516</v>
      </c>
      <c r="H502" s="2">
        <f>IF(cukier[[#This Row],[Dotychczas Kupno]]&lt;100, 0,IF(cukier[[#This Row],[Dotychczas Kupno]]&lt;1000, 0.05, IF(cukier[[#This Row],[Dotychczas Kupno]]&lt;10000, 0.1, 0.2)))</f>
        <v>0.1</v>
      </c>
      <c r="I502" s="2">
        <f>cukier[[#This Row],[Rabat]]*cukier[[#This Row],[Ilosc]]</f>
        <v>39.6</v>
      </c>
    </row>
    <row r="503" spans="1:9" x14ac:dyDescent="0.25">
      <c r="A503" s="1">
        <v>39299</v>
      </c>
      <c r="B503" s="2" t="s">
        <v>60</v>
      </c>
      <c r="C503">
        <v>7</v>
      </c>
      <c r="D503">
        <f>SUMIF(B:B,cukier[[#This Row],[NIP]],C:C)</f>
        <v>46</v>
      </c>
      <c r="E503" s="2">
        <f>YEAR(cukier[[#This Row],[Data]])</f>
        <v>2007</v>
      </c>
      <c r="F503" s="2">
        <f>VLOOKUP(cukier[[#This Row],[Rok]],$U$8:$V$17,2)*cukier[[#This Row],[Ilosc]]</f>
        <v>14.629999999999999</v>
      </c>
      <c r="G503" s="2">
        <f>SUMIFS(C:C,A:A,"&lt;"&amp;A503,B:B,cukier[[#This Row],[NIP]])+cukier[[#This Row],[Ilosc]]</f>
        <v>22</v>
      </c>
      <c r="H503" s="2">
        <f>IF(cukier[[#This Row],[Dotychczas Kupno]]&lt;100, 0,IF(cukier[[#This Row],[Dotychczas Kupno]]&lt;1000, 0.05, IF(cukier[[#This Row],[Dotychczas Kupno]]&lt;10000, 0.1, 0.2)))</f>
        <v>0</v>
      </c>
      <c r="I503" s="2">
        <f>cukier[[#This Row],[Rabat]]*cukier[[#This Row],[Ilosc]]</f>
        <v>0</v>
      </c>
    </row>
    <row r="504" spans="1:9" x14ac:dyDescent="0.25">
      <c r="A504" s="1">
        <v>39301</v>
      </c>
      <c r="B504" s="2" t="s">
        <v>55</v>
      </c>
      <c r="C504">
        <v>98</v>
      </c>
      <c r="D504">
        <f>SUMIF(B:B,cukier[[#This Row],[NIP]],C:C)</f>
        <v>4926</v>
      </c>
      <c r="E504" s="2">
        <f>YEAR(cukier[[#This Row],[Data]])</f>
        <v>2007</v>
      </c>
      <c r="F504" s="2">
        <f>VLOOKUP(cukier[[#This Row],[Rok]],$U$8:$V$17,2)*cukier[[#This Row],[Ilosc]]</f>
        <v>204.82</v>
      </c>
      <c r="G504" s="2">
        <f>SUMIFS(C:C,A:A,"&lt;"&amp;A504,B:B,cukier[[#This Row],[NIP]])+cukier[[#This Row],[Ilosc]]</f>
        <v>950</v>
      </c>
      <c r="H504" s="2">
        <f>IF(cukier[[#This Row],[Dotychczas Kupno]]&lt;100, 0,IF(cukier[[#This Row],[Dotychczas Kupno]]&lt;1000, 0.05, IF(cukier[[#This Row],[Dotychczas Kupno]]&lt;10000, 0.1, 0.2)))</f>
        <v>0.05</v>
      </c>
      <c r="I504" s="2">
        <f>cukier[[#This Row],[Rabat]]*cukier[[#This Row],[Ilosc]]</f>
        <v>4.9000000000000004</v>
      </c>
    </row>
    <row r="505" spans="1:9" x14ac:dyDescent="0.25">
      <c r="A505" s="1">
        <v>39303</v>
      </c>
      <c r="B505" s="2" t="s">
        <v>45</v>
      </c>
      <c r="C505">
        <v>405</v>
      </c>
      <c r="D505">
        <f>SUMIF(B:B,cukier[[#This Row],[NIP]],C:C)</f>
        <v>26451</v>
      </c>
      <c r="E505" s="2">
        <f>YEAR(cukier[[#This Row],[Data]])</f>
        <v>2007</v>
      </c>
      <c r="F505" s="2">
        <f>VLOOKUP(cukier[[#This Row],[Rok]],$U$8:$V$17,2)*cukier[[#This Row],[Ilosc]]</f>
        <v>846.44999999999993</v>
      </c>
      <c r="G505" s="2">
        <f>SUMIFS(C:C,A:A,"&lt;"&amp;A505,B:B,cukier[[#This Row],[NIP]])+cukier[[#This Row],[Ilosc]]</f>
        <v>5921</v>
      </c>
      <c r="H505" s="2">
        <f>IF(cukier[[#This Row],[Dotychczas Kupno]]&lt;100, 0,IF(cukier[[#This Row],[Dotychczas Kupno]]&lt;1000, 0.05, IF(cukier[[#This Row],[Dotychczas Kupno]]&lt;10000, 0.1, 0.2)))</f>
        <v>0.1</v>
      </c>
      <c r="I505" s="2">
        <f>cukier[[#This Row],[Rabat]]*cukier[[#This Row],[Ilosc]]</f>
        <v>40.5</v>
      </c>
    </row>
    <row r="506" spans="1:9" x14ac:dyDescent="0.25">
      <c r="A506" s="1">
        <v>39305</v>
      </c>
      <c r="B506" s="2" t="s">
        <v>7</v>
      </c>
      <c r="C506">
        <v>220</v>
      </c>
      <c r="D506">
        <f>SUMIF(B:B,cukier[[#This Row],[NIP]],C:C)</f>
        <v>27505</v>
      </c>
      <c r="E506" s="2">
        <f>YEAR(cukier[[#This Row],[Data]])</f>
        <v>2007</v>
      </c>
      <c r="F506" s="2">
        <f>VLOOKUP(cukier[[#This Row],[Rok]],$U$8:$V$17,2)*cukier[[#This Row],[Ilosc]]</f>
        <v>459.79999999999995</v>
      </c>
      <c r="G506" s="2">
        <f>SUMIFS(C:C,A:A,"&lt;"&amp;A506,B:B,cukier[[#This Row],[NIP]])+cukier[[#This Row],[Ilosc]]</f>
        <v>7902</v>
      </c>
      <c r="H506" s="2">
        <f>IF(cukier[[#This Row],[Dotychczas Kupno]]&lt;100, 0,IF(cukier[[#This Row],[Dotychczas Kupno]]&lt;1000, 0.05, IF(cukier[[#This Row],[Dotychczas Kupno]]&lt;10000, 0.1, 0.2)))</f>
        <v>0.1</v>
      </c>
      <c r="I506" s="2">
        <f>cukier[[#This Row],[Rabat]]*cukier[[#This Row],[Ilosc]]</f>
        <v>22</v>
      </c>
    </row>
    <row r="507" spans="1:9" x14ac:dyDescent="0.25">
      <c r="A507" s="1">
        <v>39306</v>
      </c>
      <c r="B507" s="2" t="s">
        <v>30</v>
      </c>
      <c r="C507">
        <v>141</v>
      </c>
      <c r="D507">
        <f>SUMIF(B:B,cukier[[#This Row],[NIP]],C:C)</f>
        <v>5120</v>
      </c>
      <c r="E507" s="2">
        <f>YEAR(cukier[[#This Row],[Data]])</f>
        <v>2007</v>
      </c>
      <c r="F507" s="2">
        <f>VLOOKUP(cukier[[#This Row],[Rok]],$U$8:$V$17,2)*cukier[[#This Row],[Ilosc]]</f>
        <v>294.69</v>
      </c>
      <c r="G507" s="2">
        <f>SUMIFS(C:C,A:A,"&lt;"&amp;A507,B:B,cukier[[#This Row],[NIP]])+cukier[[#This Row],[Ilosc]]</f>
        <v>1544</v>
      </c>
      <c r="H507" s="2">
        <f>IF(cukier[[#This Row],[Dotychczas Kupno]]&lt;100, 0,IF(cukier[[#This Row],[Dotychczas Kupno]]&lt;1000, 0.05, IF(cukier[[#This Row],[Dotychczas Kupno]]&lt;10000, 0.1, 0.2)))</f>
        <v>0.1</v>
      </c>
      <c r="I507" s="2">
        <f>cukier[[#This Row],[Rabat]]*cukier[[#This Row],[Ilosc]]</f>
        <v>14.100000000000001</v>
      </c>
    </row>
    <row r="508" spans="1:9" x14ac:dyDescent="0.25">
      <c r="A508" s="1">
        <v>39307</v>
      </c>
      <c r="B508" s="2" t="s">
        <v>90</v>
      </c>
      <c r="C508">
        <v>17</v>
      </c>
      <c r="D508">
        <f>SUMIF(B:B,cukier[[#This Row],[NIP]],C:C)</f>
        <v>60</v>
      </c>
      <c r="E508" s="2">
        <f>YEAR(cukier[[#This Row],[Data]])</f>
        <v>2007</v>
      </c>
      <c r="F508" s="2">
        <f>VLOOKUP(cukier[[#This Row],[Rok]],$U$8:$V$17,2)*cukier[[#This Row],[Ilosc]]</f>
        <v>35.53</v>
      </c>
      <c r="G508" s="2">
        <f>SUMIFS(C:C,A:A,"&lt;"&amp;A508,B:B,cukier[[#This Row],[NIP]])+cukier[[#This Row],[Ilosc]]</f>
        <v>42</v>
      </c>
      <c r="H508" s="2">
        <f>IF(cukier[[#This Row],[Dotychczas Kupno]]&lt;100, 0,IF(cukier[[#This Row],[Dotychczas Kupno]]&lt;1000, 0.05, IF(cukier[[#This Row],[Dotychczas Kupno]]&lt;10000, 0.1, 0.2)))</f>
        <v>0</v>
      </c>
      <c r="I508" s="2">
        <f>cukier[[#This Row],[Rabat]]*cukier[[#This Row],[Ilosc]]</f>
        <v>0</v>
      </c>
    </row>
    <row r="509" spans="1:9" x14ac:dyDescent="0.25">
      <c r="A509" s="1">
        <v>39307</v>
      </c>
      <c r="B509" s="2" t="s">
        <v>9</v>
      </c>
      <c r="C509">
        <v>260</v>
      </c>
      <c r="D509">
        <f>SUMIF(B:B,cukier[[#This Row],[NIP]],C:C)</f>
        <v>26955</v>
      </c>
      <c r="E509" s="2">
        <f>YEAR(cukier[[#This Row],[Data]])</f>
        <v>2007</v>
      </c>
      <c r="F509" s="2">
        <f>VLOOKUP(cukier[[#This Row],[Rok]],$U$8:$V$17,2)*cukier[[#This Row],[Ilosc]]</f>
        <v>543.4</v>
      </c>
      <c r="G509" s="2">
        <f>SUMIFS(C:C,A:A,"&lt;"&amp;A509,B:B,cukier[[#This Row],[NIP]])+cukier[[#This Row],[Ilosc]]</f>
        <v>6491</v>
      </c>
      <c r="H509" s="2">
        <f>IF(cukier[[#This Row],[Dotychczas Kupno]]&lt;100, 0,IF(cukier[[#This Row],[Dotychczas Kupno]]&lt;1000, 0.05, IF(cukier[[#This Row],[Dotychczas Kupno]]&lt;10000, 0.1, 0.2)))</f>
        <v>0.1</v>
      </c>
      <c r="I509" s="2">
        <f>cukier[[#This Row],[Rabat]]*cukier[[#This Row],[Ilosc]]</f>
        <v>26</v>
      </c>
    </row>
    <row r="510" spans="1:9" x14ac:dyDescent="0.25">
      <c r="A510" s="1">
        <v>39308</v>
      </c>
      <c r="B510" s="2" t="s">
        <v>119</v>
      </c>
      <c r="C510">
        <v>11</v>
      </c>
      <c r="D510">
        <f>SUMIF(B:B,cukier[[#This Row],[NIP]],C:C)</f>
        <v>36</v>
      </c>
      <c r="E510" s="2">
        <f>YEAR(cukier[[#This Row],[Data]])</f>
        <v>2007</v>
      </c>
      <c r="F510" s="2">
        <f>VLOOKUP(cukier[[#This Row],[Rok]],$U$8:$V$17,2)*cukier[[#This Row],[Ilosc]]</f>
        <v>22.99</v>
      </c>
      <c r="G510" s="2">
        <f>SUMIFS(C:C,A:A,"&lt;"&amp;A510,B:B,cukier[[#This Row],[NIP]])+cukier[[#This Row],[Ilosc]]</f>
        <v>20</v>
      </c>
      <c r="H510" s="2">
        <f>IF(cukier[[#This Row],[Dotychczas Kupno]]&lt;100, 0,IF(cukier[[#This Row],[Dotychczas Kupno]]&lt;1000, 0.05, IF(cukier[[#This Row],[Dotychczas Kupno]]&lt;10000, 0.1, 0.2)))</f>
        <v>0</v>
      </c>
      <c r="I510" s="2">
        <f>cukier[[#This Row],[Rabat]]*cukier[[#This Row],[Ilosc]]</f>
        <v>0</v>
      </c>
    </row>
    <row r="511" spans="1:9" x14ac:dyDescent="0.25">
      <c r="A511" s="1">
        <v>39312</v>
      </c>
      <c r="B511" s="2" t="s">
        <v>52</v>
      </c>
      <c r="C511">
        <v>182</v>
      </c>
      <c r="D511">
        <f>SUMIF(B:B,cukier[[#This Row],[NIP]],C:C)</f>
        <v>5460</v>
      </c>
      <c r="E511" s="2">
        <f>YEAR(cukier[[#This Row],[Data]])</f>
        <v>2007</v>
      </c>
      <c r="F511" s="2">
        <f>VLOOKUP(cukier[[#This Row],[Rok]],$U$8:$V$17,2)*cukier[[#This Row],[Ilosc]]</f>
        <v>380.38</v>
      </c>
      <c r="G511" s="2">
        <f>SUMIFS(C:C,A:A,"&lt;"&amp;A511,B:B,cukier[[#This Row],[NIP]])+cukier[[#This Row],[Ilosc]]</f>
        <v>858</v>
      </c>
      <c r="H511" s="2">
        <f>IF(cukier[[#This Row],[Dotychczas Kupno]]&lt;100, 0,IF(cukier[[#This Row],[Dotychczas Kupno]]&lt;1000, 0.05, IF(cukier[[#This Row],[Dotychczas Kupno]]&lt;10000, 0.1, 0.2)))</f>
        <v>0.05</v>
      </c>
      <c r="I511" s="2">
        <f>cukier[[#This Row],[Rabat]]*cukier[[#This Row],[Ilosc]]</f>
        <v>9.1</v>
      </c>
    </row>
    <row r="512" spans="1:9" x14ac:dyDescent="0.25">
      <c r="A512" s="1">
        <v>39314</v>
      </c>
      <c r="B512" s="2" t="s">
        <v>37</v>
      </c>
      <c r="C512">
        <v>59</v>
      </c>
      <c r="D512">
        <f>SUMIF(B:B,cukier[[#This Row],[NIP]],C:C)</f>
        <v>5232</v>
      </c>
      <c r="E512" s="2">
        <f>YEAR(cukier[[#This Row],[Data]])</f>
        <v>2007</v>
      </c>
      <c r="F512" s="2">
        <f>VLOOKUP(cukier[[#This Row],[Rok]],$U$8:$V$17,2)*cukier[[#This Row],[Ilosc]]</f>
        <v>123.30999999999999</v>
      </c>
      <c r="G512" s="2">
        <f>SUMIFS(C:C,A:A,"&lt;"&amp;A512,B:B,cukier[[#This Row],[NIP]])+cukier[[#This Row],[Ilosc]]</f>
        <v>1205</v>
      </c>
      <c r="H512" s="2">
        <f>IF(cukier[[#This Row],[Dotychczas Kupno]]&lt;100, 0,IF(cukier[[#This Row],[Dotychczas Kupno]]&lt;1000, 0.05, IF(cukier[[#This Row],[Dotychczas Kupno]]&lt;10000, 0.1, 0.2)))</f>
        <v>0.1</v>
      </c>
      <c r="I512" s="2">
        <f>cukier[[#This Row],[Rabat]]*cukier[[#This Row],[Ilosc]]</f>
        <v>5.9</v>
      </c>
    </row>
    <row r="513" spans="1:9" x14ac:dyDescent="0.25">
      <c r="A513" s="1">
        <v>39315</v>
      </c>
      <c r="B513" s="2" t="s">
        <v>66</v>
      </c>
      <c r="C513">
        <v>45</v>
      </c>
      <c r="D513">
        <f>SUMIF(B:B,cukier[[#This Row],[NIP]],C:C)</f>
        <v>3795</v>
      </c>
      <c r="E513" s="2">
        <f>YEAR(cukier[[#This Row],[Data]])</f>
        <v>2007</v>
      </c>
      <c r="F513" s="2">
        <f>VLOOKUP(cukier[[#This Row],[Rok]],$U$8:$V$17,2)*cukier[[#This Row],[Ilosc]]</f>
        <v>94.05</v>
      </c>
      <c r="G513" s="2">
        <f>SUMIFS(C:C,A:A,"&lt;"&amp;A513,B:B,cukier[[#This Row],[NIP]])+cukier[[#This Row],[Ilosc]]</f>
        <v>747</v>
      </c>
      <c r="H513" s="2">
        <f>IF(cukier[[#This Row],[Dotychczas Kupno]]&lt;100, 0,IF(cukier[[#This Row],[Dotychczas Kupno]]&lt;1000, 0.05, IF(cukier[[#This Row],[Dotychczas Kupno]]&lt;10000, 0.1, 0.2)))</f>
        <v>0.05</v>
      </c>
      <c r="I513" s="2">
        <f>cukier[[#This Row],[Rabat]]*cukier[[#This Row],[Ilosc]]</f>
        <v>2.25</v>
      </c>
    </row>
    <row r="514" spans="1:9" x14ac:dyDescent="0.25">
      <c r="A514" s="1">
        <v>39315</v>
      </c>
      <c r="B514" s="2" t="s">
        <v>76</v>
      </c>
      <c r="C514">
        <v>3</v>
      </c>
      <c r="D514">
        <f>SUMIF(B:B,cukier[[#This Row],[NIP]],C:C)</f>
        <v>19</v>
      </c>
      <c r="E514" s="2">
        <f>YEAR(cukier[[#This Row],[Data]])</f>
        <v>2007</v>
      </c>
      <c r="F514" s="2">
        <f>VLOOKUP(cukier[[#This Row],[Rok]],$U$8:$V$17,2)*cukier[[#This Row],[Ilosc]]</f>
        <v>6.27</v>
      </c>
      <c r="G514" s="2">
        <f>SUMIFS(C:C,A:A,"&lt;"&amp;A514,B:B,cukier[[#This Row],[NIP]])+cukier[[#This Row],[Ilosc]]</f>
        <v>19</v>
      </c>
      <c r="H514" s="2">
        <f>IF(cukier[[#This Row],[Dotychczas Kupno]]&lt;100, 0,IF(cukier[[#This Row],[Dotychczas Kupno]]&lt;1000, 0.05, IF(cukier[[#This Row],[Dotychczas Kupno]]&lt;10000, 0.1, 0.2)))</f>
        <v>0</v>
      </c>
      <c r="I514" s="2">
        <f>cukier[[#This Row],[Rabat]]*cukier[[#This Row],[Ilosc]]</f>
        <v>0</v>
      </c>
    </row>
    <row r="515" spans="1:9" x14ac:dyDescent="0.25">
      <c r="A515" s="1">
        <v>39317</v>
      </c>
      <c r="B515" s="2" t="s">
        <v>61</v>
      </c>
      <c r="C515">
        <v>52</v>
      </c>
      <c r="D515">
        <f>SUMIF(B:B,cukier[[#This Row],[NIP]],C:C)</f>
        <v>3705</v>
      </c>
      <c r="E515" s="2">
        <f>YEAR(cukier[[#This Row],[Data]])</f>
        <v>2007</v>
      </c>
      <c r="F515" s="2">
        <f>VLOOKUP(cukier[[#This Row],[Rok]],$U$8:$V$17,2)*cukier[[#This Row],[Ilosc]]</f>
        <v>108.67999999999999</v>
      </c>
      <c r="G515" s="2">
        <f>SUMIFS(C:C,A:A,"&lt;"&amp;A515,B:B,cukier[[#This Row],[NIP]])+cukier[[#This Row],[Ilosc]]</f>
        <v>416</v>
      </c>
      <c r="H515" s="2">
        <f>IF(cukier[[#This Row],[Dotychczas Kupno]]&lt;100, 0,IF(cukier[[#This Row],[Dotychczas Kupno]]&lt;1000, 0.05, IF(cukier[[#This Row],[Dotychczas Kupno]]&lt;10000, 0.1, 0.2)))</f>
        <v>0.05</v>
      </c>
      <c r="I515" s="2">
        <f>cukier[[#This Row],[Rabat]]*cukier[[#This Row],[Ilosc]]</f>
        <v>2.6</v>
      </c>
    </row>
    <row r="516" spans="1:9" x14ac:dyDescent="0.25">
      <c r="A516" s="1">
        <v>39317</v>
      </c>
      <c r="B516" s="2" t="s">
        <v>22</v>
      </c>
      <c r="C516">
        <v>373</v>
      </c>
      <c r="D516">
        <f>SUMIF(B:B,cukier[[#This Row],[NIP]],C:C)</f>
        <v>26025</v>
      </c>
      <c r="E516" s="2">
        <f>YEAR(cukier[[#This Row],[Data]])</f>
        <v>2007</v>
      </c>
      <c r="F516" s="2">
        <f>VLOOKUP(cukier[[#This Row],[Rok]],$U$8:$V$17,2)*cukier[[#This Row],[Ilosc]]</f>
        <v>779.56999999999994</v>
      </c>
      <c r="G516" s="2">
        <f>SUMIFS(C:C,A:A,"&lt;"&amp;A516,B:B,cukier[[#This Row],[NIP]])+cukier[[#This Row],[Ilosc]]</f>
        <v>5448</v>
      </c>
      <c r="H516" s="2">
        <f>IF(cukier[[#This Row],[Dotychczas Kupno]]&lt;100, 0,IF(cukier[[#This Row],[Dotychczas Kupno]]&lt;1000, 0.05, IF(cukier[[#This Row],[Dotychczas Kupno]]&lt;10000, 0.1, 0.2)))</f>
        <v>0.1</v>
      </c>
      <c r="I516" s="2">
        <f>cukier[[#This Row],[Rabat]]*cukier[[#This Row],[Ilosc]]</f>
        <v>37.300000000000004</v>
      </c>
    </row>
    <row r="517" spans="1:9" x14ac:dyDescent="0.25">
      <c r="A517" s="1">
        <v>39318</v>
      </c>
      <c r="B517" s="2" t="s">
        <v>34</v>
      </c>
      <c r="C517">
        <v>2</v>
      </c>
      <c r="D517">
        <f>SUMIF(B:B,cukier[[#This Row],[NIP]],C:C)</f>
        <v>9</v>
      </c>
      <c r="E517" s="2">
        <f>YEAR(cukier[[#This Row],[Data]])</f>
        <v>2007</v>
      </c>
      <c r="F517" s="2">
        <f>VLOOKUP(cukier[[#This Row],[Rok]],$U$8:$V$17,2)*cukier[[#This Row],[Ilosc]]</f>
        <v>4.18</v>
      </c>
      <c r="G517" s="2">
        <f>SUMIFS(C:C,A:A,"&lt;"&amp;A517,B:B,cukier[[#This Row],[NIP]])+cukier[[#This Row],[Ilosc]]</f>
        <v>9</v>
      </c>
      <c r="H517" s="2">
        <f>IF(cukier[[#This Row],[Dotychczas Kupno]]&lt;100, 0,IF(cukier[[#This Row],[Dotychczas Kupno]]&lt;1000, 0.05, IF(cukier[[#This Row],[Dotychczas Kupno]]&lt;10000, 0.1, 0.2)))</f>
        <v>0</v>
      </c>
      <c r="I517" s="2">
        <f>cukier[[#This Row],[Rabat]]*cukier[[#This Row],[Ilosc]]</f>
        <v>0</v>
      </c>
    </row>
    <row r="518" spans="1:9" x14ac:dyDescent="0.25">
      <c r="A518" s="1">
        <v>39318</v>
      </c>
      <c r="B518" s="2" t="s">
        <v>24</v>
      </c>
      <c r="C518">
        <v>445</v>
      </c>
      <c r="D518">
        <f>SUMIF(B:B,cukier[[#This Row],[NIP]],C:C)</f>
        <v>5797</v>
      </c>
      <c r="E518" s="2">
        <f>YEAR(cukier[[#This Row],[Data]])</f>
        <v>2007</v>
      </c>
      <c r="F518" s="2">
        <f>VLOOKUP(cukier[[#This Row],[Rok]],$U$8:$V$17,2)*cukier[[#This Row],[Ilosc]]</f>
        <v>930.05</v>
      </c>
      <c r="G518" s="2">
        <f>SUMIFS(C:C,A:A,"&lt;"&amp;A518,B:B,cukier[[#This Row],[NIP]])+cukier[[#This Row],[Ilosc]]</f>
        <v>1862</v>
      </c>
      <c r="H518" s="2">
        <f>IF(cukier[[#This Row],[Dotychczas Kupno]]&lt;100, 0,IF(cukier[[#This Row],[Dotychczas Kupno]]&lt;1000, 0.05, IF(cukier[[#This Row],[Dotychczas Kupno]]&lt;10000, 0.1, 0.2)))</f>
        <v>0.1</v>
      </c>
      <c r="I518" s="2">
        <f>cukier[[#This Row],[Rabat]]*cukier[[#This Row],[Ilosc]]</f>
        <v>44.5</v>
      </c>
    </row>
    <row r="519" spans="1:9" x14ac:dyDescent="0.25">
      <c r="A519" s="1">
        <v>39319</v>
      </c>
      <c r="B519" s="2" t="s">
        <v>52</v>
      </c>
      <c r="C519">
        <v>93</v>
      </c>
      <c r="D519">
        <f>SUMIF(B:B,cukier[[#This Row],[NIP]],C:C)</f>
        <v>5460</v>
      </c>
      <c r="E519" s="2">
        <f>YEAR(cukier[[#This Row],[Data]])</f>
        <v>2007</v>
      </c>
      <c r="F519" s="2">
        <f>VLOOKUP(cukier[[#This Row],[Rok]],$U$8:$V$17,2)*cukier[[#This Row],[Ilosc]]</f>
        <v>194.36999999999998</v>
      </c>
      <c r="G519" s="2">
        <f>SUMIFS(C:C,A:A,"&lt;"&amp;A519,B:B,cukier[[#This Row],[NIP]])+cukier[[#This Row],[Ilosc]]</f>
        <v>951</v>
      </c>
      <c r="H519" s="2">
        <f>IF(cukier[[#This Row],[Dotychczas Kupno]]&lt;100, 0,IF(cukier[[#This Row],[Dotychczas Kupno]]&lt;1000, 0.05, IF(cukier[[#This Row],[Dotychczas Kupno]]&lt;10000, 0.1, 0.2)))</f>
        <v>0.05</v>
      </c>
      <c r="I519" s="2">
        <f>cukier[[#This Row],[Rabat]]*cukier[[#This Row],[Ilosc]]</f>
        <v>4.6500000000000004</v>
      </c>
    </row>
    <row r="520" spans="1:9" x14ac:dyDescent="0.25">
      <c r="A520" s="1">
        <v>39324</v>
      </c>
      <c r="B520" s="2" t="s">
        <v>22</v>
      </c>
      <c r="C520">
        <v>329</v>
      </c>
      <c r="D520">
        <f>SUMIF(B:B,cukier[[#This Row],[NIP]],C:C)</f>
        <v>26025</v>
      </c>
      <c r="E520" s="2">
        <f>YEAR(cukier[[#This Row],[Data]])</f>
        <v>2007</v>
      </c>
      <c r="F520" s="2">
        <f>VLOOKUP(cukier[[#This Row],[Rok]],$U$8:$V$17,2)*cukier[[#This Row],[Ilosc]]</f>
        <v>687.6099999999999</v>
      </c>
      <c r="G520" s="2">
        <f>SUMIFS(C:C,A:A,"&lt;"&amp;A520,B:B,cukier[[#This Row],[NIP]])+cukier[[#This Row],[Ilosc]]</f>
        <v>5777</v>
      </c>
      <c r="H520" s="2">
        <f>IF(cukier[[#This Row],[Dotychczas Kupno]]&lt;100, 0,IF(cukier[[#This Row],[Dotychczas Kupno]]&lt;1000, 0.05, IF(cukier[[#This Row],[Dotychczas Kupno]]&lt;10000, 0.1, 0.2)))</f>
        <v>0.1</v>
      </c>
      <c r="I520" s="2">
        <f>cukier[[#This Row],[Rabat]]*cukier[[#This Row],[Ilosc]]</f>
        <v>32.9</v>
      </c>
    </row>
    <row r="521" spans="1:9" x14ac:dyDescent="0.25">
      <c r="A521" s="1">
        <v>39326</v>
      </c>
      <c r="B521" s="2" t="s">
        <v>22</v>
      </c>
      <c r="C521">
        <v>217</v>
      </c>
      <c r="D521">
        <f>SUMIF(B:B,cukier[[#This Row],[NIP]],C:C)</f>
        <v>26025</v>
      </c>
      <c r="E521" s="2">
        <f>YEAR(cukier[[#This Row],[Data]])</f>
        <v>2007</v>
      </c>
      <c r="F521" s="2">
        <f>VLOOKUP(cukier[[#This Row],[Rok]],$U$8:$V$17,2)*cukier[[#This Row],[Ilosc]]</f>
        <v>453.53</v>
      </c>
      <c r="G521" s="2">
        <f>SUMIFS(C:C,A:A,"&lt;"&amp;A521,B:B,cukier[[#This Row],[NIP]])+cukier[[#This Row],[Ilosc]]</f>
        <v>5994</v>
      </c>
      <c r="H521" s="2">
        <f>IF(cukier[[#This Row],[Dotychczas Kupno]]&lt;100, 0,IF(cukier[[#This Row],[Dotychczas Kupno]]&lt;1000, 0.05, IF(cukier[[#This Row],[Dotychczas Kupno]]&lt;10000, 0.1, 0.2)))</f>
        <v>0.1</v>
      </c>
      <c r="I521" s="2">
        <f>cukier[[#This Row],[Rabat]]*cukier[[#This Row],[Ilosc]]</f>
        <v>21.700000000000003</v>
      </c>
    </row>
    <row r="522" spans="1:9" x14ac:dyDescent="0.25">
      <c r="A522" s="1">
        <v>39326</v>
      </c>
      <c r="B522" s="2" t="s">
        <v>18</v>
      </c>
      <c r="C522">
        <v>165</v>
      </c>
      <c r="D522">
        <f>SUMIF(B:B,cukier[[#This Row],[NIP]],C:C)</f>
        <v>5156</v>
      </c>
      <c r="E522" s="2">
        <f>YEAR(cukier[[#This Row],[Data]])</f>
        <v>2007</v>
      </c>
      <c r="F522" s="2">
        <f>VLOOKUP(cukier[[#This Row],[Rok]],$U$8:$V$17,2)*cukier[[#This Row],[Ilosc]]</f>
        <v>344.84999999999997</v>
      </c>
      <c r="G522" s="2">
        <f>SUMIFS(C:C,A:A,"&lt;"&amp;A522,B:B,cukier[[#This Row],[NIP]])+cukier[[#This Row],[Ilosc]]</f>
        <v>1831</v>
      </c>
      <c r="H522" s="2">
        <f>IF(cukier[[#This Row],[Dotychczas Kupno]]&lt;100, 0,IF(cukier[[#This Row],[Dotychczas Kupno]]&lt;1000, 0.05, IF(cukier[[#This Row],[Dotychczas Kupno]]&lt;10000, 0.1, 0.2)))</f>
        <v>0.1</v>
      </c>
      <c r="I522" s="2">
        <f>cukier[[#This Row],[Rabat]]*cukier[[#This Row],[Ilosc]]</f>
        <v>16.5</v>
      </c>
    </row>
    <row r="523" spans="1:9" x14ac:dyDescent="0.25">
      <c r="A523" s="1">
        <v>39327</v>
      </c>
      <c r="B523" s="2" t="s">
        <v>41</v>
      </c>
      <c r="C523">
        <v>20</v>
      </c>
      <c r="D523">
        <f>SUMIF(B:B,cukier[[#This Row],[NIP]],C:C)</f>
        <v>49</v>
      </c>
      <c r="E523" s="2">
        <f>YEAR(cukier[[#This Row],[Data]])</f>
        <v>2007</v>
      </c>
      <c r="F523" s="2">
        <f>VLOOKUP(cukier[[#This Row],[Rok]],$U$8:$V$17,2)*cukier[[#This Row],[Ilosc]]</f>
        <v>41.8</v>
      </c>
      <c r="G523" s="2">
        <f>SUMIFS(C:C,A:A,"&lt;"&amp;A523,B:B,cukier[[#This Row],[NIP]])+cukier[[#This Row],[Ilosc]]</f>
        <v>35</v>
      </c>
      <c r="H523" s="2">
        <f>IF(cukier[[#This Row],[Dotychczas Kupno]]&lt;100, 0,IF(cukier[[#This Row],[Dotychczas Kupno]]&lt;1000, 0.05, IF(cukier[[#This Row],[Dotychczas Kupno]]&lt;10000, 0.1, 0.2)))</f>
        <v>0</v>
      </c>
      <c r="I523" s="2">
        <f>cukier[[#This Row],[Rabat]]*cukier[[#This Row],[Ilosc]]</f>
        <v>0</v>
      </c>
    </row>
    <row r="524" spans="1:9" x14ac:dyDescent="0.25">
      <c r="A524" s="1">
        <v>39328</v>
      </c>
      <c r="B524" s="2" t="s">
        <v>33</v>
      </c>
      <c r="C524">
        <v>11</v>
      </c>
      <c r="D524">
        <f>SUMIF(B:B,cukier[[#This Row],[NIP]],C:C)</f>
        <v>28</v>
      </c>
      <c r="E524" s="2">
        <f>YEAR(cukier[[#This Row],[Data]])</f>
        <v>2007</v>
      </c>
      <c r="F524" s="2">
        <f>VLOOKUP(cukier[[#This Row],[Rok]],$U$8:$V$17,2)*cukier[[#This Row],[Ilosc]]</f>
        <v>22.99</v>
      </c>
      <c r="G524" s="2">
        <f>SUMIFS(C:C,A:A,"&lt;"&amp;A524,B:B,cukier[[#This Row],[NIP]])+cukier[[#This Row],[Ilosc]]</f>
        <v>23</v>
      </c>
      <c r="H524" s="2">
        <f>IF(cukier[[#This Row],[Dotychczas Kupno]]&lt;100, 0,IF(cukier[[#This Row],[Dotychczas Kupno]]&lt;1000, 0.05, IF(cukier[[#This Row],[Dotychczas Kupno]]&lt;10000, 0.1, 0.2)))</f>
        <v>0</v>
      </c>
      <c r="I524" s="2">
        <f>cukier[[#This Row],[Rabat]]*cukier[[#This Row],[Ilosc]]</f>
        <v>0</v>
      </c>
    </row>
    <row r="525" spans="1:9" x14ac:dyDescent="0.25">
      <c r="A525" s="1">
        <v>39329</v>
      </c>
      <c r="B525" s="2" t="s">
        <v>14</v>
      </c>
      <c r="C525">
        <v>294</v>
      </c>
      <c r="D525">
        <f>SUMIF(B:B,cukier[[#This Row],[NIP]],C:C)</f>
        <v>23660</v>
      </c>
      <c r="E525" s="2">
        <f>YEAR(cukier[[#This Row],[Data]])</f>
        <v>2007</v>
      </c>
      <c r="F525" s="2">
        <f>VLOOKUP(cukier[[#This Row],[Rok]],$U$8:$V$17,2)*cukier[[#This Row],[Ilosc]]</f>
        <v>614.45999999999992</v>
      </c>
      <c r="G525" s="2">
        <f>SUMIFS(C:C,A:A,"&lt;"&amp;A525,B:B,cukier[[#This Row],[NIP]])+cukier[[#This Row],[Ilosc]]</f>
        <v>5832</v>
      </c>
      <c r="H525" s="2">
        <f>IF(cukier[[#This Row],[Dotychczas Kupno]]&lt;100, 0,IF(cukier[[#This Row],[Dotychczas Kupno]]&lt;1000, 0.05, IF(cukier[[#This Row],[Dotychczas Kupno]]&lt;10000, 0.1, 0.2)))</f>
        <v>0.1</v>
      </c>
      <c r="I525" s="2">
        <f>cukier[[#This Row],[Rabat]]*cukier[[#This Row],[Ilosc]]</f>
        <v>29.400000000000002</v>
      </c>
    </row>
    <row r="526" spans="1:9" x14ac:dyDescent="0.25">
      <c r="A526" s="1">
        <v>39331</v>
      </c>
      <c r="B526" s="2" t="s">
        <v>12</v>
      </c>
      <c r="C526">
        <v>82</v>
      </c>
      <c r="D526">
        <f>SUMIF(B:B,cukier[[#This Row],[NIP]],C:C)</f>
        <v>5492</v>
      </c>
      <c r="E526" s="2">
        <f>YEAR(cukier[[#This Row],[Data]])</f>
        <v>2007</v>
      </c>
      <c r="F526" s="2">
        <f>VLOOKUP(cukier[[#This Row],[Rok]],$U$8:$V$17,2)*cukier[[#This Row],[Ilosc]]</f>
        <v>171.38</v>
      </c>
      <c r="G526" s="2">
        <f>SUMIFS(C:C,A:A,"&lt;"&amp;A526,B:B,cukier[[#This Row],[NIP]])+cukier[[#This Row],[Ilosc]]</f>
        <v>1807</v>
      </c>
      <c r="H526" s="2">
        <f>IF(cukier[[#This Row],[Dotychczas Kupno]]&lt;100, 0,IF(cukier[[#This Row],[Dotychczas Kupno]]&lt;1000, 0.05, IF(cukier[[#This Row],[Dotychczas Kupno]]&lt;10000, 0.1, 0.2)))</f>
        <v>0.1</v>
      </c>
      <c r="I526" s="2">
        <f>cukier[[#This Row],[Rabat]]*cukier[[#This Row],[Ilosc]]</f>
        <v>8.2000000000000011</v>
      </c>
    </row>
    <row r="527" spans="1:9" x14ac:dyDescent="0.25">
      <c r="A527" s="1">
        <v>39331</v>
      </c>
      <c r="B527" s="2" t="s">
        <v>23</v>
      </c>
      <c r="C527">
        <v>186</v>
      </c>
      <c r="D527">
        <f>SUMIF(B:B,cukier[[#This Row],[NIP]],C:C)</f>
        <v>3905</v>
      </c>
      <c r="E527" s="2">
        <f>YEAR(cukier[[#This Row],[Data]])</f>
        <v>2007</v>
      </c>
      <c r="F527" s="2">
        <f>VLOOKUP(cukier[[#This Row],[Rok]],$U$8:$V$17,2)*cukier[[#This Row],[Ilosc]]</f>
        <v>388.73999999999995</v>
      </c>
      <c r="G527" s="2">
        <f>SUMIFS(C:C,A:A,"&lt;"&amp;A527,B:B,cukier[[#This Row],[NIP]])+cukier[[#This Row],[Ilosc]]</f>
        <v>1437</v>
      </c>
      <c r="H527" s="2">
        <f>IF(cukier[[#This Row],[Dotychczas Kupno]]&lt;100, 0,IF(cukier[[#This Row],[Dotychczas Kupno]]&lt;1000, 0.05, IF(cukier[[#This Row],[Dotychczas Kupno]]&lt;10000, 0.1, 0.2)))</f>
        <v>0.1</v>
      </c>
      <c r="I527" s="2">
        <f>cukier[[#This Row],[Rabat]]*cukier[[#This Row],[Ilosc]]</f>
        <v>18.600000000000001</v>
      </c>
    </row>
    <row r="528" spans="1:9" x14ac:dyDescent="0.25">
      <c r="A528" s="1">
        <v>39333</v>
      </c>
      <c r="B528" s="2" t="s">
        <v>10</v>
      </c>
      <c r="C528">
        <v>163</v>
      </c>
      <c r="D528">
        <f>SUMIF(B:B,cukier[[#This Row],[NIP]],C:C)</f>
        <v>4831</v>
      </c>
      <c r="E528" s="2">
        <f>YEAR(cukier[[#This Row],[Data]])</f>
        <v>2007</v>
      </c>
      <c r="F528" s="2">
        <f>VLOOKUP(cukier[[#This Row],[Rok]],$U$8:$V$17,2)*cukier[[#This Row],[Ilosc]]</f>
        <v>340.66999999999996</v>
      </c>
      <c r="G528" s="2">
        <f>SUMIFS(C:C,A:A,"&lt;"&amp;A528,B:B,cukier[[#This Row],[NIP]])+cukier[[#This Row],[Ilosc]]</f>
        <v>1147</v>
      </c>
      <c r="H528" s="2">
        <f>IF(cukier[[#This Row],[Dotychczas Kupno]]&lt;100, 0,IF(cukier[[#This Row],[Dotychczas Kupno]]&lt;1000, 0.05, IF(cukier[[#This Row],[Dotychczas Kupno]]&lt;10000, 0.1, 0.2)))</f>
        <v>0.1</v>
      </c>
      <c r="I528" s="2">
        <f>cukier[[#This Row],[Rabat]]*cukier[[#This Row],[Ilosc]]</f>
        <v>16.3</v>
      </c>
    </row>
    <row r="529" spans="1:9" x14ac:dyDescent="0.25">
      <c r="A529" s="1">
        <v>39333</v>
      </c>
      <c r="B529" s="2" t="s">
        <v>30</v>
      </c>
      <c r="C529">
        <v>148</v>
      </c>
      <c r="D529">
        <f>SUMIF(B:B,cukier[[#This Row],[NIP]],C:C)</f>
        <v>5120</v>
      </c>
      <c r="E529" s="2">
        <f>YEAR(cukier[[#This Row],[Data]])</f>
        <v>2007</v>
      </c>
      <c r="F529" s="2">
        <f>VLOOKUP(cukier[[#This Row],[Rok]],$U$8:$V$17,2)*cukier[[#This Row],[Ilosc]]</f>
        <v>309.32</v>
      </c>
      <c r="G529" s="2">
        <f>SUMIFS(C:C,A:A,"&lt;"&amp;A529,B:B,cukier[[#This Row],[NIP]])+cukier[[#This Row],[Ilosc]]</f>
        <v>1692</v>
      </c>
      <c r="H529" s="2">
        <f>IF(cukier[[#This Row],[Dotychczas Kupno]]&lt;100, 0,IF(cukier[[#This Row],[Dotychczas Kupno]]&lt;1000, 0.05, IF(cukier[[#This Row],[Dotychczas Kupno]]&lt;10000, 0.1, 0.2)))</f>
        <v>0.1</v>
      </c>
      <c r="I529" s="2">
        <f>cukier[[#This Row],[Rabat]]*cukier[[#This Row],[Ilosc]]</f>
        <v>14.8</v>
      </c>
    </row>
    <row r="530" spans="1:9" x14ac:dyDescent="0.25">
      <c r="A530" s="1">
        <v>39334</v>
      </c>
      <c r="B530" s="2" t="s">
        <v>40</v>
      </c>
      <c r="C530">
        <v>2</v>
      </c>
      <c r="D530">
        <f>SUMIF(B:B,cukier[[#This Row],[NIP]],C:C)</f>
        <v>50</v>
      </c>
      <c r="E530" s="2">
        <f>YEAR(cukier[[#This Row],[Data]])</f>
        <v>2007</v>
      </c>
      <c r="F530" s="2">
        <f>VLOOKUP(cukier[[#This Row],[Rok]],$U$8:$V$17,2)*cukier[[#This Row],[Ilosc]]</f>
        <v>4.18</v>
      </c>
      <c r="G530" s="2">
        <f>SUMIFS(C:C,A:A,"&lt;"&amp;A530,B:B,cukier[[#This Row],[NIP]])+cukier[[#This Row],[Ilosc]]</f>
        <v>24</v>
      </c>
      <c r="H530" s="2">
        <f>IF(cukier[[#This Row],[Dotychczas Kupno]]&lt;100, 0,IF(cukier[[#This Row],[Dotychczas Kupno]]&lt;1000, 0.05, IF(cukier[[#This Row],[Dotychczas Kupno]]&lt;10000, 0.1, 0.2)))</f>
        <v>0</v>
      </c>
      <c r="I530" s="2">
        <f>cukier[[#This Row],[Rabat]]*cukier[[#This Row],[Ilosc]]</f>
        <v>0</v>
      </c>
    </row>
    <row r="531" spans="1:9" x14ac:dyDescent="0.25">
      <c r="A531" s="1">
        <v>39336</v>
      </c>
      <c r="B531" s="2" t="s">
        <v>22</v>
      </c>
      <c r="C531">
        <v>343</v>
      </c>
      <c r="D531">
        <f>SUMIF(B:B,cukier[[#This Row],[NIP]],C:C)</f>
        <v>26025</v>
      </c>
      <c r="E531" s="2">
        <f>YEAR(cukier[[#This Row],[Data]])</f>
        <v>2007</v>
      </c>
      <c r="F531" s="2">
        <f>VLOOKUP(cukier[[#This Row],[Rok]],$U$8:$V$17,2)*cukier[[#This Row],[Ilosc]]</f>
        <v>716.87</v>
      </c>
      <c r="G531" s="2">
        <f>SUMIFS(C:C,A:A,"&lt;"&amp;A531,B:B,cukier[[#This Row],[NIP]])+cukier[[#This Row],[Ilosc]]</f>
        <v>6337</v>
      </c>
      <c r="H531" s="2">
        <f>IF(cukier[[#This Row],[Dotychczas Kupno]]&lt;100, 0,IF(cukier[[#This Row],[Dotychczas Kupno]]&lt;1000, 0.05, IF(cukier[[#This Row],[Dotychczas Kupno]]&lt;10000, 0.1, 0.2)))</f>
        <v>0.1</v>
      </c>
      <c r="I531" s="2">
        <f>cukier[[#This Row],[Rabat]]*cukier[[#This Row],[Ilosc]]</f>
        <v>34.300000000000004</v>
      </c>
    </row>
    <row r="532" spans="1:9" x14ac:dyDescent="0.25">
      <c r="A532" s="1">
        <v>39336</v>
      </c>
      <c r="B532" s="2" t="s">
        <v>71</v>
      </c>
      <c r="C532">
        <v>51</v>
      </c>
      <c r="D532">
        <f>SUMIF(B:B,cukier[[#This Row],[NIP]],C:C)</f>
        <v>3185</v>
      </c>
      <c r="E532" s="2">
        <f>YEAR(cukier[[#This Row],[Data]])</f>
        <v>2007</v>
      </c>
      <c r="F532" s="2">
        <f>VLOOKUP(cukier[[#This Row],[Rok]],$U$8:$V$17,2)*cukier[[#This Row],[Ilosc]]</f>
        <v>106.58999999999999</v>
      </c>
      <c r="G532" s="2">
        <f>SUMIFS(C:C,A:A,"&lt;"&amp;A532,B:B,cukier[[#This Row],[NIP]])+cukier[[#This Row],[Ilosc]]</f>
        <v>771</v>
      </c>
      <c r="H532" s="2">
        <f>IF(cukier[[#This Row],[Dotychczas Kupno]]&lt;100, 0,IF(cukier[[#This Row],[Dotychczas Kupno]]&lt;1000, 0.05, IF(cukier[[#This Row],[Dotychczas Kupno]]&lt;10000, 0.1, 0.2)))</f>
        <v>0.05</v>
      </c>
      <c r="I532" s="2">
        <f>cukier[[#This Row],[Rabat]]*cukier[[#This Row],[Ilosc]]</f>
        <v>2.5500000000000003</v>
      </c>
    </row>
    <row r="533" spans="1:9" x14ac:dyDescent="0.25">
      <c r="A533" s="1">
        <v>39339</v>
      </c>
      <c r="B533" s="2" t="s">
        <v>10</v>
      </c>
      <c r="C533">
        <v>164</v>
      </c>
      <c r="D533">
        <f>SUMIF(B:B,cukier[[#This Row],[NIP]],C:C)</f>
        <v>4831</v>
      </c>
      <c r="E533" s="2">
        <f>YEAR(cukier[[#This Row],[Data]])</f>
        <v>2007</v>
      </c>
      <c r="F533" s="2">
        <f>VLOOKUP(cukier[[#This Row],[Rok]],$U$8:$V$17,2)*cukier[[#This Row],[Ilosc]]</f>
        <v>342.76</v>
      </c>
      <c r="G533" s="2">
        <f>SUMIFS(C:C,A:A,"&lt;"&amp;A533,B:B,cukier[[#This Row],[NIP]])+cukier[[#This Row],[Ilosc]]</f>
        <v>1311</v>
      </c>
      <c r="H533" s="2">
        <f>IF(cukier[[#This Row],[Dotychczas Kupno]]&lt;100, 0,IF(cukier[[#This Row],[Dotychczas Kupno]]&lt;1000, 0.05, IF(cukier[[#This Row],[Dotychczas Kupno]]&lt;10000, 0.1, 0.2)))</f>
        <v>0.1</v>
      </c>
      <c r="I533" s="2">
        <f>cukier[[#This Row],[Rabat]]*cukier[[#This Row],[Ilosc]]</f>
        <v>16.400000000000002</v>
      </c>
    </row>
    <row r="534" spans="1:9" x14ac:dyDescent="0.25">
      <c r="A534" s="1">
        <v>39339</v>
      </c>
      <c r="B534" s="2" t="s">
        <v>4</v>
      </c>
      <c r="C534">
        <v>5</v>
      </c>
      <c r="D534">
        <f>SUMIF(B:B,cukier[[#This Row],[NIP]],C:C)</f>
        <v>37</v>
      </c>
      <c r="E534" s="2">
        <f>YEAR(cukier[[#This Row],[Data]])</f>
        <v>2007</v>
      </c>
      <c r="F534" s="2">
        <f>VLOOKUP(cukier[[#This Row],[Rok]],$U$8:$V$17,2)*cukier[[#This Row],[Ilosc]]</f>
        <v>10.45</v>
      </c>
      <c r="G534" s="2">
        <f>SUMIFS(C:C,A:A,"&lt;"&amp;A534,B:B,cukier[[#This Row],[NIP]])+cukier[[#This Row],[Ilosc]]</f>
        <v>19</v>
      </c>
      <c r="H534" s="2">
        <f>IF(cukier[[#This Row],[Dotychczas Kupno]]&lt;100, 0,IF(cukier[[#This Row],[Dotychczas Kupno]]&lt;1000, 0.05, IF(cukier[[#This Row],[Dotychczas Kupno]]&lt;10000, 0.1, 0.2)))</f>
        <v>0</v>
      </c>
      <c r="I534" s="2">
        <f>cukier[[#This Row],[Rabat]]*cukier[[#This Row],[Ilosc]]</f>
        <v>0</v>
      </c>
    </row>
    <row r="535" spans="1:9" x14ac:dyDescent="0.25">
      <c r="A535" s="1">
        <v>39340</v>
      </c>
      <c r="B535" s="2" t="s">
        <v>7</v>
      </c>
      <c r="C535">
        <v>260</v>
      </c>
      <c r="D535">
        <f>SUMIF(B:B,cukier[[#This Row],[NIP]],C:C)</f>
        <v>27505</v>
      </c>
      <c r="E535" s="2">
        <f>YEAR(cukier[[#This Row],[Data]])</f>
        <v>2007</v>
      </c>
      <c r="F535" s="2">
        <f>VLOOKUP(cukier[[#This Row],[Rok]],$U$8:$V$17,2)*cukier[[#This Row],[Ilosc]]</f>
        <v>543.4</v>
      </c>
      <c r="G535" s="2">
        <f>SUMIFS(C:C,A:A,"&lt;"&amp;A535,B:B,cukier[[#This Row],[NIP]])+cukier[[#This Row],[Ilosc]]</f>
        <v>8162</v>
      </c>
      <c r="H535" s="2">
        <f>IF(cukier[[#This Row],[Dotychczas Kupno]]&lt;100, 0,IF(cukier[[#This Row],[Dotychczas Kupno]]&lt;1000, 0.05, IF(cukier[[#This Row],[Dotychczas Kupno]]&lt;10000, 0.1, 0.2)))</f>
        <v>0.1</v>
      </c>
      <c r="I535" s="2">
        <f>cukier[[#This Row],[Rabat]]*cukier[[#This Row],[Ilosc]]</f>
        <v>26</v>
      </c>
    </row>
    <row r="536" spans="1:9" x14ac:dyDescent="0.25">
      <c r="A536" s="1">
        <v>39340</v>
      </c>
      <c r="B536" s="2" t="s">
        <v>9</v>
      </c>
      <c r="C536">
        <v>415</v>
      </c>
      <c r="D536">
        <f>SUMIF(B:B,cukier[[#This Row],[NIP]],C:C)</f>
        <v>26955</v>
      </c>
      <c r="E536" s="2">
        <f>YEAR(cukier[[#This Row],[Data]])</f>
        <v>2007</v>
      </c>
      <c r="F536" s="2">
        <f>VLOOKUP(cukier[[#This Row],[Rok]],$U$8:$V$17,2)*cukier[[#This Row],[Ilosc]]</f>
        <v>867.34999999999991</v>
      </c>
      <c r="G536" s="2">
        <f>SUMIFS(C:C,A:A,"&lt;"&amp;A536,B:B,cukier[[#This Row],[NIP]])+cukier[[#This Row],[Ilosc]]</f>
        <v>6906</v>
      </c>
      <c r="H536" s="2">
        <f>IF(cukier[[#This Row],[Dotychczas Kupno]]&lt;100, 0,IF(cukier[[#This Row],[Dotychczas Kupno]]&lt;1000, 0.05, IF(cukier[[#This Row],[Dotychczas Kupno]]&lt;10000, 0.1, 0.2)))</f>
        <v>0.1</v>
      </c>
      <c r="I536" s="2">
        <f>cukier[[#This Row],[Rabat]]*cukier[[#This Row],[Ilosc]]</f>
        <v>41.5</v>
      </c>
    </row>
    <row r="537" spans="1:9" x14ac:dyDescent="0.25">
      <c r="A537" s="1">
        <v>39341</v>
      </c>
      <c r="B537" s="2" t="s">
        <v>9</v>
      </c>
      <c r="C537">
        <v>467</v>
      </c>
      <c r="D537">
        <f>SUMIF(B:B,cukier[[#This Row],[NIP]],C:C)</f>
        <v>26955</v>
      </c>
      <c r="E537" s="2">
        <f>YEAR(cukier[[#This Row],[Data]])</f>
        <v>2007</v>
      </c>
      <c r="F537" s="2">
        <f>VLOOKUP(cukier[[#This Row],[Rok]],$U$8:$V$17,2)*cukier[[#This Row],[Ilosc]]</f>
        <v>976.03</v>
      </c>
      <c r="G537" s="2">
        <f>SUMIFS(C:C,A:A,"&lt;"&amp;A537,B:B,cukier[[#This Row],[NIP]])+cukier[[#This Row],[Ilosc]]</f>
        <v>7373</v>
      </c>
      <c r="H537" s="2">
        <f>IF(cukier[[#This Row],[Dotychczas Kupno]]&lt;100, 0,IF(cukier[[#This Row],[Dotychczas Kupno]]&lt;1000, 0.05, IF(cukier[[#This Row],[Dotychczas Kupno]]&lt;10000, 0.1, 0.2)))</f>
        <v>0.1</v>
      </c>
      <c r="I537" s="2">
        <f>cukier[[#This Row],[Rabat]]*cukier[[#This Row],[Ilosc]]</f>
        <v>46.7</v>
      </c>
    </row>
    <row r="538" spans="1:9" x14ac:dyDescent="0.25">
      <c r="A538" s="1">
        <v>39341</v>
      </c>
      <c r="B538" s="2" t="s">
        <v>61</v>
      </c>
      <c r="C538">
        <v>43</v>
      </c>
      <c r="D538">
        <f>SUMIF(B:B,cukier[[#This Row],[NIP]],C:C)</f>
        <v>3705</v>
      </c>
      <c r="E538" s="2">
        <f>YEAR(cukier[[#This Row],[Data]])</f>
        <v>2007</v>
      </c>
      <c r="F538" s="2">
        <f>VLOOKUP(cukier[[#This Row],[Rok]],$U$8:$V$17,2)*cukier[[#This Row],[Ilosc]]</f>
        <v>89.86999999999999</v>
      </c>
      <c r="G538" s="2">
        <f>SUMIFS(C:C,A:A,"&lt;"&amp;A538,B:B,cukier[[#This Row],[NIP]])+cukier[[#This Row],[Ilosc]]</f>
        <v>459</v>
      </c>
      <c r="H538" s="2">
        <f>IF(cukier[[#This Row],[Dotychczas Kupno]]&lt;100, 0,IF(cukier[[#This Row],[Dotychczas Kupno]]&lt;1000, 0.05, IF(cukier[[#This Row],[Dotychczas Kupno]]&lt;10000, 0.1, 0.2)))</f>
        <v>0.05</v>
      </c>
      <c r="I538" s="2">
        <f>cukier[[#This Row],[Rabat]]*cukier[[#This Row],[Ilosc]]</f>
        <v>2.15</v>
      </c>
    </row>
    <row r="539" spans="1:9" x14ac:dyDescent="0.25">
      <c r="A539" s="1">
        <v>39342</v>
      </c>
      <c r="B539" s="2" t="s">
        <v>8</v>
      </c>
      <c r="C539">
        <v>40</v>
      </c>
      <c r="D539">
        <f>SUMIF(B:B,cukier[[#This Row],[NIP]],C:C)</f>
        <v>3835</v>
      </c>
      <c r="E539" s="2">
        <f>YEAR(cukier[[#This Row],[Data]])</f>
        <v>2007</v>
      </c>
      <c r="F539" s="2">
        <f>VLOOKUP(cukier[[#This Row],[Rok]],$U$8:$V$17,2)*cukier[[#This Row],[Ilosc]]</f>
        <v>83.6</v>
      </c>
      <c r="G539" s="2">
        <f>SUMIFS(C:C,A:A,"&lt;"&amp;A539,B:B,cukier[[#This Row],[NIP]])+cukier[[#This Row],[Ilosc]]</f>
        <v>831</v>
      </c>
      <c r="H539" s="2">
        <f>IF(cukier[[#This Row],[Dotychczas Kupno]]&lt;100, 0,IF(cukier[[#This Row],[Dotychczas Kupno]]&lt;1000, 0.05, IF(cukier[[#This Row],[Dotychczas Kupno]]&lt;10000, 0.1, 0.2)))</f>
        <v>0.05</v>
      </c>
      <c r="I539" s="2">
        <f>cukier[[#This Row],[Rabat]]*cukier[[#This Row],[Ilosc]]</f>
        <v>2</v>
      </c>
    </row>
    <row r="540" spans="1:9" x14ac:dyDescent="0.25">
      <c r="A540" s="1">
        <v>39344</v>
      </c>
      <c r="B540" s="2" t="s">
        <v>147</v>
      </c>
      <c r="C540">
        <v>10</v>
      </c>
      <c r="D540">
        <f>SUMIF(B:B,cukier[[#This Row],[NIP]],C:C)</f>
        <v>35</v>
      </c>
      <c r="E540" s="2">
        <f>YEAR(cukier[[#This Row],[Data]])</f>
        <v>2007</v>
      </c>
      <c r="F540" s="2">
        <f>VLOOKUP(cukier[[#This Row],[Rok]],$U$8:$V$17,2)*cukier[[#This Row],[Ilosc]]</f>
        <v>20.9</v>
      </c>
      <c r="G540" s="2">
        <f>SUMIFS(C:C,A:A,"&lt;"&amp;A540,B:B,cukier[[#This Row],[NIP]])+cukier[[#This Row],[Ilosc]]</f>
        <v>10</v>
      </c>
      <c r="H540" s="2">
        <f>IF(cukier[[#This Row],[Dotychczas Kupno]]&lt;100, 0,IF(cukier[[#This Row],[Dotychczas Kupno]]&lt;1000, 0.05, IF(cukier[[#This Row],[Dotychczas Kupno]]&lt;10000, 0.1, 0.2)))</f>
        <v>0</v>
      </c>
      <c r="I540" s="2">
        <f>cukier[[#This Row],[Rabat]]*cukier[[#This Row],[Ilosc]]</f>
        <v>0</v>
      </c>
    </row>
    <row r="541" spans="1:9" x14ac:dyDescent="0.25">
      <c r="A541" s="1">
        <v>39345</v>
      </c>
      <c r="B541" s="2" t="s">
        <v>9</v>
      </c>
      <c r="C541">
        <v>197</v>
      </c>
      <c r="D541">
        <f>SUMIF(B:B,cukier[[#This Row],[NIP]],C:C)</f>
        <v>26955</v>
      </c>
      <c r="E541" s="2">
        <f>YEAR(cukier[[#This Row],[Data]])</f>
        <v>2007</v>
      </c>
      <c r="F541" s="2">
        <f>VLOOKUP(cukier[[#This Row],[Rok]],$U$8:$V$17,2)*cukier[[#This Row],[Ilosc]]</f>
        <v>411.72999999999996</v>
      </c>
      <c r="G541" s="2">
        <f>SUMIFS(C:C,A:A,"&lt;"&amp;A541,B:B,cukier[[#This Row],[NIP]])+cukier[[#This Row],[Ilosc]]</f>
        <v>7570</v>
      </c>
      <c r="H541" s="2">
        <f>IF(cukier[[#This Row],[Dotychczas Kupno]]&lt;100, 0,IF(cukier[[#This Row],[Dotychczas Kupno]]&lt;1000, 0.05, IF(cukier[[#This Row],[Dotychczas Kupno]]&lt;10000, 0.1, 0.2)))</f>
        <v>0.1</v>
      </c>
      <c r="I541" s="2">
        <f>cukier[[#This Row],[Rabat]]*cukier[[#This Row],[Ilosc]]</f>
        <v>19.700000000000003</v>
      </c>
    </row>
    <row r="542" spans="1:9" x14ac:dyDescent="0.25">
      <c r="A542" s="1">
        <v>39348</v>
      </c>
      <c r="B542" s="2" t="s">
        <v>78</v>
      </c>
      <c r="C542">
        <v>145</v>
      </c>
      <c r="D542">
        <f>SUMIF(B:B,cukier[[#This Row],[NIP]],C:C)</f>
        <v>2123</v>
      </c>
      <c r="E542" s="2">
        <f>YEAR(cukier[[#This Row],[Data]])</f>
        <v>2007</v>
      </c>
      <c r="F542" s="2">
        <f>VLOOKUP(cukier[[#This Row],[Rok]],$U$8:$V$17,2)*cukier[[#This Row],[Ilosc]]</f>
        <v>303.04999999999995</v>
      </c>
      <c r="G542" s="2">
        <f>SUMIFS(C:C,A:A,"&lt;"&amp;A542,B:B,cukier[[#This Row],[NIP]])+cukier[[#This Row],[Ilosc]]</f>
        <v>549</v>
      </c>
      <c r="H542" s="2">
        <f>IF(cukier[[#This Row],[Dotychczas Kupno]]&lt;100, 0,IF(cukier[[#This Row],[Dotychczas Kupno]]&lt;1000, 0.05, IF(cukier[[#This Row],[Dotychczas Kupno]]&lt;10000, 0.1, 0.2)))</f>
        <v>0.05</v>
      </c>
      <c r="I542" s="2">
        <f>cukier[[#This Row],[Rabat]]*cukier[[#This Row],[Ilosc]]</f>
        <v>7.25</v>
      </c>
    </row>
    <row r="543" spans="1:9" x14ac:dyDescent="0.25">
      <c r="A543" s="1">
        <v>39349</v>
      </c>
      <c r="B543" s="2" t="s">
        <v>55</v>
      </c>
      <c r="C543">
        <v>105</v>
      </c>
      <c r="D543">
        <f>SUMIF(B:B,cukier[[#This Row],[NIP]],C:C)</f>
        <v>4926</v>
      </c>
      <c r="E543" s="2">
        <f>YEAR(cukier[[#This Row],[Data]])</f>
        <v>2007</v>
      </c>
      <c r="F543" s="2">
        <f>VLOOKUP(cukier[[#This Row],[Rok]],$U$8:$V$17,2)*cukier[[#This Row],[Ilosc]]</f>
        <v>219.45</v>
      </c>
      <c r="G543" s="2">
        <f>SUMIFS(C:C,A:A,"&lt;"&amp;A543,B:B,cukier[[#This Row],[NIP]])+cukier[[#This Row],[Ilosc]]</f>
        <v>1055</v>
      </c>
      <c r="H543" s="2">
        <f>IF(cukier[[#This Row],[Dotychczas Kupno]]&lt;100, 0,IF(cukier[[#This Row],[Dotychczas Kupno]]&lt;1000, 0.05, IF(cukier[[#This Row],[Dotychczas Kupno]]&lt;10000, 0.1, 0.2)))</f>
        <v>0.1</v>
      </c>
      <c r="I543" s="2">
        <f>cukier[[#This Row],[Rabat]]*cukier[[#This Row],[Ilosc]]</f>
        <v>10.5</v>
      </c>
    </row>
    <row r="544" spans="1:9" x14ac:dyDescent="0.25">
      <c r="A544" s="1">
        <v>39350</v>
      </c>
      <c r="B544" s="2" t="s">
        <v>37</v>
      </c>
      <c r="C544">
        <v>33</v>
      </c>
      <c r="D544">
        <f>SUMIF(B:B,cukier[[#This Row],[NIP]],C:C)</f>
        <v>5232</v>
      </c>
      <c r="E544" s="2">
        <f>YEAR(cukier[[#This Row],[Data]])</f>
        <v>2007</v>
      </c>
      <c r="F544" s="2">
        <f>VLOOKUP(cukier[[#This Row],[Rok]],$U$8:$V$17,2)*cukier[[#This Row],[Ilosc]]</f>
        <v>68.97</v>
      </c>
      <c r="G544" s="2">
        <f>SUMIFS(C:C,A:A,"&lt;"&amp;A544,B:B,cukier[[#This Row],[NIP]])+cukier[[#This Row],[Ilosc]]</f>
        <v>1238</v>
      </c>
      <c r="H544" s="2">
        <f>IF(cukier[[#This Row],[Dotychczas Kupno]]&lt;100, 0,IF(cukier[[#This Row],[Dotychczas Kupno]]&lt;1000, 0.05, IF(cukier[[#This Row],[Dotychczas Kupno]]&lt;10000, 0.1, 0.2)))</f>
        <v>0.1</v>
      </c>
      <c r="I544" s="2">
        <f>cukier[[#This Row],[Rabat]]*cukier[[#This Row],[Ilosc]]</f>
        <v>3.3000000000000003</v>
      </c>
    </row>
    <row r="545" spans="1:9" x14ac:dyDescent="0.25">
      <c r="A545" s="1">
        <v>39350</v>
      </c>
      <c r="B545" s="2" t="s">
        <v>120</v>
      </c>
      <c r="C545">
        <v>78</v>
      </c>
      <c r="D545">
        <f>SUMIF(B:B,cukier[[#This Row],[NIP]],C:C)</f>
        <v>815</v>
      </c>
      <c r="E545" s="2">
        <f>YEAR(cukier[[#This Row],[Data]])</f>
        <v>2007</v>
      </c>
      <c r="F545" s="2">
        <f>VLOOKUP(cukier[[#This Row],[Rok]],$U$8:$V$17,2)*cukier[[#This Row],[Ilosc]]</f>
        <v>163.01999999999998</v>
      </c>
      <c r="G545" s="2">
        <f>SUMIFS(C:C,A:A,"&lt;"&amp;A545,B:B,cukier[[#This Row],[NIP]])+cukier[[#This Row],[Ilosc]]</f>
        <v>166</v>
      </c>
      <c r="H545" s="2">
        <f>IF(cukier[[#This Row],[Dotychczas Kupno]]&lt;100, 0,IF(cukier[[#This Row],[Dotychczas Kupno]]&lt;1000, 0.05, IF(cukier[[#This Row],[Dotychczas Kupno]]&lt;10000, 0.1, 0.2)))</f>
        <v>0.05</v>
      </c>
      <c r="I545" s="2">
        <f>cukier[[#This Row],[Rabat]]*cukier[[#This Row],[Ilosc]]</f>
        <v>3.9000000000000004</v>
      </c>
    </row>
    <row r="546" spans="1:9" x14ac:dyDescent="0.25">
      <c r="A546" s="1">
        <v>39351</v>
      </c>
      <c r="B546" s="2" t="s">
        <v>9</v>
      </c>
      <c r="C546">
        <v>466</v>
      </c>
      <c r="D546">
        <f>SUMIF(B:B,cukier[[#This Row],[NIP]],C:C)</f>
        <v>26955</v>
      </c>
      <c r="E546" s="2">
        <f>YEAR(cukier[[#This Row],[Data]])</f>
        <v>2007</v>
      </c>
      <c r="F546" s="2">
        <f>VLOOKUP(cukier[[#This Row],[Rok]],$U$8:$V$17,2)*cukier[[#This Row],[Ilosc]]</f>
        <v>973.93999999999994</v>
      </c>
      <c r="G546" s="2">
        <f>SUMIFS(C:C,A:A,"&lt;"&amp;A546,B:B,cukier[[#This Row],[NIP]])+cukier[[#This Row],[Ilosc]]</f>
        <v>8036</v>
      </c>
      <c r="H546" s="2">
        <f>IF(cukier[[#This Row],[Dotychczas Kupno]]&lt;100, 0,IF(cukier[[#This Row],[Dotychczas Kupno]]&lt;1000, 0.05, IF(cukier[[#This Row],[Dotychczas Kupno]]&lt;10000, 0.1, 0.2)))</f>
        <v>0.1</v>
      </c>
      <c r="I546" s="2">
        <f>cukier[[#This Row],[Rabat]]*cukier[[#This Row],[Ilosc]]</f>
        <v>46.6</v>
      </c>
    </row>
    <row r="547" spans="1:9" x14ac:dyDescent="0.25">
      <c r="A547" s="1">
        <v>39354</v>
      </c>
      <c r="B547" s="2" t="s">
        <v>45</v>
      </c>
      <c r="C547">
        <v>476</v>
      </c>
      <c r="D547">
        <f>SUMIF(B:B,cukier[[#This Row],[NIP]],C:C)</f>
        <v>26451</v>
      </c>
      <c r="E547" s="2">
        <f>YEAR(cukier[[#This Row],[Data]])</f>
        <v>2007</v>
      </c>
      <c r="F547" s="2">
        <f>VLOOKUP(cukier[[#This Row],[Rok]],$U$8:$V$17,2)*cukier[[#This Row],[Ilosc]]</f>
        <v>994.83999999999992</v>
      </c>
      <c r="G547" s="2">
        <f>SUMIFS(C:C,A:A,"&lt;"&amp;A547,B:B,cukier[[#This Row],[NIP]])+cukier[[#This Row],[Ilosc]]</f>
        <v>6397</v>
      </c>
      <c r="H547" s="2">
        <f>IF(cukier[[#This Row],[Dotychczas Kupno]]&lt;100, 0,IF(cukier[[#This Row],[Dotychczas Kupno]]&lt;1000, 0.05, IF(cukier[[#This Row],[Dotychczas Kupno]]&lt;10000, 0.1, 0.2)))</f>
        <v>0.1</v>
      </c>
      <c r="I547" s="2">
        <f>cukier[[#This Row],[Rabat]]*cukier[[#This Row],[Ilosc]]</f>
        <v>47.6</v>
      </c>
    </row>
    <row r="548" spans="1:9" x14ac:dyDescent="0.25">
      <c r="A548" s="1">
        <v>39357</v>
      </c>
      <c r="B548" s="2" t="s">
        <v>19</v>
      </c>
      <c r="C548">
        <v>151</v>
      </c>
      <c r="D548">
        <f>SUMIF(B:B,cukier[[#This Row],[NIP]],C:C)</f>
        <v>4784</v>
      </c>
      <c r="E548" s="2">
        <f>YEAR(cukier[[#This Row],[Data]])</f>
        <v>2007</v>
      </c>
      <c r="F548" s="2">
        <f>VLOOKUP(cukier[[#This Row],[Rok]],$U$8:$V$17,2)*cukier[[#This Row],[Ilosc]]</f>
        <v>315.58999999999997</v>
      </c>
      <c r="G548" s="2">
        <f>SUMIFS(C:C,A:A,"&lt;"&amp;A548,B:B,cukier[[#This Row],[NIP]])+cukier[[#This Row],[Ilosc]]</f>
        <v>1141</v>
      </c>
      <c r="H548" s="2">
        <f>IF(cukier[[#This Row],[Dotychczas Kupno]]&lt;100, 0,IF(cukier[[#This Row],[Dotychczas Kupno]]&lt;1000, 0.05, IF(cukier[[#This Row],[Dotychczas Kupno]]&lt;10000, 0.1, 0.2)))</f>
        <v>0.1</v>
      </c>
      <c r="I548" s="2">
        <f>cukier[[#This Row],[Rabat]]*cukier[[#This Row],[Ilosc]]</f>
        <v>15.100000000000001</v>
      </c>
    </row>
    <row r="549" spans="1:9" x14ac:dyDescent="0.25">
      <c r="A549" s="1">
        <v>39357</v>
      </c>
      <c r="B549" s="2" t="s">
        <v>148</v>
      </c>
      <c r="C549">
        <v>17</v>
      </c>
      <c r="D549">
        <f>SUMIF(B:B,cukier[[#This Row],[NIP]],C:C)</f>
        <v>26</v>
      </c>
      <c r="E549" s="2">
        <f>YEAR(cukier[[#This Row],[Data]])</f>
        <v>2007</v>
      </c>
      <c r="F549" s="2">
        <f>VLOOKUP(cukier[[#This Row],[Rok]],$U$8:$V$17,2)*cukier[[#This Row],[Ilosc]]</f>
        <v>35.53</v>
      </c>
      <c r="G549" s="2">
        <f>SUMIFS(C:C,A:A,"&lt;"&amp;A549,B:B,cukier[[#This Row],[NIP]])+cukier[[#This Row],[Ilosc]]</f>
        <v>17</v>
      </c>
      <c r="H549" s="2">
        <f>IF(cukier[[#This Row],[Dotychczas Kupno]]&lt;100, 0,IF(cukier[[#This Row],[Dotychczas Kupno]]&lt;1000, 0.05, IF(cukier[[#This Row],[Dotychczas Kupno]]&lt;10000, 0.1, 0.2)))</f>
        <v>0</v>
      </c>
      <c r="I549" s="2">
        <f>cukier[[#This Row],[Rabat]]*cukier[[#This Row],[Ilosc]]</f>
        <v>0</v>
      </c>
    </row>
    <row r="550" spans="1:9" x14ac:dyDescent="0.25">
      <c r="A550" s="1">
        <v>39361</v>
      </c>
      <c r="B550" s="2" t="s">
        <v>149</v>
      </c>
      <c r="C550">
        <v>4</v>
      </c>
      <c r="D550">
        <f>SUMIF(B:B,cukier[[#This Row],[NIP]],C:C)</f>
        <v>67</v>
      </c>
      <c r="E550" s="2">
        <f>YEAR(cukier[[#This Row],[Data]])</f>
        <v>2007</v>
      </c>
      <c r="F550" s="2">
        <f>VLOOKUP(cukier[[#This Row],[Rok]],$U$8:$V$17,2)*cukier[[#This Row],[Ilosc]]</f>
        <v>8.36</v>
      </c>
      <c r="G550" s="2">
        <f>SUMIFS(C:C,A:A,"&lt;"&amp;A550,B:B,cukier[[#This Row],[NIP]])+cukier[[#This Row],[Ilosc]]</f>
        <v>4</v>
      </c>
      <c r="H550" s="2">
        <f>IF(cukier[[#This Row],[Dotychczas Kupno]]&lt;100, 0,IF(cukier[[#This Row],[Dotychczas Kupno]]&lt;1000, 0.05, IF(cukier[[#This Row],[Dotychczas Kupno]]&lt;10000, 0.1, 0.2)))</f>
        <v>0</v>
      </c>
      <c r="I550" s="2">
        <f>cukier[[#This Row],[Rabat]]*cukier[[#This Row],[Ilosc]]</f>
        <v>0</v>
      </c>
    </row>
    <row r="551" spans="1:9" x14ac:dyDescent="0.25">
      <c r="A551" s="1">
        <v>39371</v>
      </c>
      <c r="B551" s="2" t="s">
        <v>5</v>
      </c>
      <c r="C551">
        <v>131</v>
      </c>
      <c r="D551">
        <f>SUMIF(B:B,cukier[[#This Row],[NIP]],C:C)</f>
        <v>11402</v>
      </c>
      <c r="E551" s="2">
        <f>YEAR(cukier[[#This Row],[Data]])</f>
        <v>2007</v>
      </c>
      <c r="F551" s="2">
        <f>VLOOKUP(cukier[[#This Row],[Rok]],$U$8:$V$17,2)*cukier[[#This Row],[Ilosc]]</f>
        <v>273.78999999999996</v>
      </c>
      <c r="G551" s="2">
        <f>SUMIFS(C:C,A:A,"&lt;"&amp;A551,B:B,cukier[[#This Row],[NIP]])+cukier[[#This Row],[Ilosc]]</f>
        <v>4240</v>
      </c>
      <c r="H551" s="2">
        <f>IF(cukier[[#This Row],[Dotychczas Kupno]]&lt;100, 0,IF(cukier[[#This Row],[Dotychczas Kupno]]&lt;1000, 0.05, IF(cukier[[#This Row],[Dotychczas Kupno]]&lt;10000, 0.1, 0.2)))</f>
        <v>0.1</v>
      </c>
      <c r="I551" s="2">
        <f>cukier[[#This Row],[Rabat]]*cukier[[#This Row],[Ilosc]]</f>
        <v>13.100000000000001</v>
      </c>
    </row>
    <row r="552" spans="1:9" x14ac:dyDescent="0.25">
      <c r="A552" s="1">
        <v>39371</v>
      </c>
      <c r="B552" s="2" t="s">
        <v>24</v>
      </c>
      <c r="C552">
        <v>369</v>
      </c>
      <c r="D552">
        <f>SUMIF(B:B,cukier[[#This Row],[NIP]],C:C)</f>
        <v>5797</v>
      </c>
      <c r="E552" s="2">
        <f>YEAR(cukier[[#This Row],[Data]])</f>
        <v>2007</v>
      </c>
      <c r="F552" s="2">
        <f>VLOOKUP(cukier[[#This Row],[Rok]],$U$8:$V$17,2)*cukier[[#This Row],[Ilosc]]</f>
        <v>771.20999999999992</v>
      </c>
      <c r="G552" s="2">
        <f>SUMIFS(C:C,A:A,"&lt;"&amp;A552,B:B,cukier[[#This Row],[NIP]])+cukier[[#This Row],[Ilosc]]</f>
        <v>2231</v>
      </c>
      <c r="H552" s="2">
        <f>IF(cukier[[#This Row],[Dotychczas Kupno]]&lt;100, 0,IF(cukier[[#This Row],[Dotychczas Kupno]]&lt;1000, 0.05, IF(cukier[[#This Row],[Dotychczas Kupno]]&lt;10000, 0.1, 0.2)))</f>
        <v>0.1</v>
      </c>
      <c r="I552" s="2">
        <f>cukier[[#This Row],[Rabat]]*cukier[[#This Row],[Ilosc]]</f>
        <v>36.9</v>
      </c>
    </row>
    <row r="553" spans="1:9" x14ac:dyDescent="0.25">
      <c r="A553" s="1">
        <v>39371</v>
      </c>
      <c r="B553" s="2" t="s">
        <v>131</v>
      </c>
      <c r="C553">
        <v>60</v>
      </c>
      <c r="D553">
        <f>SUMIF(B:B,cukier[[#This Row],[NIP]],C:C)</f>
        <v>1503</v>
      </c>
      <c r="E553" s="2">
        <f>YEAR(cukier[[#This Row],[Data]])</f>
        <v>2007</v>
      </c>
      <c r="F553" s="2">
        <f>VLOOKUP(cukier[[#This Row],[Rok]],$U$8:$V$17,2)*cukier[[#This Row],[Ilosc]]</f>
        <v>125.39999999999999</v>
      </c>
      <c r="G553" s="2">
        <f>SUMIFS(C:C,A:A,"&lt;"&amp;A553,B:B,cukier[[#This Row],[NIP]])+cukier[[#This Row],[Ilosc]]</f>
        <v>281</v>
      </c>
      <c r="H553" s="2">
        <f>IF(cukier[[#This Row],[Dotychczas Kupno]]&lt;100, 0,IF(cukier[[#This Row],[Dotychczas Kupno]]&lt;1000, 0.05, IF(cukier[[#This Row],[Dotychczas Kupno]]&lt;10000, 0.1, 0.2)))</f>
        <v>0.05</v>
      </c>
      <c r="I553" s="2">
        <f>cukier[[#This Row],[Rabat]]*cukier[[#This Row],[Ilosc]]</f>
        <v>3</v>
      </c>
    </row>
    <row r="554" spans="1:9" x14ac:dyDescent="0.25">
      <c r="A554" s="1">
        <v>39375</v>
      </c>
      <c r="B554" s="2" t="s">
        <v>17</v>
      </c>
      <c r="C554">
        <v>405</v>
      </c>
      <c r="D554">
        <f>SUMIF(B:B,cukier[[#This Row],[NIP]],C:C)</f>
        <v>19896</v>
      </c>
      <c r="E554" s="2">
        <f>YEAR(cukier[[#This Row],[Data]])</f>
        <v>2007</v>
      </c>
      <c r="F554" s="2">
        <f>VLOOKUP(cukier[[#This Row],[Rok]],$U$8:$V$17,2)*cukier[[#This Row],[Ilosc]]</f>
        <v>846.44999999999993</v>
      </c>
      <c r="G554" s="2">
        <f>SUMIFS(C:C,A:A,"&lt;"&amp;A554,B:B,cukier[[#This Row],[NIP]])+cukier[[#This Row],[Ilosc]]</f>
        <v>6361</v>
      </c>
      <c r="H554" s="2">
        <f>IF(cukier[[#This Row],[Dotychczas Kupno]]&lt;100, 0,IF(cukier[[#This Row],[Dotychczas Kupno]]&lt;1000, 0.05, IF(cukier[[#This Row],[Dotychczas Kupno]]&lt;10000, 0.1, 0.2)))</f>
        <v>0.1</v>
      </c>
      <c r="I554" s="2">
        <f>cukier[[#This Row],[Rabat]]*cukier[[#This Row],[Ilosc]]</f>
        <v>40.5</v>
      </c>
    </row>
    <row r="555" spans="1:9" x14ac:dyDescent="0.25">
      <c r="A555" s="1">
        <v>39376</v>
      </c>
      <c r="B555" s="2" t="s">
        <v>21</v>
      </c>
      <c r="C555">
        <v>3</v>
      </c>
      <c r="D555">
        <f>SUMIF(B:B,cukier[[#This Row],[NIP]],C:C)</f>
        <v>36</v>
      </c>
      <c r="E555" s="2">
        <f>YEAR(cukier[[#This Row],[Data]])</f>
        <v>2007</v>
      </c>
      <c r="F555" s="2">
        <f>VLOOKUP(cukier[[#This Row],[Rok]],$U$8:$V$17,2)*cukier[[#This Row],[Ilosc]]</f>
        <v>6.27</v>
      </c>
      <c r="G555" s="2">
        <f>SUMIFS(C:C,A:A,"&lt;"&amp;A555,B:B,cukier[[#This Row],[NIP]])+cukier[[#This Row],[Ilosc]]</f>
        <v>19</v>
      </c>
      <c r="H555" s="2">
        <f>IF(cukier[[#This Row],[Dotychczas Kupno]]&lt;100, 0,IF(cukier[[#This Row],[Dotychczas Kupno]]&lt;1000, 0.05, IF(cukier[[#This Row],[Dotychczas Kupno]]&lt;10000, 0.1, 0.2)))</f>
        <v>0</v>
      </c>
      <c r="I555" s="2">
        <f>cukier[[#This Row],[Rabat]]*cukier[[#This Row],[Ilosc]]</f>
        <v>0</v>
      </c>
    </row>
    <row r="556" spans="1:9" x14ac:dyDescent="0.25">
      <c r="A556" s="1">
        <v>39380</v>
      </c>
      <c r="B556" s="2" t="s">
        <v>78</v>
      </c>
      <c r="C556">
        <v>35</v>
      </c>
      <c r="D556">
        <f>SUMIF(B:B,cukier[[#This Row],[NIP]],C:C)</f>
        <v>2123</v>
      </c>
      <c r="E556" s="2">
        <f>YEAR(cukier[[#This Row],[Data]])</f>
        <v>2007</v>
      </c>
      <c r="F556" s="2">
        <f>VLOOKUP(cukier[[#This Row],[Rok]],$U$8:$V$17,2)*cukier[[#This Row],[Ilosc]]</f>
        <v>73.149999999999991</v>
      </c>
      <c r="G556" s="2">
        <f>SUMIFS(C:C,A:A,"&lt;"&amp;A556,B:B,cukier[[#This Row],[NIP]])+cukier[[#This Row],[Ilosc]]</f>
        <v>584</v>
      </c>
      <c r="H556" s="2">
        <f>IF(cukier[[#This Row],[Dotychczas Kupno]]&lt;100, 0,IF(cukier[[#This Row],[Dotychczas Kupno]]&lt;1000, 0.05, IF(cukier[[#This Row],[Dotychczas Kupno]]&lt;10000, 0.1, 0.2)))</f>
        <v>0.05</v>
      </c>
      <c r="I556" s="2">
        <f>cukier[[#This Row],[Rabat]]*cukier[[#This Row],[Ilosc]]</f>
        <v>1.75</v>
      </c>
    </row>
    <row r="557" spans="1:9" x14ac:dyDescent="0.25">
      <c r="A557" s="1">
        <v>39382</v>
      </c>
      <c r="B557" s="2" t="s">
        <v>50</v>
      </c>
      <c r="C557">
        <v>444</v>
      </c>
      <c r="D557">
        <f>SUMIF(B:B,cukier[[#This Row],[NIP]],C:C)</f>
        <v>22352</v>
      </c>
      <c r="E557" s="2">
        <f>YEAR(cukier[[#This Row],[Data]])</f>
        <v>2007</v>
      </c>
      <c r="F557" s="2">
        <f>VLOOKUP(cukier[[#This Row],[Rok]],$U$8:$V$17,2)*cukier[[#This Row],[Ilosc]]</f>
        <v>927.95999999999992</v>
      </c>
      <c r="G557" s="2">
        <f>SUMIFS(C:C,A:A,"&lt;"&amp;A557,B:B,cukier[[#This Row],[NIP]])+cukier[[#This Row],[Ilosc]]</f>
        <v>5765</v>
      </c>
      <c r="H557" s="2">
        <f>IF(cukier[[#This Row],[Dotychczas Kupno]]&lt;100, 0,IF(cukier[[#This Row],[Dotychczas Kupno]]&lt;1000, 0.05, IF(cukier[[#This Row],[Dotychczas Kupno]]&lt;10000, 0.1, 0.2)))</f>
        <v>0.1</v>
      </c>
      <c r="I557" s="2">
        <f>cukier[[#This Row],[Rabat]]*cukier[[#This Row],[Ilosc]]</f>
        <v>44.400000000000006</v>
      </c>
    </row>
    <row r="558" spans="1:9" x14ac:dyDescent="0.25">
      <c r="A558" s="1">
        <v>39382</v>
      </c>
      <c r="B558" s="2" t="s">
        <v>45</v>
      </c>
      <c r="C558">
        <v>424</v>
      </c>
      <c r="D558">
        <f>SUMIF(B:B,cukier[[#This Row],[NIP]],C:C)</f>
        <v>26451</v>
      </c>
      <c r="E558" s="2">
        <f>YEAR(cukier[[#This Row],[Data]])</f>
        <v>2007</v>
      </c>
      <c r="F558" s="2">
        <f>VLOOKUP(cukier[[#This Row],[Rok]],$U$8:$V$17,2)*cukier[[#This Row],[Ilosc]]</f>
        <v>886.16</v>
      </c>
      <c r="G558" s="2">
        <f>SUMIFS(C:C,A:A,"&lt;"&amp;A558,B:B,cukier[[#This Row],[NIP]])+cukier[[#This Row],[Ilosc]]</f>
        <v>6821</v>
      </c>
      <c r="H558" s="2">
        <f>IF(cukier[[#This Row],[Dotychczas Kupno]]&lt;100, 0,IF(cukier[[#This Row],[Dotychczas Kupno]]&lt;1000, 0.05, IF(cukier[[#This Row],[Dotychczas Kupno]]&lt;10000, 0.1, 0.2)))</f>
        <v>0.1</v>
      </c>
      <c r="I558" s="2">
        <f>cukier[[#This Row],[Rabat]]*cukier[[#This Row],[Ilosc]]</f>
        <v>42.400000000000006</v>
      </c>
    </row>
    <row r="559" spans="1:9" x14ac:dyDescent="0.25">
      <c r="A559" s="1">
        <v>39382</v>
      </c>
      <c r="B559" s="2" t="s">
        <v>150</v>
      </c>
      <c r="C559">
        <v>2</v>
      </c>
      <c r="D559">
        <f>SUMIF(B:B,cukier[[#This Row],[NIP]],C:C)</f>
        <v>4</v>
      </c>
      <c r="E559" s="2">
        <f>YEAR(cukier[[#This Row],[Data]])</f>
        <v>2007</v>
      </c>
      <c r="F559" s="2">
        <f>VLOOKUP(cukier[[#This Row],[Rok]],$U$8:$V$17,2)*cukier[[#This Row],[Ilosc]]</f>
        <v>4.18</v>
      </c>
      <c r="G559" s="2">
        <f>SUMIFS(C:C,A:A,"&lt;"&amp;A559,B:B,cukier[[#This Row],[NIP]])+cukier[[#This Row],[Ilosc]]</f>
        <v>2</v>
      </c>
      <c r="H559" s="2">
        <f>IF(cukier[[#This Row],[Dotychczas Kupno]]&lt;100, 0,IF(cukier[[#This Row],[Dotychczas Kupno]]&lt;1000, 0.05, IF(cukier[[#This Row],[Dotychczas Kupno]]&lt;10000, 0.1, 0.2)))</f>
        <v>0</v>
      </c>
      <c r="I559" s="2">
        <f>cukier[[#This Row],[Rabat]]*cukier[[#This Row],[Ilosc]]</f>
        <v>0</v>
      </c>
    </row>
    <row r="560" spans="1:9" x14ac:dyDescent="0.25">
      <c r="A560" s="1">
        <v>39385</v>
      </c>
      <c r="B560" s="2" t="s">
        <v>17</v>
      </c>
      <c r="C560">
        <v>480</v>
      </c>
      <c r="D560">
        <f>SUMIF(B:B,cukier[[#This Row],[NIP]],C:C)</f>
        <v>19896</v>
      </c>
      <c r="E560" s="2">
        <f>YEAR(cukier[[#This Row],[Data]])</f>
        <v>2007</v>
      </c>
      <c r="F560" s="2">
        <f>VLOOKUP(cukier[[#This Row],[Rok]],$U$8:$V$17,2)*cukier[[#This Row],[Ilosc]]</f>
        <v>1003.1999999999999</v>
      </c>
      <c r="G560" s="2">
        <f>SUMIFS(C:C,A:A,"&lt;"&amp;A560,B:B,cukier[[#This Row],[NIP]])+cukier[[#This Row],[Ilosc]]</f>
        <v>6841</v>
      </c>
      <c r="H560" s="2">
        <f>IF(cukier[[#This Row],[Dotychczas Kupno]]&lt;100, 0,IF(cukier[[#This Row],[Dotychczas Kupno]]&lt;1000, 0.05, IF(cukier[[#This Row],[Dotychczas Kupno]]&lt;10000, 0.1, 0.2)))</f>
        <v>0.1</v>
      </c>
      <c r="I560" s="2">
        <f>cukier[[#This Row],[Rabat]]*cukier[[#This Row],[Ilosc]]</f>
        <v>48</v>
      </c>
    </row>
    <row r="561" spans="1:9" x14ac:dyDescent="0.25">
      <c r="A561" s="1">
        <v>39386</v>
      </c>
      <c r="B561" s="2" t="s">
        <v>37</v>
      </c>
      <c r="C561">
        <v>65</v>
      </c>
      <c r="D561">
        <f>SUMIF(B:B,cukier[[#This Row],[NIP]],C:C)</f>
        <v>5232</v>
      </c>
      <c r="E561" s="2">
        <f>YEAR(cukier[[#This Row],[Data]])</f>
        <v>2007</v>
      </c>
      <c r="F561" s="2">
        <f>VLOOKUP(cukier[[#This Row],[Rok]],$U$8:$V$17,2)*cukier[[#This Row],[Ilosc]]</f>
        <v>135.85</v>
      </c>
      <c r="G561" s="2">
        <f>SUMIFS(C:C,A:A,"&lt;"&amp;A561,B:B,cukier[[#This Row],[NIP]])+cukier[[#This Row],[Ilosc]]</f>
        <v>1303</v>
      </c>
      <c r="H561" s="2">
        <f>IF(cukier[[#This Row],[Dotychczas Kupno]]&lt;100, 0,IF(cukier[[#This Row],[Dotychczas Kupno]]&lt;1000, 0.05, IF(cukier[[#This Row],[Dotychczas Kupno]]&lt;10000, 0.1, 0.2)))</f>
        <v>0.1</v>
      </c>
      <c r="I561" s="2">
        <f>cukier[[#This Row],[Rabat]]*cukier[[#This Row],[Ilosc]]</f>
        <v>6.5</v>
      </c>
    </row>
    <row r="562" spans="1:9" x14ac:dyDescent="0.25">
      <c r="A562" s="1">
        <v>39388</v>
      </c>
      <c r="B562" s="2" t="s">
        <v>89</v>
      </c>
      <c r="C562">
        <v>8</v>
      </c>
      <c r="D562">
        <f>SUMIF(B:B,cukier[[#This Row],[NIP]],C:C)</f>
        <v>32</v>
      </c>
      <c r="E562" s="2">
        <f>YEAR(cukier[[#This Row],[Data]])</f>
        <v>2007</v>
      </c>
      <c r="F562" s="2">
        <f>VLOOKUP(cukier[[#This Row],[Rok]],$U$8:$V$17,2)*cukier[[#This Row],[Ilosc]]</f>
        <v>16.72</v>
      </c>
      <c r="G562" s="2">
        <f>SUMIFS(C:C,A:A,"&lt;"&amp;A562,B:B,cukier[[#This Row],[NIP]])+cukier[[#This Row],[Ilosc]]</f>
        <v>11</v>
      </c>
      <c r="H562" s="2">
        <f>IF(cukier[[#This Row],[Dotychczas Kupno]]&lt;100, 0,IF(cukier[[#This Row],[Dotychczas Kupno]]&lt;1000, 0.05, IF(cukier[[#This Row],[Dotychczas Kupno]]&lt;10000, 0.1, 0.2)))</f>
        <v>0</v>
      </c>
      <c r="I562" s="2">
        <f>cukier[[#This Row],[Rabat]]*cukier[[#This Row],[Ilosc]]</f>
        <v>0</v>
      </c>
    </row>
    <row r="563" spans="1:9" x14ac:dyDescent="0.25">
      <c r="A563" s="1">
        <v>39389</v>
      </c>
      <c r="B563" s="2" t="s">
        <v>52</v>
      </c>
      <c r="C563">
        <v>52</v>
      </c>
      <c r="D563">
        <f>SUMIF(B:B,cukier[[#This Row],[NIP]],C:C)</f>
        <v>5460</v>
      </c>
      <c r="E563" s="2">
        <f>YEAR(cukier[[#This Row],[Data]])</f>
        <v>2007</v>
      </c>
      <c r="F563" s="2">
        <f>VLOOKUP(cukier[[#This Row],[Rok]],$U$8:$V$17,2)*cukier[[#This Row],[Ilosc]]</f>
        <v>108.67999999999999</v>
      </c>
      <c r="G563" s="2">
        <f>SUMIFS(C:C,A:A,"&lt;"&amp;A563,B:B,cukier[[#This Row],[NIP]])+cukier[[#This Row],[Ilosc]]</f>
        <v>1003</v>
      </c>
      <c r="H563" s="2">
        <f>IF(cukier[[#This Row],[Dotychczas Kupno]]&lt;100, 0,IF(cukier[[#This Row],[Dotychczas Kupno]]&lt;1000, 0.05, IF(cukier[[#This Row],[Dotychczas Kupno]]&lt;10000, 0.1, 0.2)))</f>
        <v>0.1</v>
      </c>
      <c r="I563" s="2">
        <f>cukier[[#This Row],[Rabat]]*cukier[[#This Row],[Ilosc]]</f>
        <v>5.2</v>
      </c>
    </row>
    <row r="564" spans="1:9" x14ac:dyDescent="0.25">
      <c r="A564" s="1">
        <v>39392</v>
      </c>
      <c r="B564" s="2" t="s">
        <v>40</v>
      </c>
      <c r="C564">
        <v>8</v>
      </c>
      <c r="D564">
        <f>SUMIF(B:B,cukier[[#This Row],[NIP]],C:C)</f>
        <v>50</v>
      </c>
      <c r="E564" s="2">
        <f>YEAR(cukier[[#This Row],[Data]])</f>
        <v>2007</v>
      </c>
      <c r="F564" s="2">
        <f>VLOOKUP(cukier[[#This Row],[Rok]],$U$8:$V$17,2)*cukier[[#This Row],[Ilosc]]</f>
        <v>16.72</v>
      </c>
      <c r="G564" s="2">
        <f>SUMIFS(C:C,A:A,"&lt;"&amp;A564,B:B,cukier[[#This Row],[NIP]])+cukier[[#This Row],[Ilosc]]</f>
        <v>32</v>
      </c>
      <c r="H564" s="2">
        <f>IF(cukier[[#This Row],[Dotychczas Kupno]]&lt;100, 0,IF(cukier[[#This Row],[Dotychczas Kupno]]&lt;1000, 0.05, IF(cukier[[#This Row],[Dotychczas Kupno]]&lt;10000, 0.1, 0.2)))</f>
        <v>0</v>
      </c>
      <c r="I564" s="2">
        <f>cukier[[#This Row],[Rabat]]*cukier[[#This Row],[Ilosc]]</f>
        <v>0</v>
      </c>
    </row>
    <row r="565" spans="1:9" x14ac:dyDescent="0.25">
      <c r="A565" s="1">
        <v>39393</v>
      </c>
      <c r="B565" s="2" t="s">
        <v>7</v>
      </c>
      <c r="C565">
        <v>143</v>
      </c>
      <c r="D565">
        <f>SUMIF(B:B,cukier[[#This Row],[NIP]],C:C)</f>
        <v>27505</v>
      </c>
      <c r="E565" s="2">
        <f>YEAR(cukier[[#This Row],[Data]])</f>
        <v>2007</v>
      </c>
      <c r="F565" s="2">
        <f>VLOOKUP(cukier[[#This Row],[Rok]],$U$8:$V$17,2)*cukier[[#This Row],[Ilosc]]</f>
        <v>298.87</v>
      </c>
      <c r="G565" s="2">
        <f>SUMIFS(C:C,A:A,"&lt;"&amp;A565,B:B,cukier[[#This Row],[NIP]])+cukier[[#This Row],[Ilosc]]</f>
        <v>8305</v>
      </c>
      <c r="H565" s="2">
        <f>IF(cukier[[#This Row],[Dotychczas Kupno]]&lt;100, 0,IF(cukier[[#This Row],[Dotychczas Kupno]]&lt;1000, 0.05, IF(cukier[[#This Row],[Dotychczas Kupno]]&lt;10000, 0.1, 0.2)))</f>
        <v>0.1</v>
      </c>
      <c r="I565" s="2">
        <f>cukier[[#This Row],[Rabat]]*cukier[[#This Row],[Ilosc]]</f>
        <v>14.3</v>
      </c>
    </row>
    <row r="566" spans="1:9" x14ac:dyDescent="0.25">
      <c r="A566" s="1">
        <v>39394</v>
      </c>
      <c r="B566" s="2" t="s">
        <v>18</v>
      </c>
      <c r="C566">
        <v>20</v>
      </c>
      <c r="D566">
        <f>SUMIF(B:B,cukier[[#This Row],[NIP]],C:C)</f>
        <v>5156</v>
      </c>
      <c r="E566" s="2">
        <f>YEAR(cukier[[#This Row],[Data]])</f>
        <v>2007</v>
      </c>
      <c r="F566" s="2">
        <f>VLOOKUP(cukier[[#This Row],[Rok]],$U$8:$V$17,2)*cukier[[#This Row],[Ilosc]]</f>
        <v>41.8</v>
      </c>
      <c r="G566" s="2">
        <f>SUMIFS(C:C,A:A,"&lt;"&amp;A566,B:B,cukier[[#This Row],[NIP]])+cukier[[#This Row],[Ilosc]]</f>
        <v>1851</v>
      </c>
      <c r="H566" s="2">
        <f>IF(cukier[[#This Row],[Dotychczas Kupno]]&lt;100, 0,IF(cukier[[#This Row],[Dotychczas Kupno]]&lt;1000, 0.05, IF(cukier[[#This Row],[Dotychczas Kupno]]&lt;10000, 0.1, 0.2)))</f>
        <v>0.1</v>
      </c>
      <c r="I566" s="2">
        <f>cukier[[#This Row],[Rabat]]*cukier[[#This Row],[Ilosc]]</f>
        <v>2</v>
      </c>
    </row>
    <row r="567" spans="1:9" x14ac:dyDescent="0.25">
      <c r="A567" s="1">
        <v>39397</v>
      </c>
      <c r="B567" s="2" t="s">
        <v>14</v>
      </c>
      <c r="C567">
        <v>396</v>
      </c>
      <c r="D567">
        <f>SUMIF(B:B,cukier[[#This Row],[NIP]],C:C)</f>
        <v>23660</v>
      </c>
      <c r="E567" s="2">
        <f>YEAR(cukier[[#This Row],[Data]])</f>
        <v>2007</v>
      </c>
      <c r="F567" s="2">
        <f>VLOOKUP(cukier[[#This Row],[Rok]],$U$8:$V$17,2)*cukier[[#This Row],[Ilosc]]</f>
        <v>827.64</v>
      </c>
      <c r="G567" s="2">
        <f>SUMIFS(C:C,A:A,"&lt;"&amp;A567,B:B,cukier[[#This Row],[NIP]])+cukier[[#This Row],[Ilosc]]</f>
        <v>6228</v>
      </c>
      <c r="H567" s="2">
        <f>IF(cukier[[#This Row],[Dotychczas Kupno]]&lt;100, 0,IF(cukier[[#This Row],[Dotychczas Kupno]]&lt;1000, 0.05, IF(cukier[[#This Row],[Dotychczas Kupno]]&lt;10000, 0.1, 0.2)))</f>
        <v>0.1</v>
      </c>
      <c r="I567" s="2">
        <f>cukier[[#This Row],[Rabat]]*cukier[[#This Row],[Ilosc]]</f>
        <v>39.6</v>
      </c>
    </row>
    <row r="568" spans="1:9" x14ac:dyDescent="0.25">
      <c r="A568" s="1">
        <v>39398</v>
      </c>
      <c r="B568" s="2" t="s">
        <v>69</v>
      </c>
      <c r="C568">
        <v>168</v>
      </c>
      <c r="D568">
        <f>SUMIF(B:B,cukier[[#This Row],[NIP]],C:C)</f>
        <v>3803</v>
      </c>
      <c r="E568" s="2">
        <f>YEAR(cukier[[#This Row],[Data]])</f>
        <v>2007</v>
      </c>
      <c r="F568" s="2">
        <f>VLOOKUP(cukier[[#This Row],[Rok]],$U$8:$V$17,2)*cukier[[#This Row],[Ilosc]]</f>
        <v>351.12</v>
      </c>
      <c r="G568" s="2">
        <f>SUMIFS(C:C,A:A,"&lt;"&amp;A568,B:B,cukier[[#This Row],[NIP]])+cukier[[#This Row],[Ilosc]]</f>
        <v>869</v>
      </c>
      <c r="H568" s="2">
        <f>IF(cukier[[#This Row],[Dotychczas Kupno]]&lt;100, 0,IF(cukier[[#This Row],[Dotychczas Kupno]]&lt;1000, 0.05, IF(cukier[[#This Row],[Dotychczas Kupno]]&lt;10000, 0.1, 0.2)))</f>
        <v>0.05</v>
      </c>
      <c r="I568" s="2">
        <f>cukier[[#This Row],[Rabat]]*cukier[[#This Row],[Ilosc]]</f>
        <v>8.4</v>
      </c>
    </row>
    <row r="569" spans="1:9" x14ac:dyDescent="0.25">
      <c r="A569" s="1">
        <v>39399</v>
      </c>
      <c r="B569" s="2" t="s">
        <v>69</v>
      </c>
      <c r="C569">
        <v>69</v>
      </c>
      <c r="D569">
        <f>SUMIF(B:B,cukier[[#This Row],[NIP]],C:C)</f>
        <v>3803</v>
      </c>
      <c r="E569" s="2">
        <f>YEAR(cukier[[#This Row],[Data]])</f>
        <v>2007</v>
      </c>
      <c r="F569" s="2">
        <f>VLOOKUP(cukier[[#This Row],[Rok]],$U$8:$V$17,2)*cukier[[#This Row],[Ilosc]]</f>
        <v>144.20999999999998</v>
      </c>
      <c r="G569" s="2">
        <f>SUMIFS(C:C,A:A,"&lt;"&amp;A569,B:B,cukier[[#This Row],[NIP]])+cukier[[#This Row],[Ilosc]]</f>
        <v>938</v>
      </c>
      <c r="H569" s="2">
        <f>IF(cukier[[#This Row],[Dotychczas Kupno]]&lt;100, 0,IF(cukier[[#This Row],[Dotychczas Kupno]]&lt;1000, 0.05, IF(cukier[[#This Row],[Dotychczas Kupno]]&lt;10000, 0.1, 0.2)))</f>
        <v>0.05</v>
      </c>
      <c r="I569" s="2">
        <f>cukier[[#This Row],[Rabat]]*cukier[[#This Row],[Ilosc]]</f>
        <v>3.45</v>
      </c>
    </row>
    <row r="570" spans="1:9" x14ac:dyDescent="0.25">
      <c r="A570" s="1">
        <v>39407</v>
      </c>
      <c r="B570" s="2" t="s">
        <v>30</v>
      </c>
      <c r="C570">
        <v>99</v>
      </c>
      <c r="D570">
        <f>SUMIF(B:B,cukier[[#This Row],[NIP]],C:C)</f>
        <v>5120</v>
      </c>
      <c r="E570" s="2">
        <f>YEAR(cukier[[#This Row],[Data]])</f>
        <v>2007</v>
      </c>
      <c r="F570" s="2">
        <f>VLOOKUP(cukier[[#This Row],[Rok]],$U$8:$V$17,2)*cukier[[#This Row],[Ilosc]]</f>
        <v>206.91</v>
      </c>
      <c r="G570" s="2">
        <f>SUMIFS(C:C,A:A,"&lt;"&amp;A570,B:B,cukier[[#This Row],[NIP]])+cukier[[#This Row],[Ilosc]]</f>
        <v>1791</v>
      </c>
      <c r="H570" s="2">
        <f>IF(cukier[[#This Row],[Dotychczas Kupno]]&lt;100, 0,IF(cukier[[#This Row],[Dotychczas Kupno]]&lt;1000, 0.05, IF(cukier[[#This Row],[Dotychczas Kupno]]&lt;10000, 0.1, 0.2)))</f>
        <v>0.1</v>
      </c>
      <c r="I570" s="2">
        <f>cukier[[#This Row],[Rabat]]*cukier[[#This Row],[Ilosc]]</f>
        <v>9.9</v>
      </c>
    </row>
    <row r="571" spans="1:9" x14ac:dyDescent="0.25">
      <c r="A571" s="1">
        <v>39407</v>
      </c>
      <c r="B571" s="2" t="s">
        <v>123</v>
      </c>
      <c r="C571">
        <v>57</v>
      </c>
      <c r="D571">
        <f>SUMIF(B:B,cukier[[#This Row],[NIP]],C:C)</f>
        <v>807</v>
      </c>
      <c r="E571" s="2">
        <f>YEAR(cukier[[#This Row],[Data]])</f>
        <v>2007</v>
      </c>
      <c r="F571" s="2">
        <f>VLOOKUP(cukier[[#This Row],[Rok]],$U$8:$V$17,2)*cukier[[#This Row],[Ilosc]]</f>
        <v>119.13</v>
      </c>
      <c r="G571" s="2">
        <f>SUMIFS(C:C,A:A,"&lt;"&amp;A571,B:B,cukier[[#This Row],[NIP]])+cukier[[#This Row],[Ilosc]]</f>
        <v>289</v>
      </c>
      <c r="H571" s="2">
        <f>IF(cukier[[#This Row],[Dotychczas Kupno]]&lt;100, 0,IF(cukier[[#This Row],[Dotychczas Kupno]]&lt;1000, 0.05, IF(cukier[[#This Row],[Dotychczas Kupno]]&lt;10000, 0.1, 0.2)))</f>
        <v>0.05</v>
      </c>
      <c r="I571" s="2">
        <f>cukier[[#This Row],[Rabat]]*cukier[[#This Row],[Ilosc]]</f>
        <v>2.85</v>
      </c>
    </row>
    <row r="572" spans="1:9" x14ac:dyDescent="0.25">
      <c r="A572" s="1">
        <v>39408</v>
      </c>
      <c r="B572" s="2" t="s">
        <v>6</v>
      </c>
      <c r="C572">
        <v>103</v>
      </c>
      <c r="D572">
        <f>SUMIF(B:B,cukier[[#This Row],[NIP]],C:C)</f>
        <v>4309</v>
      </c>
      <c r="E572" s="2">
        <f>YEAR(cukier[[#This Row],[Data]])</f>
        <v>2007</v>
      </c>
      <c r="F572" s="2">
        <f>VLOOKUP(cukier[[#This Row],[Rok]],$U$8:$V$17,2)*cukier[[#This Row],[Ilosc]]</f>
        <v>215.26999999999998</v>
      </c>
      <c r="G572" s="2">
        <f>SUMIFS(C:C,A:A,"&lt;"&amp;A572,B:B,cukier[[#This Row],[NIP]])+cukier[[#This Row],[Ilosc]]</f>
        <v>1162</v>
      </c>
      <c r="H572" s="2">
        <f>IF(cukier[[#This Row],[Dotychczas Kupno]]&lt;100, 0,IF(cukier[[#This Row],[Dotychczas Kupno]]&lt;1000, 0.05, IF(cukier[[#This Row],[Dotychczas Kupno]]&lt;10000, 0.1, 0.2)))</f>
        <v>0.1</v>
      </c>
      <c r="I572" s="2">
        <f>cukier[[#This Row],[Rabat]]*cukier[[#This Row],[Ilosc]]</f>
        <v>10.3</v>
      </c>
    </row>
    <row r="573" spans="1:9" x14ac:dyDescent="0.25">
      <c r="A573" s="1">
        <v>39409</v>
      </c>
      <c r="B573" s="2" t="s">
        <v>124</v>
      </c>
      <c r="C573">
        <v>2</v>
      </c>
      <c r="D573">
        <f>SUMIF(B:B,cukier[[#This Row],[NIP]],C:C)</f>
        <v>32</v>
      </c>
      <c r="E573" s="2">
        <f>YEAR(cukier[[#This Row],[Data]])</f>
        <v>2007</v>
      </c>
      <c r="F573" s="2">
        <f>VLOOKUP(cukier[[#This Row],[Rok]],$U$8:$V$17,2)*cukier[[#This Row],[Ilosc]]</f>
        <v>4.18</v>
      </c>
      <c r="G573" s="2">
        <f>SUMIFS(C:C,A:A,"&lt;"&amp;A573,B:B,cukier[[#This Row],[NIP]])+cukier[[#This Row],[Ilosc]]</f>
        <v>6</v>
      </c>
      <c r="H573" s="2">
        <f>IF(cukier[[#This Row],[Dotychczas Kupno]]&lt;100, 0,IF(cukier[[#This Row],[Dotychczas Kupno]]&lt;1000, 0.05, IF(cukier[[#This Row],[Dotychczas Kupno]]&lt;10000, 0.1, 0.2)))</f>
        <v>0</v>
      </c>
      <c r="I573" s="2">
        <f>cukier[[#This Row],[Rabat]]*cukier[[#This Row],[Ilosc]]</f>
        <v>0</v>
      </c>
    </row>
    <row r="574" spans="1:9" x14ac:dyDescent="0.25">
      <c r="A574" s="1">
        <v>39412</v>
      </c>
      <c r="B574" s="2" t="s">
        <v>52</v>
      </c>
      <c r="C574">
        <v>88</v>
      </c>
      <c r="D574">
        <f>SUMIF(B:B,cukier[[#This Row],[NIP]],C:C)</f>
        <v>5460</v>
      </c>
      <c r="E574" s="2">
        <f>YEAR(cukier[[#This Row],[Data]])</f>
        <v>2007</v>
      </c>
      <c r="F574" s="2">
        <f>VLOOKUP(cukier[[#This Row],[Rok]],$U$8:$V$17,2)*cukier[[#This Row],[Ilosc]]</f>
        <v>183.92</v>
      </c>
      <c r="G574" s="2">
        <f>SUMIFS(C:C,A:A,"&lt;"&amp;A574,B:B,cukier[[#This Row],[NIP]])+cukier[[#This Row],[Ilosc]]</f>
        <v>1091</v>
      </c>
      <c r="H574" s="2">
        <f>IF(cukier[[#This Row],[Dotychczas Kupno]]&lt;100, 0,IF(cukier[[#This Row],[Dotychczas Kupno]]&lt;1000, 0.05, IF(cukier[[#This Row],[Dotychczas Kupno]]&lt;10000, 0.1, 0.2)))</f>
        <v>0.1</v>
      </c>
      <c r="I574" s="2">
        <f>cukier[[#This Row],[Rabat]]*cukier[[#This Row],[Ilosc]]</f>
        <v>8.8000000000000007</v>
      </c>
    </row>
    <row r="575" spans="1:9" x14ac:dyDescent="0.25">
      <c r="A575" s="1">
        <v>39414</v>
      </c>
      <c r="B575" s="2" t="s">
        <v>37</v>
      </c>
      <c r="C575">
        <v>85</v>
      </c>
      <c r="D575">
        <f>SUMIF(B:B,cukier[[#This Row],[NIP]],C:C)</f>
        <v>5232</v>
      </c>
      <c r="E575" s="2">
        <f>YEAR(cukier[[#This Row],[Data]])</f>
        <v>2007</v>
      </c>
      <c r="F575" s="2">
        <f>VLOOKUP(cukier[[#This Row],[Rok]],$U$8:$V$17,2)*cukier[[#This Row],[Ilosc]]</f>
        <v>177.64999999999998</v>
      </c>
      <c r="G575" s="2">
        <f>SUMIFS(C:C,A:A,"&lt;"&amp;A575,B:B,cukier[[#This Row],[NIP]])+cukier[[#This Row],[Ilosc]]</f>
        <v>1388</v>
      </c>
      <c r="H575" s="2">
        <f>IF(cukier[[#This Row],[Dotychczas Kupno]]&lt;100, 0,IF(cukier[[#This Row],[Dotychczas Kupno]]&lt;1000, 0.05, IF(cukier[[#This Row],[Dotychczas Kupno]]&lt;10000, 0.1, 0.2)))</f>
        <v>0.1</v>
      </c>
      <c r="I575" s="2">
        <f>cukier[[#This Row],[Rabat]]*cukier[[#This Row],[Ilosc]]</f>
        <v>8.5</v>
      </c>
    </row>
    <row r="576" spans="1:9" x14ac:dyDescent="0.25">
      <c r="A576" s="1">
        <v>39414</v>
      </c>
      <c r="B576" s="2" t="s">
        <v>7</v>
      </c>
      <c r="C576">
        <v>216</v>
      </c>
      <c r="D576">
        <f>SUMIF(B:B,cukier[[#This Row],[NIP]],C:C)</f>
        <v>27505</v>
      </c>
      <c r="E576" s="2">
        <f>YEAR(cukier[[#This Row],[Data]])</f>
        <v>2007</v>
      </c>
      <c r="F576" s="2">
        <f>VLOOKUP(cukier[[#This Row],[Rok]],$U$8:$V$17,2)*cukier[[#This Row],[Ilosc]]</f>
        <v>451.43999999999994</v>
      </c>
      <c r="G576" s="2">
        <f>SUMIFS(C:C,A:A,"&lt;"&amp;A576,B:B,cukier[[#This Row],[NIP]])+cukier[[#This Row],[Ilosc]]</f>
        <v>8521</v>
      </c>
      <c r="H576" s="2">
        <f>IF(cukier[[#This Row],[Dotychczas Kupno]]&lt;100, 0,IF(cukier[[#This Row],[Dotychczas Kupno]]&lt;1000, 0.05, IF(cukier[[#This Row],[Dotychczas Kupno]]&lt;10000, 0.1, 0.2)))</f>
        <v>0.1</v>
      </c>
      <c r="I576" s="2">
        <f>cukier[[#This Row],[Rabat]]*cukier[[#This Row],[Ilosc]]</f>
        <v>21.6</v>
      </c>
    </row>
    <row r="577" spans="1:9" x14ac:dyDescent="0.25">
      <c r="A577" s="1">
        <v>39416</v>
      </c>
      <c r="B577" s="2" t="s">
        <v>7</v>
      </c>
      <c r="C577">
        <v>140</v>
      </c>
      <c r="D577">
        <f>SUMIF(B:B,cukier[[#This Row],[NIP]],C:C)</f>
        <v>27505</v>
      </c>
      <c r="E577" s="2">
        <f>YEAR(cukier[[#This Row],[Data]])</f>
        <v>2007</v>
      </c>
      <c r="F577" s="2">
        <f>VLOOKUP(cukier[[#This Row],[Rok]],$U$8:$V$17,2)*cukier[[#This Row],[Ilosc]]</f>
        <v>292.59999999999997</v>
      </c>
      <c r="G577" s="2">
        <f>SUMIFS(C:C,A:A,"&lt;"&amp;A577,B:B,cukier[[#This Row],[NIP]])+cukier[[#This Row],[Ilosc]]</f>
        <v>8661</v>
      </c>
      <c r="H577" s="2">
        <f>IF(cukier[[#This Row],[Dotychczas Kupno]]&lt;100, 0,IF(cukier[[#This Row],[Dotychczas Kupno]]&lt;1000, 0.05, IF(cukier[[#This Row],[Dotychczas Kupno]]&lt;10000, 0.1, 0.2)))</f>
        <v>0.1</v>
      </c>
      <c r="I577" s="2">
        <f>cukier[[#This Row],[Rabat]]*cukier[[#This Row],[Ilosc]]</f>
        <v>14</v>
      </c>
    </row>
    <row r="578" spans="1:9" x14ac:dyDescent="0.25">
      <c r="A578" s="1">
        <v>39421</v>
      </c>
      <c r="B578" s="2" t="s">
        <v>50</v>
      </c>
      <c r="C578">
        <v>377</v>
      </c>
      <c r="D578">
        <f>SUMIF(B:B,cukier[[#This Row],[NIP]],C:C)</f>
        <v>22352</v>
      </c>
      <c r="E578" s="2">
        <f>YEAR(cukier[[#This Row],[Data]])</f>
        <v>2007</v>
      </c>
      <c r="F578" s="2">
        <f>VLOOKUP(cukier[[#This Row],[Rok]],$U$8:$V$17,2)*cukier[[#This Row],[Ilosc]]</f>
        <v>787.93</v>
      </c>
      <c r="G578" s="2">
        <f>SUMIFS(C:C,A:A,"&lt;"&amp;A578,B:B,cukier[[#This Row],[NIP]])+cukier[[#This Row],[Ilosc]]</f>
        <v>6142</v>
      </c>
      <c r="H578" s="2">
        <f>IF(cukier[[#This Row],[Dotychczas Kupno]]&lt;100, 0,IF(cukier[[#This Row],[Dotychczas Kupno]]&lt;1000, 0.05, IF(cukier[[#This Row],[Dotychczas Kupno]]&lt;10000, 0.1, 0.2)))</f>
        <v>0.1</v>
      </c>
      <c r="I578" s="2">
        <f>cukier[[#This Row],[Rabat]]*cukier[[#This Row],[Ilosc]]</f>
        <v>37.700000000000003</v>
      </c>
    </row>
    <row r="579" spans="1:9" x14ac:dyDescent="0.25">
      <c r="A579" s="1">
        <v>39423</v>
      </c>
      <c r="B579" s="2" t="s">
        <v>35</v>
      </c>
      <c r="C579">
        <v>89</v>
      </c>
      <c r="D579">
        <f>SUMIF(B:B,cukier[[#This Row],[NIP]],C:C)</f>
        <v>4407</v>
      </c>
      <c r="E579" s="2">
        <f>YEAR(cukier[[#This Row],[Data]])</f>
        <v>2007</v>
      </c>
      <c r="F579" s="2">
        <f>VLOOKUP(cukier[[#This Row],[Rok]],$U$8:$V$17,2)*cukier[[#This Row],[Ilosc]]</f>
        <v>186.01</v>
      </c>
      <c r="G579" s="2">
        <f>SUMIFS(C:C,A:A,"&lt;"&amp;A579,B:B,cukier[[#This Row],[NIP]])+cukier[[#This Row],[Ilosc]]</f>
        <v>867</v>
      </c>
      <c r="H579" s="2">
        <f>IF(cukier[[#This Row],[Dotychczas Kupno]]&lt;100, 0,IF(cukier[[#This Row],[Dotychczas Kupno]]&lt;1000, 0.05, IF(cukier[[#This Row],[Dotychczas Kupno]]&lt;10000, 0.1, 0.2)))</f>
        <v>0.05</v>
      </c>
      <c r="I579" s="2">
        <f>cukier[[#This Row],[Rabat]]*cukier[[#This Row],[Ilosc]]</f>
        <v>4.45</v>
      </c>
    </row>
    <row r="580" spans="1:9" x14ac:dyDescent="0.25">
      <c r="A580" s="1">
        <v>39425</v>
      </c>
      <c r="B580" s="2" t="s">
        <v>12</v>
      </c>
      <c r="C580">
        <v>181</v>
      </c>
      <c r="D580">
        <f>SUMIF(B:B,cukier[[#This Row],[NIP]],C:C)</f>
        <v>5492</v>
      </c>
      <c r="E580" s="2">
        <f>YEAR(cukier[[#This Row],[Data]])</f>
        <v>2007</v>
      </c>
      <c r="F580" s="2">
        <f>VLOOKUP(cukier[[#This Row],[Rok]],$U$8:$V$17,2)*cukier[[#This Row],[Ilosc]]</f>
        <v>378.28999999999996</v>
      </c>
      <c r="G580" s="2">
        <f>SUMIFS(C:C,A:A,"&lt;"&amp;A580,B:B,cukier[[#This Row],[NIP]])+cukier[[#This Row],[Ilosc]]</f>
        <v>1988</v>
      </c>
      <c r="H580" s="2">
        <f>IF(cukier[[#This Row],[Dotychczas Kupno]]&lt;100, 0,IF(cukier[[#This Row],[Dotychczas Kupno]]&lt;1000, 0.05, IF(cukier[[#This Row],[Dotychczas Kupno]]&lt;10000, 0.1, 0.2)))</f>
        <v>0.1</v>
      </c>
      <c r="I580" s="2">
        <f>cukier[[#This Row],[Rabat]]*cukier[[#This Row],[Ilosc]]</f>
        <v>18.100000000000001</v>
      </c>
    </row>
    <row r="581" spans="1:9" x14ac:dyDescent="0.25">
      <c r="A581" s="1">
        <v>39427</v>
      </c>
      <c r="B581" s="2" t="s">
        <v>69</v>
      </c>
      <c r="C581">
        <v>131</v>
      </c>
      <c r="D581">
        <f>SUMIF(B:B,cukier[[#This Row],[NIP]],C:C)</f>
        <v>3803</v>
      </c>
      <c r="E581" s="2">
        <f>YEAR(cukier[[#This Row],[Data]])</f>
        <v>2007</v>
      </c>
      <c r="F581" s="2">
        <f>VLOOKUP(cukier[[#This Row],[Rok]],$U$8:$V$17,2)*cukier[[#This Row],[Ilosc]]</f>
        <v>273.78999999999996</v>
      </c>
      <c r="G581" s="2">
        <f>SUMIFS(C:C,A:A,"&lt;"&amp;A581,B:B,cukier[[#This Row],[NIP]])+cukier[[#This Row],[Ilosc]]</f>
        <v>1069</v>
      </c>
      <c r="H581" s="2">
        <f>IF(cukier[[#This Row],[Dotychczas Kupno]]&lt;100, 0,IF(cukier[[#This Row],[Dotychczas Kupno]]&lt;1000, 0.05, IF(cukier[[#This Row],[Dotychczas Kupno]]&lt;10000, 0.1, 0.2)))</f>
        <v>0.1</v>
      </c>
      <c r="I581" s="2">
        <f>cukier[[#This Row],[Rabat]]*cukier[[#This Row],[Ilosc]]</f>
        <v>13.100000000000001</v>
      </c>
    </row>
    <row r="582" spans="1:9" x14ac:dyDescent="0.25">
      <c r="A582" s="1">
        <v>39427</v>
      </c>
      <c r="B582" s="2" t="s">
        <v>80</v>
      </c>
      <c r="C582">
        <v>43</v>
      </c>
      <c r="D582">
        <f>SUMIF(B:B,cukier[[#This Row],[NIP]],C:C)</f>
        <v>888</v>
      </c>
      <c r="E582" s="2">
        <f>YEAR(cukier[[#This Row],[Data]])</f>
        <v>2007</v>
      </c>
      <c r="F582" s="2">
        <f>VLOOKUP(cukier[[#This Row],[Rok]],$U$8:$V$17,2)*cukier[[#This Row],[Ilosc]]</f>
        <v>89.86999999999999</v>
      </c>
      <c r="G582" s="2">
        <f>SUMIFS(C:C,A:A,"&lt;"&amp;A582,B:B,cukier[[#This Row],[NIP]])+cukier[[#This Row],[Ilosc]]</f>
        <v>443</v>
      </c>
      <c r="H582" s="2">
        <f>IF(cukier[[#This Row],[Dotychczas Kupno]]&lt;100, 0,IF(cukier[[#This Row],[Dotychczas Kupno]]&lt;1000, 0.05, IF(cukier[[#This Row],[Dotychczas Kupno]]&lt;10000, 0.1, 0.2)))</f>
        <v>0.05</v>
      </c>
      <c r="I582" s="2">
        <f>cukier[[#This Row],[Rabat]]*cukier[[#This Row],[Ilosc]]</f>
        <v>2.15</v>
      </c>
    </row>
    <row r="583" spans="1:9" x14ac:dyDescent="0.25">
      <c r="A583" s="1">
        <v>39428</v>
      </c>
      <c r="B583" s="2" t="s">
        <v>30</v>
      </c>
      <c r="C583">
        <v>166</v>
      </c>
      <c r="D583">
        <f>SUMIF(B:B,cukier[[#This Row],[NIP]],C:C)</f>
        <v>5120</v>
      </c>
      <c r="E583" s="2">
        <f>YEAR(cukier[[#This Row],[Data]])</f>
        <v>2007</v>
      </c>
      <c r="F583" s="2">
        <f>VLOOKUP(cukier[[#This Row],[Rok]],$U$8:$V$17,2)*cukier[[#This Row],[Ilosc]]</f>
        <v>346.94</v>
      </c>
      <c r="G583" s="2">
        <f>SUMIFS(C:C,A:A,"&lt;"&amp;A583,B:B,cukier[[#This Row],[NIP]])+cukier[[#This Row],[Ilosc]]</f>
        <v>1957</v>
      </c>
      <c r="H583" s="2">
        <f>IF(cukier[[#This Row],[Dotychczas Kupno]]&lt;100, 0,IF(cukier[[#This Row],[Dotychczas Kupno]]&lt;1000, 0.05, IF(cukier[[#This Row],[Dotychczas Kupno]]&lt;10000, 0.1, 0.2)))</f>
        <v>0.1</v>
      </c>
      <c r="I583" s="2">
        <f>cukier[[#This Row],[Rabat]]*cukier[[#This Row],[Ilosc]]</f>
        <v>16.600000000000001</v>
      </c>
    </row>
    <row r="584" spans="1:9" x14ac:dyDescent="0.25">
      <c r="A584" s="1">
        <v>39428</v>
      </c>
      <c r="B584" s="2" t="s">
        <v>78</v>
      </c>
      <c r="C584">
        <v>192</v>
      </c>
      <c r="D584">
        <f>SUMIF(B:B,cukier[[#This Row],[NIP]],C:C)</f>
        <v>2123</v>
      </c>
      <c r="E584" s="2">
        <f>YEAR(cukier[[#This Row],[Data]])</f>
        <v>2007</v>
      </c>
      <c r="F584" s="2">
        <f>VLOOKUP(cukier[[#This Row],[Rok]],$U$8:$V$17,2)*cukier[[#This Row],[Ilosc]]</f>
        <v>401.28</v>
      </c>
      <c r="G584" s="2">
        <f>SUMIFS(C:C,A:A,"&lt;"&amp;A584,B:B,cukier[[#This Row],[NIP]])+cukier[[#This Row],[Ilosc]]</f>
        <v>776</v>
      </c>
      <c r="H584" s="2">
        <f>IF(cukier[[#This Row],[Dotychczas Kupno]]&lt;100, 0,IF(cukier[[#This Row],[Dotychczas Kupno]]&lt;1000, 0.05, IF(cukier[[#This Row],[Dotychczas Kupno]]&lt;10000, 0.1, 0.2)))</f>
        <v>0.05</v>
      </c>
      <c r="I584" s="2">
        <f>cukier[[#This Row],[Rabat]]*cukier[[#This Row],[Ilosc]]</f>
        <v>9.6000000000000014</v>
      </c>
    </row>
    <row r="585" spans="1:9" x14ac:dyDescent="0.25">
      <c r="A585" s="1">
        <v>39430</v>
      </c>
      <c r="B585" s="2" t="s">
        <v>16</v>
      </c>
      <c r="C585">
        <v>7</v>
      </c>
      <c r="D585">
        <f>SUMIF(B:B,cukier[[#This Row],[NIP]],C:C)</f>
        <v>38</v>
      </c>
      <c r="E585" s="2">
        <f>YEAR(cukier[[#This Row],[Data]])</f>
        <v>2007</v>
      </c>
      <c r="F585" s="2">
        <f>VLOOKUP(cukier[[#This Row],[Rok]],$U$8:$V$17,2)*cukier[[#This Row],[Ilosc]]</f>
        <v>14.629999999999999</v>
      </c>
      <c r="G585" s="2">
        <f>SUMIFS(C:C,A:A,"&lt;"&amp;A585,B:B,cukier[[#This Row],[NIP]])+cukier[[#This Row],[Ilosc]]</f>
        <v>21</v>
      </c>
      <c r="H585" s="2">
        <f>IF(cukier[[#This Row],[Dotychczas Kupno]]&lt;100, 0,IF(cukier[[#This Row],[Dotychczas Kupno]]&lt;1000, 0.05, IF(cukier[[#This Row],[Dotychczas Kupno]]&lt;10000, 0.1, 0.2)))</f>
        <v>0</v>
      </c>
      <c r="I585" s="2">
        <f>cukier[[#This Row],[Rabat]]*cukier[[#This Row],[Ilosc]]</f>
        <v>0</v>
      </c>
    </row>
    <row r="586" spans="1:9" x14ac:dyDescent="0.25">
      <c r="A586" s="1">
        <v>39432</v>
      </c>
      <c r="B586" s="2" t="s">
        <v>53</v>
      </c>
      <c r="C586">
        <v>11</v>
      </c>
      <c r="D586">
        <f>SUMIF(B:B,cukier[[#This Row],[NIP]],C:C)</f>
        <v>59</v>
      </c>
      <c r="E586" s="2">
        <f>YEAR(cukier[[#This Row],[Data]])</f>
        <v>2007</v>
      </c>
      <c r="F586" s="2">
        <f>VLOOKUP(cukier[[#This Row],[Rok]],$U$8:$V$17,2)*cukier[[#This Row],[Ilosc]]</f>
        <v>22.99</v>
      </c>
      <c r="G586" s="2">
        <f>SUMIFS(C:C,A:A,"&lt;"&amp;A586,B:B,cukier[[#This Row],[NIP]])+cukier[[#This Row],[Ilosc]]</f>
        <v>40</v>
      </c>
      <c r="H586" s="2">
        <f>IF(cukier[[#This Row],[Dotychczas Kupno]]&lt;100, 0,IF(cukier[[#This Row],[Dotychczas Kupno]]&lt;1000, 0.05, IF(cukier[[#This Row],[Dotychczas Kupno]]&lt;10000, 0.1, 0.2)))</f>
        <v>0</v>
      </c>
      <c r="I586" s="2">
        <f>cukier[[#This Row],[Rabat]]*cukier[[#This Row],[Ilosc]]</f>
        <v>0</v>
      </c>
    </row>
    <row r="587" spans="1:9" x14ac:dyDescent="0.25">
      <c r="A587" s="1">
        <v>39432</v>
      </c>
      <c r="B587" s="2" t="s">
        <v>19</v>
      </c>
      <c r="C587">
        <v>146</v>
      </c>
      <c r="D587">
        <f>SUMIF(B:B,cukier[[#This Row],[NIP]],C:C)</f>
        <v>4784</v>
      </c>
      <c r="E587" s="2">
        <f>YEAR(cukier[[#This Row],[Data]])</f>
        <v>2007</v>
      </c>
      <c r="F587" s="2">
        <f>VLOOKUP(cukier[[#This Row],[Rok]],$U$8:$V$17,2)*cukier[[#This Row],[Ilosc]]</f>
        <v>305.14</v>
      </c>
      <c r="G587" s="2">
        <f>SUMIFS(C:C,A:A,"&lt;"&amp;A587,B:B,cukier[[#This Row],[NIP]])+cukier[[#This Row],[Ilosc]]</f>
        <v>1287</v>
      </c>
      <c r="H587" s="2">
        <f>IF(cukier[[#This Row],[Dotychczas Kupno]]&lt;100, 0,IF(cukier[[#This Row],[Dotychczas Kupno]]&lt;1000, 0.05, IF(cukier[[#This Row],[Dotychczas Kupno]]&lt;10000, 0.1, 0.2)))</f>
        <v>0.1</v>
      </c>
      <c r="I587" s="2">
        <f>cukier[[#This Row],[Rabat]]*cukier[[#This Row],[Ilosc]]</f>
        <v>14.600000000000001</v>
      </c>
    </row>
    <row r="588" spans="1:9" x14ac:dyDescent="0.25">
      <c r="A588" s="1">
        <v>39433</v>
      </c>
      <c r="B588" s="2" t="s">
        <v>45</v>
      </c>
      <c r="C588">
        <v>138</v>
      </c>
      <c r="D588">
        <f>SUMIF(B:B,cukier[[#This Row],[NIP]],C:C)</f>
        <v>26451</v>
      </c>
      <c r="E588" s="2">
        <f>YEAR(cukier[[#This Row],[Data]])</f>
        <v>2007</v>
      </c>
      <c r="F588" s="2">
        <f>VLOOKUP(cukier[[#This Row],[Rok]],$U$8:$V$17,2)*cukier[[#This Row],[Ilosc]]</f>
        <v>288.41999999999996</v>
      </c>
      <c r="G588" s="2">
        <f>SUMIFS(C:C,A:A,"&lt;"&amp;A588,B:B,cukier[[#This Row],[NIP]])+cukier[[#This Row],[Ilosc]]</f>
        <v>6959</v>
      </c>
      <c r="H588" s="2">
        <f>IF(cukier[[#This Row],[Dotychczas Kupno]]&lt;100, 0,IF(cukier[[#This Row],[Dotychczas Kupno]]&lt;1000, 0.05, IF(cukier[[#This Row],[Dotychczas Kupno]]&lt;10000, 0.1, 0.2)))</f>
        <v>0.1</v>
      </c>
      <c r="I588" s="2">
        <f>cukier[[#This Row],[Rabat]]*cukier[[#This Row],[Ilosc]]</f>
        <v>13.8</v>
      </c>
    </row>
    <row r="589" spans="1:9" x14ac:dyDescent="0.25">
      <c r="A589" s="1">
        <v>39434</v>
      </c>
      <c r="B589" s="2" t="s">
        <v>23</v>
      </c>
      <c r="C589">
        <v>138</v>
      </c>
      <c r="D589">
        <f>SUMIF(B:B,cukier[[#This Row],[NIP]],C:C)</f>
        <v>3905</v>
      </c>
      <c r="E589" s="2">
        <f>YEAR(cukier[[#This Row],[Data]])</f>
        <v>2007</v>
      </c>
      <c r="F589" s="2">
        <f>VLOOKUP(cukier[[#This Row],[Rok]],$U$8:$V$17,2)*cukier[[#This Row],[Ilosc]]</f>
        <v>288.41999999999996</v>
      </c>
      <c r="G589" s="2">
        <f>SUMIFS(C:C,A:A,"&lt;"&amp;A589,B:B,cukier[[#This Row],[NIP]])+cukier[[#This Row],[Ilosc]]</f>
        <v>1575</v>
      </c>
      <c r="H589" s="2">
        <f>IF(cukier[[#This Row],[Dotychczas Kupno]]&lt;100, 0,IF(cukier[[#This Row],[Dotychczas Kupno]]&lt;1000, 0.05, IF(cukier[[#This Row],[Dotychczas Kupno]]&lt;10000, 0.1, 0.2)))</f>
        <v>0.1</v>
      </c>
      <c r="I589" s="2">
        <f>cukier[[#This Row],[Rabat]]*cukier[[#This Row],[Ilosc]]</f>
        <v>13.8</v>
      </c>
    </row>
    <row r="590" spans="1:9" x14ac:dyDescent="0.25">
      <c r="A590" s="1">
        <v>39434</v>
      </c>
      <c r="B590" s="2" t="s">
        <v>50</v>
      </c>
      <c r="C590">
        <v>482</v>
      </c>
      <c r="D590">
        <f>SUMIF(B:B,cukier[[#This Row],[NIP]],C:C)</f>
        <v>22352</v>
      </c>
      <c r="E590" s="2">
        <f>YEAR(cukier[[#This Row],[Data]])</f>
        <v>2007</v>
      </c>
      <c r="F590" s="2">
        <f>VLOOKUP(cukier[[#This Row],[Rok]],$U$8:$V$17,2)*cukier[[#This Row],[Ilosc]]</f>
        <v>1007.3799999999999</v>
      </c>
      <c r="G590" s="2">
        <f>SUMIFS(C:C,A:A,"&lt;"&amp;A590,B:B,cukier[[#This Row],[NIP]])+cukier[[#This Row],[Ilosc]]</f>
        <v>6624</v>
      </c>
      <c r="H590" s="2">
        <f>IF(cukier[[#This Row],[Dotychczas Kupno]]&lt;100, 0,IF(cukier[[#This Row],[Dotychczas Kupno]]&lt;1000, 0.05, IF(cukier[[#This Row],[Dotychczas Kupno]]&lt;10000, 0.1, 0.2)))</f>
        <v>0.1</v>
      </c>
      <c r="I590" s="2">
        <f>cukier[[#This Row],[Rabat]]*cukier[[#This Row],[Ilosc]]</f>
        <v>48.2</v>
      </c>
    </row>
    <row r="591" spans="1:9" x14ac:dyDescent="0.25">
      <c r="A591" s="1">
        <v>39436</v>
      </c>
      <c r="B591" s="2" t="s">
        <v>50</v>
      </c>
      <c r="C591">
        <v>481</v>
      </c>
      <c r="D591">
        <f>SUMIF(B:B,cukier[[#This Row],[NIP]],C:C)</f>
        <v>22352</v>
      </c>
      <c r="E591" s="2">
        <f>YEAR(cukier[[#This Row],[Data]])</f>
        <v>2007</v>
      </c>
      <c r="F591" s="2">
        <f>VLOOKUP(cukier[[#This Row],[Rok]],$U$8:$V$17,2)*cukier[[#This Row],[Ilosc]]</f>
        <v>1005.29</v>
      </c>
      <c r="G591" s="2">
        <f>SUMIFS(C:C,A:A,"&lt;"&amp;A591,B:B,cukier[[#This Row],[NIP]])+cukier[[#This Row],[Ilosc]]</f>
        <v>7105</v>
      </c>
      <c r="H591" s="2">
        <f>IF(cukier[[#This Row],[Dotychczas Kupno]]&lt;100, 0,IF(cukier[[#This Row],[Dotychczas Kupno]]&lt;1000, 0.05, IF(cukier[[#This Row],[Dotychczas Kupno]]&lt;10000, 0.1, 0.2)))</f>
        <v>0.1</v>
      </c>
      <c r="I591" s="2">
        <f>cukier[[#This Row],[Rabat]]*cukier[[#This Row],[Ilosc]]</f>
        <v>48.1</v>
      </c>
    </row>
    <row r="592" spans="1:9" x14ac:dyDescent="0.25">
      <c r="A592" s="1">
        <v>39438</v>
      </c>
      <c r="B592" s="2" t="s">
        <v>45</v>
      </c>
      <c r="C592">
        <v>258</v>
      </c>
      <c r="D592">
        <f>SUMIF(B:B,cukier[[#This Row],[NIP]],C:C)</f>
        <v>26451</v>
      </c>
      <c r="E592" s="2">
        <f>YEAR(cukier[[#This Row],[Data]])</f>
        <v>2007</v>
      </c>
      <c r="F592" s="2">
        <f>VLOOKUP(cukier[[#This Row],[Rok]],$U$8:$V$17,2)*cukier[[#This Row],[Ilosc]]</f>
        <v>539.21999999999991</v>
      </c>
      <c r="G592" s="2">
        <f>SUMIFS(C:C,A:A,"&lt;"&amp;A592,B:B,cukier[[#This Row],[NIP]])+cukier[[#This Row],[Ilosc]]</f>
        <v>7217</v>
      </c>
      <c r="H592" s="2">
        <f>IF(cukier[[#This Row],[Dotychczas Kupno]]&lt;100, 0,IF(cukier[[#This Row],[Dotychczas Kupno]]&lt;1000, 0.05, IF(cukier[[#This Row],[Dotychczas Kupno]]&lt;10000, 0.1, 0.2)))</f>
        <v>0.1</v>
      </c>
      <c r="I592" s="2">
        <f>cukier[[#This Row],[Rabat]]*cukier[[#This Row],[Ilosc]]</f>
        <v>25.8</v>
      </c>
    </row>
    <row r="593" spans="1:9" x14ac:dyDescent="0.25">
      <c r="A593" s="1">
        <v>39440</v>
      </c>
      <c r="B593" s="2" t="s">
        <v>19</v>
      </c>
      <c r="C593">
        <v>100</v>
      </c>
      <c r="D593">
        <f>SUMIF(B:B,cukier[[#This Row],[NIP]],C:C)</f>
        <v>4784</v>
      </c>
      <c r="E593" s="2">
        <f>YEAR(cukier[[#This Row],[Data]])</f>
        <v>2007</v>
      </c>
      <c r="F593" s="2">
        <f>VLOOKUP(cukier[[#This Row],[Rok]],$U$8:$V$17,2)*cukier[[#This Row],[Ilosc]]</f>
        <v>209</v>
      </c>
      <c r="G593" s="2">
        <f>SUMIFS(C:C,A:A,"&lt;"&amp;A593,B:B,cukier[[#This Row],[NIP]])+cukier[[#This Row],[Ilosc]]</f>
        <v>1387</v>
      </c>
      <c r="H593" s="2">
        <f>IF(cukier[[#This Row],[Dotychczas Kupno]]&lt;100, 0,IF(cukier[[#This Row],[Dotychczas Kupno]]&lt;1000, 0.05, IF(cukier[[#This Row],[Dotychczas Kupno]]&lt;10000, 0.1, 0.2)))</f>
        <v>0.1</v>
      </c>
      <c r="I593" s="2">
        <f>cukier[[#This Row],[Rabat]]*cukier[[#This Row],[Ilosc]]</f>
        <v>10</v>
      </c>
    </row>
    <row r="594" spans="1:9" x14ac:dyDescent="0.25">
      <c r="A594" s="1">
        <v>39440</v>
      </c>
      <c r="B594" s="2" t="s">
        <v>69</v>
      </c>
      <c r="C594">
        <v>86</v>
      </c>
      <c r="D594">
        <f>SUMIF(B:B,cukier[[#This Row],[NIP]],C:C)</f>
        <v>3803</v>
      </c>
      <c r="E594" s="2">
        <f>YEAR(cukier[[#This Row],[Data]])</f>
        <v>2007</v>
      </c>
      <c r="F594" s="2">
        <f>VLOOKUP(cukier[[#This Row],[Rok]],$U$8:$V$17,2)*cukier[[#This Row],[Ilosc]]</f>
        <v>179.73999999999998</v>
      </c>
      <c r="G594" s="2">
        <f>SUMIFS(C:C,A:A,"&lt;"&amp;A594,B:B,cukier[[#This Row],[NIP]])+cukier[[#This Row],[Ilosc]]</f>
        <v>1155</v>
      </c>
      <c r="H594" s="2">
        <f>IF(cukier[[#This Row],[Dotychczas Kupno]]&lt;100, 0,IF(cukier[[#This Row],[Dotychczas Kupno]]&lt;1000, 0.05, IF(cukier[[#This Row],[Dotychczas Kupno]]&lt;10000, 0.1, 0.2)))</f>
        <v>0.1</v>
      </c>
      <c r="I594" s="2">
        <f>cukier[[#This Row],[Rabat]]*cukier[[#This Row],[Ilosc]]</f>
        <v>8.6</v>
      </c>
    </row>
    <row r="595" spans="1:9" x14ac:dyDescent="0.25">
      <c r="A595" s="1">
        <v>39443</v>
      </c>
      <c r="B595" s="2" t="s">
        <v>28</v>
      </c>
      <c r="C595">
        <v>165</v>
      </c>
      <c r="D595">
        <f>SUMIF(B:B,cukier[[#This Row],[NIP]],C:C)</f>
        <v>4440</v>
      </c>
      <c r="E595" s="2">
        <f>YEAR(cukier[[#This Row],[Data]])</f>
        <v>2007</v>
      </c>
      <c r="F595" s="2">
        <f>VLOOKUP(cukier[[#This Row],[Rok]],$U$8:$V$17,2)*cukier[[#This Row],[Ilosc]]</f>
        <v>344.84999999999997</v>
      </c>
      <c r="G595" s="2">
        <f>SUMIFS(C:C,A:A,"&lt;"&amp;A595,B:B,cukier[[#This Row],[NIP]])+cukier[[#This Row],[Ilosc]]</f>
        <v>1172</v>
      </c>
      <c r="H595" s="2">
        <f>IF(cukier[[#This Row],[Dotychczas Kupno]]&lt;100, 0,IF(cukier[[#This Row],[Dotychczas Kupno]]&lt;1000, 0.05, IF(cukier[[#This Row],[Dotychczas Kupno]]&lt;10000, 0.1, 0.2)))</f>
        <v>0.1</v>
      </c>
      <c r="I595" s="2">
        <f>cukier[[#This Row],[Rabat]]*cukier[[#This Row],[Ilosc]]</f>
        <v>16.5</v>
      </c>
    </row>
    <row r="596" spans="1:9" x14ac:dyDescent="0.25">
      <c r="A596" s="1">
        <v>39444</v>
      </c>
      <c r="B596" s="2" t="s">
        <v>100</v>
      </c>
      <c r="C596">
        <v>4</v>
      </c>
      <c r="D596">
        <f>SUMIF(B:B,cukier[[#This Row],[NIP]],C:C)</f>
        <v>48</v>
      </c>
      <c r="E596" s="2">
        <f>YEAR(cukier[[#This Row],[Data]])</f>
        <v>2007</v>
      </c>
      <c r="F596" s="2">
        <f>VLOOKUP(cukier[[#This Row],[Rok]],$U$8:$V$17,2)*cukier[[#This Row],[Ilosc]]</f>
        <v>8.36</v>
      </c>
      <c r="G596" s="2">
        <f>SUMIFS(C:C,A:A,"&lt;"&amp;A596,B:B,cukier[[#This Row],[NIP]])+cukier[[#This Row],[Ilosc]]</f>
        <v>48</v>
      </c>
      <c r="H596" s="2">
        <f>IF(cukier[[#This Row],[Dotychczas Kupno]]&lt;100, 0,IF(cukier[[#This Row],[Dotychczas Kupno]]&lt;1000, 0.05, IF(cukier[[#This Row],[Dotychczas Kupno]]&lt;10000, 0.1, 0.2)))</f>
        <v>0</v>
      </c>
      <c r="I596" s="2">
        <f>cukier[[#This Row],[Rabat]]*cukier[[#This Row],[Ilosc]]</f>
        <v>0</v>
      </c>
    </row>
    <row r="597" spans="1:9" x14ac:dyDescent="0.25">
      <c r="A597" s="1">
        <v>39445</v>
      </c>
      <c r="B597" s="2" t="s">
        <v>23</v>
      </c>
      <c r="C597">
        <v>156</v>
      </c>
      <c r="D597">
        <f>SUMIF(B:B,cukier[[#This Row],[NIP]],C:C)</f>
        <v>3905</v>
      </c>
      <c r="E597" s="2">
        <f>YEAR(cukier[[#This Row],[Data]])</f>
        <v>2007</v>
      </c>
      <c r="F597" s="2">
        <f>VLOOKUP(cukier[[#This Row],[Rok]],$U$8:$V$17,2)*cukier[[#This Row],[Ilosc]]</f>
        <v>326.03999999999996</v>
      </c>
      <c r="G597" s="2">
        <f>SUMIFS(C:C,A:A,"&lt;"&amp;A597,B:B,cukier[[#This Row],[NIP]])+cukier[[#This Row],[Ilosc]]</f>
        <v>1731</v>
      </c>
      <c r="H597" s="2">
        <f>IF(cukier[[#This Row],[Dotychczas Kupno]]&lt;100, 0,IF(cukier[[#This Row],[Dotychczas Kupno]]&lt;1000, 0.05, IF(cukier[[#This Row],[Dotychczas Kupno]]&lt;10000, 0.1, 0.2)))</f>
        <v>0.1</v>
      </c>
      <c r="I597" s="2">
        <f>cukier[[#This Row],[Rabat]]*cukier[[#This Row],[Ilosc]]</f>
        <v>15.600000000000001</v>
      </c>
    </row>
    <row r="598" spans="1:9" x14ac:dyDescent="0.25">
      <c r="A598" s="1">
        <v>39446</v>
      </c>
      <c r="B598" s="2" t="s">
        <v>45</v>
      </c>
      <c r="C598">
        <v>320</v>
      </c>
      <c r="D598">
        <f>SUMIF(B:B,cukier[[#This Row],[NIP]],C:C)</f>
        <v>26451</v>
      </c>
      <c r="E598" s="2">
        <f>YEAR(cukier[[#This Row],[Data]])</f>
        <v>2007</v>
      </c>
      <c r="F598" s="2">
        <f>VLOOKUP(cukier[[#This Row],[Rok]],$U$8:$V$17,2)*cukier[[#This Row],[Ilosc]]</f>
        <v>668.8</v>
      </c>
      <c r="G598" s="2">
        <f>SUMIFS(C:C,A:A,"&lt;"&amp;A598,B:B,cukier[[#This Row],[NIP]])+cukier[[#This Row],[Ilosc]]</f>
        <v>7537</v>
      </c>
      <c r="H598" s="2">
        <f>IF(cukier[[#This Row],[Dotychczas Kupno]]&lt;100, 0,IF(cukier[[#This Row],[Dotychczas Kupno]]&lt;1000, 0.05, IF(cukier[[#This Row],[Dotychczas Kupno]]&lt;10000, 0.1, 0.2)))</f>
        <v>0.1</v>
      </c>
      <c r="I598" s="2">
        <f>cukier[[#This Row],[Rabat]]*cukier[[#This Row],[Ilosc]]</f>
        <v>32</v>
      </c>
    </row>
    <row r="599" spans="1:9" x14ac:dyDescent="0.25">
      <c r="A599" s="1">
        <v>39448</v>
      </c>
      <c r="B599" s="2" t="s">
        <v>15</v>
      </c>
      <c r="C599">
        <v>1</v>
      </c>
      <c r="D599">
        <f>SUMIF(B:B,cukier[[#This Row],[NIP]],C:C)</f>
        <v>39</v>
      </c>
      <c r="E599" s="2">
        <f>YEAR(cukier[[#This Row],[Data]])</f>
        <v>2008</v>
      </c>
      <c r="F599" s="2">
        <f>VLOOKUP(cukier[[#This Row],[Rok]],$U$8:$V$17,2)*cukier[[#This Row],[Ilosc]]</f>
        <v>2.15</v>
      </c>
      <c r="G599" s="2">
        <f>SUMIFS(C:C,A:A,"&lt;"&amp;A599,B:B,cukier[[#This Row],[NIP]])+cukier[[#This Row],[Ilosc]]</f>
        <v>18</v>
      </c>
      <c r="H599" s="2">
        <f>IF(cukier[[#This Row],[Dotychczas Kupno]]&lt;100, 0,IF(cukier[[#This Row],[Dotychczas Kupno]]&lt;1000, 0.05, IF(cukier[[#This Row],[Dotychczas Kupno]]&lt;10000, 0.1, 0.2)))</f>
        <v>0</v>
      </c>
      <c r="I599" s="2">
        <f>cukier[[#This Row],[Rabat]]*cukier[[#This Row],[Ilosc]]</f>
        <v>0</v>
      </c>
    </row>
    <row r="600" spans="1:9" x14ac:dyDescent="0.25">
      <c r="A600" s="1">
        <v>39448</v>
      </c>
      <c r="B600" s="2" t="s">
        <v>8</v>
      </c>
      <c r="C600">
        <v>81</v>
      </c>
      <c r="D600">
        <f>SUMIF(B:B,cukier[[#This Row],[NIP]],C:C)</f>
        <v>3835</v>
      </c>
      <c r="E600" s="2">
        <f>YEAR(cukier[[#This Row],[Data]])</f>
        <v>2008</v>
      </c>
      <c r="F600" s="2">
        <f>VLOOKUP(cukier[[#This Row],[Rok]],$U$8:$V$17,2)*cukier[[#This Row],[Ilosc]]</f>
        <v>174.15</v>
      </c>
      <c r="G600" s="2">
        <f>SUMIFS(C:C,A:A,"&lt;"&amp;A600,B:B,cukier[[#This Row],[NIP]])+cukier[[#This Row],[Ilosc]]</f>
        <v>912</v>
      </c>
      <c r="H600" s="2">
        <f>IF(cukier[[#This Row],[Dotychczas Kupno]]&lt;100, 0,IF(cukier[[#This Row],[Dotychczas Kupno]]&lt;1000, 0.05, IF(cukier[[#This Row],[Dotychczas Kupno]]&lt;10000, 0.1, 0.2)))</f>
        <v>0.05</v>
      </c>
      <c r="I600" s="2">
        <f>cukier[[#This Row],[Rabat]]*cukier[[#This Row],[Ilosc]]</f>
        <v>4.05</v>
      </c>
    </row>
    <row r="601" spans="1:9" x14ac:dyDescent="0.25">
      <c r="A601" s="1">
        <v>39448</v>
      </c>
      <c r="B601" s="2" t="s">
        <v>50</v>
      </c>
      <c r="C601">
        <v>438</v>
      </c>
      <c r="D601">
        <f>SUMIF(B:B,cukier[[#This Row],[NIP]],C:C)</f>
        <v>22352</v>
      </c>
      <c r="E601" s="2">
        <f>YEAR(cukier[[#This Row],[Data]])</f>
        <v>2008</v>
      </c>
      <c r="F601" s="2">
        <f>VLOOKUP(cukier[[#This Row],[Rok]],$U$8:$V$17,2)*cukier[[#This Row],[Ilosc]]</f>
        <v>941.69999999999993</v>
      </c>
      <c r="G601" s="2">
        <f>SUMIFS(C:C,A:A,"&lt;"&amp;A601,B:B,cukier[[#This Row],[NIP]])+cukier[[#This Row],[Ilosc]]</f>
        <v>7543</v>
      </c>
      <c r="H601" s="2">
        <f>IF(cukier[[#This Row],[Dotychczas Kupno]]&lt;100, 0,IF(cukier[[#This Row],[Dotychczas Kupno]]&lt;1000, 0.05, IF(cukier[[#This Row],[Dotychczas Kupno]]&lt;10000, 0.1, 0.2)))</f>
        <v>0.1</v>
      </c>
      <c r="I601" s="2">
        <f>cukier[[#This Row],[Rabat]]*cukier[[#This Row],[Ilosc]]</f>
        <v>43.800000000000004</v>
      </c>
    </row>
    <row r="602" spans="1:9" x14ac:dyDescent="0.25">
      <c r="A602" s="1">
        <v>39449</v>
      </c>
      <c r="B602" s="2" t="s">
        <v>38</v>
      </c>
      <c r="C602">
        <v>1</v>
      </c>
      <c r="D602">
        <f>SUMIF(B:B,cukier[[#This Row],[NIP]],C:C)</f>
        <v>48</v>
      </c>
      <c r="E602" s="2">
        <f>YEAR(cukier[[#This Row],[Data]])</f>
        <v>2008</v>
      </c>
      <c r="F602" s="2">
        <f>VLOOKUP(cukier[[#This Row],[Rok]],$U$8:$V$17,2)*cukier[[#This Row],[Ilosc]]</f>
        <v>2.15</v>
      </c>
      <c r="G602" s="2">
        <f>SUMIFS(C:C,A:A,"&lt;"&amp;A602,B:B,cukier[[#This Row],[NIP]])+cukier[[#This Row],[Ilosc]]</f>
        <v>4</v>
      </c>
      <c r="H602" s="2">
        <f>IF(cukier[[#This Row],[Dotychczas Kupno]]&lt;100, 0,IF(cukier[[#This Row],[Dotychczas Kupno]]&lt;1000, 0.05, IF(cukier[[#This Row],[Dotychczas Kupno]]&lt;10000, 0.1, 0.2)))</f>
        <v>0</v>
      </c>
      <c r="I602" s="2">
        <f>cukier[[#This Row],[Rabat]]*cukier[[#This Row],[Ilosc]]</f>
        <v>0</v>
      </c>
    </row>
    <row r="603" spans="1:9" x14ac:dyDescent="0.25">
      <c r="A603" s="1">
        <v>39453</v>
      </c>
      <c r="B603" s="2" t="s">
        <v>78</v>
      </c>
      <c r="C603">
        <v>173</v>
      </c>
      <c r="D603">
        <f>SUMIF(B:B,cukier[[#This Row],[NIP]],C:C)</f>
        <v>2123</v>
      </c>
      <c r="E603" s="2">
        <f>YEAR(cukier[[#This Row],[Data]])</f>
        <v>2008</v>
      </c>
      <c r="F603" s="2">
        <f>VLOOKUP(cukier[[#This Row],[Rok]],$U$8:$V$17,2)*cukier[[#This Row],[Ilosc]]</f>
        <v>371.95</v>
      </c>
      <c r="G603" s="2">
        <f>SUMIFS(C:C,A:A,"&lt;"&amp;A603,B:B,cukier[[#This Row],[NIP]])+cukier[[#This Row],[Ilosc]]</f>
        <v>949</v>
      </c>
      <c r="H603" s="2">
        <f>IF(cukier[[#This Row],[Dotychczas Kupno]]&lt;100, 0,IF(cukier[[#This Row],[Dotychczas Kupno]]&lt;1000, 0.05, IF(cukier[[#This Row],[Dotychczas Kupno]]&lt;10000, 0.1, 0.2)))</f>
        <v>0.05</v>
      </c>
      <c r="I603" s="2">
        <f>cukier[[#This Row],[Rabat]]*cukier[[#This Row],[Ilosc]]</f>
        <v>8.65</v>
      </c>
    </row>
    <row r="604" spans="1:9" x14ac:dyDescent="0.25">
      <c r="A604" s="1">
        <v>39456</v>
      </c>
      <c r="B604" s="2" t="s">
        <v>24</v>
      </c>
      <c r="C604">
        <v>412</v>
      </c>
      <c r="D604">
        <f>SUMIF(B:B,cukier[[#This Row],[NIP]],C:C)</f>
        <v>5797</v>
      </c>
      <c r="E604" s="2">
        <f>YEAR(cukier[[#This Row],[Data]])</f>
        <v>2008</v>
      </c>
      <c r="F604" s="2">
        <f>VLOOKUP(cukier[[#This Row],[Rok]],$U$8:$V$17,2)*cukier[[#This Row],[Ilosc]]</f>
        <v>885.8</v>
      </c>
      <c r="G604" s="2">
        <f>SUMIFS(C:C,A:A,"&lt;"&amp;A604,B:B,cukier[[#This Row],[NIP]])+cukier[[#This Row],[Ilosc]]</f>
        <v>2643</v>
      </c>
      <c r="H604" s="2">
        <f>IF(cukier[[#This Row],[Dotychczas Kupno]]&lt;100, 0,IF(cukier[[#This Row],[Dotychczas Kupno]]&lt;1000, 0.05, IF(cukier[[#This Row],[Dotychczas Kupno]]&lt;10000, 0.1, 0.2)))</f>
        <v>0.1</v>
      </c>
      <c r="I604" s="2">
        <f>cukier[[#This Row],[Rabat]]*cukier[[#This Row],[Ilosc]]</f>
        <v>41.2</v>
      </c>
    </row>
    <row r="605" spans="1:9" x14ac:dyDescent="0.25">
      <c r="A605" s="1">
        <v>39456</v>
      </c>
      <c r="B605" s="2" t="s">
        <v>151</v>
      </c>
      <c r="C605">
        <v>13</v>
      </c>
      <c r="D605">
        <f>SUMIF(B:B,cukier[[#This Row],[NIP]],C:C)</f>
        <v>50</v>
      </c>
      <c r="E605" s="2">
        <f>YEAR(cukier[[#This Row],[Data]])</f>
        <v>2008</v>
      </c>
      <c r="F605" s="2">
        <f>VLOOKUP(cukier[[#This Row],[Rok]],$U$8:$V$17,2)*cukier[[#This Row],[Ilosc]]</f>
        <v>27.95</v>
      </c>
      <c r="G605" s="2">
        <f>SUMIFS(C:C,A:A,"&lt;"&amp;A605,B:B,cukier[[#This Row],[NIP]])+cukier[[#This Row],[Ilosc]]</f>
        <v>13</v>
      </c>
      <c r="H605" s="2">
        <f>IF(cukier[[#This Row],[Dotychczas Kupno]]&lt;100, 0,IF(cukier[[#This Row],[Dotychczas Kupno]]&lt;1000, 0.05, IF(cukier[[#This Row],[Dotychczas Kupno]]&lt;10000, 0.1, 0.2)))</f>
        <v>0</v>
      </c>
      <c r="I605" s="2">
        <f>cukier[[#This Row],[Rabat]]*cukier[[#This Row],[Ilosc]]</f>
        <v>0</v>
      </c>
    </row>
    <row r="606" spans="1:9" x14ac:dyDescent="0.25">
      <c r="A606" s="1">
        <v>39457</v>
      </c>
      <c r="B606" s="2" t="s">
        <v>55</v>
      </c>
      <c r="C606">
        <v>130</v>
      </c>
      <c r="D606">
        <f>SUMIF(B:B,cukier[[#This Row],[NIP]],C:C)</f>
        <v>4926</v>
      </c>
      <c r="E606" s="2">
        <f>YEAR(cukier[[#This Row],[Data]])</f>
        <v>2008</v>
      </c>
      <c r="F606" s="2">
        <f>VLOOKUP(cukier[[#This Row],[Rok]],$U$8:$V$17,2)*cukier[[#This Row],[Ilosc]]</f>
        <v>279.5</v>
      </c>
      <c r="G606" s="2">
        <f>SUMIFS(C:C,A:A,"&lt;"&amp;A606,B:B,cukier[[#This Row],[NIP]])+cukier[[#This Row],[Ilosc]]</f>
        <v>1185</v>
      </c>
      <c r="H606" s="2">
        <f>IF(cukier[[#This Row],[Dotychczas Kupno]]&lt;100, 0,IF(cukier[[#This Row],[Dotychczas Kupno]]&lt;1000, 0.05, IF(cukier[[#This Row],[Dotychczas Kupno]]&lt;10000, 0.1, 0.2)))</f>
        <v>0.1</v>
      </c>
      <c r="I606" s="2">
        <f>cukier[[#This Row],[Rabat]]*cukier[[#This Row],[Ilosc]]</f>
        <v>13</v>
      </c>
    </row>
    <row r="607" spans="1:9" x14ac:dyDescent="0.25">
      <c r="A607" s="1">
        <v>39459</v>
      </c>
      <c r="B607" s="2" t="s">
        <v>152</v>
      </c>
      <c r="C607">
        <v>4</v>
      </c>
      <c r="D607">
        <f>SUMIF(B:B,cukier[[#This Row],[NIP]],C:C)</f>
        <v>36</v>
      </c>
      <c r="E607" s="2">
        <f>YEAR(cukier[[#This Row],[Data]])</f>
        <v>2008</v>
      </c>
      <c r="F607" s="2">
        <f>VLOOKUP(cukier[[#This Row],[Rok]],$U$8:$V$17,2)*cukier[[#This Row],[Ilosc]]</f>
        <v>8.6</v>
      </c>
      <c r="G607" s="2">
        <f>SUMIFS(C:C,A:A,"&lt;"&amp;A607,B:B,cukier[[#This Row],[NIP]])+cukier[[#This Row],[Ilosc]]</f>
        <v>4</v>
      </c>
      <c r="H607" s="2">
        <f>IF(cukier[[#This Row],[Dotychczas Kupno]]&lt;100, 0,IF(cukier[[#This Row],[Dotychczas Kupno]]&lt;1000, 0.05, IF(cukier[[#This Row],[Dotychczas Kupno]]&lt;10000, 0.1, 0.2)))</f>
        <v>0</v>
      </c>
      <c r="I607" s="2">
        <f>cukier[[#This Row],[Rabat]]*cukier[[#This Row],[Ilosc]]</f>
        <v>0</v>
      </c>
    </row>
    <row r="608" spans="1:9" x14ac:dyDescent="0.25">
      <c r="A608" s="1">
        <v>39462</v>
      </c>
      <c r="B608" s="2" t="s">
        <v>55</v>
      </c>
      <c r="C608">
        <v>176</v>
      </c>
      <c r="D608">
        <f>SUMIF(B:B,cukier[[#This Row],[NIP]],C:C)</f>
        <v>4926</v>
      </c>
      <c r="E608" s="2">
        <f>YEAR(cukier[[#This Row],[Data]])</f>
        <v>2008</v>
      </c>
      <c r="F608" s="2">
        <f>VLOOKUP(cukier[[#This Row],[Rok]],$U$8:$V$17,2)*cukier[[#This Row],[Ilosc]]</f>
        <v>378.4</v>
      </c>
      <c r="G608" s="2">
        <f>SUMIFS(C:C,A:A,"&lt;"&amp;A608,B:B,cukier[[#This Row],[NIP]])+cukier[[#This Row],[Ilosc]]</f>
        <v>1361</v>
      </c>
      <c r="H608" s="2">
        <f>IF(cukier[[#This Row],[Dotychczas Kupno]]&lt;100, 0,IF(cukier[[#This Row],[Dotychczas Kupno]]&lt;1000, 0.05, IF(cukier[[#This Row],[Dotychczas Kupno]]&lt;10000, 0.1, 0.2)))</f>
        <v>0.1</v>
      </c>
      <c r="I608" s="2">
        <f>cukier[[#This Row],[Rabat]]*cukier[[#This Row],[Ilosc]]</f>
        <v>17.600000000000001</v>
      </c>
    </row>
    <row r="609" spans="1:9" x14ac:dyDescent="0.25">
      <c r="A609" s="1">
        <v>39464</v>
      </c>
      <c r="B609" s="2" t="s">
        <v>89</v>
      </c>
      <c r="C609">
        <v>14</v>
      </c>
      <c r="D609">
        <f>SUMIF(B:B,cukier[[#This Row],[NIP]],C:C)</f>
        <v>32</v>
      </c>
      <c r="E609" s="2">
        <f>YEAR(cukier[[#This Row],[Data]])</f>
        <v>2008</v>
      </c>
      <c r="F609" s="2">
        <f>VLOOKUP(cukier[[#This Row],[Rok]],$U$8:$V$17,2)*cukier[[#This Row],[Ilosc]]</f>
        <v>30.099999999999998</v>
      </c>
      <c r="G609" s="2">
        <f>SUMIFS(C:C,A:A,"&lt;"&amp;A609,B:B,cukier[[#This Row],[NIP]])+cukier[[#This Row],[Ilosc]]</f>
        <v>25</v>
      </c>
      <c r="H609" s="2">
        <f>IF(cukier[[#This Row],[Dotychczas Kupno]]&lt;100, 0,IF(cukier[[#This Row],[Dotychczas Kupno]]&lt;1000, 0.05, IF(cukier[[#This Row],[Dotychczas Kupno]]&lt;10000, 0.1, 0.2)))</f>
        <v>0</v>
      </c>
      <c r="I609" s="2">
        <f>cukier[[#This Row],[Rabat]]*cukier[[#This Row],[Ilosc]]</f>
        <v>0</v>
      </c>
    </row>
    <row r="610" spans="1:9" x14ac:dyDescent="0.25">
      <c r="A610" s="1">
        <v>39465</v>
      </c>
      <c r="B610" s="2" t="s">
        <v>55</v>
      </c>
      <c r="C610">
        <v>97</v>
      </c>
      <c r="D610">
        <f>SUMIF(B:B,cukier[[#This Row],[NIP]],C:C)</f>
        <v>4926</v>
      </c>
      <c r="E610" s="2">
        <f>YEAR(cukier[[#This Row],[Data]])</f>
        <v>2008</v>
      </c>
      <c r="F610" s="2">
        <f>VLOOKUP(cukier[[#This Row],[Rok]],$U$8:$V$17,2)*cukier[[#This Row],[Ilosc]]</f>
        <v>208.54999999999998</v>
      </c>
      <c r="G610" s="2">
        <f>SUMIFS(C:C,A:A,"&lt;"&amp;A610,B:B,cukier[[#This Row],[NIP]])+cukier[[#This Row],[Ilosc]]</f>
        <v>1458</v>
      </c>
      <c r="H610" s="2">
        <f>IF(cukier[[#This Row],[Dotychczas Kupno]]&lt;100, 0,IF(cukier[[#This Row],[Dotychczas Kupno]]&lt;1000, 0.05, IF(cukier[[#This Row],[Dotychczas Kupno]]&lt;10000, 0.1, 0.2)))</f>
        <v>0.1</v>
      </c>
      <c r="I610" s="2">
        <f>cukier[[#This Row],[Rabat]]*cukier[[#This Row],[Ilosc]]</f>
        <v>9.7000000000000011</v>
      </c>
    </row>
    <row r="611" spans="1:9" x14ac:dyDescent="0.25">
      <c r="A611" s="1">
        <v>39468</v>
      </c>
      <c r="B611" s="2" t="s">
        <v>61</v>
      </c>
      <c r="C611">
        <v>81</v>
      </c>
      <c r="D611">
        <f>SUMIF(B:B,cukier[[#This Row],[NIP]],C:C)</f>
        <v>3705</v>
      </c>
      <c r="E611" s="2">
        <f>YEAR(cukier[[#This Row],[Data]])</f>
        <v>2008</v>
      </c>
      <c r="F611" s="2">
        <f>VLOOKUP(cukier[[#This Row],[Rok]],$U$8:$V$17,2)*cukier[[#This Row],[Ilosc]]</f>
        <v>174.15</v>
      </c>
      <c r="G611" s="2">
        <f>SUMIFS(C:C,A:A,"&lt;"&amp;A611,B:B,cukier[[#This Row],[NIP]])+cukier[[#This Row],[Ilosc]]</f>
        <v>540</v>
      </c>
      <c r="H611" s="2">
        <f>IF(cukier[[#This Row],[Dotychczas Kupno]]&lt;100, 0,IF(cukier[[#This Row],[Dotychczas Kupno]]&lt;1000, 0.05, IF(cukier[[#This Row],[Dotychczas Kupno]]&lt;10000, 0.1, 0.2)))</f>
        <v>0.05</v>
      </c>
      <c r="I611" s="2">
        <f>cukier[[#This Row],[Rabat]]*cukier[[#This Row],[Ilosc]]</f>
        <v>4.05</v>
      </c>
    </row>
    <row r="612" spans="1:9" x14ac:dyDescent="0.25">
      <c r="A612" s="1">
        <v>39469</v>
      </c>
      <c r="B612" s="2" t="s">
        <v>23</v>
      </c>
      <c r="C612">
        <v>179</v>
      </c>
      <c r="D612">
        <f>SUMIF(B:B,cukier[[#This Row],[NIP]],C:C)</f>
        <v>3905</v>
      </c>
      <c r="E612" s="2">
        <f>YEAR(cukier[[#This Row],[Data]])</f>
        <v>2008</v>
      </c>
      <c r="F612" s="2">
        <f>VLOOKUP(cukier[[#This Row],[Rok]],$U$8:$V$17,2)*cukier[[#This Row],[Ilosc]]</f>
        <v>384.84999999999997</v>
      </c>
      <c r="G612" s="2">
        <f>SUMIFS(C:C,A:A,"&lt;"&amp;A612,B:B,cukier[[#This Row],[NIP]])+cukier[[#This Row],[Ilosc]]</f>
        <v>1910</v>
      </c>
      <c r="H612" s="2">
        <f>IF(cukier[[#This Row],[Dotychczas Kupno]]&lt;100, 0,IF(cukier[[#This Row],[Dotychczas Kupno]]&lt;1000, 0.05, IF(cukier[[#This Row],[Dotychczas Kupno]]&lt;10000, 0.1, 0.2)))</f>
        <v>0.1</v>
      </c>
      <c r="I612" s="2">
        <f>cukier[[#This Row],[Rabat]]*cukier[[#This Row],[Ilosc]]</f>
        <v>17.900000000000002</v>
      </c>
    </row>
    <row r="613" spans="1:9" x14ac:dyDescent="0.25">
      <c r="A613" s="1">
        <v>39470</v>
      </c>
      <c r="B613" s="2" t="s">
        <v>37</v>
      </c>
      <c r="C613">
        <v>132</v>
      </c>
      <c r="D613">
        <f>SUMIF(B:B,cukier[[#This Row],[NIP]],C:C)</f>
        <v>5232</v>
      </c>
      <c r="E613" s="2">
        <f>YEAR(cukier[[#This Row],[Data]])</f>
        <v>2008</v>
      </c>
      <c r="F613" s="2">
        <f>VLOOKUP(cukier[[#This Row],[Rok]],$U$8:$V$17,2)*cukier[[#This Row],[Ilosc]]</f>
        <v>283.8</v>
      </c>
      <c r="G613" s="2">
        <f>SUMIFS(C:C,A:A,"&lt;"&amp;A613,B:B,cukier[[#This Row],[NIP]])+cukier[[#This Row],[Ilosc]]</f>
        <v>1520</v>
      </c>
      <c r="H613" s="2">
        <f>IF(cukier[[#This Row],[Dotychczas Kupno]]&lt;100, 0,IF(cukier[[#This Row],[Dotychczas Kupno]]&lt;1000, 0.05, IF(cukier[[#This Row],[Dotychczas Kupno]]&lt;10000, 0.1, 0.2)))</f>
        <v>0.1</v>
      </c>
      <c r="I613" s="2">
        <f>cukier[[#This Row],[Rabat]]*cukier[[#This Row],[Ilosc]]</f>
        <v>13.200000000000001</v>
      </c>
    </row>
    <row r="614" spans="1:9" x14ac:dyDescent="0.25">
      <c r="A614" s="1">
        <v>39470</v>
      </c>
      <c r="B614" s="2" t="s">
        <v>153</v>
      </c>
      <c r="C614">
        <v>5</v>
      </c>
      <c r="D614">
        <f>SUMIF(B:B,cukier[[#This Row],[NIP]],C:C)</f>
        <v>44</v>
      </c>
      <c r="E614" s="2">
        <f>YEAR(cukier[[#This Row],[Data]])</f>
        <v>2008</v>
      </c>
      <c r="F614" s="2">
        <f>VLOOKUP(cukier[[#This Row],[Rok]],$U$8:$V$17,2)*cukier[[#This Row],[Ilosc]]</f>
        <v>10.75</v>
      </c>
      <c r="G614" s="2">
        <f>SUMIFS(C:C,A:A,"&lt;"&amp;A614,B:B,cukier[[#This Row],[NIP]])+cukier[[#This Row],[Ilosc]]</f>
        <v>5</v>
      </c>
      <c r="H614" s="2">
        <f>IF(cukier[[#This Row],[Dotychczas Kupno]]&lt;100, 0,IF(cukier[[#This Row],[Dotychczas Kupno]]&lt;1000, 0.05, IF(cukier[[#This Row],[Dotychczas Kupno]]&lt;10000, 0.1, 0.2)))</f>
        <v>0</v>
      </c>
      <c r="I614" s="2">
        <f>cukier[[#This Row],[Rabat]]*cukier[[#This Row],[Ilosc]]</f>
        <v>0</v>
      </c>
    </row>
    <row r="615" spans="1:9" x14ac:dyDescent="0.25">
      <c r="A615" s="1">
        <v>39470</v>
      </c>
      <c r="B615" s="2" t="s">
        <v>18</v>
      </c>
      <c r="C615">
        <v>100</v>
      </c>
      <c r="D615">
        <f>SUMIF(B:B,cukier[[#This Row],[NIP]],C:C)</f>
        <v>5156</v>
      </c>
      <c r="E615" s="2">
        <f>YEAR(cukier[[#This Row],[Data]])</f>
        <v>2008</v>
      </c>
      <c r="F615" s="2">
        <f>VLOOKUP(cukier[[#This Row],[Rok]],$U$8:$V$17,2)*cukier[[#This Row],[Ilosc]]</f>
        <v>215</v>
      </c>
      <c r="G615" s="2">
        <f>SUMIFS(C:C,A:A,"&lt;"&amp;A615,B:B,cukier[[#This Row],[NIP]])+cukier[[#This Row],[Ilosc]]</f>
        <v>1951</v>
      </c>
      <c r="H615" s="2">
        <f>IF(cukier[[#This Row],[Dotychczas Kupno]]&lt;100, 0,IF(cukier[[#This Row],[Dotychczas Kupno]]&lt;1000, 0.05, IF(cukier[[#This Row],[Dotychczas Kupno]]&lt;10000, 0.1, 0.2)))</f>
        <v>0.1</v>
      </c>
      <c r="I615" s="2">
        <f>cukier[[#This Row],[Rabat]]*cukier[[#This Row],[Ilosc]]</f>
        <v>10</v>
      </c>
    </row>
    <row r="616" spans="1:9" x14ac:dyDescent="0.25">
      <c r="A616" s="1">
        <v>39474</v>
      </c>
      <c r="B616" s="2" t="s">
        <v>154</v>
      </c>
      <c r="C616">
        <v>6</v>
      </c>
      <c r="D616">
        <f>SUMIF(B:B,cukier[[#This Row],[NIP]],C:C)</f>
        <v>30</v>
      </c>
      <c r="E616" s="2">
        <f>YEAR(cukier[[#This Row],[Data]])</f>
        <v>2008</v>
      </c>
      <c r="F616" s="2">
        <f>VLOOKUP(cukier[[#This Row],[Rok]],$U$8:$V$17,2)*cukier[[#This Row],[Ilosc]]</f>
        <v>12.899999999999999</v>
      </c>
      <c r="G616" s="2">
        <f>SUMIFS(C:C,A:A,"&lt;"&amp;A616,B:B,cukier[[#This Row],[NIP]])+cukier[[#This Row],[Ilosc]]</f>
        <v>6</v>
      </c>
      <c r="H616" s="2">
        <f>IF(cukier[[#This Row],[Dotychczas Kupno]]&lt;100, 0,IF(cukier[[#This Row],[Dotychczas Kupno]]&lt;1000, 0.05, IF(cukier[[#This Row],[Dotychczas Kupno]]&lt;10000, 0.1, 0.2)))</f>
        <v>0</v>
      </c>
      <c r="I616" s="2">
        <f>cukier[[#This Row],[Rabat]]*cukier[[#This Row],[Ilosc]]</f>
        <v>0</v>
      </c>
    </row>
    <row r="617" spans="1:9" x14ac:dyDescent="0.25">
      <c r="A617" s="1">
        <v>39481</v>
      </c>
      <c r="B617" s="2" t="s">
        <v>24</v>
      </c>
      <c r="C617">
        <v>171</v>
      </c>
      <c r="D617">
        <f>SUMIF(B:B,cukier[[#This Row],[NIP]],C:C)</f>
        <v>5797</v>
      </c>
      <c r="E617" s="2">
        <f>YEAR(cukier[[#This Row],[Data]])</f>
        <v>2008</v>
      </c>
      <c r="F617" s="2">
        <f>VLOOKUP(cukier[[#This Row],[Rok]],$U$8:$V$17,2)*cukier[[#This Row],[Ilosc]]</f>
        <v>367.65</v>
      </c>
      <c r="G617" s="2">
        <f>SUMIFS(C:C,A:A,"&lt;"&amp;A617,B:B,cukier[[#This Row],[NIP]])+cukier[[#This Row],[Ilosc]]</f>
        <v>2814</v>
      </c>
      <c r="H617" s="2">
        <f>IF(cukier[[#This Row],[Dotychczas Kupno]]&lt;100, 0,IF(cukier[[#This Row],[Dotychczas Kupno]]&lt;1000, 0.05, IF(cukier[[#This Row],[Dotychczas Kupno]]&lt;10000, 0.1, 0.2)))</f>
        <v>0.1</v>
      </c>
      <c r="I617" s="2">
        <f>cukier[[#This Row],[Rabat]]*cukier[[#This Row],[Ilosc]]</f>
        <v>17.100000000000001</v>
      </c>
    </row>
    <row r="618" spans="1:9" x14ac:dyDescent="0.25">
      <c r="A618" s="1">
        <v>39483</v>
      </c>
      <c r="B618" s="2" t="s">
        <v>14</v>
      </c>
      <c r="C618">
        <v>333</v>
      </c>
      <c r="D618">
        <f>SUMIF(B:B,cukier[[#This Row],[NIP]],C:C)</f>
        <v>23660</v>
      </c>
      <c r="E618" s="2">
        <f>YEAR(cukier[[#This Row],[Data]])</f>
        <v>2008</v>
      </c>
      <c r="F618" s="2">
        <f>VLOOKUP(cukier[[#This Row],[Rok]],$U$8:$V$17,2)*cukier[[#This Row],[Ilosc]]</f>
        <v>715.94999999999993</v>
      </c>
      <c r="G618" s="2">
        <f>SUMIFS(C:C,A:A,"&lt;"&amp;A618,B:B,cukier[[#This Row],[NIP]])+cukier[[#This Row],[Ilosc]]</f>
        <v>6561</v>
      </c>
      <c r="H618" s="2">
        <f>IF(cukier[[#This Row],[Dotychczas Kupno]]&lt;100, 0,IF(cukier[[#This Row],[Dotychczas Kupno]]&lt;1000, 0.05, IF(cukier[[#This Row],[Dotychczas Kupno]]&lt;10000, 0.1, 0.2)))</f>
        <v>0.1</v>
      </c>
      <c r="I618" s="2">
        <f>cukier[[#This Row],[Rabat]]*cukier[[#This Row],[Ilosc]]</f>
        <v>33.300000000000004</v>
      </c>
    </row>
    <row r="619" spans="1:9" x14ac:dyDescent="0.25">
      <c r="A619" s="1">
        <v>39484</v>
      </c>
      <c r="B619" s="2" t="s">
        <v>24</v>
      </c>
      <c r="C619">
        <v>365</v>
      </c>
      <c r="D619">
        <f>SUMIF(B:B,cukier[[#This Row],[NIP]],C:C)</f>
        <v>5797</v>
      </c>
      <c r="E619" s="2">
        <f>YEAR(cukier[[#This Row],[Data]])</f>
        <v>2008</v>
      </c>
      <c r="F619" s="2">
        <f>VLOOKUP(cukier[[#This Row],[Rok]],$U$8:$V$17,2)*cukier[[#This Row],[Ilosc]]</f>
        <v>784.75</v>
      </c>
      <c r="G619" s="2">
        <f>SUMIFS(C:C,A:A,"&lt;"&amp;A619,B:B,cukier[[#This Row],[NIP]])+cukier[[#This Row],[Ilosc]]</f>
        <v>3179</v>
      </c>
      <c r="H619" s="2">
        <f>IF(cukier[[#This Row],[Dotychczas Kupno]]&lt;100, 0,IF(cukier[[#This Row],[Dotychczas Kupno]]&lt;1000, 0.05, IF(cukier[[#This Row],[Dotychczas Kupno]]&lt;10000, 0.1, 0.2)))</f>
        <v>0.1</v>
      </c>
      <c r="I619" s="2">
        <f>cukier[[#This Row],[Rabat]]*cukier[[#This Row],[Ilosc]]</f>
        <v>36.5</v>
      </c>
    </row>
    <row r="620" spans="1:9" x14ac:dyDescent="0.25">
      <c r="A620" s="1">
        <v>39484</v>
      </c>
      <c r="B620" s="2" t="s">
        <v>112</v>
      </c>
      <c r="C620">
        <v>16</v>
      </c>
      <c r="D620">
        <f>SUMIF(B:B,cukier[[#This Row],[NIP]],C:C)</f>
        <v>69</v>
      </c>
      <c r="E620" s="2">
        <f>YEAR(cukier[[#This Row],[Data]])</f>
        <v>2008</v>
      </c>
      <c r="F620" s="2">
        <f>VLOOKUP(cukier[[#This Row],[Rok]],$U$8:$V$17,2)*cukier[[#This Row],[Ilosc]]</f>
        <v>34.4</v>
      </c>
      <c r="G620" s="2">
        <f>SUMIFS(C:C,A:A,"&lt;"&amp;A620,B:B,cukier[[#This Row],[NIP]])+cukier[[#This Row],[Ilosc]]</f>
        <v>42</v>
      </c>
      <c r="H620" s="2">
        <f>IF(cukier[[#This Row],[Dotychczas Kupno]]&lt;100, 0,IF(cukier[[#This Row],[Dotychczas Kupno]]&lt;1000, 0.05, IF(cukier[[#This Row],[Dotychczas Kupno]]&lt;10000, 0.1, 0.2)))</f>
        <v>0</v>
      </c>
      <c r="I620" s="2">
        <f>cukier[[#This Row],[Rabat]]*cukier[[#This Row],[Ilosc]]</f>
        <v>0</v>
      </c>
    </row>
    <row r="621" spans="1:9" x14ac:dyDescent="0.25">
      <c r="A621" s="1">
        <v>39485</v>
      </c>
      <c r="B621" s="2" t="s">
        <v>5</v>
      </c>
      <c r="C621">
        <v>211</v>
      </c>
      <c r="D621">
        <f>SUMIF(B:B,cukier[[#This Row],[NIP]],C:C)</f>
        <v>11402</v>
      </c>
      <c r="E621" s="2">
        <f>YEAR(cukier[[#This Row],[Data]])</f>
        <v>2008</v>
      </c>
      <c r="F621" s="2">
        <f>VLOOKUP(cukier[[#This Row],[Rok]],$U$8:$V$17,2)*cukier[[#This Row],[Ilosc]]</f>
        <v>453.65</v>
      </c>
      <c r="G621" s="2">
        <f>SUMIFS(C:C,A:A,"&lt;"&amp;A621,B:B,cukier[[#This Row],[NIP]])+cukier[[#This Row],[Ilosc]]</f>
        <v>4451</v>
      </c>
      <c r="H621" s="2">
        <f>IF(cukier[[#This Row],[Dotychczas Kupno]]&lt;100, 0,IF(cukier[[#This Row],[Dotychczas Kupno]]&lt;1000, 0.05, IF(cukier[[#This Row],[Dotychczas Kupno]]&lt;10000, 0.1, 0.2)))</f>
        <v>0.1</v>
      </c>
      <c r="I621" s="2">
        <f>cukier[[#This Row],[Rabat]]*cukier[[#This Row],[Ilosc]]</f>
        <v>21.1</v>
      </c>
    </row>
    <row r="622" spans="1:9" x14ac:dyDescent="0.25">
      <c r="A622" s="1">
        <v>39489</v>
      </c>
      <c r="B622" s="2" t="s">
        <v>45</v>
      </c>
      <c r="C622">
        <v>196</v>
      </c>
      <c r="D622">
        <f>SUMIF(B:B,cukier[[#This Row],[NIP]],C:C)</f>
        <v>26451</v>
      </c>
      <c r="E622" s="2">
        <f>YEAR(cukier[[#This Row],[Data]])</f>
        <v>2008</v>
      </c>
      <c r="F622" s="2">
        <f>VLOOKUP(cukier[[#This Row],[Rok]],$U$8:$V$17,2)*cukier[[#This Row],[Ilosc]]</f>
        <v>421.4</v>
      </c>
      <c r="G622" s="2">
        <f>SUMIFS(C:C,A:A,"&lt;"&amp;A622,B:B,cukier[[#This Row],[NIP]])+cukier[[#This Row],[Ilosc]]</f>
        <v>7733</v>
      </c>
      <c r="H622" s="2">
        <f>IF(cukier[[#This Row],[Dotychczas Kupno]]&lt;100, 0,IF(cukier[[#This Row],[Dotychczas Kupno]]&lt;1000, 0.05, IF(cukier[[#This Row],[Dotychczas Kupno]]&lt;10000, 0.1, 0.2)))</f>
        <v>0.1</v>
      </c>
      <c r="I622" s="2">
        <f>cukier[[#This Row],[Rabat]]*cukier[[#This Row],[Ilosc]]</f>
        <v>19.600000000000001</v>
      </c>
    </row>
    <row r="623" spans="1:9" x14ac:dyDescent="0.25">
      <c r="A623" s="1">
        <v>39490</v>
      </c>
      <c r="B623" s="2" t="s">
        <v>155</v>
      </c>
      <c r="C623">
        <v>11</v>
      </c>
      <c r="D623">
        <f>SUMIF(B:B,cukier[[#This Row],[NIP]],C:C)</f>
        <v>60</v>
      </c>
      <c r="E623" s="2">
        <f>YEAR(cukier[[#This Row],[Data]])</f>
        <v>2008</v>
      </c>
      <c r="F623" s="2">
        <f>VLOOKUP(cukier[[#This Row],[Rok]],$U$8:$V$17,2)*cukier[[#This Row],[Ilosc]]</f>
        <v>23.65</v>
      </c>
      <c r="G623" s="2">
        <f>SUMIFS(C:C,A:A,"&lt;"&amp;A623,B:B,cukier[[#This Row],[NIP]])+cukier[[#This Row],[Ilosc]]</f>
        <v>11</v>
      </c>
      <c r="H623" s="2">
        <f>IF(cukier[[#This Row],[Dotychczas Kupno]]&lt;100, 0,IF(cukier[[#This Row],[Dotychczas Kupno]]&lt;1000, 0.05, IF(cukier[[#This Row],[Dotychczas Kupno]]&lt;10000, 0.1, 0.2)))</f>
        <v>0</v>
      </c>
      <c r="I623" s="2">
        <f>cukier[[#This Row],[Rabat]]*cukier[[#This Row],[Ilosc]]</f>
        <v>0</v>
      </c>
    </row>
    <row r="624" spans="1:9" x14ac:dyDescent="0.25">
      <c r="A624" s="1">
        <v>39491</v>
      </c>
      <c r="B624" s="2" t="s">
        <v>112</v>
      </c>
      <c r="C624">
        <v>17</v>
      </c>
      <c r="D624">
        <f>SUMIF(B:B,cukier[[#This Row],[NIP]],C:C)</f>
        <v>69</v>
      </c>
      <c r="E624" s="2">
        <f>YEAR(cukier[[#This Row],[Data]])</f>
        <v>2008</v>
      </c>
      <c r="F624" s="2">
        <f>VLOOKUP(cukier[[#This Row],[Rok]],$U$8:$V$17,2)*cukier[[#This Row],[Ilosc]]</f>
        <v>36.549999999999997</v>
      </c>
      <c r="G624" s="2">
        <f>SUMIFS(C:C,A:A,"&lt;"&amp;A624,B:B,cukier[[#This Row],[NIP]])+cukier[[#This Row],[Ilosc]]</f>
        <v>59</v>
      </c>
      <c r="H624" s="2">
        <f>IF(cukier[[#This Row],[Dotychczas Kupno]]&lt;100, 0,IF(cukier[[#This Row],[Dotychczas Kupno]]&lt;1000, 0.05, IF(cukier[[#This Row],[Dotychczas Kupno]]&lt;10000, 0.1, 0.2)))</f>
        <v>0</v>
      </c>
      <c r="I624" s="2">
        <f>cukier[[#This Row],[Rabat]]*cukier[[#This Row],[Ilosc]]</f>
        <v>0</v>
      </c>
    </row>
    <row r="625" spans="1:9" x14ac:dyDescent="0.25">
      <c r="A625" s="1">
        <v>39494</v>
      </c>
      <c r="B625" s="2" t="s">
        <v>66</v>
      </c>
      <c r="C625">
        <v>62</v>
      </c>
      <c r="D625">
        <f>SUMIF(B:B,cukier[[#This Row],[NIP]],C:C)</f>
        <v>3795</v>
      </c>
      <c r="E625" s="2">
        <f>YEAR(cukier[[#This Row],[Data]])</f>
        <v>2008</v>
      </c>
      <c r="F625" s="2">
        <f>VLOOKUP(cukier[[#This Row],[Rok]],$U$8:$V$17,2)*cukier[[#This Row],[Ilosc]]</f>
        <v>133.29999999999998</v>
      </c>
      <c r="G625" s="2">
        <f>SUMIFS(C:C,A:A,"&lt;"&amp;A625,B:B,cukier[[#This Row],[NIP]])+cukier[[#This Row],[Ilosc]]</f>
        <v>809</v>
      </c>
      <c r="H625" s="2">
        <f>IF(cukier[[#This Row],[Dotychczas Kupno]]&lt;100, 0,IF(cukier[[#This Row],[Dotychczas Kupno]]&lt;1000, 0.05, IF(cukier[[#This Row],[Dotychczas Kupno]]&lt;10000, 0.1, 0.2)))</f>
        <v>0.05</v>
      </c>
      <c r="I625" s="2">
        <f>cukier[[#This Row],[Rabat]]*cukier[[#This Row],[Ilosc]]</f>
        <v>3.1</v>
      </c>
    </row>
    <row r="626" spans="1:9" x14ac:dyDescent="0.25">
      <c r="A626" s="1">
        <v>39494</v>
      </c>
      <c r="B626" s="2" t="s">
        <v>9</v>
      </c>
      <c r="C626">
        <v>103</v>
      </c>
      <c r="D626">
        <f>SUMIF(B:B,cukier[[#This Row],[NIP]],C:C)</f>
        <v>26955</v>
      </c>
      <c r="E626" s="2">
        <f>YEAR(cukier[[#This Row],[Data]])</f>
        <v>2008</v>
      </c>
      <c r="F626" s="2">
        <f>VLOOKUP(cukier[[#This Row],[Rok]],$U$8:$V$17,2)*cukier[[#This Row],[Ilosc]]</f>
        <v>221.45</v>
      </c>
      <c r="G626" s="2">
        <f>SUMIFS(C:C,A:A,"&lt;"&amp;A626,B:B,cukier[[#This Row],[NIP]])+cukier[[#This Row],[Ilosc]]</f>
        <v>8139</v>
      </c>
      <c r="H626" s="2">
        <f>IF(cukier[[#This Row],[Dotychczas Kupno]]&lt;100, 0,IF(cukier[[#This Row],[Dotychczas Kupno]]&lt;1000, 0.05, IF(cukier[[#This Row],[Dotychczas Kupno]]&lt;10000, 0.1, 0.2)))</f>
        <v>0.1</v>
      </c>
      <c r="I626" s="2">
        <f>cukier[[#This Row],[Rabat]]*cukier[[#This Row],[Ilosc]]</f>
        <v>10.3</v>
      </c>
    </row>
    <row r="627" spans="1:9" x14ac:dyDescent="0.25">
      <c r="A627" s="1">
        <v>39494</v>
      </c>
      <c r="B627" s="2" t="s">
        <v>32</v>
      </c>
      <c r="C627">
        <v>9</v>
      </c>
      <c r="D627">
        <f>SUMIF(B:B,cukier[[#This Row],[NIP]],C:C)</f>
        <v>16</v>
      </c>
      <c r="E627" s="2">
        <f>YEAR(cukier[[#This Row],[Data]])</f>
        <v>2008</v>
      </c>
      <c r="F627" s="2">
        <f>VLOOKUP(cukier[[#This Row],[Rok]],$U$8:$V$17,2)*cukier[[#This Row],[Ilosc]]</f>
        <v>19.349999999999998</v>
      </c>
      <c r="G627" s="2">
        <f>SUMIFS(C:C,A:A,"&lt;"&amp;A627,B:B,cukier[[#This Row],[NIP]])+cukier[[#This Row],[Ilosc]]</f>
        <v>16</v>
      </c>
      <c r="H627" s="2">
        <f>IF(cukier[[#This Row],[Dotychczas Kupno]]&lt;100, 0,IF(cukier[[#This Row],[Dotychczas Kupno]]&lt;1000, 0.05, IF(cukier[[#This Row],[Dotychczas Kupno]]&lt;10000, 0.1, 0.2)))</f>
        <v>0</v>
      </c>
      <c r="I627" s="2">
        <f>cukier[[#This Row],[Rabat]]*cukier[[#This Row],[Ilosc]]</f>
        <v>0</v>
      </c>
    </row>
    <row r="628" spans="1:9" x14ac:dyDescent="0.25">
      <c r="A628" s="1">
        <v>39495</v>
      </c>
      <c r="B628" s="2" t="s">
        <v>156</v>
      </c>
      <c r="C628">
        <v>5</v>
      </c>
      <c r="D628">
        <f>SUMIF(B:B,cukier[[#This Row],[NIP]],C:C)</f>
        <v>31</v>
      </c>
      <c r="E628" s="2">
        <f>YEAR(cukier[[#This Row],[Data]])</f>
        <v>2008</v>
      </c>
      <c r="F628" s="2">
        <f>VLOOKUP(cukier[[#This Row],[Rok]],$U$8:$V$17,2)*cukier[[#This Row],[Ilosc]]</f>
        <v>10.75</v>
      </c>
      <c r="G628" s="2">
        <f>SUMIFS(C:C,A:A,"&lt;"&amp;A628,B:B,cukier[[#This Row],[NIP]])+cukier[[#This Row],[Ilosc]]</f>
        <v>5</v>
      </c>
      <c r="H628" s="2">
        <f>IF(cukier[[#This Row],[Dotychczas Kupno]]&lt;100, 0,IF(cukier[[#This Row],[Dotychczas Kupno]]&lt;1000, 0.05, IF(cukier[[#This Row],[Dotychczas Kupno]]&lt;10000, 0.1, 0.2)))</f>
        <v>0</v>
      </c>
      <c r="I628" s="2">
        <f>cukier[[#This Row],[Rabat]]*cukier[[#This Row],[Ilosc]]</f>
        <v>0</v>
      </c>
    </row>
    <row r="629" spans="1:9" x14ac:dyDescent="0.25">
      <c r="A629" s="1">
        <v>39495</v>
      </c>
      <c r="B629" s="2" t="s">
        <v>45</v>
      </c>
      <c r="C629">
        <v>452</v>
      </c>
      <c r="D629">
        <f>SUMIF(B:B,cukier[[#This Row],[NIP]],C:C)</f>
        <v>26451</v>
      </c>
      <c r="E629" s="2">
        <f>YEAR(cukier[[#This Row],[Data]])</f>
        <v>2008</v>
      </c>
      <c r="F629" s="2">
        <f>VLOOKUP(cukier[[#This Row],[Rok]],$U$8:$V$17,2)*cukier[[#This Row],[Ilosc]]</f>
        <v>971.8</v>
      </c>
      <c r="G629" s="2">
        <f>SUMIFS(C:C,A:A,"&lt;"&amp;A629,B:B,cukier[[#This Row],[NIP]])+cukier[[#This Row],[Ilosc]]</f>
        <v>8185</v>
      </c>
      <c r="H629" s="2">
        <f>IF(cukier[[#This Row],[Dotychczas Kupno]]&lt;100, 0,IF(cukier[[#This Row],[Dotychczas Kupno]]&lt;1000, 0.05, IF(cukier[[#This Row],[Dotychczas Kupno]]&lt;10000, 0.1, 0.2)))</f>
        <v>0.1</v>
      </c>
      <c r="I629" s="2">
        <f>cukier[[#This Row],[Rabat]]*cukier[[#This Row],[Ilosc]]</f>
        <v>45.2</v>
      </c>
    </row>
    <row r="630" spans="1:9" x14ac:dyDescent="0.25">
      <c r="A630" s="1">
        <v>39496</v>
      </c>
      <c r="B630" s="2" t="s">
        <v>157</v>
      </c>
      <c r="C630">
        <v>2</v>
      </c>
      <c r="D630">
        <f>SUMIF(B:B,cukier[[#This Row],[NIP]],C:C)</f>
        <v>20</v>
      </c>
      <c r="E630" s="2">
        <f>YEAR(cukier[[#This Row],[Data]])</f>
        <v>2008</v>
      </c>
      <c r="F630" s="2">
        <f>VLOOKUP(cukier[[#This Row],[Rok]],$U$8:$V$17,2)*cukier[[#This Row],[Ilosc]]</f>
        <v>4.3</v>
      </c>
      <c r="G630" s="2">
        <f>SUMIFS(C:C,A:A,"&lt;"&amp;A630,B:B,cukier[[#This Row],[NIP]])+cukier[[#This Row],[Ilosc]]</f>
        <v>2</v>
      </c>
      <c r="H630" s="2">
        <f>IF(cukier[[#This Row],[Dotychczas Kupno]]&lt;100, 0,IF(cukier[[#This Row],[Dotychczas Kupno]]&lt;1000, 0.05, IF(cukier[[#This Row],[Dotychczas Kupno]]&lt;10000, 0.1, 0.2)))</f>
        <v>0</v>
      </c>
      <c r="I630" s="2">
        <f>cukier[[#This Row],[Rabat]]*cukier[[#This Row],[Ilosc]]</f>
        <v>0</v>
      </c>
    </row>
    <row r="631" spans="1:9" x14ac:dyDescent="0.25">
      <c r="A631" s="1">
        <v>39497</v>
      </c>
      <c r="B631" s="2" t="s">
        <v>50</v>
      </c>
      <c r="C631">
        <v>335</v>
      </c>
      <c r="D631">
        <f>SUMIF(B:B,cukier[[#This Row],[NIP]],C:C)</f>
        <v>22352</v>
      </c>
      <c r="E631" s="2">
        <f>YEAR(cukier[[#This Row],[Data]])</f>
        <v>2008</v>
      </c>
      <c r="F631" s="2">
        <f>VLOOKUP(cukier[[#This Row],[Rok]],$U$8:$V$17,2)*cukier[[#This Row],[Ilosc]]</f>
        <v>720.25</v>
      </c>
      <c r="G631" s="2">
        <f>SUMIFS(C:C,A:A,"&lt;"&amp;A631,B:B,cukier[[#This Row],[NIP]])+cukier[[#This Row],[Ilosc]]</f>
        <v>7878</v>
      </c>
      <c r="H631" s="2">
        <f>IF(cukier[[#This Row],[Dotychczas Kupno]]&lt;100, 0,IF(cukier[[#This Row],[Dotychczas Kupno]]&lt;1000, 0.05, IF(cukier[[#This Row],[Dotychczas Kupno]]&lt;10000, 0.1, 0.2)))</f>
        <v>0.1</v>
      </c>
      <c r="I631" s="2">
        <f>cukier[[#This Row],[Rabat]]*cukier[[#This Row],[Ilosc]]</f>
        <v>33.5</v>
      </c>
    </row>
    <row r="632" spans="1:9" x14ac:dyDescent="0.25">
      <c r="A632" s="1">
        <v>39498</v>
      </c>
      <c r="B632" s="2" t="s">
        <v>158</v>
      </c>
      <c r="C632">
        <v>12</v>
      </c>
      <c r="D632">
        <f>SUMIF(B:B,cukier[[#This Row],[NIP]],C:C)</f>
        <v>12</v>
      </c>
      <c r="E632" s="2">
        <f>YEAR(cukier[[#This Row],[Data]])</f>
        <v>2008</v>
      </c>
      <c r="F632" s="2">
        <f>VLOOKUP(cukier[[#This Row],[Rok]],$U$8:$V$17,2)*cukier[[#This Row],[Ilosc]]</f>
        <v>25.799999999999997</v>
      </c>
      <c r="G632" s="2">
        <f>SUMIFS(C:C,A:A,"&lt;"&amp;A632,B:B,cukier[[#This Row],[NIP]])+cukier[[#This Row],[Ilosc]]</f>
        <v>12</v>
      </c>
      <c r="H632" s="2">
        <f>IF(cukier[[#This Row],[Dotychczas Kupno]]&lt;100, 0,IF(cukier[[#This Row],[Dotychczas Kupno]]&lt;1000, 0.05, IF(cukier[[#This Row],[Dotychczas Kupno]]&lt;10000, 0.1, 0.2)))</f>
        <v>0</v>
      </c>
      <c r="I632" s="2">
        <f>cukier[[#This Row],[Rabat]]*cukier[[#This Row],[Ilosc]]</f>
        <v>0</v>
      </c>
    </row>
    <row r="633" spans="1:9" x14ac:dyDescent="0.25">
      <c r="A633" s="1">
        <v>39499</v>
      </c>
      <c r="B633" s="2" t="s">
        <v>79</v>
      </c>
      <c r="C633">
        <v>12</v>
      </c>
      <c r="D633">
        <f>SUMIF(B:B,cukier[[#This Row],[NIP]],C:C)</f>
        <v>56</v>
      </c>
      <c r="E633" s="2">
        <f>YEAR(cukier[[#This Row],[Data]])</f>
        <v>2008</v>
      </c>
      <c r="F633" s="2">
        <f>VLOOKUP(cukier[[#This Row],[Rok]],$U$8:$V$17,2)*cukier[[#This Row],[Ilosc]]</f>
        <v>25.799999999999997</v>
      </c>
      <c r="G633" s="2">
        <f>SUMIFS(C:C,A:A,"&lt;"&amp;A633,B:B,cukier[[#This Row],[NIP]])+cukier[[#This Row],[Ilosc]]</f>
        <v>35</v>
      </c>
      <c r="H633" s="2">
        <f>IF(cukier[[#This Row],[Dotychczas Kupno]]&lt;100, 0,IF(cukier[[#This Row],[Dotychczas Kupno]]&lt;1000, 0.05, IF(cukier[[#This Row],[Dotychczas Kupno]]&lt;10000, 0.1, 0.2)))</f>
        <v>0</v>
      </c>
      <c r="I633" s="2">
        <f>cukier[[#This Row],[Rabat]]*cukier[[#This Row],[Ilosc]]</f>
        <v>0</v>
      </c>
    </row>
    <row r="634" spans="1:9" x14ac:dyDescent="0.25">
      <c r="A634" s="1">
        <v>39500</v>
      </c>
      <c r="B634" s="2" t="s">
        <v>159</v>
      </c>
      <c r="C634">
        <v>5</v>
      </c>
      <c r="D634">
        <f>SUMIF(B:B,cukier[[#This Row],[NIP]],C:C)</f>
        <v>46</v>
      </c>
      <c r="E634" s="2">
        <f>YEAR(cukier[[#This Row],[Data]])</f>
        <v>2008</v>
      </c>
      <c r="F634" s="2">
        <f>VLOOKUP(cukier[[#This Row],[Rok]],$U$8:$V$17,2)*cukier[[#This Row],[Ilosc]]</f>
        <v>10.75</v>
      </c>
      <c r="G634" s="2">
        <f>SUMIFS(C:C,A:A,"&lt;"&amp;A634,B:B,cukier[[#This Row],[NIP]])+cukier[[#This Row],[Ilosc]]</f>
        <v>5</v>
      </c>
      <c r="H634" s="2">
        <f>IF(cukier[[#This Row],[Dotychczas Kupno]]&lt;100, 0,IF(cukier[[#This Row],[Dotychczas Kupno]]&lt;1000, 0.05, IF(cukier[[#This Row],[Dotychczas Kupno]]&lt;10000, 0.1, 0.2)))</f>
        <v>0</v>
      </c>
      <c r="I634" s="2">
        <f>cukier[[#This Row],[Rabat]]*cukier[[#This Row],[Ilosc]]</f>
        <v>0</v>
      </c>
    </row>
    <row r="635" spans="1:9" x14ac:dyDescent="0.25">
      <c r="A635" s="1">
        <v>39500</v>
      </c>
      <c r="B635" s="2" t="s">
        <v>160</v>
      </c>
      <c r="C635">
        <v>2</v>
      </c>
      <c r="D635">
        <f>SUMIF(B:B,cukier[[#This Row],[NIP]],C:C)</f>
        <v>20</v>
      </c>
      <c r="E635" s="2">
        <f>YEAR(cukier[[#This Row],[Data]])</f>
        <v>2008</v>
      </c>
      <c r="F635" s="2">
        <f>VLOOKUP(cukier[[#This Row],[Rok]],$U$8:$V$17,2)*cukier[[#This Row],[Ilosc]]</f>
        <v>4.3</v>
      </c>
      <c r="G635" s="2">
        <f>SUMIFS(C:C,A:A,"&lt;"&amp;A635,B:B,cukier[[#This Row],[NIP]])+cukier[[#This Row],[Ilosc]]</f>
        <v>2</v>
      </c>
      <c r="H635" s="2">
        <f>IF(cukier[[#This Row],[Dotychczas Kupno]]&lt;100, 0,IF(cukier[[#This Row],[Dotychczas Kupno]]&lt;1000, 0.05, IF(cukier[[#This Row],[Dotychczas Kupno]]&lt;10000, 0.1, 0.2)))</f>
        <v>0</v>
      </c>
      <c r="I635" s="2">
        <f>cukier[[#This Row],[Rabat]]*cukier[[#This Row],[Ilosc]]</f>
        <v>0</v>
      </c>
    </row>
    <row r="636" spans="1:9" x14ac:dyDescent="0.25">
      <c r="A636" s="1">
        <v>39501</v>
      </c>
      <c r="B636" s="2" t="s">
        <v>161</v>
      </c>
      <c r="C636">
        <v>10</v>
      </c>
      <c r="D636">
        <f>SUMIF(B:B,cukier[[#This Row],[NIP]],C:C)</f>
        <v>25</v>
      </c>
      <c r="E636" s="2">
        <f>YEAR(cukier[[#This Row],[Data]])</f>
        <v>2008</v>
      </c>
      <c r="F636" s="2">
        <f>VLOOKUP(cukier[[#This Row],[Rok]],$U$8:$V$17,2)*cukier[[#This Row],[Ilosc]]</f>
        <v>21.5</v>
      </c>
      <c r="G636" s="2">
        <f>SUMIFS(C:C,A:A,"&lt;"&amp;A636,B:B,cukier[[#This Row],[NIP]])+cukier[[#This Row],[Ilosc]]</f>
        <v>10</v>
      </c>
      <c r="H636" s="2">
        <f>IF(cukier[[#This Row],[Dotychczas Kupno]]&lt;100, 0,IF(cukier[[#This Row],[Dotychczas Kupno]]&lt;1000, 0.05, IF(cukier[[#This Row],[Dotychczas Kupno]]&lt;10000, 0.1, 0.2)))</f>
        <v>0</v>
      </c>
      <c r="I636" s="2">
        <f>cukier[[#This Row],[Rabat]]*cukier[[#This Row],[Ilosc]]</f>
        <v>0</v>
      </c>
    </row>
    <row r="637" spans="1:9" x14ac:dyDescent="0.25">
      <c r="A637" s="1">
        <v>39503</v>
      </c>
      <c r="B637" s="2" t="s">
        <v>45</v>
      </c>
      <c r="C637">
        <v>308</v>
      </c>
      <c r="D637">
        <f>SUMIF(B:B,cukier[[#This Row],[NIP]],C:C)</f>
        <v>26451</v>
      </c>
      <c r="E637" s="2">
        <f>YEAR(cukier[[#This Row],[Data]])</f>
        <v>2008</v>
      </c>
      <c r="F637" s="2">
        <f>VLOOKUP(cukier[[#This Row],[Rok]],$U$8:$V$17,2)*cukier[[#This Row],[Ilosc]]</f>
        <v>662.19999999999993</v>
      </c>
      <c r="G637" s="2">
        <f>SUMIFS(C:C,A:A,"&lt;"&amp;A637,B:B,cukier[[#This Row],[NIP]])+cukier[[#This Row],[Ilosc]]</f>
        <v>8493</v>
      </c>
      <c r="H637" s="2">
        <f>IF(cukier[[#This Row],[Dotychczas Kupno]]&lt;100, 0,IF(cukier[[#This Row],[Dotychczas Kupno]]&lt;1000, 0.05, IF(cukier[[#This Row],[Dotychczas Kupno]]&lt;10000, 0.1, 0.2)))</f>
        <v>0.1</v>
      </c>
      <c r="I637" s="2">
        <f>cukier[[#This Row],[Rabat]]*cukier[[#This Row],[Ilosc]]</f>
        <v>30.8</v>
      </c>
    </row>
    <row r="638" spans="1:9" x14ac:dyDescent="0.25">
      <c r="A638" s="1">
        <v>39505</v>
      </c>
      <c r="B638" s="2" t="s">
        <v>119</v>
      </c>
      <c r="C638">
        <v>5</v>
      </c>
      <c r="D638">
        <f>SUMIF(B:B,cukier[[#This Row],[NIP]],C:C)</f>
        <v>36</v>
      </c>
      <c r="E638" s="2">
        <f>YEAR(cukier[[#This Row],[Data]])</f>
        <v>2008</v>
      </c>
      <c r="F638" s="2">
        <f>VLOOKUP(cukier[[#This Row],[Rok]],$U$8:$V$17,2)*cukier[[#This Row],[Ilosc]]</f>
        <v>10.75</v>
      </c>
      <c r="G638" s="2">
        <f>SUMIFS(C:C,A:A,"&lt;"&amp;A638,B:B,cukier[[#This Row],[NIP]])+cukier[[#This Row],[Ilosc]]</f>
        <v>25</v>
      </c>
      <c r="H638" s="2">
        <f>IF(cukier[[#This Row],[Dotychczas Kupno]]&lt;100, 0,IF(cukier[[#This Row],[Dotychczas Kupno]]&lt;1000, 0.05, IF(cukier[[#This Row],[Dotychczas Kupno]]&lt;10000, 0.1, 0.2)))</f>
        <v>0</v>
      </c>
      <c r="I638" s="2">
        <f>cukier[[#This Row],[Rabat]]*cukier[[#This Row],[Ilosc]]</f>
        <v>0</v>
      </c>
    </row>
    <row r="639" spans="1:9" x14ac:dyDescent="0.25">
      <c r="A639" s="1">
        <v>39505</v>
      </c>
      <c r="B639" s="2" t="s">
        <v>14</v>
      </c>
      <c r="C639">
        <v>446</v>
      </c>
      <c r="D639">
        <f>SUMIF(B:B,cukier[[#This Row],[NIP]],C:C)</f>
        <v>23660</v>
      </c>
      <c r="E639" s="2">
        <f>YEAR(cukier[[#This Row],[Data]])</f>
        <v>2008</v>
      </c>
      <c r="F639" s="2">
        <f>VLOOKUP(cukier[[#This Row],[Rok]],$U$8:$V$17,2)*cukier[[#This Row],[Ilosc]]</f>
        <v>958.9</v>
      </c>
      <c r="G639" s="2">
        <f>SUMIFS(C:C,A:A,"&lt;"&amp;A639,B:B,cukier[[#This Row],[NIP]])+cukier[[#This Row],[Ilosc]]</f>
        <v>7007</v>
      </c>
      <c r="H639" s="2">
        <f>IF(cukier[[#This Row],[Dotychczas Kupno]]&lt;100, 0,IF(cukier[[#This Row],[Dotychczas Kupno]]&lt;1000, 0.05, IF(cukier[[#This Row],[Dotychczas Kupno]]&lt;10000, 0.1, 0.2)))</f>
        <v>0.1</v>
      </c>
      <c r="I639" s="2">
        <f>cukier[[#This Row],[Rabat]]*cukier[[#This Row],[Ilosc]]</f>
        <v>44.6</v>
      </c>
    </row>
    <row r="640" spans="1:9" x14ac:dyDescent="0.25">
      <c r="A640" s="1">
        <v>39506</v>
      </c>
      <c r="B640" s="2" t="s">
        <v>7</v>
      </c>
      <c r="C640">
        <v>281</v>
      </c>
      <c r="D640">
        <f>SUMIF(B:B,cukier[[#This Row],[NIP]],C:C)</f>
        <v>27505</v>
      </c>
      <c r="E640" s="2">
        <f>YEAR(cukier[[#This Row],[Data]])</f>
        <v>2008</v>
      </c>
      <c r="F640" s="2">
        <f>VLOOKUP(cukier[[#This Row],[Rok]],$U$8:$V$17,2)*cukier[[#This Row],[Ilosc]]</f>
        <v>604.15</v>
      </c>
      <c r="G640" s="2">
        <f>SUMIFS(C:C,A:A,"&lt;"&amp;A640,B:B,cukier[[#This Row],[NIP]])+cukier[[#This Row],[Ilosc]]</f>
        <v>8942</v>
      </c>
      <c r="H640" s="2">
        <f>IF(cukier[[#This Row],[Dotychczas Kupno]]&lt;100, 0,IF(cukier[[#This Row],[Dotychczas Kupno]]&lt;1000, 0.05, IF(cukier[[#This Row],[Dotychczas Kupno]]&lt;10000, 0.1, 0.2)))</f>
        <v>0.1</v>
      </c>
      <c r="I640" s="2">
        <f>cukier[[#This Row],[Rabat]]*cukier[[#This Row],[Ilosc]]</f>
        <v>28.1</v>
      </c>
    </row>
    <row r="641" spans="1:9" x14ac:dyDescent="0.25">
      <c r="A641" s="1">
        <v>39510</v>
      </c>
      <c r="B641" s="2" t="s">
        <v>11</v>
      </c>
      <c r="C641">
        <v>6</v>
      </c>
      <c r="D641">
        <f>SUMIF(B:B,cukier[[#This Row],[NIP]],C:C)</f>
        <v>25</v>
      </c>
      <c r="E641" s="2">
        <f>YEAR(cukier[[#This Row],[Data]])</f>
        <v>2008</v>
      </c>
      <c r="F641" s="2">
        <f>VLOOKUP(cukier[[#This Row],[Rok]],$U$8:$V$17,2)*cukier[[#This Row],[Ilosc]]</f>
        <v>12.899999999999999</v>
      </c>
      <c r="G641" s="2">
        <f>SUMIFS(C:C,A:A,"&lt;"&amp;A641,B:B,cukier[[#This Row],[NIP]])+cukier[[#This Row],[Ilosc]]</f>
        <v>17</v>
      </c>
      <c r="H641" s="2">
        <f>IF(cukier[[#This Row],[Dotychczas Kupno]]&lt;100, 0,IF(cukier[[#This Row],[Dotychczas Kupno]]&lt;1000, 0.05, IF(cukier[[#This Row],[Dotychczas Kupno]]&lt;10000, 0.1, 0.2)))</f>
        <v>0</v>
      </c>
      <c r="I641" s="2">
        <f>cukier[[#This Row],[Rabat]]*cukier[[#This Row],[Ilosc]]</f>
        <v>0</v>
      </c>
    </row>
    <row r="642" spans="1:9" x14ac:dyDescent="0.25">
      <c r="A642" s="1">
        <v>39511</v>
      </c>
      <c r="B642" s="2" t="s">
        <v>7</v>
      </c>
      <c r="C642">
        <v>409</v>
      </c>
      <c r="D642">
        <f>SUMIF(B:B,cukier[[#This Row],[NIP]],C:C)</f>
        <v>27505</v>
      </c>
      <c r="E642" s="2">
        <f>YEAR(cukier[[#This Row],[Data]])</f>
        <v>2008</v>
      </c>
      <c r="F642" s="2">
        <f>VLOOKUP(cukier[[#This Row],[Rok]],$U$8:$V$17,2)*cukier[[#This Row],[Ilosc]]</f>
        <v>879.34999999999991</v>
      </c>
      <c r="G642" s="2">
        <f>SUMIFS(C:C,A:A,"&lt;"&amp;A642,B:B,cukier[[#This Row],[NIP]])+cukier[[#This Row],[Ilosc]]</f>
        <v>9351</v>
      </c>
      <c r="H642" s="2">
        <f>IF(cukier[[#This Row],[Dotychczas Kupno]]&lt;100, 0,IF(cukier[[#This Row],[Dotychczas Kupno]]&lt;1000, 0.05, IF(cukier[[#This Row],[Dotychczas Kupno]]&lt;10000, 0.1, 0.2)))</f>
        <v>0.1</v>
      </c>
      <c r="I642" s="2">
        <f>cukier[[#This Row],[Rabat]]*cukier[[#This Row],[Ilosc]]</f>
        <v>40.900000000000006</v>
      </c>
    </row>
    <row r="643" spans="1:9" x14ac:dyDescent="0.25">
      <c r="A643" s="1">
        <v>39511</v>
      </c>
      <c r="B643" s="2" t="s">
        <v>66</v>
      </c>
      <c r="C643">
        <v>191</v>
      </c>
      <c r="D643">
        <f>SUMIF(B:B,cukier[[#This Row],[NIP]],C:C)</f>
        <v>3795</v>
      </c>
      <c r="E643" s="2">
        <f>YEAR(cukier[[#This Row],[Data]])</f>
        <v>2008</v>
      </c>
      <c r="F643" s="2">
        <f>VLOOKUP(cukier[[#This Row],[Rok]],$U$8:$V$17,2)*cukier[[#This Row],[Ilosc]]</f>
        <v>410.65</v>
      </c>
      <c r="G643" s="2">
        <f>SUMIFS(C:C,A:A,"&lt;"&amp;A643,B:B,cukier[[#This Row],[NIP]])+cukier[[#This Row],[Ilosc]]</f>
        <v>1000</v>
      </c>
      <c r="H643" s="2">
        <f>IF(cukier[[#This Row],[Dotychczas Kupno]]&lt;100, 0,IF(cukier[[#This Row],[Dotychczas Kupno]]&lt;1000, 0.05, IF(cukier[[#This Row],[Dotychczas Kupno]]&lt;10000, 0.1, 0.2)))</f>
        <v>0.1</v>
      </c>
      <c r="I643" s="2">
        <f>cukier[[#This Row],[Rabat]]*cukier[[#This Row],[Ilosc]]</f>
        <v>19.100000000000001</v>
      </c>
    </row>
    <row r="644" spans="1:9" x14ac:dyDescent="0.25">
      <c r="A644" s="1">
        <v>39512</v>
      </c>
      <c r="B644" s="2" t="s">
        <v>50</v>
      </c>
      <c r="C644">
        <v>404</v>
      </c>
      <c r="D644">
        <f>SUMIF(B:B,cukier[[#This Row],[NIP]],C:C)</f>
        <v>22352</v>
      </c>
      <c r="E644" s="2">
        <f>YEAR(cukier[[#This Row],[Data]])</f>
        <v>2008</v>
      </c>
      <c r="F644" s="2">
        <f>VLOOKUP(cukier[[#This Row],[Rok]],$U$8:$V$17,2)*cukier[[#This Row],[Ilosc]]</f>
        <v>868.59999999999991</v>
      </c>
      <c r="G644" s="2">
        <f>SUMIFS(C:C,A:A,"&lt;"&amp;A644,B:B,cukier[[#This Row],[NIP]])+cukier[[#This Row],[Ilosc]]</f>
        <v>8282</v>
      </c>
      <c r="H644" s="2">
        <f>IF(cukier[[#This Row],[Dotychczas Kupno]]&lt;100, 0,IF(cukier[[#This Row],[Dotychczas Kupno]]&lt;1000, 0.05, IF(cukier[[#This Row],[Dotychczas Kupno]]&lt;10000, 0.1, 0.2)))</f>
        <v>0.1</v>
      </c>
      <c r="I644" s="2">
        <f>cukier[[#This Row],[Rabat]]*cukier[[#This Row],[Ilosc]]</f>
        <v>40.400000000000006</v>
      </c>
    </row>
    <row r="645" spans="1:9" x14ac:dyDescent="0.25">
      <c r="A645" s="1">
        <v>39512</v>
      </c>
      <c r="B645" s="2" t="s">
        <v>28</v>
      </c>
      <c r="C645">
        <v>135</v>
      </c>
      <c r="D645">
        <f>SUMIF(B:B,cukier[[#This Row],[NIP]],C:C)</f>
        <v>4440</v>
      </c>
      <c r="E645" s="2">
        <f>YEAR(cukier[[#This Row],[Data]])</f>
        <v>2008</v>
      </c>
      <c r="F645" s="2">
        <f>VLOOKUP(cukier[[#This Row],[Rok]],$U$8:$V$17,2)*cukier[[#This Row],[Ilosc]]</f>
        <v>290.25</v>
      </c>
      <c r="G645" s="2">
        <f>SUMIFS(C:C,A:A,"&lt;"&amp;A645,B:B,cukier[[#This Row],[NIP]])+cukier[[#This Row],[Ilosc]]</f>
        <v>1307</v>
      </c>
      <c r="H645" s="2">
        <f>IF(cukier[[#This Row],[Dotychczas Kupno]]&lt;100, 0,IF(cukier[[#This Row],[Dotychczas Kupno]]&lt;1000, 0.05, IF(cukier[[#This Row],[Dotychczas Kupno]]&lt;10000, 0.1, 0.2)))</f>
        <v>0.1</v>
      </c>
      <c r="I645" s="2">
        <f>cukier[[#This Row],[Rabat]]*cukier[[#This Row],[Ilosc]]</f>
        <v>13.5</v>
      </c>
    </row>
    <row r="646" spans="1:9" x14ac:dyDescent="0.25">
      <c r="A646" s="1">
        <v>39512</v>
      </c>
      <c r="B646" s="2" t="s">
        <v>27</v>
      </c>
      <c r="C646">
        <v>20</v>
      </c>
      <c r="D646">
        <f>SUMIF(B:B,cukier[[#This Row],[NIP]],C:C)</f>
        <v>66</v>
      </c>
      <c r="E646" s="2">
        <f>YEAR(cukier[[#This Row],[Data]])</f>
        <v>2008</v>
      </c>
      <c r="F646" s="2">
        <f>VLOOKUP(cukier[[#This Row],[Rok]],$U$8:$V$17,2)*cukier[[#This Row],[Ilosc]]</f>
        <v>43</v>
      </c>
      <c r="G646" s="2">
        <f>SUMIFS(C:C,A:A,"&lt;"&amp;A646,B:B,cukier[[#This Row],[NIP]])+cukier[[#This Row],[Ilosc]]</f>
        <v>48</v>
      </c>
      <c r="H646" s="2">
        <f>IF(cukier[[#This Row],[Dotychczas Kupno]]&lt;100, 0,IF(cukier[[#This Row],[Dotychczas Kupno]]&lt;1000, 0.05, IF(cukier[[#This Row],[Dotychczas Kupno]]&lt;10000, 0.1, 0.2)))</f>
        <v>0</v>
      </c>
      <c r="I646" s="2">
        <f>cukier[[#This Row],[Rabat]]*cukier[[#This Row],[Ilosc]]</f>
        <v>0</v>
      </c>
    </row>
    <row r="647" spans="1:9" x14ac:dyDescent="0.25">
      <c r="A647" s="1">
        <v>39514</v>
      </c>
      <c r="B647" s="2" t="s">
        <v>58</v>
      </c>
      <c r="C647">
        <v>54</v>
      </c>
      <c r="D647">
        <f>SUMIF(B:B,cukier[[#This Row],[NIP]],C:C)</f>
        <v>1404</v>
      </c>
      <c r="E647" s="2">
        <f>YEAR(cukier[[#This Row],[Data]])</f>
        <v>2008</v>
      </c>
      <c r="F647" s="2">
        <f>VLOOKUP(cukier[[#This Row],[Rok]],$U$8:$V$17,2)*cukier[[#This Row],[Ilosc]]</f>
        <v>116.1</v>
      </c>
      <c r="G647" s="2">
        <f>SUMIFS(C:C,A:A,"&lt;"&amp;A647,B:B,cukier[[#This Row],[NIP]])+cukier[[#This Row],[Ilosc]]</f>
        <v>420</v>
      </c>
      <c r="H647" s="2">
        <f>IF(cukier[[#This Row],[Dotychczas Kupno]]&lt;100, 0,IF(cukier[[#This Row],[Dotychczas Kupno]]&lt;1000, 0.05, IF(cukier[[#This Row],[Dotychczas Kupno]]&lt;10000, 0.1, 0.2)))</f>
        <v>0.05</v>
      </c>
      <c r="I647" s="2">
        <f>cukier[[#This Row],[Rabat]]*cukier[[#This Row],[Ilosc]]</f>
        <v>2.7</v>
      </c>
    </row>
    <row r="648" spans="1:9" x14ac:dyDescent="0.25">
      <c r="A648" s="1">
        <v>39514</v>
      </c>
      <c r="B648" s="2" t="s">
        <v>52</v>
      </c>
      <c r="C648">
        <v>129</v>
      </c>
      <c r="D648">
        <f>SUMIF(B:B,cukier[[#This Row],[NIP]],C:C)</f>
        <v>5460</v>
      </c>
      <c r="E648" s="2">
        <f>YEAR(cukier[[#This Row],[Data]])</f>
        <v>2008</v>
      </c>
      <c r="F648" s="2">
        <f>VLOOKUP(cukier[[#This Row],[Rok]],$U$8:$V$17,2)*cukier[[#This Row],[Ilosc]]</f>
        <v>277.34999999999997</v>
      </c>
      <c r="G648" s="2">
        <f>SUMIFS(C:C,A:A,"&lt;"&amp;A648,B:B,cukier[[#This Row],[NIP]])+cukier[[#This Row],[Ilosc]]</f>
        <v>1220</v>
      </c>
      <c r="H648" s="2">
        <f>IF(cukier[[#This Row],[Dotychczas Kupno]]&lt;100, 0,IF(cukier[[#This Row],[Dotychczas Kupno]]&lt;1000, 0.05, IF(cukier[[#This Row],[Dotychczas Kupno]]&lt;10000, 0.1, 0.2)))</f>
        <v>0.1</v>
      </c>
      <c r="I648" s="2">
        <f>cukier[[#This Row],[Rabat]]*cukier[[#This Row],[Ilosc]]</f>
        <v>12.9</v>
      </c>
    </row>
    <row r="649" spans="1:9" x14ac:dyDescent="0.25">
      <c r="A649" s="1">
        <v>39517</v>
      </c>
      <c r="B649" s="2" t="s">
        <v>162</v>
      </c>
      <c r="C649">
        <v>11</v>
      </c>
      <c r="D649">
        <f>SUMIF(B:B,cukier[[#This Row],[NIP]],C:C)</f>
        <v>31</v>
      </c>
      <c r="E649" s="2">
        <f>YEAR(cukier[[#This Row],[Data]])</f>
        <v>2008</v>
      </c>
      <c r="F649" s="2">
        <f>VLOOKUP(cukier[[#This Row],[Rok]],$U$8:$V$17,2)*cukier[[#This Row],[Ilosc]]</f>
        <v>23.65</v>
      </c>
      <c r="G649" s="2">
        <f>SUMIFS(C:C,A:A,"&lt;"&amp;A649,B:B,cukier[[#This Row],[NIP]])+cukier[[#This Row],[Ilosc]]</f>
        <v>11</v>
      </c>
      <c r="H649" s="2">
        <f>IF(cukier[[#This Row],[Dotychczas Kupno]]&lt;100, 0,IF(cukier[[#This Row],[Dotychczas Kupno]]&lt;1000, 0.05, IF(cukier[[#This Row],[Dotychczas Kupno]]&lt;10000, 0.1, 0.2)))</f>
        <v>0</v>
      </c>
      <c r="I649" s="2">
        <f>cukier[[#This Row],[Rabat]]*cukier[[#This Row],[Ilosc]]</f>
        <v>0</v>
      </c>
    </row>
    <row r="650" spans="1:9" x14ac:dyDescent="0.25">
      <c r="A650" s="1">
        <v>39518</v>
      </c>
      <c r="B650" s="2" t="s">
        <v>22</v>
      </c>
      <c r="C650">
        <v>383</v>
      </c>
      <c r="D650">
        <f>SUMIF(B:B,cukier[[#This Row],[NIP]],C:C)</f>
        <v>26025</v>
      </c>
      <c r="E650" s="2">
        <f>YEAR(cukier[[#This Row],[Data]])</f>
        <v>2008</v>
      </c>
      <c r="F650" s="2">
        <f>VLOOKUP(cukier[[#This Row],[Rok]],$U$8:$V$17,2)*cukier[[#This Row],[Ilosc]]</f>
        <v>823.44999999999993</v>
      </c>
      <c r="G650" s="2">
        <f>SUMIFS(C:C,A:A,"&lt;"&amp;A650,B:B,cukier[[#This Row],[NIP]])+cukier[[#This Row],[Ilosc]]</f>
        <v>6720</v>
      </c>
      <c r="H650" s="2">
        <f>IF(cukier[[#This Row],[Dotychczas Kupno]]&lt;100, 0,IF(cukier[[#This Row],[Dotychczas Kupno]]&lt;1000, 0.05, IF(cukier[[#This Row],[Dotychczas Kupno]]&lt;10000, 0.1, 0.2)))</f>
        <v>0.1</v>
      </c>
      <c r="I650" s="2">
        <f>cukier[[#This Row],[Rabat]]*cukier[[#This Row],[Ilosc]]</f>
        <v>38.300000000000004</v>
      </c>
    </row>
    <row r="651" spans="1:9" x14ac:dyDescent="0.25">
      <c r="A651" s="1">
        <v>39519</v>
      </c>
      <c r="B651" s="2" t="s">
        <v>10</v>
      </c>
      <c r="C651">
        <v>46</v>
      </c>
      <c r="D651">
        <f>SUMIF(B:B,cukier[[#This Row],[NIP]],C:C)</f>
        <v>4831</v>
      </c>
      <c r="E651" s="2">
        <f>YEAR(cukier[[#This Row],[Data]])</f>
        <v>2008</v>
      </c>
      <c r="F651" s="2">
        <f>VLOOKUP(cukier[[#This Row],[Rok]],$U$8:$V$17,2)*cukier[[#This Row],[Ilosc]]</f>
        <v>98.899999999999991</v>
      </c>
      <c r="G651" s="2">
        <f>SUMIFS(C:C,A:A,"&lt;"&amp;A651,B:B,cukier[[#This Row],[NIP]])+cukier[[#This Row],[Ilosc]]</f>
        <v>1357</v>
      </c>
      <c r="H651" s="2">
        <f>IF(cukier[[#This Row],[Dotychczas Kupno]]&lt;100, 0,IF(cukier[[#This Row],[Dotychczas Kupno]]&lt;1000, 0.05, IF(cukier[[#This Row],[Dotychczas Kupno]]&lt;10000, 0.1, 0.2)))</f>
        <v>0.1</v>
      </c>
      <c r="I651" s="2">
        <f>cukier[[#This Row],[Rabat]]*cukier[[#This Row],[Ilosc]]</f>
        <v>4.6000000000000005</v>
      </c>
    </row>
    <row r="652" spans="1:9" x14ac:dyDescent="0.25">
      <c r="A652" s="1">
        <v>39520</v>
      </c>
      <c r="B652" s="2" t="s">
        <v>131</v>
      </c>
      <c r="C652">
        <v>61</v>
      </c>
      <c r="D652">
        <f>SUMIF(B:B,cukier[[#This Row],[NIP]],C:C)</f>
        <v>1503</v>
      </c>
      <c r="E652" s="2">
        <f>YEAR(cukier[[#This Row],[Data]])</f>
        <v>2008</v>
      </c>
      <c r="F652" s="2">
        <f>VLOOKUP(cukier[[#This Row],[Rok]],$U$8:$V$17,2)*cukier[[#This Row],[Ilosc]]</f>
        <v>131.15</v>
      </c>
      <c r="G652" s="2">
        <f>SUMIFS(C:C,A:A,"&lt;"&amp;A652,B:B,cukier[[#This Row],[NIP]])+cukier[[#This Row],[Ilosc]]</f>
        <v>342</v>
      </c>
      <c r="H652" s="2">
        <f>IF(cukier[[#This Row],[Dotychczas Kupno]]&lt;100, 0,IF(cukier[[#This Row],[Dotychczas Kupno]]&lt;1000, 0.05, IF(cukier[[#This Row],[Dotychczas Kupno]]&lt;10000, 0.1, 0.2)))</f>
        <v>0.05</v>
      </c>
      <c r="I652" s="2">
        <f>cukier[[#This Row],[Rabat]]*cukier[[#This Row],[Ilosc]]</f>
        <v>3.0500000000000003</v>
      </c>
    </row>
    <row r="653" spans="1:9" x14ac:dyDescent="0.25">
      <c r="A653" s="1">
        <v>39522</v>
      </c>
      <c r="B653" s="2" t="s">
        <v>28</v>
      </c>
      <c r="C653">
        <v>166</v>
      </c>
      <c r="D653">
        <f>SUMIF(B:B,cukier[[#This Row],[NIP]],C:C)</f>
        <v>4440</v>
      </c>
      <c r="E653" s="2">
        <f>YEAR(cukier[[#This Row],[Data]])</f>
        <v>2008</v>
      </c>
      <c r="F653" s="2">
        <f>VLOOKUP(cukier[[#This Row],[Rok]],$U$8:$V$17,2)*cukier[[#This Row],[Ilosc]]</f>
        <v>356.9</v>
      </c>
      <c r="G653" s="2">
        <f>SUMIFS(C:C,A:A,"&lt;"&amp;A653,B:B,cukier[[#This Row],[NIP]])+cukier[[#This Row],[Ilosc]]</f>
        <v>1473</v>
      </c>
      <c r="H653" s="2">
        <f>IF(cukier[[#This Row],[Dotychczas Kupno]]&lt;100, 0,IF(cukier[[#This Row],[Dotychczas Kupno]]&lt;1000, 0.05, IF(cukier[[#This Row],[Dotychczas Kupno]]&lt;10000, 0.1, 0.2)))</f>
        <v>0.1</v>
      </c>
      <c r="I653" s="2">
        <f>cukier[[#This Row],[Rabat]]*cukier[[#This Row],[Ilosc]]</f>
        <v>16.600000000000001</v>
      </c>
    </row>
    <row r="654" spans="1:9" x14ac:dyDescent="0.25">
      <c r="A654" s="1">
        <v>39523</v>
      </c>
      <c r="B654" s="2" t="s">
        <v>69</v>
      </c>
      <c r="C654">
        <v>91</v>
      </c>
      <c r="D654">
        <f>SUMIF(B:B,cukier[[#This Row],[NIP]],C:C)</f>
        <v>3803</v>
      </c>
      <c r="E654" s="2">
        <f>YEAR(cukier[[#This Row],[Data]])</f>
        <v>2008</v>
      </c>
      <c r="F654" s="2">
        <f>VLOOKUP(cukier[[#This Row],[Rok]],$U$8:$V$17,2)*cukier[[#This Row],[Ilosc]]</f>
        <v>195.65</v>
      </c>
      <c r="G654" s="2">
        <f>SUMIFS(C:C,A:A,"&lt;"&amp;A654,B:B,cukier[[#This Row],[NIP]])+cukier[[#This Row],[Ilosc]]</f>
        <v>1246</v>
      </c>
      <c r="H654" s="2">
        <f>IF(cukier[[#This Row],[Dotychczas Kupno]]&lt;100, 0,IF(cukier[[#This Row],[Dotychczas Kupno]]&lt;1000, 0.05, IF(cukier[[#This Row],[Dotychczas Kupno]]&lt;10000, 0.1, 0.2)))</f>
        <v>0.1</v>
      </c>
      <c r="I654" s="2">
        <f>cukier[[#This Row],[Rabat]]*cukier[[#This Row],[Ilosc]]</f>
        <v>9.1</v>
      </c>
    </row>
    <row r="655" spans="1:9" x14ac:dyDescent="0.25">
      <c r="A655" s="1">
        <v>39524</v>
      </c>
      <c r="B655" s="2" t="s">
        <v>163</v>
      </c>
      <c r="C655">
        <v>10</v>
      </c>
      <c r="D655">
        <f>SUMIF(B:B,cukier[[#This Row],[NIP]],C:C)</f>
        <v>25</v>
      </c>
      <c r="E655" s="2">
        <f>YEAR(cukier[[#This Row],[Data]])</f>
        <v>2008</v>
      </c>
      <c r="F655" s="2">
        <f>VLOOKUP(cukier[[#This Row],[Rok]],$U$8:$V$17,2)*cukier[[#This Row],[Ilosc]]</f>
        <v>21.5</v>
      </c>
      <c r="G655" s="2">
        <f>SUMIFS(C:C,A:A,"&lt;"&amp;A655,B:B,cukier[[#This Row],[NIP]])+cukier[[#This Row],[Ilosc]]</f>
        <v>10</v>
      </c>
      <c r="H655" s="2">
        <f>IF(cukier[[#This Row],[Dotychczas Kupno]]&lt;100, 0,IF(cukier[[#This Row],[Dotychczas Kupno]]&lt;1000, 0.05, IF(cukier[[#This Row],[Dotychczas Kupno]]&lt;10000, 0.1, 0.2)))</f>
        <v>0</v>
      </c>
      <c r="I655" s="2">
        <f>cukier[[#This Row],[Rabat]]*cukier[[#This Row],[Ilosc]]</f>
        <v>0</v>
      </c>
    </row>
    <row r="656" spans="1:9" x14ac:dyDescent="0.25">
      <c r="A656" s="1">
        <v>39526</v>
      </c>
      <c r="B656" s="2" t="s">
        <v>164</v>
      </c>
      <c r="C656">
        <v>19</v>
      </c>
      <c r="D656">
        <f>SUMIF(B:B,cukier[[#This Row],[NIP]],C:C)</f>
        <v>39</v>
      </c>
      <c r="E656" s="2">
        <f>YEAR(cukier[[#This Row],[Data]])</f>
        <v>2008</v>
      </c>
      <c r="F656" s="2">
        <f>VLOOKUP(cukier[[#This Row],[Rok]],$U$8:$V$17,2)*cukier[[#This Row],[Ilosc]]</f>
        <v>40.85</v>
      </c>
      <c r="G656" s="2">
        <f>SUMIFS(C:C,A:A,"&lt;"&amp;A656,B:B,cukier[[#This Row],[NIP]])+cukier[[#This Row],[Ilosc]]</f>
        <v>19</v>
      </c>
      <c r="H656" s="2">
        <f>IF(cukier[[#This Row],[Dotychczas Kupno]]&lt;100, 0,IF(cukier[[#This Row],[Dotychczas Kupno]]&lt;1000, 0.05, IF(cukier[[#This Row],[Dotychczas Kupno]]&lt;10000, 0.1, 0.2)))</f>
        <v>0</v>
      </c>
      <c r="I656" s="2">
        <f>cukier[[#This Row],[Rabat]]*cukier[[#This Row],[Ilosc]]</f>
        <v>0</v>
      </c>
    </row>
    <row r="657" spans="1:9" x14ac:dyDescent="0.25">
      <c r="A657" s="1">
        <v>39526</v>
      </c>
      <c r="B657" s="2" t="s">
        <v>165</v>
      </c>
      <c r="C657">
        <v>2</v>
      </c>
      <c r="D657">
        <f>SUMIF(B:B,cukier[[#This Row],[NIP]],C:C)</f>
        <v>12</v>
      </c>
      <c r="E657" s="2">
        <f>YEAR(cukier[[#This Row],[Data]])</f>
        <v>2008</v>
      </c>
      <c r="F657" s="2">
        <f>VLOOKUP(cukier[[#This Row],[Rok]],$U$8:$V$17,2)*cukier[[#This Row],[Ilosc]]</f>
        <v>4.3</v>
      </c>
      <c r="G657" s="2">
        <f>SUMIFS(C:C,A:A,"&lt;"&amp;A657,B:B,cukier[[#This Row],[NIP]])+cukier[[#This Row],[Ilosc]]</f>
        <v>2</v>
      </c>
      <c r="H657" s="2">
        <f>IF(cukier[[#This Row],[Dotychczas Kupno]]&lt;100, 0,IF(cukier[[#This Row],[Dotychczas Kupno]]&lt;1000, 0.05, IF(cukier[[#This Row],[Dotychczas Kupno]]&lt;10000, 0.1, 0.2)))</f>
        <v>0</v>
      </c>
      <c r="I657" s="2">
        <f>cukier[[#This Row],[Rabat]]*cukier[[#This Row],[Ilosc]]</f>
        <v>0</v>
      </c>
    </row>
    <row r="658" spans="1:9" x14ac:dyDescent="0.25">
      <c r="A658" s="1">
        <v>39527</v>
      </c>
      <c r="B658" s="2" t="s">
        <v>35</v>
      </c>
      <c r="C658">
        <v>125</v>
      </c>
      <c r="D658">
        <f>SUMIF(B:B,cukier[[#This Row],[NIP]],C:C)</f>
        <v>4407</v>
      </c>
      <c r="E658" s="2">
        <f>YEAR(cukier[[#This Row],[Data]])</f>
        <v>2008</v>
      </c>
      <c r="F658" s="2">
        <f>VLOOKUP(cukier[[#This Row],[Rok]],$U$8:$V$17,2)*cukier[[#This Row],[Ilosc]]</f>
        <v>268.75</v>
      </c>
      <c r="G658" s="2">
        <f>SUMIFS(C:C,A:A,"&lt;"&amp;A658,B:B,cukier[[#This Row],[NIP]])+cukier[[#This Row],[Ilosc]]</f>
        <v>992</v>
      </c>
      <c r="H658" s="2">
        <f>IF(cukier[[#This Row],[Dotychczas Kupno]]&lt;100, 0,IF(cukier[[#This Row],[Dotychczas Kupno]]&lt;1000, 0.05, IF(cukier[[#This Row],[Dotychczas Kupno]]&lt;10000, 0.1, 0.2)))</f>
        <v>0.05</v>
      </c>
      <c r="I658" s="2">
        <f>cukier[[#This Row],[Rabat]]*cukier[[#This Row],[Ilosc]]</f>
        <v>6.25</v>
      </c>
    </row>
    <row r="659" spans="1:9" x14ac:dyDescent="0.25">
      <c r="A659" s="1">
        <v>39527</v>
      </c>
      <c r="B659" s="2" t="s">
        <v>22</v>
      </c>
      <c r="C659">
        <v>248</v>
      </c>
      <c r="D659">
        <f>SUMIF(B:B,cukier[[#This Row],[NIP]],C:C)</f>
        <v>26025</v>
      </c>
      <c r="E659" s="2">
        <f>YEAR(cukier[[#This Row],[Data]])</f>
        <v>2008</v>
      </c>
      <c r="F659" s="2">
        <f>VLOOKUP(cukier[[#This Row],[Rok]],$U$8:$V$17,2)*cukier[[#This Row],[Ilosc]]</f>
        <v>533.19999999999993</v>
      </c>
      <c r="G659" s="2">
        <f>SUMIFS(C:C,A:A,"&lt;"&amp;A659,B:B,cukier[[#This Row],[NIP]])+cukier[[#This Row],[Ilosc]]</f>
        <v>6968</v>
      </c>
      <c r="H659" s="2">
        <f>IF(cukier[[#This Row],[Dotychczas Kupno]]&lt;100, 0,IF(cukier[[#This Row],[Dotychczas Kupno]]&lt;1000, 0.05, IF(cukier[[#This Row],[Dotychczas Kupno]]&lt;10000, 0.1, 0.2)))</f>
        <v>0.1</v>
      </c>
      <c r="I659" s="2">
        <f>cukier[[#This Row],[Rabat]]*cukier[[#This Row],[Ilosc]]</f>
        <v>24.8</v>
      </c>
    </row>
    <row r="660" spans="1:9" x14ac:dyDescent="0.25">
      <c r="A660" s="1">
        <v>39527</v>
      </c>
      <c r="B660" s="2" t="s">
        <v>102</v>
      </c>
      <c r="C660">
        <v>298</v>
      </c>
      <c r="D660">
        <f>SUMIF(B:B,cukier[[#This Row],[NIP]],C:C)</f>
        <v>7904</v>
      </c>
      <c r="E660" s="2">
        <f>YEAR(cukier[[#This Row],[Data]])</f>
        <v>2008</v>
      </c>
      <c r="F660" s="2">
        <f>VLOOKUP(cukier[[#This Row],[Rok]],$U$8:$V$17,2)*cukier[[#This Row],[Ilosc]]</f>
        <v>640.69999999999993</v>
      </c>
      <c r="G660" s="2">
        <f>SUMIFS(C:C,A:A,"&lt;"&amp;A660,B:B,cukier[[#This Row],[NIP]])+cukier[[#This Row],[Ilosc]]</f>
        <v>1437</v>
      </c>
      <c r="H660" s="2">
        <f>IF(cukier[[#This Row],[Dotychczas Kupno]]&lt;100, 0,IF(cukier[[#This Row],[Dotychczas Kupno]]&lt;1000, 0.05, IF(cukier[[#This Row],[Dotychczas Kupno]]&lt;10000, 0.1, 0.2)))</f>
        <v>0.1</v>
      </c>
      <c r="I660" s="2">
        <f>cukier[[#This Row],[Rabat]]*cukier[[#This Row],[Ilosc]]</f>
        <v>29.8</v>
      </c>
    </row>
    <row r="661" spans="1:9" x14ac:dyDescent="0.25">
      <c r="A661" s="1">
        <v>39528</v>
      </c>
      <c r="B661" s="2" t="s">
        <v>22</v>
      </c>
      <c r="C661">
        <v>406</v>
      </c>
      <c r="D661">
        <f>SUMIF(B:B,cukier[[#This Row],[NIP]],C:C)</f>
        <v>26025</v>
      </c>
      <c r="E661" s="2">
        <f>YEAR(cukier[[#This Row],[Data]])</f>
        <v>2008</v>
      </c>
      <c r="F661" s="2">
        <f>VLOOKUP(cukier[[#This Row],[Rok]],$U$8:$V$17,2)*cukier[[#This Row],[Ilosc]]</f>
        <v>872.9</v>
      </c>
      <c r="G661" s="2">
        <f>SUMIFS(C:C,A:A,"&lt;"&amp;A661,B:B,cukier[[#This Row],[NIP]])+cukier[[#This Row],[Ilosc]]</f>
        <v>7374</v>
      </c>
      <c r="H661" s="2">
        <f>IF(cukier[[#This Row],[Dotychczas Kupno]]&lt;100, 0,IF(cukier[[#This Row],[Dotychczas Kupno]]&lt;1000, 0.05, IF(cukier[[#This Row],[Dotychczas Kupno]]&lt;10000, 0.1, 0.2)))</f>
        <v>0.1</v>
      </c>
      <c r="I661" s="2">
        <f>cukier[[#This Row],[Rabat]]*cukier[[#This Row],[Ilosc]]</f>
        <v>40.6</v>
      </c>
    </row>
    <row r="662" spans="1:9" x14ac:dyDescent="0.25">
      <c r="A662" s="1">
        <v>39529</v>
      </c>
      <c r="B662" s="2" t="s">
        <v>19</v>
      </c>
      <c r="C662">
        <v>46</v>
      </c>
      <c r="D662">
        <f>SUMIF(B:B,cukier[[#This Row],[NIP]],C:C)</f>
        <v>4784</v>
      </c>
      <c r="E662" s="2">
        <f>YEAR(cukier[[#This Row],[Data]])</f>
        <v>2008</v>
      </c>
      <c r="F662" s="2">
        <f>VLOOKUP(cukier[[#This Row],[Rok]],$U$8:$V$17,2)*cukier[[#This Row],[Ilosc]]</f>
        <v>98.899999999999991</v>
      </c>
      <c r="G662" s="2">
        <f>SUMIFS(C:C,A:A,"&lt;"&amp;A662,B:B,cukier[[#This Row],[NIP]])+cukier[[#This Row],[Ilosc]]</f>
        <v>1433</v>
      </c>
      <c r="H662" s="2">
        <f>IF(cukier[[#This Row],[Dotychczas Kupno]]&lt;100, 0,IF(cukier[[#This Row],[Dotychczas Kupno]]&lt;1000, 0.05, IF(cukier[[#This Row],[Dotychczas Kupno]]&lt;10000, 0.1, 0.2)))</f>
        <v>0.1</v>
      </c>
      <c r="I662" s="2">
        <f>cukier[[#This Row],[Rabat]]*cukier[[#This Row],[Ilosc]]</f>
        <v>4.6000000000000005</v>
      </c>
    </row>
    <row r="663" spans="1:9" x14ac:dyDescent="0.25">
      <c r="A663" s="1">
        <v>39530</v>
      </c>
      <c r="B663" s="2" t="s">
        <v>69</v>
      </c>
      <c r="C663">
        <v>106</v>
      </c>
      <c r="D663">
        <f>SUMIF(B:B,cukier[[#This Row],[NIP]],C:C)</f>
        <v>3803</v>
      </c>
      <c r="E663" s="2">
        <f>YEAR(cukier[[#This Row],[Data]])</f>
        <v>2008</v>
      </c>
      <c r="F663" s="2">
        <f>VLOOKUP(cukier[[#This Row],[Rok]],$U$8:$V$17,2)*cukier[[#This Row],[Ilosc]]</f>
        <v>227.89999999999998</v>
      </c>
      <c r="G663" s="2">
        <f>SUMIFS(C:C,A:A,"&lt;"&amp;A663,B:B,cukier[[#This Row],[NIP]])+cukier[[#This Row],[Ilosc]]</f>
        <v>1352</v>
      </c>
      <c r="H663" s="2">
        <f>IF(cukier[[#This Row],[Dotychczas Kupno]]&lt;100, 0,IF(cukier[[#This Row],[Dotychczas Kupno]]&lt;1000, 0.05, IF(cukier[[#This Row],[Dotychczas Kupno]]&lt;10000, 0.1, 0.2)))</f>
        <v>0.1</v>
      </c>
      <c r="I663" s="2">
        <f>cukier[[#This Row],[Rabat]]*cukier[[#This Row],[Ilosc]]</f>
        <v>10.600000000000001</v>
      </c>
    </row>
    <row r="664" spans="1:9" x14ac:dyDescent="0.25">
      <c r="A664" s="1">
        <v>39532</v>
      </c>
      <c r="B664" s="2" t="s">
        <v>9</v>
      </c>
      <c r="C664">
        <v>121</v>
      </c>
      <c r="D664">
        <f>SUMIF(B:B,cukier[[#This Row],[NIP]],C:C)</f>
        <v>26955</v>
      </c>
      <c r="E664" s="2">
        <f>YEAR(cukier[[#This Row],[Data]])</f>
        <v>2008</v>
      </c>
      <c r="F664" s="2">
        <f>VLOOKUP(cukier[[#This Row],[Rok]],$U$8:$V$17,2)*cukier[[#This Row],[Ilosc]]</f>
        <v>260.14999999999998</v>
      </c>
      <c r="G664" s="2">
        <f>SUMIFS(C:C,A:A,"&lt;"&amp;A664,B:B,cukier[[#This Row],[NIP]])+cukier[[#This Row],[Ilosc]]</f>
        <v>8260</v>
      </c>
      <c r="H664" s="2">
        <f>IF(cukier[[#This Row],[Dotychczas Kupno]]&lt;100, 0,IF(cukier[[#This Row],[Dotychczas Kupno]]&lt;1000, 0.05, IF(cukier[[#This Row],[Dotychczas Kupno]]&lt;10000, 0.1, 0.2)))</f>
        <v>0.1</v>
      </c>
      <c r="I664" s="2">
        <f>cukier[[#This Row],[Rabat]]*cukier[[#This Row],[Ilosc]]</f>
        <v>12.100000000000001</v>
      </c>
    </row>
    <row r="665" spans="1:9" x14ac:dyDescent="0.25">
      <c r="A665" s="1">
        <v>39536</v>
      </c>
      <c r="B665" s="2" t="s">
        <v>45</v>
      </c>
      <c r="C665">
        <v>170</v>
      </c>
      <c r="D665">
        <f>SUMIF(B:B,cukier[[#This Row],[NIP]],C:C)</f>
        <v>26451</v>
      </c>
      <c r="E665" s="2">
        <f>YEAR(cukier[[#This Row],[Data]])</f>
        <v>2008</v>
      </c>
      <c r="F665" s="2">
        <f>VLOOKUP(cukier[[#This Row],[Rok]],$U$8:$V$17,2)*cukier[[#This Row],[Ilosc]]</f>
        <v>365.5</v>
      </c>
      <c r="G665" s="2">
        <f>SUMIFS(C:C,A:A,"&lt;"&amp;A665,B:B,cukier[[#This Row],[NIP]])+cukier[[#This Row],[Ilosc]]</f>
        <v>8663</v>
      </c>
      <c r="H665" s="2">
        <f>IF(cukier[[#This Row],[Dotychczas Kupno]]&lt;100, 0,IF(cukier[[#This Row],[Dotychczas Kupno]]&lt;1000, 0.05, IF(cukier[[#This Row],[Dotychczas Kupno]]&lt;10000, 0.1, 0.2)))</f>
        <v>0.1</v>
      </c>
      <c r="I665" s="2">
        <f>cukier[[#This Row],[Rabat]]*cukier[[#This Row],[Ilosc]]</f>
        <v>17</v>
      </c>
    </row>
    <row r="666" spans="1:9" x14ac:dyDescent="0.25">
      <c r="A666" s="1">
        <v>39536</v>
      </c>
      <c r="B666" s="2" t="s">
        <v>14</v>
      </c>
      <c r="C666">
        <v>431</v>
      </c>
      <c r="D666">
        <f>SUMIF(B:B,cukier[[#This Row],[NIP]],C:C)</f>
        <v>23660</v>
      </c>
      <c r="E666" s="2">
        <f>YEAR(cukier[[#This Row],[Data]])</f>
        <v>2008</v>
      </c>
      <c r="F666" s="2">
        <f>VLOOKUP(cukier[[#This Row],[Rok]],$U$8:$V$17,2)*cukier[[#This Row],[Ilosc]]</f>
        <v>926.65</v>
      </c>
      <c r="G666" s="2">
        <f>SUMIFS(C:C,A:A,"&lt;"&amp;A666,B:B,cukier[[#This Row],[NIP]])+cukier[[#This Row],[Ilosc]]</f>
        <v>7438</v>
      </c>
      <c r="H666" s="2">
        <f>IF(cukier[[#This Row],[Dotychczas Kupno]]&lt;100, 0,IF(cukier[[#This Row],[Dotychczas Kupno]]&lt;1000, 0.05, IF(cukier[[#This Row],[Dotychczas Kupno]]&lt;10000, 0.1, 0.2)))</f>
        <v>0.1</v>
      </c>
      <c r="I666" s="2">
        <f>cukier[[#This Row],[Rabat]]*cukier[[#This Row],[Ilosc]]</f>
        <v>43.1</v>
      </c>
    </row>
    <row r="667" spans="1:9" x14ac:dyDescent="0.25">
      <c r="A667" s="1">
        <v>39537</v>
      </c>
      <c r="B667" s="2" t="s">
        <v>50</v>
      </c>
      <c r="C667">
        <v>483</v>
      </c>
      <c r="D667">
        <f>SUMIF(B:B,cukier[[#This Row],[NIP]],C:C)</f>
        <v>22352</v>
      </c>
      <c r="E667" s="2">
        <f>YEAR(cukier[[#This Row],[Data]])</f>
        <v>2008</v>
      </c>
      <c r="F667" s="2">
        <f>VLOOKUP(cukier[[#This Row],[Rok]],$U$8:$V$17,2)*cukier[[#This Row],[Ilosc]]</f>
        <v>1038.45</v>
      </c>
      <c r="G667" s="2">
        <f>SUMIFS(C:C,A:A,"&lt;"&amp;A667,B:B,cukier[[#This Row],[NIP]])+cukier[[#This Row],[Ilosc]]</f>
        <v>8765</v>
      </c>
      <c r="H667" s="2">
        <f>IF(cukier[[#This Row],[Dotychczas Kupno]]&lt;100, 0,IF(cukier[[#This Row],[Dotychczas Kupno]]&lt;1000, 0.05, IF(cukier[[#This Row],[Dotychczas Kupno]]&lt;10000, 0.1, 0.2)))</f>
        <v>0.1</v>
      </c>
      <c r="I667" s="2">
        <f>cukier[[#This Row],[Rabat]]*cukier[[#This Row],[Ilosc]]</f>
        <v>48.300000000000004</v>
      </c>
    </row>
    <row r="668" spans="1:9" x14ac:dyDescent="0.25">
      <c r="A668" s="1">
        <v>39539</v>
      </c>
      <c r="B668" s="2" t="s">
        <v>7</v>
      </c>
      <c r="C668">
        <v>354</v>
      </c>
      <c r="D668">
        <f>SUMIF(B:B,cukier[[#This Row],[NIP]],C:C)</f>
        <v>27505</v>
      </c>
      <c r="E668" s="2">
        <f>YEAR(cukier[[#This Row],[Data]])</f>
        <v>2008</v>
      </c>
      <c r="F668" s="2">
        <f>VLOOKUP(cukier[[#This Row],[Rok]],$U$8:$V$17,2)*cukier[[#This Row],[Ilosc]]</f>
        <v>761.1</v>
      </c>
      <c r="G668" s="2">
        <f>SUMIFS(C:C,A:A,"&lt;"&amp;A668,B:B,cukier[[#This Row],[NIP]])+cukier[[#This Row],[Ilosc]]</f>
        <v>9705</v>
      </c>
      <c r="H668" s="2">
        <f>IF(cukier[[#This Row],[Dotychczas Kupno]]&lt;100, 0,IF(cukier[[#This Row],[Dotychczas Kupno]]&lt;1000, 0.05, IF(cukier[[#This Row],[Dotychczas Kupno]]&lt;10000, 0.1, 0.2)))</f>
        <v>0.1</v>
      </c>
      <c r="I668" s="2">
        <f>cukier[[#This Row],[Rabat]]*cukier[[#This Row],[Ilosc]]</f>
        <v>35.4</v>
      </c>
    </row>
    <row r="669" spans="1:9" x14ac:dyDescent="0.25">
      <c r="A669" s="1">
        <v>39541</v>
      </c>
      <c r="B669" s="2" t="s">
        <v>69</v>
      </c>
      <c r="C669">
        <v>65</v>
      </c>
      <c r="D669">
        <f>SUMIF(B:B,cukier[[#This Row],[NIP]],C:C)</f>
        <v>3803</v>
      </c>
      <c r="E669" s="2">
        <f>YEAR(cukier[[#This Row],[Data]])</f>
        <v>2008</v>
      </c>
      <c r="F669" s="2">
        <f>VLOOKUP(cukier[[#This Row],[Rok]],$U$8:$V$17,2)*cukier[[#This Row],[Ilosc]]</f>
        <v>139.75</v>
      </c>
      <c r="G669" s="2">
        <f>SUMIFS(C:C,A:A,"&lt;"&amp;A669,B:B,cukier[[#This Row],[NIP]])+cukier[[#This Row],[Ilosc]]</f>
        <v>1417</v>
      </c>
      <c r="H669" s="2">
        <f>IF(cukier[[#This Row],[Dotychczas Kupno]]&lt;100, 0,IF(cukier[[#This Row],[Dotychczas Kupno]]&lt;1000, 0.05, IF(cukier[[#This Row],[Dotychczas Kupno]]&lt;10000, 0.1, 0.2)))</f>
        <v>0.1</v>
      </c>
      <c r="I669" s="2">
        <f>cukier[[#This Row],[Rabat]]*cukier[[#This Row],[Ilosc]]</f>
        <v>6.5</v>
      </c>
    </row>
    <row r="670" spans="1:9" x14ac:dyDescent="0.25">
      <c r="A670" s="1">
        <v>39544</v>
      </c>
      <c r="B670" s="2" t="s">
        <v>24</v>
      </c>
      <c r="C670">
        <v>176</v>
      </c>
      <c r="D670">
        <f>SUMIF(B:B,cukier[[#This Row],[NIP]],C:C)</f>
        <v>5797</v>
      </c>
      <c r="E670" s="2">
        <f>YEAR(cukier[[#This Row],[Data]])</f>
        <v>2008</v>
      </c>
      <c r="F670" s="2">
        <f>VLOOKUP(cukier[[#This Row],[Rok]],$U$8:$V$17,2)*cukier[[#This Row],[Ilosc]]</f>
        <v>378.4</v>
      </c>
      <c r="G670" s="2">
        <f>SUMIFS(C:C,A:A,"&lt;"&amp;A670,B:B,cukier[[#This Row],[NIP]])+cukier[[#This Row],[Ilosc]]</f>
        <v>3355</v>
      </c>
      <c r="H670" s="2">
        <f>IF(cukier[[#This Row],[Dotychczas Kupno]]&lt;100, 0,IF(cukier[[#This Row],[Dotychczas Kupno]]&lt;1000, 0.05, IF(cukier[[#This Row],[Dotychczas Kupno]]&lt;10000, 0.1, 0.2)))</f>
        <v>0.1</v>
      </c>
      <c r="I670" s="2">
        <f>cukier[[#This Row],[Rabat]]*cukier[[#This Row],[Ilosc]]</f>
        <v>17.600000000000001</v>
      </c>
    </row>
    <row r="671" spans="1:9" x14ac:dyDescent="0.25">
      <c r="A671" s="1">
        <v>39545</v>
      </c>
      <c r="B671" s="2" t="s">
        <v>51</v>
      </c>
      <c r="C671">
        <v>2</v>
      </c>
      <c r="D671">
        <f>SUMIF(B:B,cukier[[#This Row],[NIP]],C:C)</f>
        <v>25</v>
      </c>
      <c r="E671" s="2">
        <f>YEAR(cukier[[#This Row],[Data]])</f>
        <v>2008</v>
      </c>
      <c r="F671" s="2">
        <f>VLOOKUP(cukier[[#This Row],[Rok]],$U$8:$V$17,2)*cukier[[#This Row],[Ilosc]]</f>
        <v>4.3</v>
      </c>
      <c r="G671" s="2">
        <f>SUMIFS(C:C,A:A,"&lt;"&amp;A671,B:B,cukier[[#This Row],[NIP]])+cukier[[#This Row],[Ilosc]]</f>
        <v>9</v>
      </c>
      <c r="H671" s="2">
        <f>IF(cukier[[#This Row],[Dotychczas Kupno]]&lt;100, 0,IF(cukier[[#This Row],[Dotychczas Kupno]]&lt;1000, 0.05, IF(cukier[[#This Row],[Dotychczas Kupno]]&lt;10000, 0.1, 0.2)))</f>
        <v>0</v>
      </c>
      <c r="I671" s="2">
        <f>cukier[[#This Row],[Rabat]]*cukier[[#This Row],[Ilosc]]</f>
        <v>0</v>
      </c>
    </row>
    <row r="672" spans="1:9" x14ac:dyDescent="0.25">
      <c r="A672" s="1">
        <v>39546</v>
      </c>
      <c r="B672" s="2" t="s">
        <v>66</v>
      </c>
      <c r="C672">
        <v>46</v>
      </c>
      <c r="D672">
        <f>SUMIF(B:B,cukier[[#This Row],[NIP]],C:C)</f>
        <v>3795</v>
      </c>
      <c r="E672" s="2">
        <f>YEAR(cukier[[#This Row],[Data]])</f>
        <v>2008</v>
      </c>
      <c r="F672" s="2">
        <f>VLOOKUP(cukier[[#This Row],[Rok]],$U$8:$V$17,2)*cukier[[#This Row],[Ilosc]]</f>
        <v>98.899999999999991</v>
      </c>
      <c r="G672" s="2">
        <f>SUMIFS(C:C,A:A,"&lt;"&amp;A672,B:B,cukier[[#This Row],[NIP]])+cukier[[#This Row],[Ilosc]]</f>
        <v>1046</v>
      </c>
      <c r="H672" s="2">
        <f>IF(cukier[[#This Row],[Dotychczas Kupno]]&lt;100, 0,IF(cukier[[#This Row],[Dotychczas Kupno]]&lt;1000, 0.05, IF(cukier[[#This Row],[Dotychczas Kupno]]&lt;10000, 0.1, 0.2)))</f>
        <v>0.1</v>
      </c>
      <c r="I672" s="2">
        <f>cukier[[#This Row],[Rabat]]*cukier[[#This Row],[Ilosc]]</f>
        <v>4.6000000000000005</v>
      </c>
    </row>
    <row r="673" spans="1:9" x14ac:dyDescent="0.25">
      <c r="A673" s="1">
        <v>39549</v>
      </c>
      <c r="B673" s="2" t="s">
        <v>102</v>
      </c>
      <c r="C673">
        <v>477</v>
      </c>
      <c r="D673">
        <f>SUMIF(B:B,cukier[[#This Row],[NIP]],C:C)</f>
        <v>7904</v>
      </c>
      <c r="E673" s="2">
        <f>YEAR(cukier[[#This Row],[Data]])</f>
        <v>2008</v>
      </c>
      <c r="F673" s="2">
        <f>VLOOKUP(cukier[[#This Row],[Rok]],$U$8:$V$17,2)*cukier[[#This Row],[Ilosc]]</f>
        <v>1025.55</v>
      </c>
      <c r="G673" s="2">
        <f>SUMIFS(C:C,A:A,"&lt;"&amp;A673,B:B,cukier[[#This Row],[NIP]])+cukier[[#This Row],[Ilosc]]</f>
        <v>1914</v>
      </c>
      <c r="H673" s="2">
        <f>IF(cukier[[#This Row],[Dotychczas Kupno]]&lt;100, 0,IF(cukier[[#This Row],[Dotychczas Kupno]]&lt;1000, 0.05, IF(cukier[[#This Row],[Dotychczas Kupno]]&lt;10000, 0.1, 0.2)))</f>
        <v>0.1</v>
      </c>
      <c r="I673" s="2">
        <f>cukier[[#This Row],[Rabat]]*cukier[[#This Row],[Ilosc]]</f>
        <v>47.7</v>
      </c>
    </row>
    <row r="674" spans="1:9" x14ac:dyDescent="0.25">
      <c r="A674" s="1">
        <v>39550</v>
      </c>
      <c r="B674" s="2" t="s">
        <v>57</v>
      </c>
      <c r="C674">
        <v>6</v>
      </c>
      <c r="D674">
        <f>SUMIF(B:B,cukier[[#This Row],[NIP]],C:C)</f>
        <v>48</v>
      </c>
      <c r="E674" s="2">
        <f>YEAR(cukier[[#This Row],[Data]])</f>
        <v>2008</v>
      </c>
      <c r="F674" s="2">
        <f>VLOOKUP(cukier[[#This Row],[Rok]],$U$8:$V$17,2)*cukier[[#This Row],[Ilosc]]</f>
        <v>12.899999999999999</v>
      </c>
      <c r="G674" s="2">
        <f>SUMIFS(C:C,A:A,"&lt;"&amp;A674,B:B,cukier[[#This Row],[NIP]])+cukier[[#This Row],[Ilosc]]</f>
        <v>29</v>
      </c>
      <c r="H674" s="2">
        <f>IF(cukier[[#This Row],[Dotychczas Kupno]]&lt;100, 0,IF(cukier[[#This Row],[Dotychczas Kupno]]&lt;1000, 0.05, IF(cukier[[#This Row],[Dotychczas Kupno]]&lt;10000, 0.1, 0.2)))</f>
        <v>0</v>
      </c>
      <c r="I674" s="2">
        <f>cukier[[#This Row],[Rabat]]*cukier[[#This Row],[Ilosc]]</f>
        <v>0</v>
      </c>
    </row>
    <row r="675" spans="1:9" x14ac:dyDescent="0.25">
      <c r="A675" s="1">
        <v>39552</v>
      </c>
      <c r="B675" s="2" t="s">
        <v>48</v>
      </c>
      <c r="C675">
        <v>11</v>
      </c>
      <c r="D675">
        <f>SUMIF(B:B,cukier[[#This Row],[NIP]],C:C)</f>
        <v>37</v>
      </c>
      <c r="E675" s="2">
        <f>YEAR(cukier[[#This Row],[Data]])</f>
        <v>2008</v>
      </c>
      <c r="F675" s="2">
        <f>VLOOKUP(cukier[[#This Row],[Rok]],$U$8:$V$17,2)*cukier[[#This Row],[Ilosc]]</f>
        <v>23.65</v>
      </c>
      <c r="G675" s="2">
        <f>SUMIFS(C:C,A:A,"&lt;"&amp;A675,B:B,cukier[[#This Row],[NIP]])+cukier[[#This Row],[Ilosc]]</f>
        <v>24</v>
      </c>
      <c r="H675" s="2">
        <f>IF(cukier[[#This Row],[Dotychczas Kupno]]&lt;100, 0,IF(cukier[[#This Row],[Dotychczas Kupno]]&lt;1000, 0.05, IF(cukier[[#This Row],[Dotychczas Kupno]]&lt;10000, 0.1, 0.2)))</f>
        <v>0</v>
      </c>
      <c r="I675" s="2">
        <f>cukier[[#This Row],[Rabat]]*cukier[[#This Row],[Ilosc]]</f>
        <v>0</v>
      </c>
    </row>
    <row r="676" spans="1:9" x14ac:dyDescent="0.25">
      <c r="A676" s="1">
        <v>39552</v>
      </c>
      <c r="B676" s="2" t="s">
        <v>66</v>
      </c>
      <c r="C676">
        <v>126</v>
      </c>
      <c r="D676">
        <f>SUMIF(B:B,cukier[[#This Row],[NIP]],C:C)</f>
        <v>3795</v>
      </c>
      <c r="E676" s="2">
        <f>YEAR(cukier[[#This Row],[Data]])</f>
        <v>2008</v>
      </c>
      <c r="F676" s="2">
        <f>VLOOKUP(cukier[[#This Row],[Rok]],$U$8:$V$17,2)*cukier[[#This Row],[Ilosc]]</f>
        <v>270.89999999999998</v>
      </c>
      <c r="G676" s="2">
        <f>SUMIFS(C:C,A:A,"&lt;"&amp;A676,B:B,cukier[[#This Row],[NIP]])+cukier[[#This Row],[Ilosc]]</f>
        <v>1172</v>
      </c>
      <c r="H676" s="2">
        <f>IF(cukier[[#This Row],[Dotychczas Kupno]]&lt;100, 0,IF(cukier[[#This Row],[Dotychczas Kupno]]&lt;1000, 0.05, IF(cukier[[#This Row],[Dotychczas Kupno]]&lt;10000, 0.1, 0.2)))</f>
        <v>0.1</v>
      </c>
      <c r="I676" s="2">
        <f>cukier[[#This Row],[Rabat]]*cukier[[#This Row],[Ilosc]]</f>
        <v>12.600000000000001</v>
      </c>
    </row>
    <row r="677" spans="1:9" x14ac:dyDescent="0.25">
      <c r="A677" s="1">
        <v>39552</v>
      </c>
      <c r="B677" s="2" t="s">
        <v>18</v>
      </c>
      <c r="C677">
        <v>190</v>
      </c>
      <c r="D677">
        <f>SUMIF(B:B,cukier[[#This Row],[NIP]],C:C)</f>
        <v>5156</v>
      </c>
      <c r="E677" s="2">
        <f>YEAR(cukier[[#This Row],[Data]])</f>
        <v>2008</v>
      </c>
      <c r="F677" s="2">
        <f>VLOOKUP(cukier[[#This Row],[Rok]],$U$8:$V$17,2)*cukier[[#This Row],[Ilosc]]</f>
        <v>408.5</v>
      </c>
      <c r="G677" s="2">
        <f>SUMIFS(C:C,A:A,"&lt;"&amp;A677,B:B,cukier[[#This Row],[NIP]])+cukier[[#This Row],[Ilosc]]</f>
        <v>2141</v>
      </c>
      <c r="H677" s="2">
        <f>IF(cukier[[#This Row],[Dotychczas Kupno]]&lt;100, 0,IF(cukier[[#This Row],[Dotychczas Kupno]]&lt;1000, 0.05, IF(cukier[[#This Row],[Dotychczas Kupno]]&lt;10000, 0.1, 0.2)))</f>
        <v>0.1</v>
      </c>
      <c r="I677" s="2">
        <f>cukier[[#This Row],[Rabat]]*cukier[[#This Row],[Ilosc]]</f>
        <v>19</v>
      </c>
    </row>
    <row r="678" spans="1:9" x14ac:dyDescent="0.25">
      <c r="A678" s="1">
        <v>39553</v>
      </c>
      <c r="B678" s="2" t="s">
        <v>50</v>
      </c>
      <c r="C678">
        <v>358</v>
      </c>
      <c r="D678">
        <f>SUMIF(B:B,cukier[[#This Row],[NIP]],C:C)</f>
        <v>22352</v>
      </c>
      <c r="E678" s="2">
        <f>YEAR(cukier[[#This Row],[Data]])</f>
        <v>2008</v>
      </c>
      <c r="F678" s="2">
        <f>VLOOKUP(cukier[[#This Row],[Rok]],$U$8:$V$17,2)*cukier[[#This Row],[Ilosc]]</f>
        <v>769.69999999999993</v>
      </c>
      <c r="G678" s="2">
        <f>SUMIFS(C:C,A:A,"&lt;"&amp;A678,B:B,cukier[[#This Row],[NIP]])+cukier[[#This Row],[Ilosc]]</f>
        <v>9123</v>
      </c>
      <c r="H678" s="2">
        <f>IF(cukier[[#This Row],[Dotychczas Kupno]]&lt;100, 0,IF(cukier[[#This Row],[Dotychczas Kupno]]&lt;1000, 0.05, IF(cukier[[#This Row],[Dotychczas Kupno]]&lt;10000, 0.1, 0.2)))</f>
        <v>0.1</v>
      </c>
      <c r="I678" s="2">
        <f>cukier[[#This Row],[Rabat]]*cukier[[#This Row],[Ilosc]]</f>
        <v>35.800000000000004</v>
      </c>
    </row>
    <row r="679" spans="1:9" x14ac:dyDescent="0.25">
      <c r="A679" s="1">
        <v>39553</v>
      </c>
      <c r="B679" s="2" t="s">
        <v>39</v>
      </c>
      <c r="C679">
        <v>78</v>
      </c>
      <c r="D679">
        <f>SUMIF(B:B,cukier[[#This Row],[NIP]],C:C)</f>
        <v>2042</v>
      </c>
      <c r="E679" s="2">
        <f>YEAR(cukier[[#This Row],[Data]])</f>
        <v>2008</v>
      </c>
      <c r="F679" s="2">
        <f>VLOOKUP(cukier[[#This Row],[Rok]],$U$8:$V$17,2)*cukier[[#This Row],[Ilosc]]</f>
        <v>167.7</v>
      </c>
      <c r="G679" s="2">
        <f>SUMIFS(C:C,A:A,"&lt;"&amp;A679,B:B,cukier[[#This Row],[NIP]])+cukier[[#This Row],[Ilosc]]</f>
        <v>802</v>
      </c>
      <c r="H679" s="2">
        <f>IF(cukier[[#This Row],[Dotychczas Kupno]]&lt;100, 0,IF(cukier[[#This Row],[Dotychczas Kupno]]&lt;1000, 0.05, IF(cukier[[#This Row],[Dotychczas Kupno]]&lt;10000, 0.1, 0.2)))</f>
        <v>0.05</v>
      </c>
      <c r="I679" s="2">
        <f>cukier[[#This Row],[Rabat]]*cukier[[#This Row],[Ilosc]]</f>
        <v>3.9000000000000004</v>
      </c>
    </row>
    <row r="680" spans="1:9" x14ac:dyDescent="0.25">
      <c r="A680" s="1">
        <v>39553</v>
      </c>
      <c r="B680" s="2" t="s">
        <v>71</v>
      </c>
      <c r="C680">
        <v>129</v>
      </c>
      <c r="D680">
        <f>SUMIF(B:B,cukier[[#This Row],[NIP]],C:C)</f>
        <v>3185</v>
      </c>
      <c r="E680" s="2">
        <f>YEAR(cukier[[#This Row],[Data]])</f>
        <v>2008</v>
      </c>
      <c r="F680" s="2">
        <f>VLOOKUP(cukier[[#This Row],[Rok]],$U$8:$V$17,2)*cukier[[#This Row],[Ilosc]]</f>
        <v>277.34999999999997</v>
      </c>
      <c r="G680" s="2">
        <f>SUMIFS(C:C,A:A,"&lt;"&amp;A680,B:B,cukier[[#This Row],[NIP]])+cukier[[#This Row],[Ilosc]]</f>
        <v>900</v>
      </c>
      <c r="H680" s="2">
        <f>IF(cukier[[#This Row],[Dotychczas Kupno]]&lt;100, 0,IF(cukier[[#This Row],[Dotychczas Kupno]]&lt;1000, 0.05, IF(cukier[[#This Row],[Dotychczas Kupno]]&lt;10000, 0.1, 0.2)))</f>
        <v>0.05</v>
      </c>
      <c r="I680" s="2">
        <f>cukier[[#This Row],[Rabat]]*cukier[[#This Row],[Ilosc]]</f>
        <v>6.45</v>
      </c>
    </row>
    <row r="681" spans="1:9" x14ac:dyDescent="0.25">
      <c r="A681" s="1">
        <v>39554</v>
      </c>
      <c r="B681" s="2" t="s">
        <v>14</v>
      </c>
      <c r="C681">
        <v>433</v>
      </c>
      <c r="D681">
        <f>SUMIF(B:B,cukier[[#This Row],[NIP]],C:C)</f>
        <v>23660</v>
      </c>
      <c r="E681" s="2">
        <f>YEAR(cukier[[#This Row],[Data]])</f>
        <v>2008</v>
      </c>
      <c r="F681" s="2">
        <f>VLOOKUP(cukier[[#This Row],[Rok]],$U$8:$V$17,2)*cukier[[#This Row],[Ilosc]]</f>
        <v>930.94999999999993</v>
      </c>
      <c r="G681" s="2">
        <f>SUMIFS(C:C,A:A,"&lt;"&amp;A681,B:B,cukier[[#This Row],[NIP]])+cukier[[#This Row],[Ilosc]]</f>
        <v>7871</v>
      </c>
      <c r="H681" s="2">
        <f>IF(cukier[[#This Row],[Dotychczas Kupno]]&lt;100, 0,IF(cukier[[#This Row],[Dotychczas Kupno]]&lt;1000, 0.05, IF(cukier[[#This Row],[Dotychczas Kupno]]&lt;10000, 0.1, 0.2)))</f>
        <v>0.1</v>
      </c>
      <c r="I681" s="2">
        <f>cukier[[#This Row],[Rabat]]*cukier[[#This Row],[Ilosc]]</f>
        <v>43.300000000000004</v>
      </c>
    </row>
    <row r="682" spans="1:9" x14ac:dyDescent="0.25">
      <c r="A682" s="1">
        <v>39555</v>
      </c>
      <c r="B682" s="2" t="s">
        <v>90</v>
      </c>
      <c r="C682">
        <v>18</v>
      </c>
      <c r="D682">
        <f>SUMIF(B:B,cukier[[#This Row],[NIP]],C:C)</f>
        <v>60</v>
      </c>
      <c r="E682" s="2">
        <f>YEAR(cukier[[#This Row],[Data]])</f>
        <v>2008</v>
      </c>
      <c r="F682" s="2">
        <f>VLOOKUP(cukier[[#This Row],[Rok]],$U$8:$V$17,2)*cukier[[#This Row],[Ilosc]]</f>
        <v>38.699999999999996</v>
      </c>
      <c r="G682" s="2">
        <f>SUMIFS(C:C,A:A,"&lt;"&amp;A682,B:B,cukier[[#This Row],[NIP]])+cukier[[#This Row],[Ilosc]]</f>
        <v>60</v>
      </c>
      <c r="H682" s="2">
        <f>IF(cukier[[#This Row],[Dotychczas Kupno]]&lt;100, 0,IF(cukier[[#This Row],[Dotychczas Kupno]]&lt;1000, 0.05, IF(cukier[[#This Row],[Dotychczas Kupno]]&lt;10000, 0.1, 0.2)))</f>
        <v>0</v>
      </c>
      <c r="I682" s="2">
        <f>cukier[[#This Row],[Rabat]]*cukier[[#This Row],[Ilosc]]</f>
        <v>0</v>
      </c>
    </row>
    <row r="683" spans="1:9" x14ac:dyDescent="0.25">
      <c r="A683" s="1">
        <v>39556</v>
      </c>
      <c r="B683" s="2" t="s">
        <v>80</v>
      </c>
      <c r="C683">
        <v>30</v>
      </c>
      <c r="D683">
        <f>SUMIF(B:B,cukier[[#This Row],[NIP]],C:C)</f>
        <v>888</v>
      </c>
      <c r="E683" s="2">
        <f>YEAR(cukier[[#This Row],[Data]])</f>
        <v>2008</v>
      </c>
      <c r="F683" s="2">
        <f>VLOOKUP(cukier[[#This Row],[Rok]],$U$8:$V$17,2)*cukier[[#This Row],[Ilosc]]</f>
        <v>64.5</v>
      </c>
      <c r="G683" s="2">
        <f>SUMIFS(C:C,A:A,"&lt;"&amp;A683,B:B,cukier[[#This Row],[NIP]])+cukier[[#This Row],[Ilosc]]</f>
        <v>473</v>
      </c>
      <c r="H683" s="2">
        <f>IF(cukier[[#This Row],[Dotychczas Kupno]]&lt;100, 0,IF(cukier[[#This Row],[Dotychczas Kupno]]&lt;1000, 0.05, IF(cukier[[#This Row],[Dotychczas Kupno]]&lt;10000, 0.1, 0.2)))</f>
        <v>0.05</v>
      </c>
      <c r="I683" s="2">
        <f>cukier[[#This Row],[Rabat]]*cukier[[#This Row],[Ilosc]]</f>
        <v>1.5</v>
      </c>
    </row>
    <row r="684" spans="1:9" x14ac:dyDescent="0.25">
      <c r="A684" s="1">
        <v>39557</v>
      </c>
      <c r="B684" s="2" t="s">
        <v>42</v>
      </c>
      <c r="C684">
        <v>18</v>
      </c>
      <c r="D684">
        <f>SUMIF(B:B,cukier[[#This Row],[NIP]],C:C)</f>
        <v>63</v>
      </c>
      <c r="E684" s="2">
        <f>YEAR(cukier[[#This Row],[Data]])</f>
        <v>2008</v>
      </c>
      <c r="F684" s="2">
        <f>VLOOKUP(cukier[[#This Row],[Rok]],$U$8:$V$17,2)*cukier[[#This Row],[Ilosc]]</f>
        <v>38.699999999999996</v>
      </c>
      <c r="G684" s="2">
        <f>SUMIFS(C:C,A:A,"&lt;"&amp;A684,B:B,cukier[[#This Row],[NIP]])+cukier[[#This Row],[Ilosc]]</f>
        <v>27</v>
      </c>
      <c r="H684" s="2">
        <f>IF(cukier[[#This Row],[Dotychczas Kupno]]&lt;100, 0,IF(cukier[[#This Row],[Dotychczas Kupno]]&lt;1000, 0.05, IF(cukier[[#This Row],[Dotychczas Kupno]]&lt;10000, 0.1, 0.2)))</f>
        <v>0</v>
      </c>
      <c r="I684" s="2">
        <f>cukier[[#This Row],[Rabat]]*cukier[[#This Row],[Ilosc]]</f>
        <v>0</v>
      </c>
    </row>
    <row r="685" spans="1:9" x14ac:dyDescent="0.25">
      <c r="A685" s="1">
        <v>39558</v>
      </c>
      <c r="B685" s="2" t="s">
        <v>66</v>
      </c>
      <c r="C685">
        <v>146</v>
      </c>
      <c r="D685">
        <f>SUMIF(B:B,cukier[[#This Row],[NIP]],C:C)</f>
        <v>3795</v>
      </c>
      <c r="E685" s="2">
        <f>YEAR(cukier[[#This Row],[Data]])</f>
        <v>2008</v>
      </c>
      <c r="F685" s="2">
        <f>VLOOKUP(cukier[[#This Row],[Rok]],$U$8:$V$17,2)*cukier[[#This Row],[Ilosc]]</f>
        <v>313.89999999999998</v>
      </c>
      <c r="G685" s="2">
        <f>SUMIFS(C:C,A:A,"&lt;"&amp;A685,B:B,cukier[[#This Row],[NIP]])+cukier[[#This Row],[Ilosc]]</f>
        <v>1318</v>
      </c>
      <c r="H685" s="2">
        <f>IF(cukier[[#This Row],[Dotychczas Kupno]]&lt;100, 0,IF(cukier[[#This Row],[Dotychczas Kupno]]&lt;1000, 0.05, IF(cukier[[#This Row],[Dotychczas Kupno]]&lt;10000, 0.1, 0.2)))</f>
        <v>0.1</v>
      </c>
      <c r="I685" s="2">
        <f>cukier[[#This Row],[Rabat]]*cukier[[#This Row],[Ilosc]]</f>
        <v>14.600000000000001</v>
      </c>
    </row>
    <row r="686" spans="1:9" x14ac:dyDescent="0.25">
      <c r="A686" s="1">
        <v>39558</v>
      </c>
      <c r="B686" s="2" t="s">
        <v>162</v>
      </c>
      <c r="C686">
        <v>19</v>
      </c>
      <c r="D686">
        <f>SUMIF(B:B,cukier[[#This Row],[NIP]],C:C)</f>
        <v>31</v>
      </c>
      <c r="E686" s="2">
        <f>YEAR(cukier[[#This Row],[Data]])</f>
        <v>2008</v>
      </c>
      <c r="F686" s="2">
        <f>VLOOKUP(cukier[[#This Row],[Rok]],$U$8:$V$17,2)*cukier[[#This Row],[Ilosc]]</f>
        <v>40.85</v>
      </c>
      <c r="G686" s="2">
        <f>SUMIFS(C:C,A:A,"&lt;"&amp;A686,B:B,cukier[[#This Row],[NIP]])+cukier[[#This Row],[Ilosc]]</f>
        <v>30</v>
      </c>
      <c r="H686" s="2">
        <f>IF(cukier[[#This Row],[Dotychczas Kupno]]&lt;100, 0,IF(cukier[[#This Row],[Dotychczas Kupno]]&lt;1000, 0.05, IF(cukier[[#This Row],[Dotychczas Kupno]]&lt;10000, 0.1, 0.2)))</f>
        <v>0</v>
      </c>
      <c r="I686" s="2">
        <f>cukier[[#This Row],[Rabat]]*cukier[[#This Row],[Ilosc]]</f>
        <v>0</v>
      </c>
    </row>
    <row r="687" spans="1:9" x14ac:dyDescent="0.25">
      <c r="A687" s="1">
        <v>39559</v>
      </c>
      <c r="B687" s="2" t="s">
        <v>23</v>
      </c>
      <c r="C687">
        <v>170</v>
      </c>
      <c r="D687">
        <f>SUMIF(B:B,cukier[[#This Row],[NIP]],C:C)</f>
        <v>3905</v>
      </c>
      <c r="E687" s="2">
        <f>YEAR(cukier[[#This Row],[Data]])</f>
        <v>2008</v>
      </c>
      <c r="F687" s="2">
        <f>VLOOKUP(cukier[[#This Row],[Rok]],$U$8:$V$17,2)*cukier[[#This Row],[Ilosc]]</f>
        <v>365.5</v>
      </c>
      <c r="G687" s="2">
        <f>SUMIFS(C:C,A:A,"&lt;"&amp;A687,B:B,cukier[[#This Row],[NIP]])+cukier[[#This Row],[Ilosc]]</f>
        <v>2080</v>
      </c>
      <c r="H687" s="2">
        <f>IF(cukier[[#This Row],[Dotychczas Kupno]]&lt;100, 0,IF(cukier[[#This Row],[Dotychczas Kupno]]&lt;1000, 0.05, IF(cukier[[#This Row],[Dotychczas Kupno]]&lt;10000, 0.1, 0.2)))</f>
        <v>0.1</v>
      </c>
      <c r="I687" s="2">
        <f>cukier[[#This Row],[Rabat]]*cukier[[#This Row],[Ilosc]]</f>
        <v>17</v>
      </c>
    </row>
    <row r="688" spans="1:9" x14ac:dyDescent="0.25">
      <c r="A688" s="1">
        <v>39561</v>
      </c>
      <c r="B688" s="2" t="s">
        <v>5</v>
      </c>
      <c r="C688">
        <v>428</v>
      </c>
      <c r="D688">
        <f>SUMIF(B:B,cukier[[#This Row],[NIP]],C:C)</f>
        <v>11402</v>
      </c>
      <c r="E688" s="2">
        <f>YEAR(cukier[[#This Row],[Data]])</f>
        <v>2008</v>
      </c>
      <c r="F688" s="2">
        <f>VLOOKUP(cukier[[#This Row],[Rok]],$U$8:$V$17,2)*cukier[[#This Row],[Ilosc]]</f>
        <v>920.19999999999993</v>
      </c>
      <c r="G688" s="2">
        <f>SUMIFS(C:C,A:A,"&lt;"&amp;A688,B:B,cukier[[#This Row],[NIP]])+cukier[[#This Row],[Ilosc]]</f>
        <v>4879</v>
      </c>
      <c r="H688" s="2">
        <f>IF(cukier[[#This Row],[Dotychczas Kupno]]&lt;100, 0,IF(cukier[[#This Row],[Dotychczas Kupno]]&lt;1000, 0.05, IF(cukier[[#This Row],[Dotychczas Kupno]]&lt;10000, 0.1, 0.2)))</f>
        <v>0.1</v>
      </c>
      <c r="I688" s="2">
        <f>cukier[[#This Row],[Rabat]]*cukier[[#This Row],[Ilosc]]</f>
        <v>42.800000000000004</v>
      </c>
    </row>
    <row r="689" spans="1:9" x14ac:dyDescent="0.25">
      <c r="A689" s="1">
        <v>39563</v>
      </c>
      <c r="B689" s="2" t="s">
        <v>50</v>
      </c>
      <c r="C689">
        <v>129</v>
      </c>
      <c r="D689">
        <f>SUMIF(B:B,cukier[[#This Row],[NIP]],C:C)</f>
        <v>22352</v>
      </c>
      <c r="E689" s="2">
        <f>YEAR(cukier[[#This Row],[Data]])</f>
        <v>2008</v>
      </c>
      <c r="F689" s="2">
        <f>VLOOKUP(cukier[[#This Row],[Rok]],$U$8:$V$17,2)*cukier[[#This Row],[Ilosc]]</f>
        <v>277.34999999999997</v>
      </c>
      <c r="G689" s="2">
        <f>SUMIFS(C:C,A:A,"&lt;"&amp;A689,B:B,cukier[[#This Row],[NIP]])+cukier[[#This Row],[Ilosc]]</f>
        <v>9252</v>
      </c>
      <c r="H689" s="2">
        <f>IF(cukier[[#This Row],[Dotychczas Kupno]]&lt;100, 0,IF(cukier[[#This Row],[Dotychczas Kupno]]&lt;1000, 0.05, IF(cukier[[#This Row],[Dotychczas Kupno]]&lt;10000, 0.1, 0.2)))</f>
        <v>0.1</v>
      </c>
      <c r="I689" s="2">
        <f>cukier[[#This Row],[Rabat]]*cukier[[#This Row],[Ilosc]]</f>
        <v>12.9</v>
      </c>
    </row>
    <row r="690" spans="1:9" x14ac:dyDescent="0.25">
      <c r="A690" s="1">
        <v>39564</v>
      </c>
      <c r="B690" s="2" t="s">
        <v>17</v>
      </c>
      <c r="C690">
        <v>304</v>
      </c>
      <c r="D690">
        <f>SUMIF(B:B,cukier[[#This Row],[NIP]],C:C)</f>
        <v>19896</v>
      </c>
      <c r="E690" s="2">
        <f>YEAR(cukier[[#This Row],[Data]])</f>
        <v>2008</v>
      </c>
      <c r="F690" s="2">
        <f>VLOOKUP(cukier[[#This Row],[Rok]],$U$8:$V$17,2)*cukier[[#This Row],[Ilosc]]</f>
        <v>653.6</v>
      </c>
      <c r="G690" s="2">
        <f>SUMIFS(C:C,A:A,"&lt;"&amp;A690,B:B,cukier[[#This Row],[NIP]])+cukier[[#This Row],[Ilosc]]</f>
        <v>7145</v>
      </c>
      <c r="H690" s="2">
        <f>IF(cukier[[#This Row],[Dotychczas Kupno]]&lt;100, 0,IF(cukier[[#This Row],[Dotychczas Kupno]]&lt;1000, 0.05, IF(cukier[[#This Row],[Dotychczas Kupno]]&lt;10000, 0.1, 0.2)))</f>
        <v>0.1</v>
      </c>
      <c r="I690" s="2">
        <f>cukier[[#This Row],[Rabat]]*cukier[[#This Row],[Ilosc]]</f>
        <v>30.400000000000002</v>
      </c>
    </row>
    <row r="691" spans="1:9" x14ac:dyDescent="0.25">
      <c r="A691" s="1">
        <v>39568</v>
      </c>
      <c r="B691" s="2" t="s">
        <v>151</v>
      </c>
      <c r="C691">
        <v>15</v>
      </c>
      <c r="D691">
        <f>SUMIF(B:B,cukier[[#This Row],[NIP]],C:C)</f>
        <v>50</v>
      </c>
      <c r="E691" s="2">
        <f>YEAR(cukier[[#This Row],[Data]])</f>
        <v>2008</v>
      </c>
      <c r="F691" s="2">
        <f>VLOOKUP(cukier[[#This Row],[Rok]],$U$8:$V$17,2)*cukier[[#This Row],[Ilosc]]</f>
        <v>32.25</v>
      </c>
      <c r="G691" s="2">
        <f>SUMIFS(C:C,A:A,"&lt;"&amp;A691,B:B,cukier[[#This Row],[NIP]])+cukier[[#This Row],[Ilosc]]</f>
        <v>28</v>
      </c>
      <c r="H691" s="2">
        <f>IF(cukier[[#This Row],[Dotychczas Kupno]]&lt;100, 0,IF(cukier[[#This Row],[Dotychczas Kupno]]&lt;1000, 0.05, IF(cukier[[#This Row],[Dotychczas Kupno]]&lt;10000, 0.1, 0.2)))</f>
        <v>0</v>
      </c>
      <c r="I691" s="2">
        <f>cukier[[#This Row],[Rabat]]*cukier[[#This Row],[Ilosc]]</f>
        <v>0</v>
      </c>
    </row>
    <row r="692" spans="1:9" x14ac:dyDescent="0.25">
      <c r="A692" s="1">
        <v>39569</v>
      </c>
      <c r="B692" s="2" t="s">
        <v>166</v>
      </c>
      <c r="C692">
        <v>14</v>
      </c>
      <c r="D692">
        <f>SUMIF(B:B,cukier[[#This Row],[NIP]],C:C)</f>
        <v>25</v>
      </c>
      <c r="E692" s="2">
        <f>YEAR(cukier[[#This Row],[Data]])</f>
        <v>2008</v>
      </c>
      <c r="F692" s="2">
        <f>VLOOKUP(cukier[[#This Row],[Rok]],$U$8:$V$17,2)*cukier[[#This Row],[Ilosc]]</f>
        <v>30.099999999999998</v>
      </c>
      <c r="G692" s="2">
        <f>SUMIFS(C:C,A:A,"&lt;"&amp;A692,B:B,cukier[[#This Row],[NIP]])+cukier[[#This Row],[Ilosc]]</f>
        <v>14</v>
      </c>
      <c r="H692" s="2">
        <f>IF(cukier[[#This Row],[Dotychczas Kupno]]&lt;100, 0,IF(cukier[[#This Row],[Dotychczas Kupno]]&lt;1000, 0.05, IF(cukier[[#This Row],[Dotychczas Kupno]]&lt;10000, 0.1, 0.2)))</f>
        <v>0</v>
      </c>
      <c r="I692" s="2">
        <f>cukier[[#This Row],[Rabat]]*cukier[[#This Row],[Ilosc]]</f>
        <v>0</v>
      </c>
    </row>
    <row r="693" spans="1:9" x14ac:dyDescent="0.25">
      <c r="A693" s="1">
        <v>39571</v>
      </c>
      <c r="B693" s="2" t="s">
        <v>14</v>
      </c>
      <c r="C693">
        <v>320</v>
      </c>
      <c r="D693">
        <f>SUMIF(B:B,cukier[[#This Row],[NIP]],C:C)</f>
        <v>23660</v>
      </c>
      <c r="E693" s="2">
        <f>YEAR(cukier[[#This Row],[Data]])</f>
        <v>2008</v>
      </c>
      <c r="F693" s="2">
        <f>VLOOKUP(cukier[[#This Row],[Rok]],$U$8:$V$17,2)*cukier[[#This Row],[Ilosc]]</f>
        <v>688</v>
      </c>
      <c r="G693" s="2">
        <f>SUMIFS(C:C,A:A,"&lt;"&amp;A693,B:B,cukier[[#This Row],[NIP]])+cukier[[#This Row],[Ilosc]]</f>
        <v>8191</v>
      </c>
      <c r="H693" s="2">
        <f>IF(cukier[[#This Row],[Dotychczas Kupno]]&lt;100, 0,IF(cukier[[#This Row],[Dotychczas Kupno]]&lt;1000, 0.05, IF(cukier[[#This Row],[Dotychczas Kupno]]&lt;10000, 0.1, 0.2)))</f>
        <v>0.1</v>
      </c>
      <c r="I693" s="2">
        <f>cukier[[#This Row],[Rabat]]*cukier[[#This Row],[Ilosc]]</f>
        <v>32</v>
      </c>
    </row>
    <row r="694" spans="1:9" x14ac:dyDescent="0.25">
      <c r="A694" s="1">
        <v>39572</v>
      </c>
      <c r="B694" s="2" t="s">
        <v>55</v>
      </c>
      <c r="C694">
        <v>44</v>
      </c>
      <c r="D694">
        <f>SUMIF(B:B,cukier[[#This Row],[NIP]],C:C)</f>
        <v>4926</v>
      </c>
      <c r="E694" s="2">
        <f>YEAR(cukier[[#This Row],[Data]])</f>
        <v>2008</v>
      </c>
      <c r="F694" s="2">
        <f>VLOOKUP(cukier[[#This Row],[Rok]],$U$8:$V$17,2)*cukier[[#This Row],[Ilosc]]</f>
        <v>94.6</v>
      </c>
      <c r="G694" s="2">
        <f>SUMIFS(C:C,A:A,"&lt;"&amp;A694,B:B,cukier[[#This Row],[NIP]])+cukier[[#This Row],[Ilosc]]</f>
        <v>1502</v>
      </c>
      <c r="H694" s="2">
        <f>IF(cukier[[#This Row],[Dotychczas Kupno]]&lt;100, 0,IF(cukier[[#This Row],[Dotychczas Kupno]]&lt;1000, 0.05, IF(cukier[[#This Row],[Dotychczas Kupno]]&lt;10000, 0.1, 0.2)))</f>
        <v>0.1</v>
      </c>
      <c r="I694" s="2">
        <f>cukier[[#This Row],[Rabat]]*cukier[[#This Row],[Ilosc]]</f>
        <v>4.4000000000000004</v>
      </c>
    </row>
    <row r="695" spans="1:9" x14ac:dyDescent="0.25">
      <c r="A695" s="1">
        <v>39573</v>
      </c>
      <c r="B695" s="2" t="s">
        <v>10</v>
      </c>
      <c r="C695">
        <v>71</v>
      </c>
      <c r="D695">
        <f>SUMIF(B:B,cukier[[#This Row],[NIP]],C:C)</f>
        <v>4831</v>
      </c>
      <c r="E695" s="2">
        <f>YEAR(cukier[[#This Row],[Data]])</f>
        <v>2008</v>
      </c>
      <c r="F695" s="2">
        <f>VLOOKUP(cukier[[#This Row],[Rok]],$U$8:$V$17,2)*cukier[[#This Row],[Ilosc]]</f>
        <v>152.65</v>
      </c>
      <c r="G695" s="2">
        <f>SUMIFS(C:C,A:A,"&lt;"&amp;A695,B:B,cukier[[#This Row],[NIP]])+cukier[[#This Row],[Ilosc]]</f>
        <v>1428</v>
      </c>
      <c r="H695" s="2">
        <f>IF(cukier[[#This Row],[Dotychczas Kupno]]&lt;100, 0,IF(cukier[[#This Row],[Dotychczas Kupno]]&lt;1000, 0.05, IF(cukier[[#This Row],[Dotychczas Kupno]]&lt;10000, 0.1, 0.2)))</f>
        <v>0.1</v>
      </c>
      <c r="I695" s="2">
        <f>cukier[[#This Row],[Rabat]]*cukier[[#This Row],[Ilosc]]</f>
        <v>7.1000000000000005</v>
      </c>
    </row>
    <row r="696" spans="1:9" x14ac:dyDescent="0.25">
      <c r="A696" s="1">
        <v>39573</v>
      </c>
      <c r="B696" s="2" t="s">
        <v>72</v>
      </c>
      <c r="C696">
        <v>8</v>
      </c>
      <c r="D696">
        <f>SUMIF(B:B,cukier[[#This Row],[NIP]],C:C)</f>
        <v>62</v>
      </c>
      <c r="E696" s="2">
        <f>YEAR(cukier[[#This Row],[Data]])</f>
        <v>2008</v>
      </c>
      <c r="F696" s="2">
        <f>VLOOKUP(cukier[[#This Row],[Rok]],$U$8:$V$17,2)*cukier[[#This Row],[Ilosc]]</f>
        <v>17.2</v>
      </c>
      <c r="G696" s="2">
        <f>SUMIFS(C:C,A:A,"&lt;"&amp;A696,B:B,cukier[[#This Row],[NIP]])+cukier[[#This Row],[Ilosc]]</f>
        <v>34</v>
      </c>
      <c r="H696" s="2">
        <f>IF(cukier[[#This Row],[Dotychczas Kupno]]&lt;100, 0,IF(cukier[[#This Row],[Dotychczas Kupno]]&lt;1000, 0.05, IF(cukier[[#This Row],[Dotychczas Kupno]]&lt;10000, 0.1, 0.2)))</f>
        <v>0</v>
      </c>
      <c r="I696" s="2">
        <f>cukier[[#This Row],[Rabat]]*cukier[[#This Row],[Ilosc]]</f>
        <v>0</v>
      </c>
    </row>
    <row r="697" spans="1:9" x14ac:dyDescent="0.25">
      <c r="A697" s="1">
        <v>39577</v>
      </c>
      <c r="B697" s="2" t="s">
        <v>9</v>
      </c>
      <c r="C697">
        <v>444</v>
      </c>
      <c r="D697">
        <f>SUMIF(B:B,cukier[[#This Row],[NIP]],C:C)</f>
        <v>26955</v>
      </c>
      <c r="E697" s="2">
        <f>YEAR(cukier[[#This Row],[Data]])</f>
        <v>2008</v>
      </c>
      <c r="F697" s="2">
        <f>VLOOKUP(cukier[[#This Row],[Rok]],$U$8:$V$17,2)*cukier[[#This Row],[Ilosc]]</f>
        <v>954.59999999999991</v>
      </c>
      <c r="G697" s="2">
        <f>SUMIFS(C:C,A:A,"&lt;"&amp;A697,B:B,cukier[[#This Row],[NIP]])+cukier[[#This Row],[Ilosc]]</f>
        <v>8704</v>
      </c>
      <c r="H697" s="2">
        <f>IF(cukier[[#This Row],[Dotychczas Kupno]]&lt;100, 0,IF(cukier[[#This Row],[Dotychczas Kupno]]&lt;1000, 0.05, IF(cukier[[#This Row],[Dotychczas Kupno]]&lt;10000, 0.1, 0.2)))</f>
        <v>0.1</v>
      </c>
      <c r="I697" s="2">
        <f>cukier[[#This Row],[Rabat]]*cukier[[#This Row],[Ilosc]]</f>
        <v>44.400000000000006</v>
      </c>
    </row>
    <row r="698" spans="1:9" x14ac:dyDescent="0.25">
      <c r="A698" s="1">
        <v>39577</v>
      </c>
      <c r="B698" s="2" t="s">
        <v>83</v>
      </c>
      <c r="C698">
        <v>1</v>
      </c>
      <c r="D698">
        <f>SUMIF(B:B,cukier[[#This Row],[NIP]],C:C)</f>
        <v>16</v>
      </c>
      <c r="E698" s="2">
        <f>YEAR(cukier[[#This Row],[Data]])</f>
        <v>2008</v>
      </c>
      <c r="F698" s="2">
        <f>VLOOKUP(cukier[[#This Row],[Rok]],$U$8:$V$17,2)*cukier[[#This Row],[Ilosc]]</f>
        <v>2.15</v>
      </c>
      <c r="G698" s="2">
        <f>SUMIFS(C:C,A:A,"&lt;"&amp;A698,B:B,cukier[[#This Row],[NIP]])+cukier[[#This Row],[Ilosc]]</f>
        <v>3</v>
      </c>
      <c r="H698" s="2">
        <f>IF(cukier[[#This Row],[Dotychczas Kupno]]&lt;100, 0,IF(cukier[[#This Row],[Dotychczas Kupno]]&lt;1000, 0.05, IF(cukier[[#This Row],[Dotychczas Kupno]]&lt;10000, 0.1, 0.2)))</f>
        <v>0</v>
      </c>
      <c r="I698" s="2">
        <f>cukier[[#This Row],[Rabat]]*cukier[[#This Row],[Ilosc]]</f>
        <v>0</v>
      </c>
    </row>
    <row r="699" spans="1:9" x14ac:dyDescent="0.25">
      <c r="A699" s="1">
        <v>39579</v>
      </c>
      <c r="B699" s="2" t="s">
        <v>66</v>
      </c>
      <c r="C699">
        <v>102</v>
      </c>
      <c r="D699">
        <f>SUMIF(B:B,cukier[[#This Row],[NIP]],C:C)</f>
        <v>3795</v>
      </c>
      <c r="E699" s="2">
        <f>YEAR(cukier[[#This Row],[Data]])</f>
        <v>2008</v>
      </c>
      <c r="F699" s="2">
        <f>VLOOKUP(cukier[[#This Row],[Rok]],$U$8:$V$17,2)*cukier[[#This Row],[Ilosc]]</f>
        <v>219.29999999999998</v>
      </c>
      <c r="G699" s="2">
        <f>SUMIFS(C:C,A:A,"&lt;"&amp;A699,B:B,cukier[[#This Row],[NIP]])+cukier[[#This Row],[Ilosc]]</f>
        <v>1420</v>
      </c>
      <c r="H699" s="2">
        <f>IF(cukier[[#This Row],[Dotychczas Kupno]]&lt;100, 0,IF(cukier[[#This Row],[Dotychczas Kupno]]&lt;1000, 0.05, IF(cukier[[#This Row],[Dotychczas Kupno]]&lt;10000, 0.1, 0.2)))</f>
        <v>0.1</v>
      </c>
      <c r="I699" s="2">
        <f>cukier[[#This Row],[Rabat]]*cukier[[#This Row],[Ilosc]]</f>
        <v>10.200000000000001</v>
      </c>
    </row>
    <row r="700" spans="1:9" x14ac:dyDescent="0.25">
      <c r="A700" s="1">
        <v>39579</v>
      </c>
      <c r="B700" s="2" t="s">
        <v>26</v>
      </c>
      <c r="C700">
        <v>181</v>
      </c>
      <c r="D700">
        <f>SUMIF(B:B,cukier[[#This Row],[NIP]],C:C)</f>
        <v>2286</v>
      </c>
      <c r="E700" s="2">
        <f>YEAR(cukier[[#This Row],[Data]])</f>
        <v>2008</v>
      </c>
      <c r="F700" s="2">
        <f>VLOOKUP(cukier[[#This Row],[Rok]],$U$8:$V$17,2)*cukier[[#This Row],[Ilosc]]</f>
        <v>389.15</v>
      </c>
      <c r="G700" s="2">
        <f>SUMIFS(C:C,A:A,"&lt;"&amp;A700,B:B,cukier[[#This Row],[NIP]])+cukier[[#This Row],[Ilosc]]</f>
        <v>488</v>
      </c>
      <c r="H700" s="2">
        <f>IF(cukier[[#This Row],[Dotychczas Kupno]]&lt;100, 0,IF(cukier[[#This Row],[Dotychczas Kupno]]&lt;1000, 0.05, IF(cukier[[#This Row],[Dotychczas Kupno]]&lt;10000, 0.1, 0.2)))</f>
        <v>0.05</v>
      </c>
      <c r="I700" s="2">
        <f>cukier[[#This Row],[Rabat]]*cukier[[#This Row],[Ilosc]]</f>
        <v>9.0500000000000007</v>
      </c>
    </row>
    <row r="701" spans="1:9" x14ac:dyDescent="0.25">
      <c r="A701" s="1">
        <v>39579</v>
      </c>
      <c r="B701" s="2" t="s">
        <v>52</v>
      </c>
      <c r="C701">
        <v>82</v>
      </c>
      <c r="D701">
        <f>SUMIF(B:B,cukier[[#This Row],[NIP]],C:C)</f>
        <v>5460</v>
      </c>
      <c r="E701" s="2">
        <f>YEAR(cukier[[#This Row],[Data]])</f>
        <v>2008</v>
      </c>
      <c r="F701" s="2">
        <f>VLOOKUP(cukier[[#This Row],[Rok]],$U$8:$V$17,2)*cukier[[#This Row],[Ilosc]]</f>
        <v>176.29999999999998</v>
      </c>
      <c r="G701" s="2">
        <f>SUMIFS(C:C,A:A,"&lt;"&amp;A701,B:B,cukier[[#This Row],[NIP]])+cukier[[#This Row],[Ilosc]]</f>
        <v>1302</v>
      </c>
      <c r="H701" s="2">
        <f>IF(cukier[[#This Row],[Dotychczas Kupno]]&lt;100, 0,IF(cukier[[#This Row],[Dotychczas Kupno]]&lt;1000, 0.05, IF(cukier[[#This Row],[Dotychczas Kupno]]&lt;10000, 0.1, 0.2)))</f>
        <v>0.1</v>
      </c>
      <c r="I701" s="2">
        <f>cukier[[#This Row],[Rabat]]*cukier[[#This Row],[Ilosc]]</f>
        <v>8.2000000000000011</v>
      </c>
    </row>
    <row r="702" spans="1:9" x14ac:dyDescent="0.25">
      <c r="A702" s="1">
        <v>39582</v>
      </c>
      <c r="B702" s="2" t="s">
        <v>167</v>
      </c>
      <c r="C702">
        <v>19</v>
      </c>
      <c r="D702">
        <f>SUMIF(B:B,cukier[[#This Row],[NIP]],C:C)</f>
        <v>24</v>
      </c>
      <c r="E702" s="2">
        <f>YEAR(cukier[[#This Row],[Data]])</f>
        <v>2008</v>
      </c>
      <c r="F702" s="2">
        <f>VLOOKUP(cukier[[#This Row],[Rok]],$U$8:$V$17,2)*cukier[[#This Row],[Ilosc]]</f>
        <v>40.85</v>
      </c>
      <c r="G702" s="2">
        <f>SUMIFS(C:C,A:A,"&lt;"&amp;A702,B:B,cukier[[#This Row],[NIP]])+cukier[[#This Row],[Ilosc]]</f>
        <v>19</v>
      </c>
      <c r="H702" s="2">
        <f>IF(cukier[[#This Row],[Dotychczas Kupno]]&lt;100, 0,IF(cukier[[#This Row],[Dotychczas Kupno]]&lt;1000, 0.05, IF(cukier[[#This Row],[Dotychczas Kupno]]&lt;10000, 0.1, 0.2)))</f>
        <v>0</v>
      </c>
      <c r="I702" s="2">
        <f>cukier[[#This Row],[Rabat]]*cukier[[#This Row],[Ilosc]]</f>
        <v>0</v>
      </c>
    </row>
    <row r="703" spans="1:9" x14ac:dyDescent="0.25">
      <c r="A703" s="1">
        <v>39582</v>
      </c>
      <c r="B703" s="2" t="s">
        <v>17</v>
      </c>
      <c r="C703">
        <v>245</v>
      </c>
      <c r="D703">
        <f>SUMIF(B:B,cukier[[#This Row],[NIP]],C:C)</f>
        <v>19896</v>
      </c>
      <c r="E703" s="2">
        <f>YEAR(cukier[[#This Row],[Data]])</f>
        <v>2008</v>
      </c>
      <c r="F703" s="2">
        <f>VLOOKUP(cukier[[#This Row],[Rok]],$U$8:$V$17,2)*cukier[[#This Row],[Ilosc]]</f>
        <v>526.75</v>
      </c>
      <c r="G703" s="2">
        <f>SUMIFS(C:C,A:A,"&lt;"&amp;A703,B:B,cukier[[#This Row],[NIP]])+cukier[[#This Row],[Ilosc]]</f>
        <v>7390</v>
      </c>
      <c r="H703" s="2">
        <f>IF(cukier[[#This Row],[Dotychczas Kupno]]&lt;100, 0,IF(cukier[[#This Row],[Dotychczas Kupno]]&lt;1000, 0.05, IF(cukier[[#This Row],[Dotychczas Kupno]]&lt;10000, 0.1, 0.2)))</f>
        <v>0.1</v>
      </c>
      <c r="I703" s="2">
        <f>cukier[[#This Row],[Rabat]]*cukier[[#This Row],[Ilosc]]</f>
        <v>24.5</v>
      </c>
    </row>
    <row r="704" spans="1:9" x14ac:dyDescent="0.25">
      <c r="A704" s="1">
        <v>39584</v>
      </c>
      <c r="B704" s="2" t="s">
        <v>102</v>
      </c>
      <c r="C704">
        <v>431</v>
      </c>
      <c r="D704">
        <f>SUMIF(B:B,cukier[[#This Row],[NIP]],C:C)</f>
        <v>7904</v>
      </c>
      <c r="E704" s="2">
        <f>YEAR(cukier[[#This Row],[Data]])</f>
        <v>2008</v>
      </c>
      <c r="F704" s="2">
        <f>VLOOKUP(cukier[[#This Row],[Rok]],$U$8:$V$17,2)*cukier[[#This Row],[Ilosc]]</f>
        <v>926.65</v>
      </c>
      <c r="G704" s="2">
        <f>SUMIFS(C:C,A:A,"&lt;"&amp;A704,B:B,cukier[[#This Row],[NIP]])+cukier[[#This Row],[Ilosc]]</f>
        <v>2345</v>
      </c>
      <c r="H704" s="2">
        <f>IF(cukier[[#This Row],[Dotychczas Kupno]]&lt;100, 0,IF(cukier[[#This Row],[Dotychczas Kupno]]&lt;1000, 0.05, IF(cukier[[#This Row],[Dotychczas Kupno]]&lt;10000, 0.1, 0.2)))</f>
        <v>0.1</v>
      </c>
      <c r="I704" s="2">
        <f>cukier[[#This Row],[Rabat]]*cukier[[#This Row],[Ilosc]]</f>
        <v>43.1</v>
      </c>
    </row>
    <row r="705" spans="1:9" x14ac:dyDescent="0.25">
      <c r="A705" s="1">
        <v>39584</v>
      </c>
      <c r="B705" s="2" t="s">
        <v>7</v>
      </c>
      <c r="C705">
        <v>252</v>
      </c>
      <c r="D705">
        <f>SUMIF(B:B,cukier[[#This Row],[NIP]],C:C)</f>
        <v>27505</v>
      </c>
      <c r="E705" s="2">
        <f>YEAR(cukier[[#This Row],[Data]])</f>
        <v>2008</v>
      </c>
      <c r="F705" s="2">
        <f>VLOOKUP(cukier[[#This Row],[Rok]],$U$8:$V$17,2)*cukier[[#This Row],[Ilosc]]</f>
        <v>541.79999999999995</v>
      </c>
      <c r="G705" s="2">
        <f>SUMIFS(C:C,A:A,"&lt;"&amp;A705,B:B,cukier[[#This Row],[NIP]])+cukier[[#This Row],[Ilosc]]</f>
        <v>9957</v>
      </c>
      <c r="H705" s="2">
        <f>IF(cukier[[#This Row],[Dotychczas Kupno]]&lt;100, 0,IF(cukier[[#This Row],[Dotychczas Kupno]]&lt;1000, 0.05, IF(cukier[[#This Row],[Dotychczas Kupno]]&lt;10000, 0.1, 0.2)))</f>
        <v>0.1</v>
      </c>
      <c r="I705" s="2">
        <f>cukier[[#This Row],[Rabat]]*cukier[[#This Row],[Ilosc]]</f>
        <v>25.200000000000003</v>
      </c>
    </row>
    <row r="706" spans="1:9" x14ac:dyDescent="0.25">
      <c r="A706" s="1">
        <v>39585</v>
      </c>
      <c r="B706" s="2" t="s">
        <v>62</v>
      </c>
      <c r="C706">
        <v>2</v>
      </c>
      <c r="D706">
        <f>SUMIF(B:B,cukier[[#This Row],[NIP]],C:C)</f>
        <v>36</v>
      </c>
      <c r="E706" s="2">
        <f>YEAR(cukier[[#This Row],[Data]])</f>
        <v>2008</v>
      </c>
      <c r="F706" s="2">
        <f>VLOOKUP(cukier[[#This Row],[Rok]],$U$8:$V$17,2)*cukier[[#This Row],[Ilosc]]</f>
        <v>4.3</v>
      </c>
      <c r="G706" s="2">
        <f>SUMIFS(C:C,A:A,"&lt;"&amp;A706,B:B,cukier[[#This Row],[NIP]])+cukier[[#This Row],[Ilosc]]</f>
        <v>17</v>
      </c>
      <c r="H706" s="2">
        <f>IF(cukier[[#This Row],[Dotychczas Kupno]]&lt;100, 0,IF(cukier[[#This Row],[Dotychczas Kupno]]&lt;1000, 0.05, IF(cukier[[#This Row],[Dotychczas Kupno]]&lt;10000, 0.1, 0.2)))</f>
        <v>0</v>
      </c>
      <c r="I706" s="2">
        <f>cukier[[#This Row],[Rabat]]*cukier[[#This Row],[Ilosc]]</f>
        <v>0</v>
      </c>
    </row>
    <row r="707" spans="1:9" x14ac:dyDescent="0.25">
      <c r="A707" s="1">
        <v>39586</v>
      </c>
      <c r="B707" s="2" t="s">
        <v>6</v>
      </c>
      <c r="C707">
        <v>52</v>
      </c>
      <c r="D707">
        <f>SUMIF(B:B,cukier[[#This Row],[NIP]],C:C)</f>
        <v>4309</v>
      </c>
      <c r="E707" s="2">
        <f>YEAR(cukier[[#This Row],[Data]])</f>
        <v>2008</v>
      </c>
      <c r="F707" s="2">
        <f>VLOOKUP(cukier[[#This Row],[Rok]],$U$8:$V$17,2)*cukier[[#This Row],[Ilosc]]</f>
        <v>111.8</v>
      </c>
      <c r="G707" s="2">
        <f>SUMIFS(C:C,A:A,"&lt;"&amp;A707,B:B,cukier[[#This Row],[NIP]])+cukier[[#This Row],[Ilosc]]</f>
        <v>1214</v>
      </c>
      <c r="H707" s="2">
        <f>IF(cukier[[#This Row],[Dotychczas Kupno]]&lt;100, 0,IF(cukier[[#This Row],[Dotychczas Kupno]]&lt;1000, 0.05, IF(cukier[[#This Row],[Dotychczas Kupno]]&lt;10000, 0.1, 0.2)))</f>
        <v>0.1</v>
      </c>
      <c r="I707" s="2">
        <f>cukier[[#This Row],[Rabat]]*cukier[[#This Row],[Ilosc]]</f>
        <v>5.2</v>
      </c>
    </row>
    <row r="708" spans="1:9" x14ac:dyDescent="0.25">
      <c r="A708" s="1">
        <v>39587</v>
      </c>
      <c r="B708" s="2" t="s">
        <v>23</v>
      </c>
      <c r="C708">
        <v>54</v>
      </c>
      <c r="D708">
        <f>SUMIF(B:B,cukier[[#This Row],[NIP]],C:C)</f>
        <v>3905</v>
      </c>
      <c r="E708" s="2">
        <f>YEAR(cukier[[#This Row],[Data]])</f>
        <v>2008</v>
      </c>
      <c r="F708" s="2">
        <f>VLOOKUP(cukier[[#This Row],[Rok]],$U$8:$V$17,2)*cukier[[#This Row],[Ilosc]]</f>
        <v>116.1</v>
      </c>
      <c r="G708" s="2">
        <f>SUMIFS(C:C,A:A,"&lt;"&amp;A708,B:B,cukier[[#This Row],[NIP]])+cukier[[#This Row],[Ilosc]]</f>
        <v>2134</v>
      </c>
      <c r="H708" s="2">
        <f>IF(cukier[[#This Row],[Dotychczas Kupno]]&lt;100, 0,IF(cukier[[#This Row],[Dotychczas Kupno]]&lt;1000, 0.05, IF(cukier[[#This Row],[Dotychczas Kupno]]&lt;10000, 0.1, 0.2)))</f>
        <v>0.1</v>
      </c>
      <c r="I708" s="2">
        <f>cukier[[#This Row],[Rabat]]*cukier[[#This Row],[Ilosc]]</f>
        <v>5.4</v>
      </c>
    </row>
    <row r="709" spans="1:9" x14ac:dyDescent="0.25">
      <c r="A709" s="1">
        <v>39587</v>
      </c>
      <c r="B709" s="2" t="s">
        <v>59</v>
      </c>
      <c r="C709">
        <v>4</v>
      </c>
      <c r="D709">
        <f>SUMIF(B:B,cukier[[#This Row],[NIP]],C:C)</f>
        <v>36</v>
      </c>
      <c r="E709" s="2">
        <f>YEAR(cukier[[#This Row],[Data]])</f>
        <v>2008</v>
      </c>
      <c r="F709" s="2">
        <f>VLOOKUP(cukier[[#This Row],[Rok]],$U$8:$V$17,2)*cukier[[#This Row],[Ilosc]]</f>
        <v>8.6</v>
      </c>
      <c r="G709" s="2">
        <f>SUMIFS(C:C,A:A,"&lt;"&amp;A709,B:B,cukier[[#This Row],[NIP]])+cukier[[#This Row],[Ilosc]]</f>
        <v>18</v>
      </c>
      <c r="H709" s="2">
        <f>IF(cukier[[#This Row],[Dotychczas Kupno]]&lt;100, 0,IF(cukier[[#This Row],[Dotychczas Kupno]]&lt;1000, 0.05, IF(cukier[[#This Row],[Dotychczas Kupno]]&lt;10000, 0.1, 0.2)))</f>
        <v>0</v>
      </c>
      <c r="I709" s="2">
        <f>cukier[[#This Row],[Rabat]]*cukier[[#This Row],[Ilosc]]</f>
        <v>0</v>
      </c>
    </row>
    <row r="710" spans="1:9" x14ac:dyDescent="0.25">
      <c r="A710" s="1">
        <v>39587</v>
      </c>
      <c r="B710" s="2" t="s">
        <v>61</v>
      </c>
      <c r="C710">
        <v>88</v>
      </c>
      <c r="D710">
        <f>SUMIF(B:B,cukier[[#This Row],[NIP]],C:C)</f>
        <v>3705</v>
      </c>
      <c r="E710" s="2">
        <f>YEAR(cukier[[#This Row],[Data]])</f>
        <v>2008</v>
      </c>
      <c r="F710" s="2">
        <f>VLOOKUP(cukier[[#This Row],[Rok]],$U$8:$V$17,2)*cukier[[#This Row],[Ilosc]]</f>
        <v>189.2</v>
      </c>
      <c r="G710" s="2">
        <f>SUMIFS(C:C,A:A,"&lt;"&amp;A710,B:B,cukier[[#This Row],[NIP]])+cukier[[#This Row],[Ilosc]]</f>
        <v>628</v>
      </c>
      <c r="H710" s="2">
        <f>IF(cukier[[#This Row],[Dotychczas Kupno]]&lt;100, 0,IF(cukier[[#This Row],[Dotychczas Kupno]]&lt;1000, 0.05, IF(cukier[[#This Row],[Dotychczas Kupno]]&lt;10000, 0.1, 0.2)))</f>
        <v>0.05</v>
      </c>
      <c r="I710" s="2">
        <f>cukier[[#This Row],[Rabat]]*cukier[[#This Row],[Ilosc]]</f>
        <v>4.4000000000000004</v>
      </c>
    </row>
    <row r="711" spans="1:9" x14ac:dyDescent="0.25">
      <c r="A711" s="1">
        <v>39590</v>
      </c>
      <c r="B711" s="2" t="s">
        <v>18</v>
      </c>
      <c r="C711">
        <v>152</v>
      </c>
      <c r="D711">
        <f>SUMIF(B:B,cukier[[#This Row],[NIP]],C:C)</f>
        <v>5156</v>
      </c>
      <c r="E711" s="2">
        <f>YEAR(cukier[[#This Row],[Data]])</f>
        <v>2008</v>
      </c>
      <c r="F711" s="2">
        <f>VLOOKUP(cukier[[#This Row],[Rok]],$U$8:$V$17,2)*cukier[[#This Row],[Ilosc]]</f>
        <v>326.8</v>
      </c>
      <c r="G711" s="2">
        <f>SUMIFS(C:C,A:A,"&lt;"&amp;A711,B:B,cukier[[#This Row],[NIP]])+cukier[[#This Row],[Ilosc]]</f>
        <v>2293</v>
      </c>
      <c r="H711" s="2">
        <f>IF(cukier[[#This Row],[Dotychczas Kupno]]&lt;100, 0,IF(cukier[[#This Row],[Dotychczas Kupno]]&lt;1000, 0.05, IF(cukier[[#This Row],[Dotychczas Kupno]]&lt;10000, 0.1, 0.2)))</f>
        <v>0.1</v>
      </c>
      <c r="I711" s="2">
        <f>cukier[[#This Row],[Rabat]]*cukier[[#This Row],[Ilosc]]</f>
        <v>15.200000000000001</v>
      </c>
    </row>
    <row r="712" spans="1:9" x14ac:dyDescent="0.25">
      <c r="A712" s="1">
        <v>39591</v>
      </c>
      <c r="B712" s="2" t="s">
        <v>55</v>
      </c>
      <c r="C712">
        <v>121</v>
      </c>
      <c r="D712">
        <f>SUMIF(B:B,cukier[[#This Row],[NIP]],C:C)</f>
        <v>4926</v>
      </c>
      <c r="E712" s="2">
        <f>YEAR(cukier[[#This Row],[Data]])</f>
        <v>2008</v>
      </c>
      <c r="F712" s="2">
        <f>VLOOKUP(cukier[[#This Row],[Rok]],$U$8:$V$17,2)*cukier[[#This Row],[Ilosc]]</f>
        <v>260.14999999999998</v>
      </c>
      <c r="G712" s="2">
        <f>SUMIFS(C:C,A:A,"&lt;"&amp;A712,B:B,cukier[[#This Row],[NIP]])+cukier[[#This Row],[Ilosc]]</f>
        <v>1623</v>
      </c>
      <c r="H712" s="2">
        <f>IF(cukier[[#This Row],[Dotychczas Kupno]]&lt;100, 0,IF(cukier[[#This Row],[Dotychczas Kupno]]&lt;1000, 0.05, IF(cukier[[#This Row],[Dotychczas Kupno]]&lt;10000, 0.1, 0.2)))</f>
        <v>0.1</v>
      </c>
      <c r="I712" s="2">
        <f>cukier[[#This Row],[Rabat]]*cukier[[#This Row],[Ilosc]]</f>
        <v>12.100000000000001</v>
      </c>
    </row>
    <row r="713" spans="1:9" x14ac:dyDescent="0.25">
      <c r="A713" s="1">
        <v>39592</v>
      </c>
      <c r="B713" s="2" t="s">
        <v>18</v>
      </c>
      <c r="C713">
        <v>77</v>
      </c>
      <c r="D713">
        <f>SUMIF(B:B,cukier[[#This Row],[NIP]],C:C)</f>
        <v>5156</v>
      </c>
      <c r="E713" s="2">
        <f>YEAR(cukier[[#This Row],[Data]])</f>
        <v>2008</v>
      </c>
      <c r="F713" s="2">
        <f>VLOOKUP(cukier[[#This Row],[Rok]],$U$8:$V$17,2)*cukier[[#This Row],[Ilosc]]</f>
        <v>165.54999999999998</v>
      </c>
      <c r="G713" s="2">
        <f>SUMIFS(C:C,A:A,"&lt;"&amp;A713,B:B,cukier[[#This Row],[NIP]])+cukier[[#This Row],[Ilosc]]</f>
        <v>2370</v>
      </c>
      <c r="H713" s="2">
        <f>IF(cukier[[#This Row],[Dotychczas Kupno]]&lt;100, 0,IF(cukier[[#This Row],[Dotychczas Kupno]]&lt;1000, 0.05, IF(cukier[[#This Row],[Dotychczas Kupno]]&lt;10000, 0.1, 0.2)))</f>
        <v>0.1</v>
      </c>
      <c r="I713" s="2">
        <f>cukier[[#This Row],[Rabat]]*cukier[[#This Row],[Ilosc]]</f>
        <v>7.7</v>
      </c>
    </row>
    <row r="714" spans="1:9" x14ac:dyDescent="0.25">
      <c r="A714" s="1">
        <v>39595</v>
      </c>
      <c r="B714" s="2" t="s">
        <v>131</v>
      </c>
      <c r="C714">
        <v>21</v>
      </c>
      <c r="D714">
        <f>SUMIF(B:B,cukier[[#This Row],[NIP]],C:C)</f>
        <v>1503</v>
      </c>
      <c r="E714" s="2">
        <f>YEAR(cukier[[#This Row],[Data]])</f>
        <v>2008</v>
      </c>
      <c r="F714" s="2">
        <f>VLOOKUP(cukier[[#This Row],[Rok]],$U$8:$V$17,2)*cukier[[#This Row],[Ilosc]]</f>
        <v>45.15</v>
      </c>
      <c r="G714" s="2">
        <f>SUMIFS(C:C,A:A,"&lt;"&amp;A714,B:B,cukier[[#This Row],[NIP]])+cukier[[#This Row],[Ilosc]]</f>
        <v>363</v>
      </c>
      <c r="H714" s="2">
        <f>IF(cukier[[#This Row],[Dotychczas Kupno]]&lt;100, 0,IF(cukier[[#This Row],[Dotychczas Kupno]]&lt;1000, 0.05, IF(cukier[[#This Row],[Dotychczas Kupno]]&lt;10000, 0.1, 0.2)))</f>
        <v>0.05</v>
      </c>
      <c r="I714" s="2">
        <f>cukier[[#This Row],[Rabat]]*cukier[[#This Row],[Ilosc]]</f>
        <v>1.05</v>
      </c>
    </row>
    <row r="715" spans="1:9" x14ac:dyDescent="0.25">
      <c r="A715" s="1">
        <v>39596</v>
      </c>
      <c r="B715" s="2" t="s">
        <v>61</v>
      </c>
      <c r="C715">
        <v>48</v>
      </c>
      <c r="D715">
        <f>SUMIF(B:B,cukier[[#This Row],[NIP]],C:C)</f>
        <v>3705</v>
      </c>
      <c r="E715" s="2">
        <f>YEAR(cukier[[#This Row],[Data]])</f>
        <v>2008</v>
      </c>
      <c r="F715" s="2">
        <f>VLOOKUP(cukier[[#This Row],[Rok]],$U$8:$V$17,2)*cukier[[#This Row],[Ilosc]]</f>
        <v>103.19999999999999</v>
      </c>
      <c r="G715" s="2">
        <f>SUMIFS(C:C,A:A,"&lt;"&amp;A715,B:B,cukier[[#This Row],[NIP]])+cukier[[#This Row],[Ilosc]]</f>
        <v>676</v>
      </c>
      <c r="H715" s="2">
        <f>IF(cukier[[#This Row],[Dotychczas Kupno]]&lt;100, 0,IF(cukier[[#This Row],[Dotychczas Kupno]]&lt;1000, 0.05, IF(cukier[[#This Row],[Dotychczas Kupno]]&lt;10000, 0.1, 0.2)))</f>
        <v>0.05</v>
      </c>
      <c r="I715" s="2">
        <f>cukier[[#This Row],[Rabat]]*cukier[[#This Row],[Ilosc]]</f>
        <v>2.4000000000000004</v>
      </c>
    </row>
    <row r="716" spans="1:9" x14ac:dyDescent="0.25">
      <c r="A716" s="1">
        <v>39597</v>
      </c>
      <c r="B716" s="2" t="s">
        <v>45</v>
      </c>
      <c r="C716">
        <v>420</v>
      </c>
      <c r="D716">
        <f>SUMIF(B:B,cukier[[#This Row],[NIP]],C:C)</f>
        <v>26451</v>
      </c>
      <c r="E716" s="2">
        <f>YEAR(cukier[[#This Row],[Data]])</f>
        <v>2008</v>
      </c>
      <c r="F716" s="2">
        <f>VLOOKUP(cukier[[#This Row],[Rok]],$U$8:$V$17,2)*cukier[[#This Row],[Ilosc]]</f>
        <v>903</v>
      </c>
      <c r="G716" s="2">
        <f>SUMIFS(C:C,A:A,"&lt;"&amp;A716,B:B,cukier[[#This Row],[NIP]])+cukier[[#This Row],[Ilosc]]</f>
        <v>9083</v>
      </c>
      <c r="H716" s="2">
        <f>IF(cukier[[#This Row],[Dotychczas Kupno]]&lt;100, 0,IF(cukier[[#This Row],[Dotychczas Kupno]]&lt;1000, 0.05, IF(cukier[[#This Row],[Dotychczas Kupno]]&lt;10000, 0.1, 0.2)))</f>
        <v>0.1</v>
      </c>
      <c r="I716" s="2">
        <f>cukier[[#This Row],[Rabat]]*cukier[[#This Row],[Ilosc]]</f>
        <v>42</v>
      </c>
    </row>
    <row r="717" spans="1:9" x14ac:dyDescent="0.25">
      <c r="A717" s="1">
        <v>39598</v>
      </c>
      <c r="B717" s="2" t="s">
        <v>7</v>
      </c>
      <c r="C717">
        <v>443</v>
      </c>
      <c r="D717">
        <f>SUMIF(B:B,cukier[[#This Row],[NIP]],C:C)</f>
        <v>27505</v>
      </c>
      <c r="E717" s="2">
        <f>YEAR(cukier[[#This Row],[Data]])</f>
        <v>2008</v>
      </c>
      <c r="F717" s="2">
        <f>VLOOKUP(cukier[[#This Row],[Rok]],$U$8:$V$17,2)*cukier[[#This Row],[Ilosc]]</f>
        <v>952.44999999999993</v>
      </c>
      <c r="G717" s="2">
        <f>SUMIFS(C:C,A:A,"&lt;"&amp;A717,B:B,cukier[[#This Row],[NIP]])+cukier[[#This Row],[Ilosc]]</f>
        <v>10400</v>
      </c>
      <c r="H717" s="2">
        <f>IF(cukier[[#This Row],[Dotychczas Kupno]]&lt;100, 0,IF(cukier[[#This Row],[Dotychczas Kupno]]&lt;1000, 0.05, IF(cukier[[#This Row],[Dotychczas Kupno]]&lt;10000, 0.1, 0.2)))</f>
        <v>0.2</v>
      </c>
      <c r="I717" s="2">
        <f>cukier[[#This Row],[Rabat]]*cukier[[#This Row],[Ilosc]]</f>
        <v>88.600000000000009</v>
      </c>
    </row>
    <row r="718" spans="1:9" x14ac:dyDescent="0.25">
      <c r="A718" s="1">
        <v>39602</v>
      </c>
      <c r="B718" s="2" t="s">
        <v>55</v>
      </c>
      <c r="C718">
        <v>46</v>
      </c>
      <c r="D718">
        <f>SUMIF(B:B,cukier[[#This Row],[NIP]],C:C)</f>
        <v>4926</v>
      </c>
      <c r="E718" s="2">
        <f>YEAR(cukier[[#This Row],[Data]])</f>
        <v>2008</v>
      </c>
      <c r="F718" s="2">
        <f>VLOOKUP(cukier[[#This Row],[Rok]],$U$8:$V$17,2)*cukier[[#This Row],[Ilosc]]</f>
        <v>98.899999999999991</v>
      </c>
      <c r="G718" s="2">
        <f>SUMIFS(C:C,A:A,"&lt;"&amp;A718,B:B,cukier[[#This Row],[NIP]])+cukier[[#This Row],[Ilosc]]</f>
        <v>1669</v>
      </c>
      <c r="H718" s="2">
        <f>IF(cukier[[#This Row],[Dotychczas Kupno]]&lt;100, 0,IF(cukier[[#This Row],[Dotychczas Kupno]]&lt;1000, 0.05, IF(cukier[[#This Row],[Dotychczas Kupno]]&lt;10000, 0.1, 0.2)))</f>
        <v>0.1</v>
      </c>
      <c r="I718" s="2">
        <f>cukier[[#This Row],[Rabat]]*cukier[[#This Row],[Ilosc]]</f>
        <v>4.6000000000000005</v>
      </c>
    </row>
    <row r="719" spans="1:9" x14ac:dyDescent="0.25">
      <c r="A719" s="1">
        <v>39603</v>
      </c>
      <c r="B719" s="2" t="s">
        <v>134</v>
      </c>
      <c r="C719">
        <v>3</v>
      </c>
      <c r="D719">
        <f>SUMIF(B:B,cukier[[#This Row],[NIP]],C:C)</f>
        <v>16</v>
      </c>
      <c r="E719" s="2">
        <f>YEAR(cukier[[#This Row],[Data]])</f>
        <v>2008</v>
      </c>
      <c r="F719" s="2">
        <f>VLOOKUP(cukier[[#This Row],[Rok]],$U$8:$V$17,2)*cukier[[#This Row],[Ilosc]]</f>
        <v>6.4499999999999993</v>
      </c>
      <c r="G719" s="2">
        <f>SUMIFS(C:C,A:A,"&lt;"&amp;A719,B:B,cukier[[#This Row],[NIP]])+cukier[[#This Row],[Ilosc]]</f>
        <v>16</v>
      </c>
      <c r="H719" s="2">
        <f>IF(cukier[[#This Row],[Dotychczas Kupno]]&lt;100, 0,IF(cukier[[#This Row],[Dotychczas Kupno]]&lt;1000, 0.05, IF(cukier[[#This Row],[Dotychczas Kupno]]&lt;10000, 0.1, 0.2)))</f>
        <v>0</v>
      </c>
      <c r="I719" s="2">
        <f>cukier[[#This Row],[Rabat]]*cukier[[#This Row],[Ilosc]]</f>
        <v>0</v>
      </c>
    </row>
    <row r="720" spans="1:9" x14ac:dyDescent="0.25">
      <c r="A720" s="1">
        <v>39605</v>
      </c>
      <c r="B720" s="2" t="s">
        <v>55</v>
      </c>
      <c r="C720">
        <v>98</v>
      </c>
      <c r="D720">
        <f>SUMIF(B:B,cukier[[#This Row],[NIP]],C:C)</f>
        <v>4926</v>
      </c>
      <c r="E720" s="2">
        <f>YEAR(cukier[[#This Row],[Data]])</f>
        <v>2008</v>
      </c>
      <c r="F720" s="2">
        <f>VLOOKUP(cukier[[#This Row],[Rok]],$U$8:$V$17,2)*cukier[[#This Row],[Ilosc]]</f>
        <v>210.7</v>
      </c>
      <c r="G720" s="2">
        <f>SUMIFS(C:C,A:A,"&lt;"&amp;A720,B:B,cukier[[#This Row],[NIP]])+cukier[[#This Row],[Ilosc]]</f>
        <v>1767</v>
      </c>
      <c r="H720" s="2">
        <f>IF(cukier[[#This Row],[Dotychczas Kupno]]&lt;100, 0,IF(cukier[[#This Row],[Dotychczas Kupno]]&lt;1000, 0.05, IF(cukier[[#This Row],[Dotychczas Kupno]]&lt;10000, 0.1, 0.2)))</f>
        <v>0.1</v>
      </c>
      <c r="I720" s="2">
        <f>cukier[[#This Row],[Rabat]]*cukier[[#This Row],[Ilosc]]</f>
        <v>9.8000000000000007</v>
      </c>
    </row>
    <row r="721" spans="1:9" x14ac:dyDescent="0.25">
      <c r="A721" s="1">
        <v>39605</v>
      </c>
      <c r="B721" s="2" t="s">
        <v>168</v>
      </c>
      <c r="C721">
        <v>18</v>
      </c>
      <c r="D721">
        <f>SUMIF(B:B,cukier[[#This Row],[NIP]],C:C)</f>
        <v>38</v>
      </c>
      <c r="E721" s="2">
        <f>YEAR(cukier[[#This Row],[Data]])</f>
        <v>2008</v>
      </c>
      <c r="F721" s="2">
        <f>VLOOKUP(cukier[[#This Row],[Rok]],$U$8:$V$17,2)*cukier[[#This Row],[Ilosc]]</f>
        <v>38.699999999999996</v>
      </c>
      <c r="G721" s="2">
        <f>SUMIFS(C:C,A:A,"&lt;"&amp;A721,B:B,cukier[[#This Row],[NIP]])+cukier[[#This Row],[Ilosc]]</f>
        <v>18</v>
      </c>
      <c r="H721" s="2">
        <f>IF(cukier[[#This Row],[Dotychczas Kupno]]&lt;100, 0,IF(cukier[[#This Row],[Dotychczas Kupno]]&lt;1000, 0.05, IF(cukier[[#This Row],[Dotychczas Kupno]]&lt;10000, 0.1, 0.2)))</f>
        <v>0</v>
      </c>
      <c r="I721" s="2">
        <f>cukier[[#This Row],[Rabat]]*cukier[[#This Row],[Ilosc]]</f>
        <v>0</v>
      </c>
    </row>
    <row r="722" spans="1:9" x14ac:dyDescent="0.25">
      <c r="A722" s="1">
        <v>39605</v>
      </c>
      <c r="B722" s="2" t="s">
        <v>50</v>
      </c>
      <c r="C722">
        <v>237</v>
      </c>
      <c r="D722">
        <f>SUMIF(B:B,cukier[[#This Row],[NIP]],C:C)</f>
        <v>22352</v>
      </c>
      <c r="E722" s="2">
        <f>YEAR(cukier[[#This Row],[Data]])</f>
        <v>2008</v>
      </c>
      <c r="F722" s="2">
        <f>VLOOKUP(cukier[[#This Row],[Rok]],$U$8:$V$17,2)*cukier[[#This Row],[Ilosc]]</f>
        <v>509.54999999999995</v>
      </c>
      <c r="G722" s="2">
        <f>SUMIFS(C:C,A:A,"&lt;"&amp;A722,B:B,cukier[[#This Row],[NIP]])+cukier[[#This Row],[Ilosc]]</f>
        <v>9489</v>
      </c>
      <c r="H722" s="2">
        <f>IF(cukier[[#This Row],[Dotychczas Kupno]]&lt;100, 0,IF(cukier[[#This Row],[Dotychczas Kupno]]&lt;1000, 0.05, IF(cukier[[#This Row],[Dotychczas Kupno]]&lt;10000, 0.1, 0.2)))</f>
        <v>0.1</v>
      </c>
      <c r="I722" s="2">
        <f>cukier[[#This Row],[Rabat]]*cukier[[#This Row],[Ilosc]]</f>
        <v>23.700000000000003</v>
      </c>
    </row>
    <row r="723" spans="1:9" x14ac:dyDescent="0.25">
      <c r="A723" s="1">
        <v>39605</v>
      </c>
      <c r="B723" s="2" t="s">
        <v>31</v>
      </c>
      <c r="C723">
        <v>64</v>
      </c>
      <c r="D723">
        <f>SUMIF(B:B,cukier[[#This Row],[NIP]],C:C)</f>
        <v>1737</v>
      </c>
      <c r="E723" s="2">
        <f>YEAR(cukier[[#This Row],[Data]])</f>
        <v>2008</v>
      </c>
      <c r="F723" s="2">
        <f>VLOOKUP(cukier[[#This Row],[Rok]],$U$8:$V$17,2)*cukier[[#This Row],[Ilosc]]</f>
        <v>137.6</v>
      </c>
      <c r="G723" s="2">
        <f>SUMIFS(C:C,A:A,"&lt;"&amp;A723,B:B,cukier[[#This Row],[NIP]])+cukier[[#This Row],[Ilosc]]</f>
        <v>459</v>
      </c>
      <c r="H723" s="2">
        <f>IF(cukier[[#This Row],[Dotychczas Kupno]]&lt;100, 0,IF(cukier[[#This Row],[Dotychczas Kupno]]&lt;1000, 0.05, IF(cukier[[#This Row],[Dotychczas Kupno]]&lt;10000, 0.1, 0.2)))</f>
        <v>0.05</v>
      </c>
      <c r="I723" s="2">
        <f>cukier[[#This Row],[Rabat]]*cukier[[#This Row],[Ilosc]]</f>
        <v>3.2</v>
      </c>
    </row>
    <row r="724" spans="1:9" x14ac:dyDescent="0.25">
      <c r="A724" s="1">
        <v>39609</v>
      </c>
      <c r="B724" s="2" t="s">
        <v>37</v>
      </c>
      <c r="C724">
        <v>32</v>
      </c>
      <c r="D724">
        <f>SUMIF(B:B,cukier[[#This Row],[NIP]],C:C)</f>
        <v>5232</v>
      </c>
      <c r="E724" s="2">
        <f>YEAR(cukier[[#This Row],[Data]])</f>
        <v>2008</v>
      </c>
      <c r="F724" s="2">
        <f>VLOOKUP(cukier[[#This Row],[Rok]],$U$8:$V$17,2)*cukier[[#This Row],[Ilosc]]</f>
        <v>68.8</v>
      </c>
      <c r="G724" s="2">
        <f>SUMIFS(C:C,A:A,"&lt;"&amp;A724,B:B,cukier[[#This Row],[NIP]])+cukier[[#This Row],[Ilosc]]</f>
        <v>1552</v>
      </c>
      <c r="H724" s="2">
        <f>IF(cukier[[#This Row],[Dotychczas Kupno]]&lt;100, 0,IF(cukier[[#This Row],[Dotychczas Kupno]]&lt;1000, 0.05, IF(cukier[[#This Row],[Dotychczas Kupno]]&lt;10000, 0.1, 0.2)))</f>
        <v>0.1</v>
      </c>
      <c r="I724" s="2">
        <f>cukier[[#This Row],[Rabat]]*cukier[[#This Row],[Ilosc]]</f>
        <v>3.2</v>
      </c>
    </row>
    <row r="725" spans="1:9" x14ac:dyDescent="0.25">
      <c r="A725" s="1">
        <v>39614</v>
      </c>
      <c r="B725" s="2" t="s">
        <v>10</v>
      </c>
      <c r="C725">
        <v>30</v>
      </c>
      <c r="D725">
        <f>SUMIF(B:B,cukier[[#This Row],[NIP]],C:C)</f>
        <v>4831</v>
      </c>
      <c r="E725" s="2">
        <f>YEAR(cukier[[#This Row],[Data]])</f>
        <v>2008</v>
      </c>
      <c r="F725" s="2">
        <f>VLOOKUP(cukier[[#This Row],[Rok]],$U$8:$V$17,2)*cukier[[#This Row],[Ilosc]]</f>
        <v>64.5</v>
      </c>
      <c r="G725" s="2">
        <f>SUMIFS(C:C,A:A,"&lt;"&amp;A725,B:B,cukier[[#This Row],[NIP]])+cukier[[#This Row],[Ilosc]]</f>
        <v>1458</v>
      </c>
      <c r="H725" s="2">
        <f>IF(cukier[[#This Row],[Dotychczas Kupno]]&lt;100, 0,IF(cukier[[#This Row],[Dotychczas Kupno]]&lt;1000, 0.05, IF(cukier[[#This Row],[Dotychczas Kupno]]&lt;10000, 0.1, 0.2)))</f>
        <v>0.1</v>
      </c>
      <c r="I725" s="2">
        <f>cukier[[#This Row],[Rabat]]*cukier[[#This Row],[Ilosc]]</f>
        <v>3</v>
      </c>
    </row>
    <row r="726" spans="1:9" x14ac:dyDescent="0.25">
      <c r="A726" s="1">
        <v>39614</v>
      </c>
      <c r="B726" s="2" t="s">
        <v>137</v>
      </c>
      <c r="C726">
        <v>12</v>
      </c>
      <c r="D726">
        <f>SUMIF(B:B,cukier[[#This Row],[NIP]],C:C)</f>
        <v>39</v>
      </c>
      <c r="E726" s="2">
        <f>YEAR(cukier[[#This Row],[Data]])</f>
        <v>2008</v>
      </c>
      <c r="F726" s="2">
        <f>VLOOKUP(cukier[[#This Row],[Rok]],$U$8:$V$17,2)*cukier[[#This Row],[Ilosc]]</f>
        <v>25.799999999999997</v>
      </c>
      <c r="G726" s="2">
        <f>SUMIFS(C:C,A:A,"&lt;"&amp;A726,B:B,cukier[[#This Row],[NIP]])+cukier[[#This Row],[Ilosc]]</f>
        <v>25</v>
      </c>
      <c r="H726" s="2">
        <f>IF(cukier[[#This Row],[Dotychczas Kupno]]&lt;100, 0,IF(cukier[[#This Row],[Dotychczas Kupno]]&lt;1000, 0.05, IF(cukier[[#This Row],[Dotychczas Kupno]]&lt;10000, 0.1, 0.2)))</f>
        <v>0</v>
      </c>
      <c r="I726" s="2">
        <f>cukier[[#This Row],[Rabat]]*cukier[[#This Row],[Ilosc]]</f>
        <v>0</v>
      </c>
    </row>
    <row r="727" spans="1:9" x14ac:dyDescent="0.25">
      <c r="A727" s="1">
        <v>39615</v>
      </c>
      <c r="B727" s="2" t="s">
        <v>71</v>
      </c>
      <c r="C727">
        <v>138</v>
      </c>
      <c r="D727">
        <f>SUMIF(B:B,cukier[[#This Row],[NIP]],C:C)</f>
        <v>3185</v>
      </c>
      <c r="E727" s="2">
        <f>YEAR(cukier[[#This Row],[Data]])</f>
        <v>2008</v>
      </c>
      <c r="F727" s="2">
        <f>VLOOKUP(cukier[[#This Row],[Rok]],$U$8:$V$17,2)*cukier[[#This Row],[Ilosc]]</f>
        <v>296.7</v>
      </c>
      <c r="G727" s="2">
        <f>SUMIFS(C:C,A:A,"&lt;"&amp;A727,B:B,cukier[[#This Row],[NIP]])+cukier[[#This Row],[Ilosc]]</f>
        <v>1038</v>
      </c>
      <c r="H727" s="2">
        <f>IF(cukier[[#This Row],[Dotychczas Kupno]]&lt;100, 0,IF(cukier[[#This Row],[Dotychczas Kupno]]&lt;1000, 0.05, IF(cukier[[#This Row],[Dotychczas Kupno]]&lt;10000, 0.1, 0.2)))</f>
        <v>0.1</v>
      </c>
      <c r="I727" s="2">
        <f>cukier[[#This Row],[Rabat]]*cukier[[#This Row],[Ilosc]]</f>
        <v>13.8</v>
      </c>
    </row>
    <row r="728" spans="1:9" x14ac:dyDescent="0.25">
      <c r="A728" s="1">
        <v>39619</v>
      </c>
      <c r="B728" s="2" t="s">
        <v>22</v>
      </c>
      <c r="C728">
        <v>411</v>
      </c>
      <c r="D728">
        <f>SUMIF(B:B,cukier[[#This Row],[NIP]],C:C)</f>
        <v>26025</v>
      </c>
      <c r="E728" s="2">
        <f>YEAR(cukier[[#This Row],[Data]])</f>
        <v>2008</v>
      </c>
      <c r="F728" s="2">
        <f>VLOOKUP(cukier[[#This Row],[Rok]],$U$8:$V$17,2)*cukier[[#This Row],[Ilosc]]</f>
        <v>883.65</v>
      </c>
      <c r="G728" s="2">
        <f>SUMIFS(C:C,A:A,"&lt;"&amp;A728,B:B,cukier[[#This Row],[NIP]])+cukier[[#This Row],[Ilosc]]</f>
        <v>7785</v>
      </c>
      <c r="H728" s="2">
        <f>IF(cukier[[#This Row],[Dotychczas Kupno]]&lt;100, 0,IF(cukier[[#This Row],[Dotychczas Kupno]]&lt;1000, 0.05, IF(cukier[[#This Row],[Dotychczas Kupno]]&lt;10000, 0.1, 0.2)))</f>
        <v>0.1</v>
      </c>
      <c r="I728" s="2">
        <f>cukier[[#This Row],[Rabat]]*cukier[[#This Row],[Ilosc]]</f>
        <v>41.1</v>
      </c>
    </row>
    <row r="729" spans="1:9" x14ac:dyDescent="0.25">
      <c r="A729" s="1">
        <v>39622</v>
      </c>
      <c r="B729" s="2" t="s">
        <v>23</v>
      </c>
      <c r="C729">
        <v>152</v>
      </c>
      <c r="D729">
        <f>SUMIF(B:B,cukier[[#This Row],[NIP]],C:C)</f>
        <v>3905</v>
      </c>
      <c r="E729" s="2">
        <f>YEAR(cukier[[#This Row],[Data]])</f>
        <v>2008</v>
      </c>
      <c r="F729" s="2">
        <f>VLOOKUP(cukier[[#This Row],[Rok]],$U$8:$V$17,2)*cukier[[#This Row],[Ilosc]]</f>
        <v>326.8</v>
      </c>
      <c r="G729" s="2">
        <f>SUMIFS(C:C,A:A,"&lt;"&amp;A729,B:B,cukier[[#This Row],[NIP]])+cukier[[#This Row],[Ilosc]]</f>
        <v>2286</v>
      </c>
      <c r="H729" s="2">
        <f>IF(cukier[[#This Row],[Dotychczas Kupno]]&lt;100, 0,IF(cukier[[#This Row],[Dotychczas Kupno]]&lt;1000, 0.05, IF(cukier[[#This Row],[Dotychczas Kupno]]&lt;10000, 0.1, 0.2)))</f>
        <v>0.1</v>
      </c>
      <c r="I729" s="2">
        <f>cukier[[#This Row],[Rabat]]*cukier[[#This Row],[Ilosc]]</f>
        <v>15.200000000000001</v>
      </c>
    </row>
    <row r="730" spans="1:9" x14ac:dyDescent="0.25">
      <c r="A730" s="1">
        <v>39623</v>
      </c>
      <c r="B730" s="2" t="s">
        <v>169</v>
      </c>
      <c r="C730">
        <v>10</v>
      </c>
      <c r="D730">
        <f>SUMIF(B:B,cukier[[#This Row],[NIP]],C:C)</f>
        <v>14</v>
      </c>
      <c r="E730" s="2">
        <f>YEAR(cukier[[#This Row],[Data]])</f>
        <v>2008</v>
      </c>
      <c r="F730" s="2">
        <f>VLOOKUP(cukier[[#This Row],[Rok]],$U$8:$V$17,2)*cukier[[#This Row],[Ilosc]]</f>
        <v>21.5</v>
      </c>
      <c r="G730" s="2">
        <f>SUMIFS(C:C,A:A,"&lt;"&amp;A730,B:B,cukier[[#This Row],[NIP]])+cukier[[#This Row],[Ilosc]]</f>
        <v>10</v>
      </c>
      <c r="H730" s="2">
        <f>IF(cukier[[#This Row],[Dotychczas Kupno]]&lt;100, 0,IF(cukier[[#This Row],[Dotychczas Kupno]]&lt;1000, 0.05, IF(cukier[[#This Row],[Dotychczas Kupno]]&lt;10000, 0.1, 0.2)))</f>
        <v>0</v>
      </c>
      <c r="I730" s="2">
        <f>cukier[[#This Row],[Rabat]]*cukier[[#This Row],[Ilosc]]</f>
        <v>0</v>
      </c>
    </row>
    <row r="731" spans="1:9" x14ac:dyDescent="0.25">
      <c r="A731" s="1">
        <v>39624</v>
      </c>
      <c r="B731" s="2" t="s">
        <v>18</v>
      </c>
      <c r="C731">
        <v>75</v>
      </c>
      <c r="D731">
        <f>SUMIF(B:B,cukier[[#This Row],[NIP]],C:C)</f>
        <v>5156</v>
      </c>
      <c r="E731" s="2">
        <f>YEAR(cukier[[#This Row],[Data]])</f>
        <v>2008</v>
      </c>
      <c r="F731" s="2">
        <f>VLOOKUP(cukier[[#This Row],[Rok]],$U$8:$V$17,2)*cukier[[#This Row],[Ilosc]]</f>
        <v>161.25</v>
      </c>
      <c r="G731" s="2">
        <f>SUMIFS(C:C,A:A,"&lt;"&amp;A731,B:B,cukier[[#This Row],[NIP]])+cukier[[#This Row],[Ilosc]]</f>
        <v>2445</v>
      </c>
      <c r="H731" s="2">
        <f>IF(cukier[[#This Row],[Dotychczas Kupno]]&lt;100, 0,IF(cukier[[#This Row],[Dotychczas Kupno]]&lt;1000, 0.05, IF(cukier[[#This Row],[Dotychczas Kupno]]&lt;10000, 0.1, 0.2)))</f>
        <v>0.1</v>
      </c>
      <c r="I731" s="2">
        <f>cukier[[#This Row],[Rabat]]*cukier[[#This Row],[Ilosc]]</f>
        <v>7.5</v>
      </c>
    </row>
    <row r="732" spans="1:9" x14ac:dyDescent="0.25">
      <c r="A732" s="1">
        <v>39624</v>
      </c>
      <c r="B732" s="2" t="s">
        <v>170</v>
      </c>
      <c r="C732">
        <v>4</v>
      </c>
      <c r="D732">
        <f>SUMIF(B:B,cukier[[#This Row],[NIP]],C:C)</f>
        <v>59</v>
      </c>
      <c r="E732" s="2">
        <f>YEAR(cukier[[#This Row],[Data]])</f>
        <v>2008</v>
      </c>
      <c r="F732" s="2">
        <f>VLOOKUP(cukier[[#This Row],[Rok]],$U$8:$V$17,2)*cukier[[#This Row],[Ilosc]]</f>
        <v>8.6</v>
      </c>
      <c r="G732" s="2">
        <f>SUMIFS(C:C,A:A,"&lt;"&amp;A732,B:B,cukier[[#This Row],[NIP]])+cukier[[#This Row],[Ilosc]]</f>
        <v>4</v>
      </c>
      <c r="H732" s="2">
        <f>IF(cukier[[#This Row],[Dotychczas Kupno]]&lt;100, 0,IF(cukier[[#This Row],[Dotychczas Kupno]]&lt;1000, 0.05, IF(cukier[[#This Row],[Dotychczas Kupno]]&lt;10000, 0.1, 0.2)))</f>
        <v>0</v>
      </c>
      <c r="I732" s="2">
        <f>cukier[[#This Row],[Rabat]]*cukier[[#This Row],[Ilosc]]</f>
        <v>0</v>
      </c>
    </row>
    <row r="733" spans="1:9" x14ac:dyDescent="0.25">
      <c r="A733" s="1">
        <v>39626</v>
      </c>
      <c r="B733" s="2" t="s">
        <v>171</v>
      </c>
      <c r="C733">
        <v>2</v>
      </c>
      <c r="D733">
        <f>SUMIF(B:B,cukier[[#This Row],[NIP]],C:C)</f>
        <v>29</v>
      </c>
      <c r="E733" s="2">
        <f>YEAR(cukier[[#This Row],[Data]])</f>
        <v>2008</v>
      </c>
      <c r="F733" s="2">
        <f>VLOOKUP(cukier[[#This Row],[Rok]],$U$8:$V$17,2)*cukier[[#This Row],[Ilosc]]</f>
        <v>4.3</v>
      </c>
      <c r="G733" s="2">
        <f>SUMIFS(C:C,A:A,"&lt;"&amp;A733,B:B,cukier[[#This Row],[NIP]])+cukier[[#This Row],[Ilosc]]</f>
        <v>2</v>
      </c>
      <c r="H733" s="2">
        <f>IF(cukier[[#This Row],[Dotychczas Kupno]]&lt;100, 0,IF(cukier[[#This Row],[Dotychczas Kupno]]&lt;1000, 0.05, IF(cukier[[#This Row],[Dotychczas Kupno]]&lt;10000, 0.1, 0.2)))</f>
        <v>0</v>
      </c>
      <c r="I733" s="2">
        <f>cukier[[#This Row],[Rabat]]*cukier[[#This Row],[Ilosc]]</f>
        <v>0</v>
      </c>
    </row>
    <row r="734" spans="1:9" x14ac:dyDescent="0.25">
      <c r="A734" s="1">
        <v>39627</v>
      </c>
      <c r="B734" s="2" t="s">
        <v>61</v>
      </c>
      <c r="C734">
        <v>110</v>
      </c>
      <c r="D734">
        <f>SUMIF(B:B,cukier[[#This Row],[NIP]],C:C)</f>
        <v>3705</v>
      </c>
      <c r="E734" s="2">
        <f>YEAR(cukier[[#This Row],[Data]])</f>
        <v>2008</v>
      </c>
      <c r="F734" s="2">
        <f>VLOOKUP(cukier[[#This Row],[Rok]],$U$8:$V$17,2)*cukier[[#This Row],[Ilosc]]</f>
        <v>236.5</v>
      </c>
      <c r="G734" s="2">
        <f>SUMIFS(C:C,A:A,"&lt;"&amp;A734,B:B,cukier[[#This Row],[NIP]])+cukier[[#This Row],[Ilosc]]</f>
        <v>786</v>
      </c>
      <c r="H734" s="2">
        <f>IF(cukier[[#This Row],[Dotychczas Kupno]]&lt;100, 0,IF(cukier[[#This Row],[Dotychczas Kupno]]&lt;1000, 0.05, IF(cukier[[#This Row],[Dotychczas Kupno]]&lt;10000, 0.1, 0.2)))</f>
        <v>0.05</v>
      </c>
      <c r="I734" s="2">
        <f>cukier[[#This Row],[Rabat]]*cukier[[#This Row],[Ilosc]]</f>
        <v>5.5</v>
      </c>
    </row>
    <row r="735" spans="1:9" x14ac:dyDescent="0.25">
      <c r="A735" s="1">
        <v>39628</v>
      </c>
      <c r="B735" s="2" t="s">
        <v>35</v>
      </c>
      <c r="C735">
        <v>161</v>
      </c>
      <c r="D735">
        <f>SUMIF(B:B,cukier[[#This Row],[NIP]],C:C)</f>
        <v>4407</v>
      </c>
      <c r="E735" s="2">
        <f>YEAR(cukier[[#This Row],[Data]])</f>
        <v>2008</v>
      </c>
      <c r="F735" s="2">
        <f>VLOOKUP(cukier[[#This Row],[Rok]],$U$8:$V$17,2)*cukier[[#This Row],[Ilosc]]</f>
        <v>346.15</v>
      </c>
      <c r="G735" s="2">
        <f>SUMIFS(C:C,A:A,"&lt;"&amp;A735,B:B,cukier[[#This Row],[NIP]])+cukier[[#This Row],[Ilosc]]</f>
        <v>1153</v>
      </c>
      <c r="H735" s="2">
        <f>IF(cukier[[#This Row],[Dotychczas Kupno]]&lt;100, 0,IF(cukier[[#This Row],[Dotychczas Kupno]]&lt;1000, 0.05, IF(cukier[[#This Row],[Dotychczas Kupno]]&lt;10000, 0.1, 0.2)))</f>
        <v>0.1</v>
      </c>
      <c r="I735" s="2">
        <f>cukier[[#This Row],[Rabat]]*cukier[[#This Row],[Ilosc]]</f>
        <v>16.100000000000001</v>
      </c>
    </row>
    <row r="736" spans="1:9" x14ac:dyDescent="0.25">
      <c r="A736" s="1">
        <v>39629</v>
      </c>
      <c r="B736" s="2" t="s">
        <v>30</v>
      </c>
      <c r="C736">
        <v>68</v>
      </c>
      <c r="D736">
        <f>SUMIF(B:B,cukier[[#This Row],[NIP]],C:C)</f>
        <v>5120</v>
      </c>
      <c r="E736" s="2">
        <f>YEAR(cukier[[#This Row],[Data]])</f>
        <v>2008</v>
      </c>
      <c r="F736" s="2">
        <f>VLOOKUP(cukier[[#This Row],[Rok]],$U$8:$V$17,2)*cukier[[#This Row],[Ilosc]]</f>
        <v>146.19999999999999</v>
      </c>
      <c r="G736" s="2">
        <f>SUMIFS(C:C,A:A,"&lt;"&amp;A736,B:B,cukier[[#This Row],[NIP]])+cukier[[#This Row],[Ilosc]]</f>
        <v>2025</v>
      </c>
      <c r="H736" s="2">
        <f>IF(cukier[[#This Row],[Dotychczas Kupno]]&lt;100, 0,IF(cukier[[#This Row],[Dotychczas Kupno]]&lt;1000, 0.05, IF(cukier[[#This Row],[Dotychczas Kupno]]&lt;10000, 0.1, 0.2)))</f>
        <v>0.1</v>
      </c>
      <c r="I736" s="2">
        <f>cukier[[#This Row],[Rabat]]*cukier[[#This Row],[Ilosc]]</f>
        <v>6.8000000000000007</v>
      </c>
    </row>
    <row r="737" spans="1:9" x14ac:dyDescent="0.25">
      <c r="A737" s="1">
        <v>39631</v>
      </c>
      <c r="B737" s="2" t="s">
        <v>55</v>
      </c>
      <c r="C737">
        <v>30</v>
      </c>
      <c r="D737">
        <f>SUMIF(B:B,cukier[[#This Row],[NIP]],C:C)</f>
        <v>4926</v>
      </c>
      <c r="E737" s="2">
        <f>YEAR(cukier[[#This Row],[Data]])</f>
        <v>2008</v>
      </c>
      <c r="F737" s="2">
        <f>VLOOKUP(cukier[[#This Row],[Rok]],$U$8:$V$17,2)*cukier[[#This Row],[Ilosc]]</f>
        <v>64.5</v>
      </c>
      <c r="G737" s="2">
        <f>SUMIFS(C:C,A:A,"&lt;"&amp;A737,B:B,cukier[[#This Row],[NIP]])+cukier[[#This Row],[Ilosc]]</f>
        <v>1797</v>
      </c>
      <c r="H737" s="2">
        <f>IF(cukier[[#This Row],[Dotychczas Kupno]]&lt;100, 0,IF(cukier[[#This Row],[Dotychczas Kupno]]&lt;1000, 0.05, IF(cukier[[#This Row],[Dotychczas Kupno]]&lt;10000, 0.1, 0.2)))</f>
        <v>0.1</v>
      </c>
      <c r="I737" s="2">
        <f>cukier[[#This Row],[Rabat]]*cukier[[#This Row],[Ilosc]]</f>
        <v>3</v>
      </c>
    </row>
    <row r="738" spans="1:9" x14ac:dyDescent="0.25">
      <c r="A738" s="1">
        <v>39632</v>
      </c>
      <c r="B738" s="2" t="s">
        <v>64</v>
      </c>
      <c r="C738">
        <v>3</v>
      </c>
      <c r="D738">
        <f>SUMIF(B:B,cukier[[#This Row],[NIP]],C:C)</f>
        <v>34</v>
      </c>
      <c r="E738" s="2">
        <f>YEAR(cukier[[#This Row],[Data]])</f>
        <v>2008</v>
      </c>
      <c r="F738" s="2">
        <f>VLOOKUP(cukier[[#This Row],[Rok]],$U$8:$V$17,2)*cukier[[#This Row],[Ilosc]]</f>
        <v>6.4499999999999993</v>
      </c>
      <c r="G738" s="2">
        <f>SUMIFS(C:C,A:A,"&lt;"&amp;A738,B:B,cukier[[#This Row],[NIP]])+cukier[[#This Row],[Ilosc]]</f>
        <v>6</v>
      </c>
      <c r="H738" s="2">
        <f>IF(cukier[[#This Row],[Dotychczas Kupno]]&lt;100, 0,IF(cukier[[#This Row],[Dotychczas Kupno]]&lt;1000, 0.05, IF(cukier[[#This Row],[Dotychczas Kupno]]&lt;10000, 0.1, 0.2)))</f>
        <v>0</v>
      </c>
      <c r="I738" s="2">
        <f>cukier[[#This Row],[Rabat]]*cukier[[#This Row],[Ilosc]]</f>
        <v>0</v>
      </c>
    </row>
    <row r="739" spans="1:9" x14ac:dyDescent="0.25">
      <c r="A739" s="1">
        <v>39637</v>
      </c>
      <c r="B739" s="2" t="s">
        <v>50</v>
      </c>
      <c r="C739">
        <v>117</v>
      </c>
      <c r="D739">
        <f>SUMIF(B:B,cukier[[#This Row],[NIP]],C:C)</f>
        <v>22352</v>
      </c>
      <c r="E739" s="2">
        <f>YEAR(cukier[[#This Row],[Data]])</f>
        <v>2008</v>
      </c>
      <c r="F739" s="2">
        <f>VLOOKUP(cukier[[#This Row],[Rok]],$U$8:$V$17,2)*cukier[[#This Row],[Ilosc]]</f>
        <v>251.54999999999998</v>
      </c>
      <c r="G739" s="2">
        <f>SUMIFS(C:C,A:A,"&lt;"&amp;A739,B:B,cukier[[#This Row],[NIP]])+cukier[[#This Row],[Ilosc]]</f>
        <v>9606</v>
      </c>
      <c r="H739" s="2">
        <f>IF(cukier[[#This Row],[Dotychczas Kupno]]&lt;100, 0,IF(cukier[[#This Row],[Dotychczas Kupno]]&lt;1000, 0.05, IF(cukier[[#This Row],[Dotychczas Kupno]]&lt;10000, 0.1, 0.2)))</f>
        <v>0.1</v>
      </c>
      <c r="I739" s="2">
        <f>cukier[[#This Row],[Rabat]]*cukier[[#This Row],[Ilosc]]</f>
        <v>11.700000000000001</v>
      </c>
    </row>
    <row r="740" spans="1:9" x14ac:dyDescent="0.25">
      <c r="A740" s="1">
        <v>39639</v>
      </c>
      <c r="B740" s="2" t="s">
        <v>8</v>
      </c>
      <c r="C740">
        <v>105</v>
      </c>
      <c r="D740">
        <f>SUMIF(B:B,cukier[[#This Row],[NIP]],C:C)</f>
        <v>3835</v>
      </c>
      <c r="E740" s="2">
        <f>YEAR(cukier[[#This Row],[Data]])</f>
        <v>2008</v>
      </c>
      <c r="F740" s="2">
        <f>VLOOKUP(cukier[[#This Row],[Rok]],$U$8:$V$17,2)*cukier[[#This Row],[Ilosc]]</f>
        <v>225.75</v>
      </c>
      <c r="G740" s="2">
        <f>SUMIFS(C:C,A:A,"&lt;"&amp;A740,B:B,cukier[[#This Row],[NIP]])+cukier[[#This Row],[Ilosc]]</f>
        <v>1017</v>
      </c>
      <c r="H740" s="2">
        <f>IF(cukier[[#This Row],[Dotychczas Kupno]]&lt;100, 0,IF(cukier[[#This Row],[Dotychczas Kupno]]&lt;1000, 0.05, IF(cukier[[#This Row],[Dotychczas Kupno]]&lt;10000, 0.1, 0.2)))</f>
        <v>0.1</v>
      </c>
      <c r="I740" s="2">
        <f>cukier[[#This Row],[Rabat]]*cukier[[#This Row],[Ilosc]]</f>
        <v>10.5</v>
      </c>
    </row>
    <row r="741" spans="1:9" x14ac:dyDescent="0.25">
      <c r="A741" s="1">
        <v>39639</v>
      </c>
      <c r="B741" s="2" t="s">
        <v>46</v>
      </c>
      <c r="C741">
        <v>6</v>
      </c>
      <c r="D741">
        <f>SUMIF(B:B,cukier[[#This Row],[NIP]],C:C)</f>
        <v>22</v>
      </c>
      <c r="E741" s="2">
        <f>YEAR(cukier[[#This Row],[Data]])</f>
        <v>2008</v>
      </c>
      <c r="F741" s="2">
        <f>VLOOKUP(cukier[[#This Row],[Rok]],$U$8:$V$17,2)*cukier[[#This Row],[Ilosc]]</f>
        <v>12.899999999999999</v>
      </c>
      <c r="G741" s="2">
        <f>SUMIFS(C:C,A:A,"&lt;"&amp;A741,B:B,cukier[[#This Row],[NIP]])+cukier[[#This Row],[Ilosc]]</f>
        <v>22</v>
      </c>
      <c r="H741" s="2">
        <f>IF(cukier[[#This Row],[Dotychczas Kupno]]&lt;100, 0,IF(cukier[[#This Row],[Dotychczas Kupno]]&lt;1000, 0.05, IF(cukier[[#This Row],[Dotychczas Kupno]]&lt;10000, 0.1, 0.2)))</f>
        <v>0</v>
      </c>
      <c r="I741" s="2">
        <f>cukier[[#This Row],[Rabat]]*cukier[[#This Row],[Ilosc]]</f>
        <v>0</v>
      </c>
    </row>
    <row r="742" spans="1:9" x14ac:dyDescent="0.25">
      <c r="A742" s="1">
        <v>39640</v>
      </c>
      <c r="B742" s="2" t="s">
        <v>17</v>
      </c>
      <c r="C742">
        <v>378</v>
      </c>
      <c r="D742">
        <f>SUMIF(B:B,cukier[[#This Row],[NIP]],C:C)</f>
        <v>19896</v>
      </c>
      <c r="E742" s="2">
        <f>YEAR(cukier[[#This Row],[Data]])</f>
        <v>2008</v>
      </c>
      <c r="F742" s="2">
        <f>VLOOKUP(cukier[[#This Row],[Rok]],$U$8:$V$17,2)*cukier[[#This Row],[Ilosc]]</f>
        <v>812.69999999999993</v>
      </c>
      <c r="G742" s="2">
        <f>SUMIFS(C:C,A:A,"&lt;"&amp;A742,B:B,cukier[[#This Row],[NIP]])+cukier[[#This Row],[Ilosc]]</f>
        <v>7768</v>
      </c>
      <c r="H742" s="2">
        <f>IF(cukier[[#This Row],[Dotychczas Kupno]]&lt;100, 0,IF(cukier[[#This Row],[Dotychczas Kupno]]&lt;1000, 0.05, IF(cukier[[#This Row],[Dotychczas Kupno]]&lt;10000, 0.1, 0.2)))</f>
        <v>0.1</v>
      </c>
      <c r="I742" s="2">
        <f>cukier[[#This Row],[Rabat]]*cukier[[#This Row],[Ilosc]]</f>
        <v>37.800000000000004</v>
      </c>
    </row>
    <row r="743" spans="1:9" x14ac:dyDescent="0.25">
      <c r="A743" s="1">
        <v>39643</v>
      </c>
      <c r="B743" s="2" t="s">
        <v>69</v>
      </c>
      <c r="C743">
        <v>76</v>
      </c>
      <c r="D743">
        <f>SUMIF(B:B,cukier[[#This Row],[NIP]],C:C)</f>
        <v>3803</v>
      </c>
      <c r="E743" s="2">
        <f>YEAR(cukier[[#This Row],[Data]])</f>
        <v>2008</v>
      </c>
      <c r="F743" s="2">
        <f>VLOOKUP(cukier[[#This Row],[Rok]],$U$8:$V$17,2)*cukier[[#This Row],[Ilosc]]</f>
        <v>163.4</v>
      </c>
      <c r="G743" s="2">
        <f>SUMIFS(C:C,A:A,"&lt;"&amp;A743,B:B,cukier[[#This Row],[NIP]])+cukier[[#This Row],[Ilosc]]</f>
        <v>1493</v>
      </c>
      <c r="H743" s="2">
        <f>IF(cukier[[#This Row],[Dotychczas Kupno]]&lt;100, 0,IF(cukier[[#This Row],[Dotychczas Kupno]]&lt;1000, 0.05, IF(cukier[[#This Row],[Dotychczas Kupno]]&lt;10000, 0.1, 0.2)))</f>
        <v>0.1</v>
      </c>
      <c r="I743" s="2">
        <f>cukier[[#This Row],[Rabat]]*cukier[[#This Row],[Ilosc]]</f>
        <v>7.6000000000000005</v>
      </c>
    </row>
    <row r="744" spans="1:9" x14ac:dyDescent="0.25">
      <c r="A744" s="1">
        <v>39644</v>
      </c>
      <c r="B744" s="2" t="s">
        <v>22</v>
      </c>
      <c r="C744">
        <v>386</v>
      </c>
      <c r="D744">
        <f>SUMIF(B:B,cukier[[#This Row],[NIP]],C:C)</f>
        <v>26025</v>
      </c>
      <c r="E744" s="2">
        <f>YEAR(cukier[[#This Row],[Data]])</f>
        <v>2008</v>
      </c>
      <c r="F744" s="2">
        <f>VLOOKUP(cukier[[#This Row],[Rok]],$U$8:$V$17,2)*cukier[[#This Row],[Ilosc]]</f>
        <v>829.9</v>
      </c>
      <c r="G744" s="2">
        <f>SUMIFS(C:C,A:A,"&lt;"&amp;A744,B:B,cukier[[#This Row],[NIP]])+cukier[[#This Row],[Ilosc]]</f>
        <v>8171</v>
      </c>
      <c r="H744" s="2">
        <f>IF(cukier[[#This Row],[Dotychczas Kupno]]&lt;100, 0,IF(cukier[[#This Row],[Dotychczas Kupno]]&lt;1000, 0.05, IF(cukier[[#This Row],[Dotychczas Kupno]]&lt;10000, 0.1, 0.2)))</f>
        <v>0.1</v>
      </c>
      <c r="I744" s="2">
        <f>cukier[[#This Row],[Rabat]]*cukier[[#This Row],[Ilosc]]</f>
        <v>38.6</v>
      </c>
    </row>
    <row r="745" spans="1:9" x14ac:dyDescent="0.25">
      <c r="A745" s="1">
        <v>39645</v>
      </c>
      <c r="B745" s="2" t="s">
        <v>50</v>
      </c>
      <c r="C745">
        <v>132</v>
      </c>
      <c r="D745">
        <f>SUMIF(B:B,cukier[[#This Row],[NIP]],C:C)</f>
        <v>22352</v>
      </c>
      <c r="E745" s="2">
        <f>YEAR(cukier[[#This Row],[Data]])</f>
        <v>2008</v>
      </c>
      <c r="F745" s="2">
        <f>VLOOKUP(cukier[[#This Row],[Rok]],$U$8:$V$17,2)*cukier[[#This Row],[Ilosc]]</f>
        <v>283.8</v>
      </c>
      <c r="G745" s="2">
        <f>SUMIFS(C:C,A:A,"&lt;"&amp;A745,B:B,cukier[[#This Row],[NIP]])+cukier[[#This Row],[Ilosc]]</f>
        <v>9738</v>
      </c>
      <c r="H745" s="2">
        <f>IF(cukier[[#This Row],[Dotychczas Kupno]]&lt;100, 0,IF(cukier[[#This Row],[Dotychczas Kupno]]&lt;1000, 0.05, IF(cukier[[#This Row],[Dotychczas Kupno]]&lt;10000, 0.1, 0.2)))</f>
        <v>0.1</v>
      </c>
      <c r="I745" s="2">
        <f>cukier[[#This Row],[Rabat]]*cukier[[#This Row],[Ilosc]]</f>
        <v>13.200000000000001</v>
      </c>
    </row>
    <row r="746" spans="1:9" x14ac:dyDescent="0.25">
      <c r="A746" s="1">
        <v>39645</v>
      </c>
      <c r="B746" s="2" t="s">
        <v>22</v>
      </c>
      <c r="C746">
        <v>104</v>
      </c>
      <c r="D746">
        <f>SUMIF(B:B,cukier[[#This Row],[NIP]],C:C)</f>
        <v>26025</v>
      </c>
      <c r="E746" s="2">
        <f>YEAR(cukier[[#This Row],[Data]])</f>
        <v>2008</v>
      </c>
      <c r="F746" s="2">
        <f>VLOOKUP(cukier[[#This Row],[Rok]],$U$8:$V$17,2)*cukier[[#This Row],[Ilosc]]</f>
        <v>223.6</v>
      </c>
      <c r="G746" s="2">
        <f>SUMIFS(C:C,A:A,"&lt;"&amp;A746,B:B,cukier[[#This Row],[NIP]])+cukier[[#This Row],[Ilosc]]</f>
        <v>8275</v>
      </c>
      <c r="H746" s="2">
        <f>IF(cukier[[#This Row],[Dotychczas Kupno]]&lt;100, 0,IF(cukier[[#This Row],[Dotychczas Kupno]]&lt;1000, 0.05, IF(cukier[[#This Row],[Dotychczas Kupno]]&lt;10000, 0.1, 0.2)))</f>
        <v>0.1</v>
      </c>
      <c r="I746" s="2">
        <f>cukier[[#This Row],[Rabat]]*cukier[[#This Row],[Ilosc]]</f>
        <v>10.4</v>
      </c>
    </row>
    <row r="747" spans="1:9" x14ac:dyDescent="0.25">
      <c r="A747" s="1">
        <v>39646</v>
      </c>
      <c r="B747" s="2" t="s">
        <v>45</v>
      </c>
      <c r="C747">
        <v>380</v>
      </c>
      <c r="D747">
        <f>SUMIF(B:B,cukier[[#This Row],[NIP]],C:C)</f>
        <v>26451</v>
      </c>
      <c r="E747" s="2">
        <f>YEAR(cukier[[#This Row],[Data]])</f>
        <v>2008</v>
      </c>
      <c r="F747" s="2">
        <f>VLOOKUP(cukier[[#This Row],[Rok]],$U$8:$V$17,2)*cukier[[#This Row],[Ilosc]]</f>
        <v>817</v>
      </c>
      <c r="G747" s="2">
        <f>SUMIFS(C:C,A:A,"&lt;"&amp;A747,B:B,cukier[[#This Row],[NIP]])+cukier[[#This Row],[Ilosc]]</f>
        <v>9463</v>
      </c>
      <c r="H747" s="2">
        <f>IF(cukier[[#This Row],[Dotychczas Kupno]]&lt;100, 0,IF(cukier[[#This Row],[Dotychczas Kupno]]&lt;1000, 0.05, IF(cukier[[#This Row],[Dotychczas Kupno]]&lt;10000, 0.1, 0.2)))</f>
        <v>0.1</v>
      </c>
      <c r="I747" s="2">
        <f>cukier[[#This Row],[Rabat]]*cukier[[#This Row],[Ilosc]]</f>
        <v>38</v>
      </c>
    </row>
    <row r="748" spans="1:9" x14ac:dyDescent="0.25">
      <c r="A748" s="1">
        <v>39647</v>
      </c>
      <c r="B748" s="2" t="s">
        <v>78</v>
      </c>
      <c r="C748">
        <v>76</v>
      </c>
      <c r="D748">
        <f>SUMIF(B:B,cukier[[#This Row],[NIP]],C:C)</f>
        <v>2123</v>
      </c>
      <c r="E748" s="2">
        <f>YEAR(cukier[[#This Row],[Data]])</f>
        <v>2008</v>
      </c>
      <c r="F748" s="2">
        <f>VLOOKUP(cukier[[#This Row],[Rok]],$U$8:$V$17,2)*cukier[[#This Row],[Ilosc]]</f>
        <v>163.4</v>
      </c>
      <c r="G748" s="2">
        <f>SUMIFS(C:C,A:A,"&lt;"&amp;A748,B:B,cukier[[#This Row],[NIP]])+cukier[[#This Row],[Ilosc]]</f>
        <v>1025</v>
      </c>
      <c r="H748" s="2">
        <f>IF(cukier[[#This Row],[Dotychczas Kupno]]&lt;100, 0,IF(cukier[[#This Row],[Dotychczas Kupno]]&lt;1000, 0.05, IF(cukier[[#This Row],[Dotychczas Kupno]]&lt;10000, 0.1, 0.2)))</f>
        <v>0.1</v>
      </c>
      <c r="I748" s="2">
        <f>cukier[[#This Row],[Rabat]]*cukier[[#This Row],[Ilosc]]</f>
        <v>7.6000000000000005</v>
      </c>
    </row>
    <row r="749" spans="1:9" x14ac:dyDescent="0.25">
      <c r="A749" s="1">
        <v>39647</v>
      </c>
      <c r="B749" s="2" t="s">
        <v>25</v>
      </c>
      <c r="C749">
        <v>194</v>
      </c>
      <c r="D749">
        <f>SUMIF(B:B,cukier[[#This Row],[NIP]],C:C)</f>
        <v>2717</v>
      </c>
      <c r="E749" s="2">
        <f>YEAR(cukier[[#This Row],[Data]])</f>
        <v>2008</v>
      </c>
      <c r="F749" s="2">
        <f>VLOOKUP(cukier[[#This Row],[Rok]],$U$8:$V$17,2)*cukier[[#This Row],[Ilosc]]</f>
        <v>417.09999999999997</v>
      </c>
      <c r="G749" s="2">
        <f>SUMIFS(C:C,A:A,"&lt;"&amp;A749,B:B,cukier[[#This Row],[NIP]])+cukier[[#This Row],[Ilosc]]</f>
        <v>855</v>
      </c>
      <c r="H749" s="2">
        <f>IF(cukier[[#This Row],[Dotychczas Kupno]]&lt;100, 0,IF(cukier[[#This Row],[Dotychczas Kupno]]&lt;1000, 0.05, IF(cukier[[#This Row],[Dotychczas Kupno]]&lt;10000, 0.1, 0.2)))</f>
        <v>0.05</v>
      </c>
      <c r="I749" s="2">
        <f>cukier[[#This Row],[Rabat]]*cukier[[#This Row],[Ilosc]]</f>
        <v>9.7000000000000011</v>
      </c>
    </row>
    <row r="750" spans="1:9" x14ac:dyDescent="0.25">
      <c r="A750" s="1">
        <v>39653</v>
      </c>
      <c r="B750" s="2" t="s">
        <v>61</v>
      </c>
      <c r="C750">
        <v>147</v>
      </c>
      <c r="D750">
        <f>SUMIF(B:B,cukier[[#This Row],[NIP]],C:C)</f>
        <v>3705</v>
      </c>
      <c r="E750" s="2">
        <f>YEAR(cukier[[#This Row],[Data]])</f>
        <v>2008</v>
      </c>
      <c r="F750" s="2">
        <f>VLOOKUP(cukier[[#This Row],[Rok]],$U$8:$V$17,2)*cukier[[#This Row],[Ilosc]]</f>
        <v>316.05</v>
      </c>
      <c r="G750" s="2">
        <f>SUMIFS(C:C,A:A,"&lt;"&amp;A750,B:B,cukier[[#This Row],[NIP]])+cukier[[#This Row],[Ilosc]]</f>
        <v>933</v>
      </c>
      <c r="H750" s="2">
        <f>IF(cukier[[#This Row],[Dotychczas Kupno]]&lt;100, 0,IF(cukier[[#This Row],[Dotychczas Kupno]]&lt;1000, 0.05, IF(cukier[[#This Row],[Dotychczas Kupno]]&lt;10000, 0.1, 0.2)))</f>
        <v>0.05</v>
      </c>
      <c r="I750" s="2">
        <f>cukier[[#This Row],[Rabat]]*cukier[[#This Row],[Ilosc]]</f>
        <v>7.3500000000000005</v>
      </c>
    </row>
    <row r="751" spans="1:9" x14ac:dyDescent="0.25">
      <c r="A751" s="1">
        <v>39656</v>
      </c>
      <c r="B751" s="2" t="s">
        <v>22</v>
      </c>
      <c r="C751">
        <v>319</v>
      </c>
      <c r="D751">
        <f>SUMIF(B:B,cukier[[#This Row],[NIP]],C:C)</f>
        <v>26025</v>
      </c>
      <c r="E751" s="2">
        <f>YEAR(cukier[[#This Row],[Data]])</f>
        <v>2008</v>
      </c>
      <c r="F751" s="2">
        <f>VLOOKUP(cukier[[#This Row],[Rok]],$U$8:$V$17,2)*cukier[[#This Row],[Ilosc]]</f>
        <v>685.85</v>
      </c>
      <c r="G751" s="2">
        <f>SUMIFS(C:C,A:A,"&lt;"&amp;A751,B:B,cukier[[#This Row],[NIP]])+cukier[[#This Row],[Ilosc]]</f>
        <v>8594</v>
      </c>
      <c r="H751" s="2">
        <f>IF(cukier[[#This Row],[Dotychczas Kupno]]&lt;100, 0,IF(cukier[[#This Row],[Dotychczas Kupno]]&lt;1000, 0.05, IF(cukier[[#This Row],[Dotychczas Kupno]]&lt;10000, 0.1, 0.2)))</f>
        <v>0.1</v>
      </c>
      <c r="I751" s="2">
        <f>cukier[[#This Row],[Rabat]]*cukier[[#This Row],[Ilosc]]</f>
        <v>31.900000000000002</v>
      </c>
    </row>
    <row r="752" spans="1:9" x14ac:dyDescent="0.25">
      <c r="A752" s="1">
        <v>39657</v>
      </c>
      <c r="B752" s="2" t="s">
        <v>39</v>
      </c>
      <c r="C752">
        <v>38</v>
      </c>
      <c r="D752">
        <f>SUMIF(B:B,cukier[[#This Row],[NIP]],C:C)</f>
        <v>2042</v>
      </c>
      <c r="E752" s="2">
        <f>YEAR(cukier[[#This Row],[Data]])</f>
        <v>2008</v>
      </c>
      <c r="F752" s="2">
        <f>VLOOKUP(cukier[[#This Row],[Rok]],$U$8:$V$17,2)*cukier[[#This Row],[Ilosc]]</f>
        <v>81.7</v>
      </c>
      <c r="G752" s="2">
        <f>SUMIFS(C:C,A:A,"&lt;"&amp;A752,B:B,cukier[[#This Row],[NIP]])+cukier[[#This Row],[Ilosc]]</f>
        <v>840</v>
      </c>
      <c r="H752" s="2">
        <f>IF(cukier[[#This Row],[Dotychczas Kupno]]&lt;100, 0,IF(cukier[[#This Row],[Dotychczas Kupno]]&lt;1000, 0.05, IF(cukier[[#This Row],[Dotychczas Kupno]]&lt;10000, 0.1, 0.2)))</f>
        <v>0.05</v>
      </c>
      <c r="I752" s="2">
        <f>cukier[[#This Row],[Rabat]]*cukier[[#This Row],[Ilosc]]</f>
        <v>1.9000000000000001</v>
      </c>
    </row>
    <row r="753" spans="1:9" x14ac:dyDescent="0.25">
      <c r="A753" s="1">
        <v>39662</v>
      </c>
      <c r="B753" s="2" t="s">
        <v>28</v>
      </c>
      <c r="C753">
        <v>31</v>
      </c>
      <c r="D753">
        <f>SUMIF(B:B,cukier[[#This Row],[NIP]],C:C)</f>
        <v>4440</v>
      </c>
      <c r="E753" s="2">
        <f>YEAR(cukier[[#This Row],[Data]])</f>
        <v>2008</v>
      </c>
      <c r="F753" s="2">
        <f>VLOOKUP(cukier[[#This Row],[Rok]],$U$8:$V$17,2)*cukier[[#This Row],[Ilosc]]</f>
        <v>66.649999999999991</v>
      </c>
      <c r="G753" s="2">
        <f>SUMIFS(C:C,A:A,"&lt;"&amp;A753,B:B,cukier[[#This Row],[NIP]])+cukier[[#This Row],[Ilosc]]</f>
        <v>1504</v>
      </c>
      <c r="H753" s="2">
        <f>IF(cukier[[#This Row],[Dotychczas Kupno]]&lt;100, 0,IF(cukier[[#This Row],[Dotychczas Kupno]]&lt;1000, 0.05, IF(cukier[[#This Row],[Dotychczas Kupno]]&lt;10000, 0.1, 0.2)))</f>
        <v>0.1</v>
      </c>
      <c r="I753" s="2">
        <f>cukier[[#This Row],[Rabat]]*cukier[[#This Row],[Ilosc]]</f>
        <v>3.1</v>
      </c>
    </row>
    <row r="754" spans="1:9" x14ac:dyDescent="0.25">
      <c r="A754" s="1">
        <v>39664</v>
      </c>
      <c r="B754" s="2" t="s">
        <v>6</v>
      </c>
      <c r="C754">
        <v>28</v>
      </c>
      <c r="D754">
        <f>SUMIF(B:B,cukier[[#This Row],[NIP]],C:C)</f>
        <v>4309</v>
      </c>
      <c r="E754" s="2">
        <f>YEAR(cukier[[#This Row],[Data]])</f>
        <v>2008</v>
      </c>
      <c r="F754" s="2">
        <f>VLOOKUP(cukier[[#This Row],[Rok]],$U$8:$V$17,2)*cukier[[#This Row],[Ilosc]]</f>
        <v>60.199999999999996</v>
      </c>
      <c r="G754" s="2">
        <f>SUMIFS(C:C,A:A,"&lt;"&amp;A754,B:B,cukier[[#This Row],[NIP]])+cukier[[#This Row],[Ilosc]]</f>
        <v>1242</v>
      </c>
      <c r="H754" s="2">
        <f>IF(cukier[[#This Row],[Dotychczas Kupno]]&lt;100, 0,IF(cukier[[#This Row],[Dotychczas Kupno]]&lt;1000, 0.05, IF(cukier[[#This Row],[Dotychczas Kupno]]&lt;10000, 0.1, 0.2)))</f>
        <v>0.1</v>
      </c>
      <c r="I754" s="2">
        <f>cukier[[#This Row],[Rabat]]*cukier[[#This Row],[Ilosc]]</f>
        <v>2.8000000000000003</v>
      </c>
    </row>
    <row r="755" spans="1:9" x14ac:dyDescent="0.25">
      <c r="A755" s="1">
        <v>39664</v>
      </c>
      <c r="B755" s="2" t="s">
        <v>105</v>
      </c>
      <c r="C755">
        <v>15</v>
      </c>
      <c r="D755">
        <f>SUMIF(B:B,cukier[[#This Row],[NIP]],C:C)</f>
        <v>79</v>
      </c>
      <c r="E755" s="2">
        <f>YEAR(cukier[[#This Row],[Data]])</f>
        <v>2008</v>
      </c>
      <c r="F755" s="2">
        <f>VLOOKUP(cukier[[#This Row],[Rok]],$U$8:$V$17,2)*cukier[[#This Row],[Ilosc]]</f>
        <v>32.25</v>
      </c>
      <c r="G755" s="2">
        <f>SUMIFS(C:C,A:A,"&lt;"&amp;A755,B:B,cukier[[#This Row],[NIP]])+cukier[[#This Row],[Ilosc]]</f>
        <v>59</v>
      </c>
      <c r="H755" s="2">
        <f>IF(cukier[[#This Row],[Dotychczas Kupno]]&lt;100, 0,IF(cukier[[#This Row],[Dotychczas Kupno]]&lt;1000, 0.05, IF(cukier[[#This Row],[Dotychczas Kupno]]&lt;10000, 0.1, 0.2)))</f>
        <v>0</v>
      </c>
      <c r="I755" s="2">
        <f>cukier[[#This Row],[Rabat]]*cukier[[#This Row],[Ilosc]]</f>
        <v>0</v>
      </c>
    </row>
    <row r="756" spans="1:9" x14ac:dyDescent="0.25">
      <c r="A756" s="1">
        <v>39667</v>
      </c>
      <c r="B756" s="2" t="s">
        <v>62</v>
      </c>
      <c r="C756">
        <v>2</v>
      </c>
      <c r="D756">
        <f>SUMIF(B:B,cukier[[#This Row],[NIP]],C:C)</f>
        <v>36</v>
      </c>
      <c r="E756" s="2">
        <f>YEAR(cukier[[#This Row],[Data]])</f>
        <v>2008</v>
      </c>
      <c r="F756" s="2">
        <f>VLOOKUP(cukier[[#This Row],[Rok]],$U$8:$V$17,2)*cukier[[#This Row],[Ilosc]]</f>
        <v>4.3</v>
      </c>
      <c r="G756" s="2">
        <f>SUMIFS(C:C,A:A,"&lt;"&amp;A756,B:B,cukier[[#This Row],[NIP]])+cukier[[#This Row],[Ilosc]]</f>
        <v>19</v>
      </c>
      <c r="H756" s="2">
        <f>IF(cukier[[#This Row],[Dotychczas Kupno]]&lt;100, 0,IF(cukier[[#This Row],[Dotychczas Kupno]]&lt;1000, 0.05, IF(cukier[[#This Row],[Dotychczas Kupno]]&lt;10000, 0.1, 0.2)))</f>
        <v>0</v>
      </c>
      <c r="I756" s="2">
        <f>cukier[[#This Row],[Rabat]]*cukier[[#This Row],[Ilosc]]</f>
        <v>0</v>
      </c>
    </row>
    <row r="757" spans="1:9" x14ac:dyDescent="0.25">
      <c r="A757" s="1">
        <v>39667</v>
      </c>
      <c r="B757" s="2" t="s">
        <v>101</v>
      </c>
      <c r="C757">
        <v>16</v>
      </c>
      <c r="D757">
        <f>SUMIF(B:B,cukier[[#This Row],[NIP]],C:C)</f>
        <v>36</v>
      </c>
      <c r="E757" s="2">
        <f>YEAR(cukier[[#This Row],[Data]])</f>
        <v>2008</v>
      </c>
      <c r="F757" s="2">
        <f>VLOOKUP(cukier[[#This Row],[Rok]],$U$8:$V$17,2)*cukier[[#This Row],[Ilosc]]</f>
        <v>34.4</v>
      </c>
      <c r="G757" s="2">
        <f>SUMIFS(C:C,A:A,"&lt;"&amp;A757,B:B,cukier[[#This Row],[NIP]])+cukier[[#This Row],[Ilosc]]</f>
        <v>36</v>
      </c>
      <c r="H757" s="2">
        <f>IF(cukier[[#This Row],[Dotychczas Kupno]]&lt;100, 0,IF(cukier[[#This Row],[Dotychczas Kupno]]&lt;1000, 0.05, IF(cukier[[#This Row],[Dotychczas Kupno]]&lt;10000, 0.1, 0.2)))</f>
        <v>0</v>
      </c>
      <c r="I757" s="2">
        <f>cukier[[#This Row],[Rabat]]*cukier[[#This Row],[Ilosc]]</f>
        <v>0</v>
      </c>
    </row>
    <row r="758" spans="1:9" x14ac:dyDescent="0.25">
      <c r="A758" s="1">
        <v>39669</v>
      </c>
      <c r="B758" s="2" t="s">
        <v>78</v>
      </c>
      <c r="C758">
        <v>83</v>
      </c>
      <c r="D758">
        <f>SUMIF(B:B,cukier[[#This Row],[NIP]],C:C)</f>
        <v>2123</v>
      </c>
      <c r="E758" s="2">
        <f>YEAR(cukier[[#This Row],[Data]])</f>
        <v>2008</v>
      </c>
      <c r="F758" s="2">
        <f>VLOOKUP(cukier[[#This Row],[Rok]],$U$8:$V$17,2)*cukier[[#This Row],[Ilosc]]</f>
        <v>178.45</v>
      </c>
      <c r="G758" s="2">
        <f>SUMIFS(C:C,A:A,"&lt;"&amp;A758,B:B,cukier[[#This Row],[NIP]])+cukier[[#This Row],[Ilosc]]</f>
        <v>1108</v>
      </c>
      <c r="H758" s="2">
        <f>IF(cukier[[#This Row],[Dotychczas Kupno]]&lt;100, 0,IF(cukier[[#This Row],[Dotychczas Kupno]]&lt;1000, 0.05, IF(cukier[[#This Row],[Dotychczas Kupno]]&lt;10000, 0.1, 0.2)))</f>
        <v>0.1</v>
      </c>
      <c r="I758" s="2">
        <f>cukier[[#This Row],[Rabat]]*cukier[[#This Row],[Ilosc]]</f>
        <v>8.3000000000000007</v>
      </c>
    </row>
    <row r="759" spans="1:9" x14ac:dyDescent="0.25">
      <c r="A759" s="1">
        <v>39670</v>
      </c>
      <c r="B759" s="2" t="s">
        <v>172</v>
      </c>
      <c r="C759">
        <v>16</v>
      </c>
      <c r="D759">
        <f>SUMIF(B:B,cukier[[#This Row],[NIP]],C:C)</f>
        <v>44</v>
      </c>
      <c r="E759" s="2">
        <f>YEAR(cukier[[#This Row],[Data]])</f>
        <v>2008</v>
      </c>
      <c r="F759" s="2">
        <f>VLOOKUP(cukier[[#This Row],[Rok]],$U$8:$V$17,2)*cukier[[#This Row],[Ilosc]]</f>
        <v>34.4</v>
      </c>
      <c r="G759" s="2">
        <f>SUMIFS(C:C,A:A,"&lt;"&amp;A759,B:B,cukier[[#This Row],[NIP]])+cukier[[#This Row],[Ilosc]]</f>
        <v>16</v>
      </c>
      <c r="H759" s="2">
        <f>IF(cukier[[#This Row],[Dotychczas Kupno]]&lt;100, 0,IF(cukier[[#This Row],[Dotychczas Kupno]]&lt;1000, 0.05, IF(cukier[[#This Row],[Dotychczas Kupno]]&lt;10000, 0.1, 0.2)))</f>
        <v>0</v>
      </c>
      <c r="I759" s="2">
        <f>cukier[[#This Row],[Rabat]]*cukier[[#This Row],[Ilosc]]</f>
        <v>0</v>
      </c>
    </row>
    <row r="760" spans="1:9" x14ac:dyDescent="0.25">
      <c r="A760" s="1">
        <v>39671</v>
      </c>
      <c r="B760" s="2" t="s">
        <v>9</v>
      </c>
      <c r="C760">
        <v>397</v>
      </c>
      <c r="D760">
        <f>SUMIF(B:B,cukier[[#This Row],[NIP]],C:C)</f>
        <v>26955</v>
      </c>
      <c r="E760" s="2">
        <f>YEAR(cukier[[#This Row],[Data]])</f>
        <v>2008</v>
      </c>
      <c r="F760" s="2">
        <f>VLOOKUP(cukier[[#This Row],[Rok]],$U$8:$V$17,2)*cukier[[#This Row],[Ilosc]]</f>
        <v>853.55</v>
      </c>
      <c r="G760" s="2">
        <f>SUMIFS(C:C,A:A,"&lt;"&amp;A760,B:B,cukier[[#This Row],[NIP]])+cukier[[#This Row],[Ilosc]]</f>
        <v>9101</v>
      </c>
      <c r="H760" s="2">
        <f>IF(cukier[[#This Row],[Dotychczas Kupno]]&lt;100, 0,IF(cukier[[#This Row],[Dotychczas Kupno]]&lt;1000, 0.05, IF(cukier[[#This Row],[Dotychczas Kupno]]&lt;10000, 0.1, 0.2)))</f>
        <v>0.1</v>
      </c>
      <c r="I760" s="2">
        <f>cukier[[#This Row],[Rabat]]*cukier[[#This Row],[Ilosc]]</f>
        <v>39.700000000000003</v>
      </c>
    </row>
    <row r="761" spans="1:9" x14ac:dyDescent="0.25">
      <c r="A761" s="1">
        <v>39671</v>
      </c>
      <c r="B761" s="2" t="s">
        <v>78</v>
      </c>
      <c r="C761">
        <v>184</v>
      </c>
      <c r="D761">
        <f>SUMIF(B:B,cukier[[#This Row],[NIP]],C:C)</f>
        <v>2123</v>
      </c>
      <c r="E761" s="2">
        <f>YEAR(cukier[[#This Row],[Data]])</f>
        <v>2008</v>
      </c>
      <c r="F761" s="2">
        <f>VLOOKUP(cukier[[#This Row],[Rok]],$U$8:$V$17,2)*cukier[[#This Row],[Ilosc]]</f>
        <v>395.59999999999997</v>
      </c>
      <c r="G761" s="2">
        <f>SUMIFS(C:C,A:A,"&lt;"&amp;A761,B:B,cukier[[#This Row],[NIP]])+cukier[[#This Row],[Ilosc]]</f>
        <v>1292</v>
      </c>
      <c r="H761" s="2">
        <f>IF(cukier[[#This Row],[Dotychczas Kupno]]&lt;100, 0,IF(cukier[[#This Row],[Dotychczas Kupno]]&lt;1000, 0.05, IF(cukier[[#This Row],[Dotychczas Kupno]]&lt;10000, 0.1, 0.2)))</f>
        <v>0.1</v>
      </c>
      <c r="I761" s="2">
        <f>cukier[[#This Row],[Rabat]]*cukier[[#This Row],[Ilosc]]</f>
        <v>18.400000000000002</v>
      </c>
    </row>
    <row r="762" spans="1:9" x14ac:dyDescent="0.25">
      <c r="A762" s="1">
        <v>39673</v>
      </c>
      <c r="B762" s="2" t="s">
        <v>78</v>
      </c>
      <c r="C762">
        <v>55</v>
      </c>
      <c r="D762">
        <f>SUMIF(B:B,cukier[[#This Row],[NIP]],C:C)</f>
        <v>2123</v>
      </c>
      <c r="E762" s="2">
        <f>YEAR(cukier[[#This Row],[Data]])</f>
        <v>2008</v>
      </c>
      <c r="F762" s="2">
        <f>VLOOKUP(cukier[[#This Row],[Rok]],$U$8:$V$17,2)*cukier[[#This Row],[Ilosc]]</f>
        <v>118.25</v>
      </c>
      <c r="G762" s="2">
        <f>SUMIFS(C:C,A:A,"&lt;"&amp;A762,B:B,cukier[[#This Row],[NIP]])+cukier[[#This Row],[Ilosc]]</f>
        <v>1347</v>
      </c>
      <c r="H762" s="2">
        <f>IF(cukier[[#This Row],[Dotychczas Kupno]]&lt;100, 0,IF(cukier[[#This Row],[Dotychczas Kupno]]&lt;1000, 0.05, IF(cukier[[#This Row],[Dotychczas Kupno]]&lt;10000, 0.1, 0.2)))</f>
        <v>0.1</v>
      </c>
      <c r="I762" s="2">
        <f>cukier[[#This Row],[Rabat]]*cukier[[#This Row],[Ilosc]]</f>
        <v>5.5</v>
      </c>
    </row>
    <row r="763" spans="1:9" x14ac:dyDescent="0.25">
      <c r="A763" s="1">
        <v>39674</v>
      </c>
      <c r="B763" s="2" t="s">
        <v>69</v>
      </c>
      <c r="C763">
        <v>107</v>
      </c>
      <c r="D763">
        <f>SUMIF(B:B,cukier[[#This Row],[NIP]],C:C)</f>
        <v>3803</v>
      </c>
      <c r="E763" s="2">
        <f>YEAR(cukier[[#This Row],[Data]])</f>
        <v>2008</v>
      </c>
      <c r="F763" s="2">
        <f>VLOOKUP(cukier[[#This Row],[Rok]],$U$8:$V$17,2)*cukier[[#This Row],[Ilosc]]</f>
        <v>230.04999999999998</v>
      </c>
      <c r="G763" s="2">
        <f>SUMIFS(C:C,A:A,"&lt;"&amp;A763,B:B,cukier[[#This Row],[NIP]])+cukier[[#This Row],[Ilosc]]</f>
        <v>1600</v>
      </c>
      <c r="H763" s="2">
        <f>IF(cukier[[#This Row],[Dotychczas Kupno]]&lt;100, 0,IF(cukier[[#This Row],[Dotychczas Kupno]]&lt;1000, 0.05, IF(cukier[[#This Row],[Dotychczas Kupno]]&lt;10000, 0.1, 0.2)))</f>
        <v>0.1</v>
      </c>
      <c r="I763" s="2">
        <f>cukier[[#This Row],[Rabat]]*cukier[[#This Row],[Ilosc]]</f>
        <v>10.700000000000001</v>
      </c>
    </row>
    <row r="764" spans="1:9" x14ac:dyDescent="0.25">
      <c r="A764" s="1">
        <v>39676</v>
      </c>
      <c r="B764" s="2" t="s">
        <v>69</v>
      </c>
      <c r="C764">
        <v>127</v>
      </c>
      <c r="D764">
        <f>SUMIF(B:B,cukier[[#This Row],[NIP]],C:C)</f>
        <v>3803</v>
      </c>
      <c r="E764" s="2">
        <f>YEAR(cukier[[#This Row],[Data]])</f>
        <v>2008</v>
      </c>
      <c r="F764" s="2">
        <f>VLOOKUP(cukier[[#This Row],[Rok]],$U$8:$V$17,2)*cukier[[#This Row],[Ilosc]]</f>
        <v>273.05</v>
      </c>
      <c r="G764" s="2">
        <f>SUMIFS(C:C,A:A,"&lt;"&amp;A764,B:B,cukier[[#This Row],[NIP]])+cukier[[#This Row],[Ilosc]]</f>
        <v>1727</v>
      </c>
      <c r="H764" s="2">
        <f>IF(cukier[[#This Row],[Dotychczas Kupno]]&lt;100, 0,IF(cukier[[#This Row],[Dotychczas Kupno]]&lt;1000, 0.05, IF(cukier[[#This Row],[Dotychczas Kupno]]&lt;10000, 0.1, 0.2)))</f>
        <v>0.1</v>
      </c>
      <c r="I764" s="2">
        <f>cukier[[#This Row],[Rabat]]*cukier[[#This Row],[Ilosc]]</f>
        <v>12.700000000000001</v>
      </c>
    </row>
    <row r="765" spans="1:9" x14ac:dyDescent="0.25">
      <c r="A765" s="1">
        <v>39679</v>
      </c>
      <c r="B765" s="2" t="s">
        <v>173</v>
      </c>
      <c r="C765">
        <v>122</v>
      </c>
      <c r="D765">
        <f>SUMIF(B:B,cukier[[#This Row],[NIP]],C:C)</f>
        <v>641</v>
      </c>
      <c r="E765" s="2">
        <f>YEAR(cukier[[#This Row],[Data]])</f>
        <v>2008</v>
      </c>
      <c r="F765" s="2">
        <f>VLOOKUP(cukier[[#This Row],[Rok]],$U$8:$V$17,2)*cukier[[#This Row],[Ilosc]]</f>
        <v>262.3</v>
      </c>
      <c r="G765" s="2">
        <f>SUMIFS(C:C,A:A,"&lt;"&amp;A765,B:B,cukier[[#This Row],[NIP]])+cukier[[#This Row],[Ilosc]]</f>
        <v>122</v>
      </c>
      <c r="H765" s="2">
        <f>IF(cukier[[#This Row],[Dotychczas Kupno]]&lt;100, 0,IF(cukier[[#This Row],[Dotychczas Kupno]]&lt;1000, 0.05, IF(cukier[[#This Row],[Dotychczas Kupno]]&lt;10000, 0.1, 0.2)))</f>
        <v>0.05</v>
      </c>
      <c r="I765" s="2">
        <f>cukier[[#This Row],[Rabat]]*cukier[[#This Row],[Ilosc]]</f>
        <v>6.1000000000000005</v>
      </c>
    </row>
    <row r="766" spans="1:9" x14ac:dyDescent="0.25">
      <c r="A766" s="1">
        <v>39679</v>
      </c>
      <c r="B766" s="2" t="s">
        <v>18</v>
      </c>
      <c r="C766">
        <v>107</v>
      </c>
      <c r="D766">
        <f>SUMIF(B:B,cukier[[#This Row],[NIP]],C:C)</f>
        <v>5156</v>
      </c>
      <c r="E766" s="2">
        <f>YEAR(cukier[[#This Row],[Data]])</f>
        <v>2008</v>
      </c>
      <c r="F766" s="2">
        <f>VLOOKUP(cukier[[#This Row],[Rok]],$U$8:$V$17,2)*cukier[[#This Row],[Ilosc]]</f>
        <v>230.04999999999998</v>
      </c>
      <c r="G766" s="2">
        <f>SUMIFS(C:C,A:A,"&lt;"&amp;A766,B:B,cukier[[#This Row],[NIP]])+cukier[[#This Row],[Ilosc]]</f>
        <v>2552</v>
      </c>
      <c r="H766" s="2">
        <f>IF(cukier[[#This Row],[Dotychczas Kupno]]&lt;100, 0,IF(cukier[[#This Row],[Dotychczas Kupno]]&lt;1000, 0.05, IF(cukier[[#This Row],[Dotychczas Kupno]]&lt;10000, 0.1, 0.2)))</f>
        <v>0.1</v>
      </c>
      <c r="I766" s="2">
        <f>cukier[[#This Row],[Rabat]]*cukier[[#This Row],[Ilosc]]</f>
        <v>10.700000000000001</v>
      </c>
    </row>
    <row r="767" spans="1:9" x14ac:dyDescent="0.25">
      <c r="A767" s="1">
        <v>39681</v>
      </c>
      <c r="B767" s="2" t="s">
        <v>22</v>
      </c>
      <c r="C767">
        <v>113</v>
      </c>
      <c r="D767">
        <f>SUMIF(B:B,cukier[[#This Row],[NIP]],C:C)</f>
        <v>26025</v>
      </c>
      <c r="E767" s="2">
        <f>YEAR(cukier[[#This Row],[Data]])</f>
        <v>2008</v>
      </c>
      <c r="F767" s="2">
        <f>VLOOKUP(cukier[[#This Row],[Rok]],$U$8:$V$17,2)*cukier[[#This Row],[Ilosc]]</f>
        <v>242.95</v>
      </c>
      <c r="G767" s="2">
        <f>SUMIFS(C:C,A:A,"&lt;"&amp;A767,B:B,cukier[[#This Row],[NIP]])+cukier[[#This Row],[Ilosc]]</f>
        <v>8707</v>
      </c>
      <c r="H767" s="2">
        <f>IF(cukier[[#This Row],[Dotychczas Kupno]]&lt;100, 0,IF(cukier[[#This Row],[Dotychczas Kupno]]&lt;1000, 0.05, IF(cukier[[#This Row],[Dotychczas Kupno]]&lt;10000, 0.1, 0.2)))</f>
        <v>0.1</v>
      </c>
      <c r="I767" s="2">
        <f>cukier[[#This Row],[Rabat]]*cukier[[#This Row],[Ilosc]]</f>
        <v>11.3</v>
      </c>
    </row>
    <row r="768" spans="1:9" x14ac:dyDescent="0.25">
      <c r="A768" s="1">
        <v>39681</v>
      </c>
      <c r="B768" s="2" t="s">
        <v>7</v>
      </c>
      <c r="C768">
        <v>297</v>
      </c>
      <c r="D768">
        <f>SUMIF(B:B,cukier[[#This Row],[NIP]],C:C)</f>
        <v>27505</v>
      </c>
      <c r="E768" s="2">
        <f>YEAR(cukier[[#This Row],[Data]])</f>
        <v>2008</v>
      </c>
      <c r="F768" s="2">
        <f>VLOOKUP(cukier[[#This Row],[Rok]],$U$8:$V$17,2)*cukier[[#This Row],[Ilosc]]</f>
        <v>638.54999999999995</v>
      </c>
      <c r="G768" s="2">
        <f>SUMIFS(C:C,A:A,"&lt;"&amp;A768,B:B,cukier[[#This Row],[NIP]])+cukier[[#This Row],[Ilosc]]</f>
        <v>10697</v>
      </c>
      <c r="H768" s="2">
        <f>IF(cukier[[#This Row],[Dotychczas Kupno]]&lt;100, 0,IF(cukier[[#This Row],[Dotychczas Kupno]]&lt;1000, 0.05, IF(cukier[[#This Row],[Dotychczas Kupno]]&lt;10000, 0.1, 0.2)))</f>
        <v>0.2</v>
      </c>
      <c r="I768" s="2">
        <f>cukier[[#This Row],[Rabat]]*cukier[[#This Row],[Ilosc]]</f>
        <v>59.400000000000006</v>
      </c>
    </row>
    <row r="769" spans="1:9" x14ac:dyDescent="0.25">
      <c r="A769" s="1">
        <v>39682</v>
      </c>
      <c r="B769" s="2" t="s">
        <v>44</v>
      </c>
      <c r="C769">
        <v>14</v>
      </c>
      <c r="D769">
        <f>SUMIF(B:B,cukier[[#This Row],[NIP]],C:C)</f>
        <v>58</v>
      </c>
      <c r="E769" s="2">
        <f>YEAR(cukier[[#This Row],[Data]])</f>
        <v>2008</v>
      </c>
      <c r="F769" s="2">
        <f>VLOOKUP(cukier[[#This Row],[Rok]],$U$8:$V$17,2)*cukier[[#This Row],[Ilosc]]</f>
        <v>30.099999999999998</v>
      </c>
      <c r="G769" s="2">
        <f>SUMIFS(C:C,A:A,"&lt;"&amp;A769,B:B,cukier[[#This Row],[NIP]])+cukier[[#This Row],[Ilosc]]</f>
        <v>40</v>
      </c>
      <c r="H769" s="2">
        <f>IF(cukier[[#This Row],[Dotychczas Kupno]]&lt;100, 0,IF(cukier[[#This Row],[Dotychczas Kupno]]&lt;1000, 0.05, IF(cukier[[#This Row],[Dotychczas Kupno]]&lt;10000, 0.1, 0.2)))</f>
        <v>0</v>
      </c>
      <c r="I769" s="2">
        <f>cukier[[#This Row],[Rabat]]*cukier[[#This Row],[Ilosc]]</f>
        <v>0</v>
      </c>
    </row>
    <row r="770" spans="1:9" x14ac:dyDescent="0.25">
      <c r="A770" s="1">
        <v>39684</v>
      </c>
      <c r="B770" s="2" t="s">
        <v>52</v>
      </c>
      <c r="C770">
        <v>188</v>
      </c>
      <c r="D770">
        <f>SUMIF(B:B,cukier[[#This Row],[NIP]],C:C)</f>
        <v>5460</v>
      </c>
      <c r="E770" s="2">
        <f>YEAR(cukier[[#This Row],[Data]])</f>
        <v>2008</v>
      </c>
      <c r="F770" s="2">
        <f>VLOOKUP(cukier[[#This Row],[Rok]],$U$8:$V$17,2)*cukier[[#This Row],[Ilosc]]</f>
        <v>404.2</v>
      </c>
      <c r="G770" s="2">
        <f>SUMIFS(C:C,A:A,"&lt;"&amp;A770,B:B,cukier[[#This Row],[NIP]])+cukier[[#This Row],[Ilosc]]</f>
        <v>1490</v>
      </c>
      <c r="H770" s="2">
        <f>IF(cukier[[#This Row],[Dotychczas Kupno]]&lt;100, 0,IF(cukier[[#This Row],[Dotychczas Kupno]]&lt;1000, 0.05, IF(cukier[[#This Row],[Dotychczas Kupno]]&lt;10000, 0.1, 0.2)))</f>
        <v>0.1</v>
      </c>
      <c r="I770" s="2">
        <f>cukier[[#This Row],[Rabat]]*cukier[[#This Row],[Ilosc]]</f>
        <v>18.8</v>
      </c>
    </row>
    <row r="771" spans="1:9" x14ac:dyDescent="0.25">
      <c r="A771" s="1">
        <v>39686</v>
      </c>
      <c r="B771" s="2" t="s">
        <v>151</v>
      </c>
      <c r="C771">
        <v>11</v>
      </c>
      <c r="D771">
        <f>SUMIF(B:B,cukier[[#This Row],[NIP]],C:C)</f>
        <v>50</v>
      </c>
      <c r="E771" s="2">
        <f>YEAR(cukier[[#This Row],[Data]])</f>
        <v>2008</v>
      </c>
      <c r="F771" s="2">
        <f>VLOOKUP(cukier[[#This Row],[Rok]],$U$8:$V$17,2)*cukier[[#This Row],[Ilosc]]</f>
        <v>23.65</v>
      </c>
      <c r="G771" s="2">
        <f>SUMIFS(C:C,A:A,"&lt;"&amp;A771,B:B,cukier[[#This Row],[NIP]])+cukier[[#This Row],[Ilosc]]</f>
        <v>39</v>
      </c>
      <c r="H771" s="2">
        <f>IF(cukier[[#This Row],[Dotychczas Kupno]]&lt;100, 0,IF(cukier[[#This Row],[Dotychczas Kupno]]&lt;1000, 0.05, IF(cukier[[#This Row],[Dotychczas Kupno]]&lt;10000, 0.1, 0.2)))</f>
        <v>0</v>
      </c>
      <c r="I771" s="2">
        <f>cukier[[#This Row],[Rabat]]*cukier[[#This Row],[Ilosc]]</f>
        <v>0</v>
      </c>
    </row>
    <row r="772" spans="1:9" x14ac:dyDescent="0.25">
      <c r="A772" s="1">
        <v>39689</v>
      </c>
      <c r="B772" s="2" t="s">
        <v>28</v>
      </c>
      <c r="C772">
        <v>105</v>
      </c>
      <c r="D772">
        <f>SUMIF(B:B,cukier[[#This Row],[NIP]],C:C)</f>
        <v>4440</v>
      </c>
      <c r="E772" s="2">
        <f>YEAR(cukier[[#This Row],[Data]])</f>
        <v>2008</v>
      </c>
      <c r="F772" s="2">
        <f>VLOOKUP(cukier[[#This Row],[Rok]],$U$8:$V$17,2)*cukier[[#This Row],[Ilosc]]</f>
        <v>225.75</v>
      </c>
      <c r="G772" s="2">
        <f>SUMIFS(C:C,A:A,"&lt;"&amp;A772,B:B,cukier[[#This Row],[NIP]])+cukier[[#This Row],[Ilosc]]</f>
        <v>1609</v>
      </c>
      <c r="H772" s="2">
        <f>IF(cukier[[#This Row],[Dotychczas Kupno]]&lt;100, 0,IF(cukier[[#This Row],[Dotychczas Kupno]]&lt;1000, 0.05, IF(cukier[[#This Row],[Dotychczas Kupno]]&lt;10000, 0.1, 0.2)))</f>
        <v>0.1</v>
      </c>
      <c r="I772" s="2">
        <f>cukier[[#This Row],[Rabat]]*cukier[[#This Row],[Ilosc]]</f>
        <v>10.5</v>
      </c>
    </row>
    <row r="773" spans="1:9" x14ac:dyDescent="0.25">
      <c r="A773" s="1">
        <v>39690</v>
      </c>
      <c r="B773" s="2" t="s">
        <v>160</v>
      </c>
      <c r="C773">
        <v>18</v>
      </c>
      <c r="D773">
        <f>SUMIF(B:B,cukier[[#This Row],[NIP]],C:C)</f>
        <v>20</v>
      </c>
      <c r="E773" s="2">
        <f>YEAR(cukier[[#This Row],[Data]])</f>
        <v>2008</v>
      </c>
      <c r="F773" s="2">
        <f>VLOOKUP(cukier[[#This Row],[Rok]],$U$8:$V$17,2)*cukier[[#This Row],[Ilosc]]</f>
        <v>38.699999999999996</v>
      </c>
      <c r="G773" s="2">
        <f>SUMIFS(C:C,A:A,"&lt;"&amp;A773,B:B,cukier[[#This Row],[NIP]])+cukier[[#This Row],[Ilosc]]</f>
        <v>20</v>
      </c>
      <c r="H773" s="2">
        <f>IF(cukier[[#This Row],[Dotychczas Kupno]]&lt;100, 0,IF(cukier[[#This Row],[Dotychczas Kupno]]&lt;1000, 0.05, IF(cukier[[#This Row],[Dotychczas Kupno]]&lt;10000, 0.1, 0.2)))</f>
        <v>0</v>
      </c>
      <c r="I773" s="2">
        <f>cukier[[#This Row],[Rabat]]*cukier[[#This Row],[Ilosc]]</f>
        <v>0</v>
      </c>
    </row>
    <row r="774" spans="1:9" x14ac:dyDescent="0.25">
      <c r="A774" s="1">
        <v>39690</v>
      </c>
      <c r="B774" s="2" t="s">
        <v>7</v>
      </c>
      <c r="C774">
        <v>418</v>
      </c>
      <c r="D774">
        <f>SUMIF(B:B,cukier[[#This Row],[NIP]],C:C)</f>
        <v>27505</v>
      </c>
      <c r="E774" s="2">
        <f>YEAR(cukier[[#This Row],[Data]])</f>
        <v>2008</v>
      </c>
      <c r="F774" s="2">
        <f>VLOOKUP(cukier[[#This Row],[Rok]],$U$8:$V$17,2)*cukier[[#This Row],[Ilosc]]</f>
        <v>898.69999999999993</v>
      </c>
      <c r="G774" s="2">
        <f>SUMIFS(C:C,A:A,"&lt;"&amp;A774,B:B,cukier[[#This Row],[NIP]])+cukier[[#This Row],[Ilosc]]</f>
        <v>11115</v>
      </c>
      <c r="H774" s="2">
        <f>IF(cukier[[#This Row],[Dotychczas Kupno]]&lt;100, 0,IF(cukier[[#This Row],[Dotychczas Kupno]]&lt;1000, 0.05, IF(cukier[[#This Row],[Dotychczas Kupno]]&lt;10000, 0.1, 0.2)))</f>
        <v>0.2</v>
      </c>
      <c r="I774" s="2">
        <f>cukier[[#This Row],[Rabat]]*cukier[[#This Row],[Ilosc]]</f>
        <v>83.600000000000009</v>
      </c>
    </row>
    <row r="775" spans="1:9" x14ac:dyDescent="0.25">
      <c r="A775" s="1">
        <v>39691</v>
      </c>
      <c r="B775" s="2" t="s">
        <v>174</v>
      </c>
      <c r="C775">
        <v>4</v>
      </c>
      <c r="D775">
        <f>SUMIF(B:B,cukier[[#This Row],[NIP]],C:C)</f>
        <v>15</v>
      </c>
      <c r="E775" s="2">
        <f>YEAR(cukier[[#This Row],[Data]])</f>
        <v>2008</v>
      </c>
      <c r="F775" s="2">
        <f>VLOOKUP(cukier[[#This Row],[Rok]],$U$8:$V$17,2)*cukier[[#This Row],[Ilosc]]</f>
        <v>8.6</v>
      </c>
      <c r="G775" s="2">
        <f>SUMIFS(C:C,A:A,"&lt;"&amp;A775,B:B,cukier[[#This Row],[NIP]])+cukier[[#This Row],[Ilosc]]</f>
        <v>4</v>
      </c>
      <c r="H775" s="2">
        <f>IF(cukier[[#This Row],[Dotychczas Kupno]]&lt;100, 0,IF(cukier[[#This Row],[Dotychczas Kupno]]&lt;1000, 0.05, IF(cukier[[#This Row],[Dotychczas Kupno]]&lt;10000, 0.1, 0.2)))</f>
        <v>0</v>
      </c>
      <c r="I775" s="2">
        <f>cukier[[#This Row],[Rabat]]*cukier[[#This Row],[Ilosc]]</f>
        <v>0</v>
      </c>
    </row>
    <row r="776" spans="1:9" x14ac:dyDescent="0.25">
      <c r="A776" s="1">
        <v>39691</v>
      </c>
      <c r="B776" s="2" t="s">
        <v>124</v>
      </c>
      <c r="C776">
        <v>5</v>
      </c>
      <c r="D776">
        <f>SUMIF(B:B,cukier[[#This Row],[NIP]],C:C)</f>
        <v>32</v>
      </c>
      <c r="E776" s="2">
        <f>YEAR(cukier[[#This Row],[Data]])</f>
        <v>2008</v>
      </c>
      <c r="F776" s="2">
        <f>VLOOKUP(cukier[[#This Row],[Rok]],$U$8:$V$17,2)*cukier[[#This Row],[Ilosc]]</f>
        <v>10.75</v>
      </c>
      <c r="G776" s="2">
        <f>SUMIFS(C:C,A:A,"&lt;"&amp;A776,B:B,cukier[[#This Row],[NIP]])+cukier[[#This Row],[Ilosc]]</f>
        <v>11</v>
      </c>
      <c r="H776" s="2">
        <f>IF(cukier[[#This Row],[Dotychczas Kupno]]&lt;100, 0,IF(cukier[[#This Row],[Dotychczas Kupno]]&lt;1000, 0.05, IF(cukier[[#This Row],[Dotychczas Kupno]]&lt;10000, 0.1, 0.2)))</f>
        <v>0</v>
      </c>
      <c r="I776" s="2">
        <f>cukier[[#This Row],[Rabat]]*cukier[[#This Row],[Ilosc]]</f>
        <v>0</v>
      </c>
    </row>
    <row r="777" spans="1:9" x14ac:dyDescent="0.25">
      <c r="A777" s="1">
        <v>39692</v>
      </c>
      <c r="B777" s="2" t="s">
        <v>102</v>
      </c>
      <c r="C777">
        <v>346</v>
      </c>
      <c r="D777">
        <f>SUMIF(B:B,cukier[[#This Row],[NIP]],C:C)</f>
        <v>7904</v>
      </c>
      <c r="E777" s="2">
        <f>YEAR(cukier[[#This Row],[Data]])</f>
        <v>2008</v>
      </c>
      <c r="F777" s="2">
        <f>VLOOKUP(cukier[[#This Row],[Rok]],$U$8:$V$17,2)*cukier[[#This Row],[Ilosc]]</f>
        <v>743.9</v>
      </c>
      <c r="G777" s="2">
        <f>SUMIFS(C:C,A:A,"&lt;"&amp;A777,B:B,cukier[[#This Row],[NIP]])+cukier[[#This Row],[Ilosc]]</f>
        <v>2691</v>
      </c>
      <c r="H777" s="2">
        <f>IF(cukier[[#This Row],[Dotychczas Kupno]]&lt;100, 0,IF(cukier[[#This Row],[Dotychczas Kupno]]&lt;1000, 0.05, IF(cukier[[#This Row],[Dotychczas Kupno]]&lt;10000, 0.1, 0.2)))</f>
        <v>0.1</v>
      </c>
      <c r="I777" s="2">
        <f>cukier[[#This Row],[Rabat]]*cukier[[#This Row],[Ilosc]]</f>
        <v>34.6</v>
      </c>
    </row>
    <row r="778" spans="1:9" x14ac:dyDescent="0.25">
      <c r="A778" s="1">
        <v>39694</v>
      </c>
      <c r="B778" s="2" t="s">
        <v>9</v>
      </c>
      <c r="C778">
        <v>417</v>
      </c>
      <c r="D778">
        <f>SUMIF(B:B,cukier[[#This Row],[NIP]],C:C)</f>
        <v>26955</v>
      </c>
      <c r="E778" s="2">
        <f>YEAR(cukier[[#This Row],[Data]])</f>
        <v>2008</v>
      </c>
      <c r="F778" s="2">
        <f>VLOOKUP(cukier[[#This Row],[Rok]],$U$8:$V$17,2)*cukier[[#This Row],[Ilosc]]</f>
        <v>896.55</v>
      </c>
      <c r="G778" s="2">
        <f>SUMIFS(C:C,A:A,"&lt;"&amp;A778,B:B,cukier[[#This Row],[NIP]])+cukier[[#This Row],[Ilosc]]</f>
        <v>9518</v>
      </c>
      <c r="H778" s="2">
        <f>IF(cukier[[#This Row],[Dotychczas Kupno]]&lt;100, 0,IF(cukier[[#This Row],[Dotychczas Kupno]]&lt;1000, 0.05, IF(cukier[[#This Row],[Dotychczas Kupno]]&lt;10000, 0.1, 0.2)))</f>
        <v>0.1</v>
      </c>
      <c r="I778" s="2">
        <f>cukier[[#This Row],[Rabat]]*cukier[[#This Row],[Ilosc]]</f>
        <v>41.7</v>
      </c>
    </row>
    <row r="779" spans="1:9" x14ac:dyDescent="0.25">
      <c r="A779" s="1">
        <v>39696</v>
      </c>
      <c r="B779" s="2" t="s">
        <v>123</v>
      </c>
      <c r="C779">
        <v>35</v>
      </c>
      <c r="D779">
        <f>SUMIF(B:B,cukier[[#This Row],[NIP]],C:C)</f>
        <v>807</v>
      </c>
      <c r="E779" s="2">
        <f>YEAR(cukier[[#This Row],[Data]])</f>
        <v>2008</v>
      </c>
      <c r="F779" s="2">
        <f>VLOOKUP(cukier[[#This Row],[Rok]],$U$8:$V$17,2)*cukier[[#This Row],[Ilosc]]</f>
        <v>75.25</v>
      </c>
      <c r="G779" s="2">
        <f>SUMIFS(C:C,A:A,"&lt;"&amp;A779,B:B,cukier[[#This Row],[NIP]])+cukier[[#This Row],[Ilosc]]</f>
        <v>324</v>
      </c>
      <c r="H779" s="2">
        <f>IF(cukier[[#This Row],[Dotychczas Kupno]]&lt;100, 0,IF(cukier[[#This Row],[Dotychczas Kupno]]&lt;1000, 0.05, IF(cukier[[#This Row],[Dotychczas Kupno]]&lt;10000, 0.1, 0.2)))</f>
        <v>0.05</v>
      </c>
      <c r="I779" s="2">
        <f>cukier[[#This Row],[Rabat]]*cukier[[#This Row],[Ilosc]]</f>
        <v>1.75</v>
      </c>
    </row>
    <row r="780" spans="1:9" x14ac:dyDescent="0.25">
      <c r="A780" s="1">
        <v>39696</v>
      </c>
      <c r="B780" s="2" t="s">
        <v>3</v>
      </c>
      <c r="C780">
        <v>6</v>
      </c>
      <c r="D780">
        <f>SUMIF(B:B,cukier[[#This Row],[NIP]],C:C)</f>
        <v>32</v>
      </c>
      <c r="E780" s="2">
        <f>YEAR(cukier[[#This Row],[Data]])</f>
        <v>2008</v>
      </c>
      <c r="F780" s="2">
        <f>VLOOKUP(cukier[[#This Row],[Rok]],$U$8:$V$17,2)*cukier[[#This Row],[Ilosc]]</f>
        <v>12.899999999999999</v>
      </c>
      <c r="G780" s="2">
        <f>SUMIFS(C:C,A:A,"&lt;"&amp;A780,B:B,cukier[[#This Row],[NIP]])+cukier[[#This Row],[Ilosc]]</f>
        <v>20</v>
      </c>
      <c r="H780" s="2">
        <f>IF(cukier[[#This Row],[Dotychczas Kupno]]&lt;100, 0,IF(cukier[[#This Row],[Dotychczas Kupno]]&lt;1000, 0.05, IF(cukier[[#This Row],[Dotychczas Kupno]]&lt;10000, 0.1, 0.2)))</f>
        <v>0</v>
      </c>
      <c r="I780" s="2">
        <f>cukier[[#This Row],[Rabat]]*cukier[[#This Row],[Ilosc]]</f>
        <v>0</v>
      </c>
    </row>
    <row r="781" spans="1:9" x14ac:dyDescent="0.25">
      <c r="A781" s="1">
        <v>39697</v>
      </c>
      <c r="B781" s="2" t="s">
        <v>50</v>
      </c>
      <c r="C781">
        <v>322</v>
      </c>
      <c r="D781">
        <f>SUMIF(B:B,cukier[[#This Row],[NIP]],C:C)</f>
        <v>22352</v>
      </c>
      <c r="E781" s="2">
        <f>YEAR(cukier[[#This Row],[Data]])</f>
        <v>2008</v>
      </c>
      <c r="F781" s="2">
        <f>VLOOKUP(cukier[[#This Row],[Rok]],$U$8:$V$17,2)*cukier[[#This Row],[Ilosc]]</f>
        <v>692.3</v>
      </c>
      <c r="G781" s="2">
        <f>SUMIFS(C:C,A:A,"&lt;"&amp;A781,B:B,cukier[[#This Row],[NIP]])+cukier[[#This Row],[Ilosc]]</f>
        <v>10060</v>
      </c>
      <c r="H781" s="2">
        <f>IF(cukier[[#This Row],[Dotychczas Kupno]]&lt;100, 0,IF(cukier[[#This Row],[Dotychczas Kupno]]&lt;1000, 0.05, IF(cukier[[#This Row],[Dotychczas Kupno]]&lt;10000, 0.1, 0.2)))</f>
        <v>0.2</v>
      </c>
      <c r="I781" s="2">
        <f>cukier[[#This Row],[Rabat]]*cukier[[#This Row],[Ilosc]]</f>
        <v>64.400000000000006</v>
      </c>
    </row>
    <row r="782" spans="1:9" x14ac:dyDescent="0.25">
      <c r="A782" s="1">
        <v>39697</v>
      </c>
      <c r="B782" s="2" t="s">
        <v>37</v>
      </c>
      <c r="C782">
        <v>150</v>
      </c>
      <c r="D782">
        <f>SUMIF(B:B,cukier[[#This Row],[NIP]],C:C)</f>
        <v>5232</v>
      </c>
      <c r="E782" s="2">
        <f>YEAR(cukier[[#This Row],[Data]])</f>
        <v>2008</v>
      </c>
      <c r="F782" s="2">
        <f>VLOOKUP(cukier[[#This Row],[Rok]],$U$8:$V$17,2)*cukier[[#This Row],[Ilosc]]</f>
        <v>322.5</v>
      </c>
      <c r="G782" s="2">
        <f>SUMIFS(C:C,A:A,"&lt;"&amp;A782,B:B,cukier[[#This Row],[NIP]])+cukier[[#This Row],[Ilosc]]</f>
        <v>1702</v>
      </c>
      <c r="H782" s="2">
        <f>IF(cukier[[#This Row],[Dotychczas Kupno]]&lt;100, 0,IF(cukier[[#This Row],[Dotychczas Kupno]]&lt;1000, 0.05, IF(cukier[[#This Row],[Dotychczas Kupno]]&lt;10000, 0.1, 0.2)))</f>
        <v>0.1</v>
      </c>
      <c r="I782" s="2">
        <f>cukier[[#This Row],[Rabat]]*cukier[[#This Row],[Ilosc]]</f>
        <v>15</v>
      </c>
    </row>
    <row r="783" spans="1:9" x14ac:dyDescent="0.25">
      <c r="A783" s="1">
        <v>39698</v>
      </c>
      <c r="B783" s="2" t="s">
        <v>14</v>
      </c>
      <c r="C783">
        <v>492</v>
      </c>
      <c r="D783">
        <f>SUMIF(B:B,cukier[[#This Row],[NIP]],C:C)</f>
        <v>23660</v>
      </c>
      <c r="E783" s="2">
        <f>YEAR(cukier[[#This Row],[Data]])</f>
        <v>2008</v>
      </c>
      <c r="F783" s="2">
        <f>VLOOKUP(cukier[[#This Row],[Rok]],$U$8:$V$17,2)*cukier[[#This Row],[Ilosc]]</f>
        <v>1057.8</v>
      </c>
      <c r="G783" s="2">
        <f>SUMIFS(C:C,A:A,"&lt;"&amp;A783,B:B,cukier[[#This Row],[NIP]])+cukier[[#This Row],[Ilosc]]</f>
        <v>8683</v>
      </c>
      <c r="H783" s="2">
        <f>IF(cukier[[#This Row],[Dotychczas Kupno]]&lt;100, 0,IF(cukier[[#This Row],[Dotychczas Kupno]]&lt;1000, 0.05, IF(cukier[[#This Row],[Dotychczas Kupno]]&lt;10000, 0.1, 0.2)))</f>
        <v>0.1</v>
      </c>
      <c r="I783" s="2">
        <f>cukier[[#This Row],[Rabat]]*cukier[[#This Row],[Ilosc]]</f>
        <v>49.2</v>
      </c>
    </row>
    <row r="784" spans="1:9" x14ac:dyDescent="0.25">
      <c r="A784" s="1">
        <v>39702</v>
      </c>
      <c r="B784" s="2" t="s">
        <v>18</v>
      </c>
      <c r="C784">
        <v>93</v>
      </c>
      <c r="D784">
        <f>SUMIF(B:B,cukier[[#This Row],[NIP]],C:C)</f>
        <v>5156</v>
      </c>
      <c r="E784" s="2">
        <f>YEAR(cukier[[#This Row],[Data]])</f>
        <v>2008</v>
      </c>
      <c r="F784" s="2">
        <f>VLOOKUP(cukier[[#This Row],[Rok]],$U$8:$V$17,2)*cukier[[#This Row],[Ilosc]]</f>
        <v>199.95</v>
      </c>
      <c r="G784" s="2">
        <f>SUMIFS(C:C,A:A,"&lt;"&amp;A784,B:B,cukier[[#This Row],[NIP]])+cukier[[#This Row],[Ilosc]]</f>
        <v>2645</v>
      </c>
      <c r="H784" s="2">
        <f>IF(cukier[[#This Row],[Dotychczas Kupno]]&lt;100, 0,IF(cukier[[#This Row],[Dotychczas Kupno]]&lt;1000, 0.05, IF(cukier[[#This Row],[Dotychczas Kupno]]&lt;10000, 0.1, 0.2)))</f>
        <v>0.1</v>
      </c>
      <c r="I784" s="2">
        <f>cukier[[#This Row],[Rabat]]*cukier[[#This Row],[Ilosc]]</f>
        <v>9.3000000000000007</v>
      </c>
    </row>
    <row r="785" spans="1:9" x14ac:dyDescent="0.25">
      <c r="A785" s="1">
        <v>39705</v>
      </c>
      <c r="B785" s="2" t="s">
        <v>61</v>
      </c>
      <c r="C785">
        <v>64</v>
      </c>
      <c r="D785">
        <f>SUMIF(B:B,cukier[[#This Row],[NIP]],C:C)</f>
        <v>3705</v>
      </c>
      <c r="E785" s="2">
        <f>YEAR(cukier[[#This Row],[Data]])</f>
        <v>2008</v>
      </c>
      <c r="F785" s="2">
        <f>VLOOKUP(cukier[[#This Row],[Rok]],$U$8:$V$17,2)*cukier[[#This Row],[Ilosc]]</f>
        <v>137.6</v>
      </c>
      <c r="G785" s="2">
        <f>SUMIFS(C:C,A:A,"&lt;"&amp;A785,B:B,cukier[[#This Row],[NIP]])+cukier[[#This Row],[Ilosc]]</f>
        <v>997</v>
      </c>
      <c r="H785" s="2">
        <f>IF(cukier[[#This Row],[Dotychczas Kupno]]&lt;100, 0,IF(cukier[[#This Row],[Dotychczas Kupno]]&lt;1000, 0.05, IF(cukier[[#This Row],[Dotychczas Kupno]]&lt;10000, 0.1, 0.2)))</f>
        <v>0.05</v>
      </c>
      <c r="I785" s="2">
        <f>cukier[[#This Row],[Rabat]]*cukier[[#This Row],[Ilosc]]</f>
        <v>3.2</v>
      </c>
    </row>
    <row r="786" spans="1:9" x14ac:dyDescent="0.25">
      <c r="A786" s="1">
        <v>39705</v>
      </c>
      <c r="B786" s="2" t="s">
        <v>89</v>
      </c>
      <c r="C786">
        <v>7</v>
      </c>
      <c r="D786">
        <f>SUMIF(B:B,cukier[[#This Row],[NIP]],C:C)</f>
        <v>32</v>
      </c>
      <c r="E786" s="2">
        <f>YEAR(cukier[[#This Row],[Data]])</f>
        <v>2008</v>
      </c>
      <c r="F786" s="2">
        <f>VLOOKUP(cukier[[#This Row],[Rok]],$U$8:$V$17,2)*cukier[[#This Row],[Ilosc]]</f>
        <v>15.049999999999999</v>
      </c>
      <c r="G786" s="2">
        <f>SUMIFS(C:C,A:A,"&lt;"&amp;A786,B:B,cukier[[#This Row],[NIP]])+cukier[[#This Row],[Ilosc]]</f>
        <v>32</v>
      </c>
      <c r="H786" s="2">
        <f>IF(cukier[[#This Row],[Dotychczas Kupno]]&lt;100, 0,IF(cukier[[#This Row],[Dotychczas Kupno]]&lt;1000, 0.05, IF(cukier[[#This Row],[Dotychczas Kupno]]&lt;10000, 0.1, 0.2)))</f>
        <v>0</v>
      </c>
      <c r="I786" s="2">
        <f>cukier[[#This Row],[Rabat]]*cukier[[#This Row],[Ilosc]]</f>
        <v>0</v>
      </c>
    </row>
    <row r="787" spans="1:9" x14ac:dyDescent="0.25">
      <c r="A787" s="1">
        <v>39705</v>
      </c>
      <c r="B787" s="2" t="s">
        <v>18</v>
      </c>
      <c r="C787">
        <v>90</v>
      </c>
      <c r="D787">
        <f>SUMIF(B:B,cukier[[#This Row],[NIP]],C:C)</f>
        <v>5156</v>
      </c>
      <c r="E787" s="2">
        <f>YEAR(cukier[[#This Row],[Data]])</f>
        <v>2008</v>
      </c>
      <c r="F787" s="2">
        <f>VLOOKUP(cukier[[#This Row],[Rok]],$U$8:$V$17,2)*cukier[[#This Row],[Ilosc]]</f>
        <v>193.5</v>
      </c>
      <c r="G787" s="2">
        <f>SUMIFS(C:C,A:A,"&lt;"&amp;A787,B:B,cukier[[#This Row],[NIP]])+cukier[[#This Row],[Ilosc]]</f>
        <v>2735</v>
      </c>
      <c r="H787" s="2">
        <f>IF(cukier[[#This Row],[Dotychczas Kupno]]&lt;100, 0,IF(cukier[[#This Row],[Dotychczas Kupno]]&lt;1000, 0.05, IF(cukier[[#This Row],[Dotychczas Kupno]]&lt;10000, 0.1, 0.2)))</f>
        <v>0.1</v>
      </c>
      <c r="I787" s="2">
        <f>cukier[[#This Row],[Rabat]]*cukier[[#This Row],[Ilosc]]</f>
        <v>9</v>
      </c>
    </row>
    <row r="788" spans="1:9" x14ac:dyDescent="0.25">
      <c r="A788" s="1">
        <v>39712</v>
      </c>
      <c r="B788" s="2" t="s">
        <v>50</v>
      </c>
      <c r="C788">
        <v>136</v>
      </c>
      <c r="D788">
        <f>SUMIF(B:B,cukier[[#This Row],[NIP]],C:C)</f>
        <v>22352</v>
      </c>
      <c r="E788" s="2">
        <f>YEAR(cukier[[#This Row],[Data]])</f>
        <v>2008</v>
      </c>
      <c r="F788" s="2">
        <f>VLOOKUP(cukier[[#This Row],[Rok]],$U$8:$V$17,2)*cukier[[#This Row],[Ilosc]]</f>
        <v>292.39999999999998</v>
      </c>
      <c r="G788" s="2">
        <f>SUMIFS(C:C,A:A,"&lt;"&amp;A788,B:B,cukier[[#This Row],[NIP]])+cukier[[#This Row],[Ilosc]]</f>
        <v>10196</v>
      </c>
      <c r="H788" s="2">
        <f>IF(cukier[[#This Row],[Dotychczas Kupno]]&lt;100, 0,IF(cukier[[#This Row],[Dotychczas Kupno]]&lt;1000, 0.05, IF(cukier[[#This Row],[Dotychczas Kupno]]&lt;10000, 0.1, 0.2)))</f>
        <v>0.2</v>
      </c>
      <c r="I788" s="2">
        <f>cukier[[#This Row],[Rabat]]*cukier[[#This Row],[Ilosc]]</f>
        <v>27.200000000000003</v>
      </c>
    </row>
    <row r="789" spans="1:9" x14ac:dyDescent="0.25">
      <c r="A789" s="1">
        <v>39713</v>
      </c>
      <c r="B789" s="2" t="s">
        <v>19</v>
      </c>
      <c r="C789">
        <v>104</v>
      </c>
      <c r="D789">
        <f>SUMIF(B:B,cukier[[#This Row],[NIP]],C:C)</f>
        <v>4784</v>
      </c>
      <c r="E789" s="2">
        <f>YEAR(cukier[[#This Row],[Data]])</f>
        <v>2008</v>
      </c>
      <c r="F789" s="2">
        <f>VLOOKUP(cukier[[#This Row],[Rok]],$U$8:$V$17,2)*cukier[[#This Row],[Ilosc]]</f>
        <v>223.6</v>
      </c>
      <c r="G789" s="2">
        <f>SUMIFS(C:C,A:A,"&lt;"&amp;A789,B:B,cukier[[#This Row],[NIP]])+cukier[[#This Row],[Ilosc]]</f>
        <v>1537</v>
      </c>
      <c r="H789" s="2">
        <f>IF(cukier[[#This Row],[Dotychczas Kupno]]&lt;100, 0,IF(cukier[[#This Row],[Dotychczas Kupno]]&lt;1000, 0.05, IF(cukier[[#This Row],[Dotychczas Kupno]]&lt;10000, 0.1, 0.2)))</f>
        <v>0.1</v>
      </c>
      <c r="I789" s="2">
        <f>cukier[[#This Row],[Rabat]]*cukier[[#This Row],[Ilosc]]</f>
        <v>10.4</v>
      </c>
    </row>
    <row r="790" spans="1:9" x14ac:dyDescent="0.25">
      <c r="A790" s="1">
        <v>39713</v>
      </c>
      <c r="B790" s="2" t="s">
        <v>150</v>
      </c>
      <c r="C790">
        <v>1</v>
      </c>
      <c r="D790">
        <f>SUMIF(B:B,cukier[[#This Row],[NIP]],C:C)</f>
        <v>4</v>
      </c>
      <c r="E790" s="2">
        <f>YEAR(cukier[[#This Row],[Data]])</f>
        <v>2008</v>
      </c>
      <c r="F790" s="2">
        <f>VLOOKUP(cukier[[#This Row],[Rok]],$U$8:$V$17,2)*cukier[[#This Row],[Ilosc]]</f>
        <v>2.15</v>
      </c>
      <c r="G790" s="2">
        <f>SUMIFS(C:C,A:A,"&lt;"&amp;A790,B:B,cukier[[#This Row],[NIP]])+cukier[[#This Row],[Ilosc]]</f>
        <v>3</v>
      </c>
      <c r="H790" s="2">
        <f>IF(cukier[[#This Row],[Dotychczas Kupno]]&lt;100, 0,IF(cukier[[#This Row],[Dotychczas Kupno]]&lt;1000, 0.05, IF(cukier[[#This Row],[Dotychczas Kupno]]&lt;10000, 0.1, 0.2)))</f>
        <v>0</v>
      </c>
      <c r="I790" s="2">
        <f>cukier[[#This Row],[Rabat]]*cukier[[#This Row],[Ilosc]]</f>
        <v>0</v>
      </c>
    </row>
    <row r="791" spans="1:9" x14ac:dyDescent="0.25">
      <c r="A791" s="1">
        <v>39714</v>
      </c>
      <c r="B791" s="2" t="s">
        <v>31</v>
      </c>
      <c r="C791">
        <v>52</v>
      </c>
      <c r="D791">
        <f>SUMIF(B:B,cukier[[#This Row],[NIP]],C:C)</f>
        <v>1737</v>
      </c>
      <c r="E791" s="2">
        <f>YEAR(cukier[[#This Row],[Data]])</f>
        <v>2008</v>
      </c>
      <c r="F791" s="2">
        <f>VLOOKUP(cukier[[#This Row],[Rok]],$U$8:$V$17,2)*cukier[[#This Row],[Ilosc]]</f>
        <v>111.8</v>
      </c>
      <c r="G791" s="2">
        <f>SUMIFS(C:C,A:A,"&lt;"&amp;A791,B:B,cukier[[#This Row],[NIP]])+cukier[[#This Row],[Ilosc]]</f>
        <v>511</v>
      </c>
      <c r="H791" s="2">
        <f>IF(cukier[[#This Row],[Dotychczas Kupno]]&lt;100, 0,IF(cukier[[#This Row],[Dotychczas Kupno]]&lt;1000, 0.05, IF(cukier[[#This Row],[Dotychczas Kupno]]&lt;10000, 0.1, 0.2)))</f>
        <v>0.05</v>
      </c>
      <c r="I791" s="2">
        <f>cukier[[#This Row],[Rabat]]*cukier[[#This Row],[Ilosc]]</f>
        <v>2.6</v>
      </c>
    </row>
    <row r="792" spans="1:9" x14ac:dyDescent="0.25">
      <c r="A792" s="1">
        <v>39714</v>
      </c>
      <c r="B792" s="2" t="s">
        <v>45</v>
      </c>
      <c r="C792">
        <v>203</v>
      </c>
      <c r="D792">
        <f>SUMIF(B:B,cukier[[#This Row],[NIP]],C:C)</f>
        <v>26451</v>
      </c>
      <c r="E792" s="2">
        <f>YEAR(cukier[[#This Row],[Data]])</f>
        <v>2008</v>
      </c>
      <c r="F792" s="2">
        <f>VLOOKUP(cukier[[#This Row],[Rok]],$U$8:$V$17,2)*cukier[[#This Row],[Ilosc]]</f>
        <v>436.45</v>
      </c>
      <c r="G792" s="2">
        <f>SUMIFS(C:C,A:A,"&lt;"&amp;A792,B:B,cukier[[#This Row],[NIP]])+cukier[[#This Row],[Ilosc]]</f>
        <v>9666</v>
      </c>
      <c r="H792" s="2">
        <f>IF(cukier[[#This Row],[Dotychczas Kupno]]&lt;100, 0,IF(cukier[[#This Row],[Dotychczas Kupno]]&lt;1000, 0.05, IF(cukier[[#This Row],[Dotychczas Kupno]]&lt;10000, 0.1, 0.2)))</f>
        <v>0.1</v>
      </c>
      <c r="I792" s="2">
        <f>cukier[[#This Row],[Rabat]]*cukier[[#This Row],[Ilosc]]</f>
        <v>20.3</v>
      </c>
    </row>
    <row r="793" spans="1:9" x14ac:dyDescent="0.25">
      <c r="A793" s="1">
        <v>39716</v>
      </c>
      <c r="B793" s="2" t="s">
        <v>30</v>
      </c>
      <c r="C793">
        <v>183</v>
      </c>
      <c r="D793">
        <f>SUMIF(B:B,cukier[[#This Row],[NIP]],C:C)</f>
        <v>5120</v>
      </c>
      <c r="E793" s="2">
        <f>YEAR(cukier[[#This Row],[Data]])</f>
        <v>2008</v>
      </c>
      <c r="F793" s="2">
        <f>VLOOKUP(cukier[[#This Row],[Rok]],$U$8:$V$17,2)*cukier[[#This Row],[Ilosc]]</f>
        <v>393.45</v>
      </c>
      <c r="G793" s="2">
        <f>SUMIFS(C:C,A:A,"&lt;"&amp;A793,B:B,cukier[[#This Row],[NIP]])+cukier[[#This Row],[Ilosc]]</f>
        <v>2208</v>
      </c>
      <c r="H793" s="2">
        <f>IF(cukier[[#This Row],[Dotychczas Kupno]]&lt;100, 0,IF(cukier[[#This Row],[Dotychczas Kupno]]&lt;1000, 0.05, IF(cukier[[#This Row],[Dotychczas Kupno]]&lt;10000, 0.1, 0.2)))</f>
        <v>0.1</v>
      </c>
      <c r="I793" s="2">
        <f>cukier[[#This Row],[Rabat]]*cukier[[#This Row],[Ilosc]]</f>
        <v>18.3</v>
      </c>
    </row>
    <row r="794" spans="1:9" x14ac:dyDescent="0.25">
      <c r="A794" s="1">
        <v>39717</v>
      </c>
      <c r="B794" s="2" t="s">
        <v>61</v>
      </c>
      <c r="C794">
        <v>182</v>
      </c>
      <c r="D794">
        <f>SUMIF(B:B,cukier[[#This Row],[NIP]],C:C)</f>
        <v>3705</v>
      </c>
      <c r="E794" s="2">
        <f>YEAR(cukier[[#This Row],[Data]])</f>
        <v>2008</v>
      </c>
      <c r="F794" s="2">
        <f>VLOOKUP(cukier[[#This Row],[Rok]],$U$8:$V$17,2)*cukier[[#This Row],[Ilosc]]</f>
        <v>391.3</v>
      </c>
      <c r="G794" s="2">
        <f>SUMIFS(C:C,A:A,"&lt;"&amp;A794,B:B,cukier[[#This Row],[NIP]])+cukier[[#This Row],[Ilosc]]</f>
        <v>1179</v>
      </c>
      <c r="H794" s="2">
        <f>IF(cukier[[#This Row],[Dotychczas Kupno]]&lt;100, 0,IF(cukier[[#This Row],[Dotychczas Kupno]]&lt;1000, 0.05, IF(cukier[[#This Row],[Dotychczas Kupno]]&lt;10000, 0.1, 0.2)))</f>
        <v>0.1</v>
      </c>
      <c r="I794" s="2">
        <f>cukier[[#This Row],[Rabat]]*cukier[[#This Row],[Ilosc]]</f>
        <v>18.2</v>
      </c>
    </row>
    <row r="795" spans="1:9" x14ac:dyDescent="0.25">
      <c r="A795" s="1">
        <v>39719</v>
      </c>
      <c r="B795" s="2" t="s">
        <v>45</v>
      </c>
      <c r="C795">
        <v>383</v>
      </c>
      <c r="D795">
        <f>SUMIF(B:B,cukier[[#This Row],[NIP]],C:C)</f>
        <v>26451</v>
      </c>
      <c r="E795" s="2">
        <f>YEAR(cukier[[#This Row],[Data]])</f>
        <v>2008</v>
      </c>
      <c r="F795" s="2">
        <f>VLOOKUP(cukier[[#This Row],[Rok]],$U$8:$V$17,2)*cukier[[#This Row],[Ilosc]]</f>
        <v>823.44999999999993</v>
      </c>
      <c r="G795" s="2">
        <f>SUMIFS(C:C,A:A,"&lt;"&amp;A795,B:B,cukier[[#This Row],[NIP]])+cukier[[#This Row],[Ilosc]]</f>
        <v>10049</v>
      </c>
      <c r="H795" s="2">
        <f>IF(cukier[[#This Row],[Dotychczas Kupno]]&lt;100, 0,IF(cukier[[#This Row],[Dotychczas Kupno]]&lt;1000, 0.05, IF(cukier[[#This Row],[Dotychczas Kupno]]&lt;10000, 0.1, 0.2)))</f>
        <v>0.2</v>
      </c>
      <c r="I795" s="2">
        <f>cukier[[#This Row],[Rabat]]*cukier[[#This Row],[Ilosc]]</f>
        <v>76.600000000000009</v>
      </c>
    </row>
    <row r="796" spans="1:9" x14ac:dyDescent="0.25">
      <c r="A796" s="1">
        <v>39722</v>
      </c>
      <c r="B796" s="2" t="s">
        <v>22</v>
      </c>
      <c r="C796">
        <v>113</v>
      </c>
      <c r="D796">
        <f>SUMIF(B:B,cukier[[#This Row],[NIP]],C:C)</f>
        <v>26025</v>
      </c>
      <c r="E796" s="2">
        <f>YEAR(cukier[[#This Row],[Data]])</f>
        <v>2008</v>
      </c>
      <c r="F796" s="2">
        <f>VLOOKUP(cukier[[#This Row],[Rok]],$U$8:$V$17,2)*cukier[[#This Row],[Ilosc]]</f>
        <v>242.95</v>
      </c>
      <c r="G796" s="2">
        <f>SUMIFS(C:C,A:A,"&lt;"&amp;A796,B:B,cukier[[#This Row],[NIP]])+cukier[[#This Row],[Ilosc]]</f>
        <v>8820</v>
      </c>
      <c r="H796" s="2">
        <f>IF(cukier[[#This Row],[Dotychczas Kupno]]&lt;100, 0,IF(cukier[[#This Row],[Dotychczas Kupno]]&lt;1000, 0.05, IF(cukier[[#This Row],[Dotychczas Kupno]]&lt;10000, 0.1, 0.2)))</f>
        <v>0.1</v>
      </c>
      <c r="I796" s="2">
        <f>cukier[[#This Row],[Rabat]]*cukier[[#This Row],[Ilosc]]</f>
        <v>11.3</v>
      </c>
    </row>
    <row r="797" spans="1:9" x14ac:dyDescent="0.25">
      <c r="A797" s="1">
        <v>39722</v>
      </c>
      <c r="B797" s="2" t="s">
        <v>63</v>
      </c>
      <c r="C797">
        <v>154</v>
      </c>
      <c r="D797">
        <f>SUMIF(B:B,cukier[[#This Row],[NIP]],C:C)</f>
        <v>1002</v>
      </c>
      <c r="E797" s="2">
        <f>YEAR(cukier[[#This Row],[Data]])</f>
        <v>2008</v>
      </c>
      <c r="F797" s="2">
        <f>VLOOKUP(cukier[[#This Row],[Rok]],$U$8:$V$17,2)*cukier[[#This Row],[Ilosc]]</f>
        <v>331.09999999999997</v>
      </c>
      <c r="G797" s="2">
        <f>SUMIFS(C:C,A:A,"&lt;"&amp;A797,B:B,cukier[[#This Row],[NIP]])+cukier[[#This Row],[Ilosc]]</f>
        <v>406</v>
      </c>
      <c r="H797" s="2">
        <f>IF(cukier[[#This Row],[Dotychczas Kupno]]&lt;100, 0,IF(cukier[[#This Row],[Dotychczas Kupno]]&lt;1000, 0.05, IF(cukier[[#This Row],[Dotychczas Kupno]]&lt;10000, 0.1, 0.2)))</f>
        <v>0.05</v>
      </c>
      <c r="I797" s="2">
        <f>cukier[[#This Row],[Rabat]]*cukier[[#This Row],[Ilosc]]</f>
        <v>7.7</v>
      </c>
    </row>
    <row r="798" spans="1:9" x14ac:dyDescent="0.25">
      <c r="A798" s="1">
        <v>39722</v>
      </c>
      <c r="B798" s="2" t="s">
        <v>36</v>
      </c>
      <c r="C798">
        <v>8</v>
      </c>
      <c r="D798">
        <f>SUMIF(B:B,cukier[[#This Row],[NIP]],C:C)</f>
        <v>48</v>
      </c>
      <c r="E798" s="2">
        <f>YEAR(cukier[[#This Row],[Data]])</f>
        <v>2008</v>
      </c>
      <c r="F798" s="2">
        <f>VLOOKUP(cukier[[#This Row],[Rok]],$U$8:$V$17,2)*cukier[[#This Row],[Ilosc]]</f>
        <v>17.2</v>
      </c>
      <c r="G798" s="2">
        <f>SUMIFS(C:C,A:A,"&lt;"&amp;A798,B:B,cukier[[#This Row],[NIP]])+cukier[[#This Row],[Ilosc]]</f>
        <v>34</v>
      </c>
      <c r="H798" s="2">
        <f>IF(cukier[[#This Row],[Dotychczas Kupno]]&lt;100, 0,IF(cukier[[#This Row],[Dotychczas Kupno]]&lt;1000, 0.05, IF(cukier[[#This Row],[Dotychczas Kupno]]&lt;10000, 0.1, 0.2)))</f>
        <v>0</v>
      </c>
      <c r="I798" s="2">
        <f>cukier[[#This Row],[Rabat]]*cukier[[#This Row],[Ilosc]]</f>
        <v>0</v>
      </c>
    </row>
    <row r="799" spans="1:9" x14ac:dyDescent="0.25">
      <c r="A799" s="1">
        <v>39725</v>
      </c>
      <c r="B799" s="2" t="s">
        <v>116</v>
      </c>
      <c r="C799">
        <v>5</v>
      </c>
      <c r="D799">
        <f>SUMIF(B:B,cukier[[#This Row],[NIP]],C:C)</f>
        <v>36</v>
      </c>
      <c r="E799" s="2">
        <f>YEAR(cukier[[#This Row],[Data]])</f>
        <v>2008</v>
      </c>
      <c r="F799" s="2">
        <f>VLOOKUP(cukier[[#This Row],[Rok]],$U$8:$V$17,2)*cukier[[#This Row],[Ilosc]]</f>
        <v>10.75</v>
      </c>
      <c r="G799" s="2">
        <f>SUMIFS(C:C,A:A,"&lt;"&amp;A799,B:B,cukier[[#This Row],[NIP]])+cukier[[#This Row],[Ilosc]]</f>
        <v>20</v>
      </c>
      <c r="H799" s="2">
        <f>IF(cukier[[#This Row],[Dotychczas Kupno]]&lt;100, 0,IF(cukier[[#This Row],[Dotychczas Kupno]]&lt;1000, 0.05, IF(cukier[[#This Row],[Dotychczas Kupno]]&lt;10000, 0.1, 0.2)))</f>
        <v>0</v>
      </c>
      <c r="I799" s="2">
        <f>cukier[[#This Row],[Rabat]]*cukier[[#This Row],[Ilosc]]</f>
        <v>0</v>
      </c>
    </row>
    <row r="800" spans="1:9" x14ac:dyDescent="0.25">
      <c r="A800" s="1">
        <v>39725</v>
      </c>
      <c r="B800" s="2" t="s">
        <v>42</v>
      </c>
      <c r="C800">
        <v>14</v>
      </c>
      <c r="D800">
        <f>SUMIF(B:B,cukier[[#This Row],[NIP]],C:C)</f>
        <v>63</v>
      </c>
      <c r="E800" s="2">
        <f>YEAR(cukier[[#This Row],[Data]])</f>
        <v>2008</v>
      </c>
      <c r="F800" s="2">
        <f>VLOOKUP(cukier[[#This Row],[Rok]],$U$8:$V$17,2)*cukier[[#This Row],[Ilosc]]</f>
        <v>30.099999999999998</v>
      </c>
      <c r="G800" s="2">
        <f>SUMIFS(C:C,A:A,"&lt;"&amp;A800,B:B,cukier[[#This Row],[NIP]])+cukier[[#This Row],[Ilosc]]</f>
        <v>41</v>
      </c>
      <c r="H800" s="2">
        <f>IF(cukier[[#This Row],[Dotychczas Kupno]]&lt;100, 0,IF(cukier[[#This Row],[Dotychczas Kupno]]&lt;1000, 0.05, IF(cukier[[#This Row],[Dotychczas Kupno]]&lt;10000, 0.1, 0.2)))</f>
        <v>0</v>
      </c>
      <c r="I800" s="2">
        <f>cukier[[#This Row],[Rabat]]*cukier[[#This Row],[Ilosc]]</f>
        <v>0</v>
      </c>
    </row>
    <row r="801" spans="1:9" x14ac:dyDescent="0.25">
      <c r="A801" s="1">
        <v>39727</v>
      </c>
      <c r="B801" s="2" t="s">
        <v>71</v>
      </c>
      <c r="C801">
        <v>27</v>
      </c>
      <c r="D801">
        <f>SUMIF(B:B,cukier[[#This Row],[NIP]],C:C)</f>
        <v>3185</v>
      </c>
      <c r="E801" s="2">
        <f>YEAR(cukier[[#This Row],[Data]])</f>
        <v>2008</v>
      </c>
      <c r="F801" s="2">
        <f>VLOOKUP(cukier[[#This Row],[Rok]],$U$8:$V$17,2)*cukier[[#This Row],[Ilosc]]</f>
        <v>58.05</v>
      </c>
      <c r="G801" s="2">
        <f>SUMIFS(C:C,A:A,"&lt;"&amp;A801,B:B,cukier[[#This Row],[NIP]])+cukier[[#This Row],[Ilosc]]</f>
        <v>1065</v>
      </c>
      <c r="H801" s="2">
        <f>IF(cukier[[#This Row],[Dotychczas Kupno]]&lt;100, 0,IF(cukier[[#This Row],[Dotychczas Kupno]]&lt;1000, 0.05, IF(cukier[[#This Row],[Dotychczas Kupno]]&lt;10000, 0.1, 0.2)))</f>
        <v>0.1</v>
      </c>
      <c r="I801" s="2">
        <f>cukier[[#This Row],[Rabat]]*cukier[[#This Row],[Ilosc]]</f>
        <v>2.7</v>
      </c>
    </row>
    <row r="802" spans="1:9" x14ac:dyDescent="0.25">
      <c r="A802" s="1">
        <v>39727</v>
      </c>
      <c r="B802" s="2" t="s">
        <v>8</v>
      </c>
      <c r="C802">
        <v>141</v>
      </c>
      <c r="D802">
        <f>SUMIF(B:B,cukier[[#This Row],[NIP]],C:C)</f>
        <v>3835</v>
      </c>
      <c r="E802" s="2">
        <f>YEAR(cukier[[#This Row],[Data]])</f>
        <v>2008</v>
      </c>
      <c r="F802" s="2">
        <f>VLOOKUP(cukier[[#This Row],[Rok]],$U$8:$V$17,2)*cukier[[#This Row],[Ilosc]]</f>
        <v>303.14999999999998</v>
      </c>
      <c r="G802" s="2">
        <f>SUMIFS(C:C,A:A,"&lt;"&amp;A802,B:B,cukier[[#This Row],[NIP]])+cukier[[#This Row],[Ilosc]]</f>
        <v>1158</v>
      </c>
      <c r="H802" s="2">
        <f>IF(cukier[[#This Row],[Dotychczas Kupno]]&lt;100, 0,IF(cukier[[#This Row],[Dotychczas Kupno]]&lt;1000, 0.05, IF(cukier[[#This Row],[Dotychczas Kupno]]&lt;10000, 0.1, 0.2)))</f>
        <v>0.1</v>
      </c>
      <c r="I802" s="2">
        <f>cukier[[#This Row],[Rabat]]*cukier[[#This Row],[Ilosc]]</f>
        <v>14.100000000000001</v>
      </c>
    </row>
    <row r="803" spans="1:9" x14ac:dyDescent="0.25">
      <c r="A803" s="1">
        <v>39729</v>
      </c>
      <c r="B803" s="2" t="s">
        <v>175</v>
      </c>
      <c r="C803">
        <v>14</v>
      </c>
      <c r="D803">
        <f>SUMIF(B:B,cukier[[#This Row],[NIP]],C:C)</f>
        <v>59</v>
      </c>
      <c r="E803" s="2">
        <f>YEAR(cukier[[#This Row],[Data]])</f>
        <v>2008</v>
      </c>
      <c r="F803" s="2">
        <f>VLOOKUP(cukier[[#This Row],[Rok]],$U$8:$V$17,2)*cukier[[#This Row],[Ilosc]]</f>
        <v>30.099999999999998</v>
      </c>
      <c r="G803" s="2">
        <f>SUMIFS(C:C,A:A,"&lt;"&amp;A803,B:B,cukier[[#This Row],[NIP]])+cukier[[#This Row],[Ilosc]]</f>
        <v>14</v>
      </c>
      <c r="H803" s="2">
        <f>IF(cukier[[#This Row],[Dotychczas Kupno]]&lt;100, 0,IF(cukier[[#This Row],[Dotychczas Kupno]]&lt;1000, 0.05, IF(cukier[[#This Row],[Dotychczas Kupno]]&lt;10000, 0.1, 0.2)))</f>
        <v>0</v>
      </c>
      <c r="I803" s="2">
        <f>cukier[[#This Row],[Rabat]]*cukier[[#This Row],[Ilosc]]</f>
        <v>0</v>
      </c>
    </row>
    <row r="804" spans="1:9" x14ac:dyDescent="0.25">
      <c r="A804" s="1">
        <v>39729</v>
      </c>
      <c r="B804" s="2" t="s">
        <v>31</v>
      </c>
      <c r="C804">
        <v>136</v>
      </c>
      <c r="D804">
        <f>SUMIF(B:B,cukier[[#This Row],[NIP]],C:C)</f>
        <v>1737</v>
      </c>
      <c r="E804" s="2">
        <f>YEAR(cukier[[#This Row],[Data]])</f>
        <v>2008</v>
      </c>
      <c r="F804" s="2">
        <f>VLOOKUP(cukier[[#This Row],[Rok]],$U$8:$V$17,2)*cukier[[#This Row],[Ilosc]]</f>
        <v>292.39999999999998</v>
      </c>
      <c r="G804" s="2">
        <f>SUMIFS(C:C,A:A,"&lt;"&amp;A804,B:B,cukier[[#This Row],[NIP]])+cukier[[#This Row],[Ilosc]]</f>
        <v>647</v>
      </c>
      <c r="H804" s="2">
        <f>IF(cukier[[#This Row],[Dotychczas Kupno]]&lt;100, 0,IF(cukier[[#This Row],[Dotychczas Kupno]]&lt;1000, 0.05, IF(cukier[[#This Row],[Dotychczas Kupno]]&lt;10000, 0.1, 0.2)))</f>
        <v>0.05</v>
      </c>
      <c r="I804" s="2">
        <f>cukier[[#This Row],[Rabat]]*cukier[[#This Row],[Ilosc]]</f>
        <v>6.8000000000000007</v>
      </c>
    </row>
    <row r="805" spans="1:9" x14ac:dyDescent="0.25">
      <c r="A805" s="1">
        <v>39729</v>
      </c>
      <c r="B805" s="2" t="s">
        <v>5</v>
      </c>
      <c r="C805">
        <v>378</v>
      </c>
      <c r="D805">
        <f>SUMIF(B:B,cukier[[#This Row],[NIP]],C:C)</f>
        <v>11402</v>
      </c>
      <c r="E805" s="2">
        <f>YEAR(cukier[[#This Row],[Data]])</f>
        <v>2008</v>
      </c>
      <c r="F805" s="2">
        <f>VLOOKUP(cukier[[#This Row],[Rok]],$U$8:$V$17,2)*cukier[[#This Row],[Ilosc]]</f>
        <v>812.69999999999993</v>
      </c>
      <c r="G805" s="2">
        <f>SUMIFS(C:C,A:A,"&lt;"&amp;A805,B:B,cukier[[#This Row],[NIP]])+cukier[[#This Row],[Ilosc]]</f>
        <v>5257</v>
      </c>
      <c r="H805" s="2">
        <f>IF(cukier[[#This Row],[Dotychczas Kupno]]&lt;100, 0,IF(cukier[[#This Row],[Dotychczas Kupno]]&lt;1000, 0.05, IF(cukier[[#This Row],[Dotychczas Kupno]]&lt;10000, 0.1, 0.2)))</f>
        <v>0.1</v>
      </c>
      <c r="I805" s="2">
        <f>cukier[[#This Row],[Rabat]]*cukier[[#This Row],[Ilosc]]</f>
        <v>37.800000000000004</v>
      </c>
    </row>
    <row r="806" spans="1:9" x14ac:dyDescent="0.25">
      <c r="A806" s="1">
        <v>39729</v>
      </c>
      <c r="B806" s="2" t="s">
        <v>159</v>
      </c>
      <c r="C806">
        <v>12</v>
      </c>
      <c r="D806">
        <f>SUMIF(B:B,cukier[[#This Row],[NIP]],C:C)</f>
        <v>46</v>
      </c>
      <c r="E806" s="2">
        <f>YEAR(cukier[[#This Row],[Data]])</f>
        <v>2008</v>
      </c>
      <c r="F806" s="2">
        <f>VLOOKUP(cukier[[#This Row],[Rok]],$U$8:$V$17,2)*cukier[[#This Row],[Ilosc]]</f>
        <v>25.799999999999997</v>
      </c>
      <c r="G806" s="2">
        <f>SUMIFS(C:C,A:A,"&lt;"&amp;A806,B:B,cukier[[#This Row],[NIP]])+cukier[[#This Row],[Ilosc]]</f>
        <v>17</v>
      </c>
      <c r="H806" s="2">
        <f>IF(cukier[[#This Row],[Dotychczas Kupno]]&lt;100, 0,IF(cukier[[#This Row],[Dotychczas Kupno]]&lt;1000, 0.05, IF(cukier[[#This Row],[Dotychczas Kupno]]&lt;10000, 0.1, 0.2)))</f>
        <v>0</v>
      </c>
      <c r="I806" s="2">
        <f>cukier[[#This Row],[Rabat]]*cukier[[#This Row],[Ilosc]]</f>
        <v>0</v>
      </c>
    </row>
    <row r="807" spans="1:9" x14ac:dyDescent="0.25">
      <c r="A807" s="1">
        <v>39732</v>
      </c>
      <c r="B807" s="2" t="s">
        <v>45</v>
      </c>
      <c r="C807">
        <v>284</v>
      </c>
      <c r="D807">
        <f>SUMIF(B:B,cukier[[#This Row],[NIP]],C:C)</f>
        <v>26451</v>
      </c>
      <c r="E807" s="2">
        <f>YEAR(cukier[[#This Row],[Data]])</f>
        <v>2008</v>
      </c>
      <c r="F807" s="2">
        <f>VLOOKUP(cukier[[#This Row],[Rok]],$U$8:$V$17,2)*cukier[[#This Row],[Ilosc]]</f>
        <v>610.6</v>
      </c>
      <c r="G807" s="2">
        <f>SUMIFS(C:C,A:A,"&lt;"&amp;A807,B:B,cukier[[#This Row],[NIP]])+cukier[[#This Row],[Ilosc]]</f>
        <v>10333</v>
      </c>
      <c r="H807" s="2">
        <f>IF(cukier[[#This Row],[Dotychczas Kupno]]&lt;100, 0,IF(cukier[[#This Row],[Dotychczas Kupno]]&lt;1000, 0.05, IF(cukier[[#This Row],[Dotychczas Kupno]]&lt;10000, 0.1, 0.2)))</f>
        <v>0.2</v>
      </c>
      <c r="I807" s="2">
        <f>cukier[[#This Row],[Rabat]]*cukier[[#This Row],[Ilosc]]</f>
        <v>56.800000000000004</v>
      </c>
    </row>
    <row r="808" spans="1:9" x14ac:dyDescent="0.25">
      <c r="A808" s="1">
        <v>39733</v>
      </c>
      <c r="B808" s="2" t="s">
        <v>19</v>
      </c>
      <c r="C808">
        <v>54</v>
      </c>
      <c r="D808">
        <f>SUMIF(B:B,cukier[[#This Row],[NIP]],C:C)</f>
        <v>4784</v>
      </c>
      <c r="E808" s="2">
        <f>YEAR(cukier[[#This Row],[Data]])</f>
        <v>2008</v>
      </c>
      <c r="F808" s="2">
        <f>VLOOKUP(cukier[[#This Row],[Rok]],$U$8:$V$17,2)*cukier[[#This Row],[Ilosc]]</f>
        <v>116.1</v>
      </c>
      <c r="G808" s="2">
        <f>SUMIFS(C:C,A:A,"&lt;"&amp;A808,B:B,cukier[[#This Row],[NIP]])+cukier[[#This Row],[Ilosc]]</f>
        <v>1591</v>
      </c>
      <c r="H808" s="2">
        <f>IF(cukier[[#This Row],[Dotychczas Kupno]]&lt;100, 0,IF(cukier[[#This Row],[Dotychczas Kupno]]&lt;1000, 0.05, IF(cukier[[#This Row],[Dotychczas Kupno]]&lt;10000, 0.1, 0.2)))</f>
        <v>0.1</v>
      </c>
      <c r="I808" s="2">
        <f>cukier[[#This Row],[Rabat]]*cukier[[#This Row],[Ilosc]]</f>
        <v>5.4</v>
      </c>
    </row>
    <row r="809" spans="1:9" x14ac:dyDescent="0.25">
      <c r="A809" s="1">
        <v>39733</v>
      </c>
      <c r="B809" s="2" t="s">
        <v>31</v>
      </c>
      <c r="C809">
        <v>51</v>
      </c>
      <c r="D809">
        <f>SUMIF(B:B,cukier[[#This Row],[NIP]],C:C)</f>
        <v>1737</v>
      </c>
      <c r="E809" s="2">
        <f>YEAR(cukier[[#This Row],[Data]])</f>
        <v>2008</v>
      </c>
      <c r="F809" s="2">
        <f>VLOOKUP(cukier[[#This Row],[Rok]],$U$8:$V$17,2)*cukier[[#This Row],[Ilosc]]</f>
        <v>109.64999999999999</v>
      </c>
      <c r="G809" s="2">
        <f>SUMIFS(C:C,A:A,"&lt;"&amp;A809,B:B,cukier[[#This Row],[NIP]])+cukier[[#This Row],[Ilosc]]</f>
        <v>698</v>
      </c>
      <c r="H809" s="2">
        <f>IF(cukier[[#This Row],[Dotychczas Kupno]]&lt;100, 0,IF(cukier[[#This Row],[Dotychczas Kupno]]&lt;1000, 0.05, IF(cukier[[#This Row],[Dotychczas Kupno]]&lt;10000, 0.1, 0.2)))</f>
        <v>0.05</v>
      </c>
      <c r="I809" s="2">
        <f>cukier[[#This Row],[Rabat]]*cukier[[#This Row],[Ilosc]]</f>
        <v>2.5500000000000003</v>
      </c>
    </row>
    <row r="810" spans="1:9" x14ac:dyDescent="0.25">
      <c r="A810" s="1">
        <v>39733</v>
      </c>
      <c r="B810" s="2" t="s">
        <v>55</v>
      </c>
      <c r="C810">
        <v>159</v>
      </c>
      <c r="D810">
        <f>SUMIF(B:B,cukier[[#This Row],[NIP]],C:C)</f>
        <v>4926</v>
      </c>
      <c r="E810" s="2">
        <f>YEAR(cukier[[#This Row],[Data]])</f>
        <v>2008</v>
      </c>
      <c r="F810" s="2">
        <f>VLOOKUP(cukier[[#This Row],[Rok]],$U$8:$V$17,2)*cukier[[#This Row],[Ilosc]]</f>
        <v>341.84999999999997</v>
      </c>
      <c r="G810" s="2">
        <f>SUMIFS(C:C,A:A,"&lt;"&amp;A810,B:B,cukier[[#This Row],[NIP]])+cukier[[#This Row],[Ilosc]]</f>
        <v>1956</v>
      </c>
      <c r="H810" s="2">
        <f>IF(cukier[[#This Row],[Dotychczas Kupno]]&lt;100, 0,IF(cukier[[#This Row],[Dotychczas Kupno]]&lt;1000, 0.05, IF(cukier[[#This Row],[Dotychczas Kupno]]&lt;10000, 0.1, 0.2)))</f>
        <v>0.1</v>
      </c>
      <c r="I810" s="2">
        <f>cukier[[#This Row],[Rabat]]*cukier[[#This Row],[Ilosc]]</f>
        <v>15.9</v>
      </c>
    </row>
    <row r="811" spans="1:9" x14ac:dyDescent="0.25">
      <c r="A811" s="1">
        <v>39738</v>
      </c>
      <c r="B811" s="2" t="s">
        <v>9</v>
      </c>
      <c r="C811">
        <v>351</v>
      </c>
      <c r="D811">
        <f>SUMIF(B:B,cukier[[#This Row],[NIP]],C:C)</f>
        <v>26955</v>
      </c>
      <c r="E811" s="2">
        <f>YEAR(cukier[[#This Row],[Data]])</f>
        <v>2008</v>
      </c>
      <c r="F811" s="2">
        <f>VLOOKUP(cukier[[#This Row],[Rok]],$U$8:$V$17,2)*cukier[[#This Row],[Ilosc]]</f>
        <v>754.65</v>
      </c>
      <c r="G811" s="2">
        <f>SUMIFS(C:C,A:A,"&lt;"&amp;A811,B:B,cukier[[#This Row],[NIP]])+cukier[[#This Row],[Ilosc]]</f>
        <v>9869</v>
      </c>
      <c r="H811" s="2">
        <f>IF(cukier[[#This Row],[Dotychczas Kupno]]&lt;100, 0,IF(cukier[[#This Row],[Dotychczas Kupno]]&lt;1000, 0.05, IF(cukier[[#This Row],[Dotychczas Kupno]]&lt;10000, 0.1, 0.2)))</f>
        <v>0.1</v>
      </c>
      <c r="I811" s="2">
        <f>cukier[[#This Row],[Rabat]]*cukier[[#This Row],[Ilosc]]</f>
        <v>35.1</v>
      </c>
    </row>
    <row r="812" spans="1:9" x14ac:dyDescent="0.25">
      <c r="A812" s="1">
        <v>39738</v>
      </c>
      <c r="B812" s="2" t="s">
        <v>22</v>
      </c>
      <c r="C812">
        <v>390</v>
      </c>
      <c r="D812">
        <f>SUMIF(B:B,cukier[[#This Row],[NIP]],C:C)</f>
        <v>26025</v>
      </c>
      <c r="E812" s="2">
        <f>YEAR(cukier[[#This Row],[Data]])</f>
        <v>2008</v>
      </c>
      <c r="F812" s="2">
        <f>VLOOKUP(cukier[[#This Row],[Rok]],$U$8:$V$17,2)*cukier[[#This Row],[Ilosc]]</f>
        <v>838.5</v>
      </c>
      <c r="G812" s="2">
        <f>SUMIFS(C:C,A:A,"&lt;"&amp;A812,B:B,cukier[[#This Row],[NIP]])+cukier[[#This Row],[Ilosc]]</f>
        <v>9210</v>
      </c>
      <c r="H812" s="2">
        <f>IF(cukier[[#This Row],[Dotychczas Kupno]]&lt;100, 0,IF(cukier[[#This Row],[Dotychczas Kupno]]&lt;1000, 0.05, IF(cukier[[#This Row],[Dotychczas Kupno]]&lt;10000, 0.1, 0.2)))</f>
        <v>0.1</v>
      </c>
      <c r="I812" s="2">
        <f>cukier[[#This Row],[Rabat]]*cukier[[#This Row],[Ilosc]]</f>
        <v>39</v>
      </c>
    </row>
    <row r="813" spans="1:9" x14ac:dyDescent="0.25">
      <c r="A813" s="1">
        <v>39738</v>
      </c>
      <c r="B813" s="2" t="s">
        <v>33</v>
      </c>
      <c r="C813">
        <v>4</v>
      </c>
      <c r="D813">
        <f>SUMIF(B:B,cukier[[#This Row],[NIP]],C:C)</f>
        <v>28</v>
      </c>
      <c r="E813" s="2">
        <f>YEAR(cukier[[#This Row],[Data]])</f>
        <v>2008</v>
      </c>
      <c r="F813" s="2">
        <f>VLOOKUP(cukier[[#This Row],[Rok]],$U$8:$V$17,2)*cukier[[#This Row],[Ilosc]]</f>
        <v>8.6</v>
      </c>
      <c r="G813" s="2">
        <f>SUMIFS(C:C,A:A,"&lt;"&amp;A813,B:B,cukier[[#This Row],[NIP]])+cukier[[#This Row],[Ilosc]]</f>
        <v>27</v>
      </c>
      <c r="H813" s="2">
        <f>IF(cukier[[#This Row],[Dotychczas Kupno]]&lt;100, 0,IF(cukier[[#This Row],[Dotychczas Kupno]]&lt;1000, 0.05, IF(cukier[[#This Row],[Dotychczas Kupno]]&lt;10000, 0.1, 0.2)))</f>
        <v>0</v>
      </c>
      <c r="I813" s="2">
        <f>cukier[[#This Row],[Rabat]]*cukier[[#This Row],[Ilosc]]</f>
        <v>0</v>
      </c>
    </row>
    <row r="814" spans="1:9" x14ac:dyDescent="0.25">
      <c r="A814" s="1">
        <v>39739</v>
      </c>
      <c r="B814" s="2" t="s">
        <v>35</v>
      </c>
      <c r="C814">
        <v>140</v>
      </c>
      <c r="D814">
        <f>SUMIF(B:B,cukier[[#This Row],[NIP]],C:C)</f>
        <v>4407</v>
      </c>
      <c r="E814" s="2">
        <f>YEAR(cukier[[#This Row],[Data]])</f>
        <v>2008</v>
      </c>
      <c r="F814" s="2">
        <f>VLOOKUP(cukier[[#This Row],[Rok]],$U$8:$V$17,2)*cukier[[#This Row],[Ilosc]]</f>
        <v>301</v>
      </c>
      <c r="G814" s="2">
        <f>SUMIFS(C:C,A:A,"&lt;"&amp;A814,B:B,cukier[[#This Row],[NIP]])+cukier[[#This Row],[Ilosc]]</f>
        <v>1293</v>
      </c>
      <c r="H814" s="2">
        <f>IF(cukier[[#This Row],[Dotychczas Kupno]]&lt;100, 0,IF(cukier[[#This Row],[Dotychczas Kupno]]&lt;1000, 0.05, IF(cukier[[#This Row],[Dotychczas Kupno]]&lt;10000, 0.1, 0.2)))</f>
        <v>0.1</v>
      </c>
      <c r="I814" s="2">
        <f>cukier[[#This Row],[Rabat]]*cukier[[#This Row],[Ilosc]]</f>
        <v>14</v>
      </c>
    </row>
    <row r="815" spans="1:9" x14ac:dyDescent="0.25">
      <c r="A815" s="1">
        <v>39740</v>
      </c>
      <c r="B815" s="2" t="s">
        <v>50</v>
      </c>
      <c r="C815">
        <v>125</v>
      </c>
      <c r="D815">
        <f>SUMIF(B:B,cukier[[#This Row],[NIP]],C:C)</f>
        <v>22352</v>
      </c>
      <c r="E815" s="2">
        <f>YEAR(cukier[[#This Row],[Data]])</f>
        <v>2008</v>
      </c>
      <c r="F815" s="2">
        <f>VLOOKUP(cukier[[#This Row],[Rok]],$U$8:$V$17,2)*cukier[[#This Row],[Ilosc]]</f>
        <v>268.75</v>
      </c>
      <c r="G815" s="2">
        <f>SUMIFS(C:C,A:A,"&lt;"&amp;A815,B:B,cukier[[#This Row],[NIP]])+cukier[[#This Row],[Ilosc]]</f>
        <v>10321</v>
      </c>
      <c r="H815" s="2">
        <f>IF(cukier[[#This Row],[Dotychczas Kupno]]&lt;100, 0,IF(cukier[[#This Row],[Dotychczas Kupno]]&lt;1000, 0.05, IF(cukier[[#This Row],[Dotychczas Kupno]]&lt;10000, 0.1, 0.2)))</f>
        <v>0.2</v>
      </c>
      <c r="I815" s="2">
        <f>cukier[[#This Row],[Rabat]]*cukier[[#This Row],[Ilosc]]</f>
        <v>25</v>
      </c>
    </row>
    <row r="816" spans="1:9" x14ac:dyDescent="0.25">
      <c r="A816" s="1">
        <v>39740</v>
      </c>
      <c r="B816" s="2" t="s">
        <v>66</v>
      </c>
      <c r="C816">
        <v>97</v>
      </c>
      <c r="D816">
        <f>SUMIF(B:B,cukier[[#This Row],[NIP]],C:C)</f>
        <v>3795</v>
      </c>
      <c r="E816" s="2">
        <f>YEAR(cukier[[#This Row],[Data]])</f>
        <v>2008</v>
      </c>
      <c r="F816" s="2">
        <f>VLOOKUP(cukier[[#This Row],[Rok]],$U$8:$V$17,2)*cukier[[#This Row],[Ilosc]]</f>
        <v>208.54999999999998</v>
      </c>
      <c r="G816" s="2">
        <f>SUMIFS(C:C,A:A,"&lt;"&amp;A816,B:B,cukier[[#This Row],[NIP]])+cukier[[#This Row],[Ilosc]]</f>
        <v>1517</v>
      </c>
      <c r="H816" s="2">
        <f>IF(cukier[[#This Row],[Dotychczas Kupno]]&lt;100, 0,IF(cukier[[#This Row],[Dotychczas Kupno]]&lt;1000, 0.05, IF(cukier[[#This Row],[Dotychczas Kupno]]&lt;10000, 0.1, 0.2)))</f>
        <v>0.1</v>
      </c>
      <c r="I816" s="2">
        <f>cukier[[#This Row],[Rabat]]*cukier[[#This Row],[Ilosc]]</f>
        <v>9.7000000000000011</v>
      </c>
    </row>
    <row r="817" spans="1:9" x14ac:dyDescent="0.25">
      <c r="A817" s="1">
        <v>39743</v>
      </c>
      <c r="B817" s="2" t="s">
        <v>66</v>
      </c>
      <c r="C817">
        <v>190</v>
      </c>
      <c r="D817">
        <f>SUMIF(B:B,cukier[[#This Row],[NIP]],C:C)</f>
        <v>3795</v>
      </c>
      <c r="E817" s="2">
        <f>YEAR(cukier[[#This Row],[Data]])</f>
        <v>2008</v>
      </c>
      <c r="F817" s="2">
        <f>VLOOKUP(cukier[[#This Row],[Rok]],$U$8:$V$17,2)*cukier[[#This Row],[Ilosc]]</f>
        <v>408.5</v>
      </c>
      <c r="G817" s="2">
        <f>SUMIFS(C:C,A:A,"&lt;"&amp;A817,B:B,cukier[[#This Row],[NIP]])+cukier[[#This Row],[Ilosc]]</f>
        <v>1707</v>
      </c>
      <c r="H817" s="2">
        <f>IF(cukier[[#This Row],[Dotychczas Kupno]]&lt;100, 0,IF(cukier[[#This Row],[Dotychczas Kupno]]&lt;1000, 0.05, IF(cukier[[#This Row],[Dotychczas Kupno]]&lt;10000, 0.1, 0.2)))</f>
        <v>0.1</v>
      </c>
      <c r="I817" s="2">
        <f>cukier[[#This Row],[Rabat]]*cukier[[#This Row],[Ilosc]]</f>
        <v>19</v>
      </c>
    </row>
    <row r="818" spans="1:9" x14ac:dyDescent="0.25">
      <c r="A818" s="1">
        <v>39745</v>
      </c>
      <c r="B818" s="2" t="s">
        <v>14</v>
      </c>
      <c r="C818">
        <v>415</v>
      </c>
      <c r="D818">
        <f>SUMIF(B:B,cukier[[#This Row],[NIP]],C:C)</f>
        <v>23660</v>
      </c>
      <c r="E818" s="2">
        <f>YEAR(cukier[[#This Row],[Data]])</f>
        <v>2008</v>
      </c>
      <c r="F818" s="2">
        <f>VLOOKUP(cukier[[#This Row],[Rok]],$U$8:$V$17,2)*cukier[[#This Row],[Ilosc]]</f>
        <v>892.25</v>
      </c>
      <c r="G818" s="2">
        <f>SUMIFS(C:C,A:A,"&lt;"&amp;A818,B:B,cukier[[#This Row],[NIP]])+cukier[[#This Row],[Ilosc]]</f>
        <v>9098</v>
      </c>
      <c r="H818" s="2">
        <f>IF(cukier[[#This Row],[Dotychczas Kupno]]&lt;100, 0,IF(cukier[[#This Row],[Dotychczas Kupno]]&lt;1000, 0.05, IF(cukier[[#This Row],[Dotychczas Kupno]]&lt;10000, 0.1, 0.2)))</f>
        <v>0.1</v>
      </c>
      <c r="I818" s="2">
        <f>cukier[[#This Row],[Rabat]]*cukier[[#This Row],[Ilosc]]</f>
        <v>41.5</v>
      </c>
    </row>
    <row r="819" spans="1:9" x14ac:dyDescent="0.25">
      <c r="A819" s="1">
        <v>39747</v>
      </c>
      <c r="B819" s="2" t="s">
        <v>9</v>
      </c>
      <c r="C819">
        <v>269</v>
      </c>
      <c r="D819">
        <f>SUMIF(B:B,cukier[[#This Row],[NIP]],C:C)</f>
        <v>26955</v>
      </c>
      <c r="E819" s="2">
        <f>YEAR(cukier[[#This Row],[Data]])</f>
        <v>2008</v>
      </c>
      <c r="F819" s="2">
        <f>VLOOKUP(cukier[[#This Row],[Rok]],$U$8:$V$17,2)*cukier[[#This Row],[Ilosc]]</f>
        <v>578.35</v>
      </c>
      <c r="G819" s="2">
        <f>SUMIFS(C:C,A:A,"&lt;"&amp;A819,B:B,cukier[[#This Row],[NIP]])+cukier[[#This Row],[Ilosc]]</f>
        <v>10138</v>
      </c>
      <c r="H819" s="2">
        <f>IF(cukier[[#This Row],[Dotychczas Kupno]]&lt;100, 0,IF(cukier[[#This Row],[Dotychczas Kupno]]&lt;1000, 0.05, IF(cukier[[#This Row],[Dotychczas Kupno]]&lt;10000, 0.1, 0.2)))</f>
        <v>0.2</v>
      </c>
      <c r="I819" s="2">
        <f>cukier[[#This Row],[Rabat]]*cukier[[#This Row],[Ilosc]]</f>
        <v>53.800000000000004</v>
      </c>
    </row>
    <row r="820" spans="1:9" x14ac:dyDescent="0.25">
      <c r="A820" s="1">
        <v>39747</v>
      </c>
      <c r="B820" s="2" t="s">
        <v>140</v>
      </c>
      <c r="C820">
        <v>11</v>
      </c>
      <c r="D820">
        <f>SUMIF(B:B,cukier[[#This Row],[NIP]],C:C)</f>
        <v>40</v>
      </c>
      <c r="E820" s="2">
        <f>YEAR(cukier[[#This Row],[Data]])</f>
        <v>2008</v>
      </c>
      <c r="F820" s="2">
        <f>VLOOKUP(cukier[[#This Row],[Rok]],$U$8:$V$17,2)*cukier[[#This Row],[Ilosc]]</f>
        <v>23.65</v>
      </c>
      <c r="G820" s="2">
        <f>SUMIFS(C:C,A:A,"&lt;"&amp;A820,B:B,cukier[[#This Row],[NIP]])+cukier[[#This Row],[Ilosc]]</f>
        <v>26</v>
      </c>
      <c r="H820" s="2">
        <f>IF(cukier[[#This Row],[Dotychczas Kupno]]&lt;100, 0,IF(cukier[[#This Row],[Dotychczas Kupno]]&lt;1000, 0.05, IF(cukier[[#This Row],[Dotychczas Kupno]]&lt;10000, 0.1, 0.2)))</f>
        <v>0</v>
      </c>
      <c r="I820" s="2">
        <f>cukier[[#This Row],[Rabat]]*cukier[[#This Row],[Ilosc]]</f>
        <v>0</v>
      </c>
    </row>
    <row r="821" spans="1:9" x14ac:dyDescent="0.25">
      <c r="A821" s="1">
        <v>39747</v>
      </c>
      <c r="B821" s="2" t="s">
        <v>45</v>
      </c>
      <c r="C821">
        <v>162</v>
      </c>
      <c r="D821">
        <f>SUMIF(B:B,cukier[[#This Row],[NIP]],C:C)</f>
        <v>26451</v>
      </c>
      <c r="E821" s="2">
        <f>YEAR(cukier[[#This Row],[Data]])</f>
        <v>2008</v>
      </c>
      <c r="F821" s="2">
        <f>VLOOKUP(cukier[[#This Row],[Rok]],$U$8:$V$17,2)*cukier[[#This Row],[Ilosc]]</f>
        <v>348.3</v>
      </c>
      <c r="G821" s="2">
        <f>SUMIFS(C:C,A:A,"&lt;"&amp;A821,B:B,cukier[[#This Row],[NIP]])+cukier[[#This Row],[Ilosc]]</f>
        <v>10495</v>
      </c>
      <c r="H821" s="2">
        <f>IF(cukier[[#This Row],[Dotychczas Kupno]]&lt;100, 0,IF(cukier[[#This Row],[Dotychczas Kupno]]&lt;1000, 0.05, IF(cukier[[#This Row],[Dotychczas Kupno]]&lt;10000, 0.1, 0.2)))</f>
        <v>0.2</v>
      </c>
      <c r="I821" s="2">
        <f>cukier[[#This Row],[Rabat]]*cukier[[#This Row],[Ilosc]]</f>
        <v>32.4</v>
      </c>
    </row>
    <row r="822" spans="1:9" x14ac:dyDescent="0.25">
      <c r="A822" s="1">
        <v>39757</v>
      </c>
      <c r="B822" s="2" t="s">
        <v>18</v>
      </c>
      <c r="C822">
        <v>75</v>
      </c>
      <c r="D822">
        <f>SUMIF(B:B,cukier[[#This Row],[NIP]],C:C)</f>
        <v>5156</v>
      </c>
      <c r="E822" s="2">
        <f>YEAR(cukier[[#This Row],[Data]])</f>
        <v>2008</v>
      </c>
      <c r="F822" s="2">
        <f>VLOOKUP(cukier[[#This Row],[Rok]],$U$8:$V$17,2)*cukier[[#This Row],[Ilosc]]</f>
        <v>161.25</v>
      </c>
      <c r="G822" s="2">
        <f>SUMIFS(C:C,A:A,"&lt;"&amp;A822,B:B,cukier[[#This Row],[NIP]])+cukier[[#This Row],[Ilosc]]</f>
        <v>2810</v>
      </c>
      <c r="H822" s="2">
        <f>IF(cukier[[#This Row],[Dotychczas Kupno]]&lt;100, 0,IF(cukier[[#This Row],[Dotychczas Kupno]]&lt;1000, 0.05, IF(cukier[[#This Row],[Dotychczas Kupno]]&lt;10000, 0.1, 0.2)))</f>
        <v>0.1</v>
      </c>
      <c r="I822" s="2">
        <f>cukier[[#This Row],[Rabat]]*cukier[[#This Row],[Ilosc]]</f>
        <v>7.5</v>
      </c>
    </row>
    <row r="823" spans="1:9" x14ac:dyDescent="0.25">
      <c r="A823" s="1">
        <v>39759</v>
      </c>
      <c r="B823" s="2" t="s">
        <v>22</v>
      </c>
      <c r="C823">
        <v>358</v>
      </c>
      <c r="D823">
        <f>SUMIF(B:B,cukier[[#This Row],[NIP]],C:C)</f>
        <v>26025</v>
      </c>
      <c r="E823" s="2">
        <f>YEAR(cukier[[#This Row],[Data]])</f>
        <v>2008</v>
      </c>
      <c r="F823" s="2">
        <f>VLOOKUP(cukier[[#This Row],[Rok]],$U$8:$V$17,2)*cukier[[#This Row],[Ilosc]]</f>
        <v>769.69999999999993</v>
      </c>
      <c r="G823" s="2">
        <f>SUMIFS(C:C,A:A,"&lt;"&amp;A823,B:B,cukier[[#This Row],[NIP]])+cukier[[#This Row],[Ilosc]]</f>
        <v>9568</v>
      </c>
      <c r="H823" s="2">
        <f>IF(cukier[[#This Row],[Dotychczas Kupno]]&lt;100, 0,IF(cukier[[#This Row],[Dotychczas Kupno]]&lt;1000, 0.05, IF(cukier[[#This Row],[Dotychczas Kupno]]&lt;10000, 0.1, 0.2)))</f>
        <v>0.1</v>
      </c>
      <c r="I823" s="2">
        <f>cukier[[#This Row],[Rabat]]*cukier[[#This Row],[Ilosc]]</f>
        <v>35.800000000000004</v>
      </c>
    </row>
    <row r="824" spans="1:9" x14ac:dyDescent="0.25">
      <c r="A824" s="1">
        <v>39760</v>
      </c>
      <c r="B824" s="2" t="s">
        <v>8</v>
      </c>
      <c r="C824">
        <v>198</v>
      </c>
      <c r="D824">
        <f>SUMIF(B:B,cukier[[#This Row],[NIP]],C:C)</f>
        <v>3835</v>
      </c>
      <c r="E824" s="2">
        <f>YEAR(cukier[[#This Row],[Data]])</f>
        <v>2008</v>
      </c>
      <c r="F824" s="2">
        <f>VLOOKUP(cukier[[#This Row],[Rok]],$U$8:$V$17,2)*cukier[[#This Row],[Ilosc]]</f>
        <v>425.7</v>
      </c>
      <c r="G824" s="2">
        <f>SUMIFS(C:C,A:A,"&lt;"&amp;A824,B:B,cukier[[#This Row],[NIP]])+cukier[[#This Row],[Ilosc]]</f>
        <v>1356</v>
      </c>
      <c r="H824" s="2">
        <f>IF(cukier[[#This Row],[Dotychczas Kupno]]&lt;100, 0,IF(cukier[[#This Row],[Dotychczas Kupno]]&lt;1000, 0.05, IF(cukier[[#This Row],[Dotychczas Kupno]]&lt;10000, 0.1, 0.2)))</f>
        <v>0.1</v>
      </c>
      <c r="I824" s="2">
        <f>cukier[[#This Row],[Rabat]]*cukier[[#This Row],[Ilosc]]</f>
        <v>19.8</v>
      </c>
    </row>
    <row r="825" spans="1:9" x14ac:dyDescent="0.25">
      <c r="A825" s="1">
        <v>39763</v>
      </c>
      <c r="B825" s="2" t="s">
        <v>22</v>
      </c>
      <c r="C825">
        <v>189</v>
      </c>
      <c r="D825">
        <f>SUMIF(B:B,cukier[[#This Row],[NIP]],C:C)</f>
        <v>26025</v>
      </c>
      <c r="E825" s="2">
        <f>YEAR(cukier[[#This Row],[Data]])</f>
        <v>2008</v>
      </c>
      <c r="F825" s="2">
        <f>VLOOKUP(cukier[[#This Row],[Rok]],$U$8:$V$17,2)*cukier[[#This Row],[Ilosc]]</f>
        <v>406.34999999999997</v>
      </c>
      <c r="G825" s="2">
        <f>SUMIFS(C:C,A:A,"&lt;"&amp;A825,B:B,cukier[[#This Row],[NIP]])+cukier[[#This Row],[Ilosc]]</f>
        <v>9757</v>
      </c>
      <c r="H825" s="2">
        <f>IF(cukier[[#This Row],[Dotychczas Kupno]]&lt;100, 0,IF(cukier[[#This Row],[Dotychczas Kupno]]&lt;1000, 0.05, IF(cukier[[#This Row],[Dotychczas Kupno]]&lt;10000, 0.1, 0.2)))</f>
        <v>0.1</v>
      </c>
      <c r="I825" s="2">
        <f>cukier[[#This Row],[Rabat]]*cukier[[#This Row],[Ilosc]]</f>
        <v>18.900000000000002</v>
      </c>
    </row>
    <row r="826" spans="1:9" x14ac:dyDescent="0.25">
      <c r="A826" s="1">
        <v>39764</v>
      </c>
      <c r="B826" s="2" t="s">
        <v>24</v>
      </c>
      <c r="C826">
        <v>226</v>
      </c>
      <c r="D826">
        <f>SUMIF(B:B,cukier[[#This Row],[NIP]],C:C)</f>
        <v>5797</v>
      </c>
      <c r="E826" s="2">
        <f>YEAR(cukier[[#This Row],[Data]])</f>
        <v>2008</v>
      </c>
      <c r="F826" s="2">
        <f>VLOOKUP(cukier[[#This Row],[Rok]],$U$8:$V$17,2)*cukier[[#This Row],[Ilosc]]</f>
        <v>485.9</v>
      </c>
      <c r="G826" s="2">
        <f>SUMIFS(C:C,A:A,"&lt;"&amp;A826,B:B,cukier[[#This Row],[NIP]])+cukier[[#This Row],[Ilosc]]</f>
        <v>3581</v>
      </c>
      <c r="H826" s="2">
        <f>IF(cukier[[#This Row],[Dotychczas Kupno]]&lt;100, 0,IF(cukier[[#This Row],[Dotychczas Kupno]]&lt;1000, 0.05, IF(cukier[[#This Row],[Dotychczas Kupno]]&lt;10000, 0.1, 0.2)))</f>
        <v>0.1</v>
      </c>
      <c r="I826" s="2">
        <f>cukier[[#This Row],[Rabat]]*cukier[[#This Row],[Ilosc]]</f>
        <v>22.6</v>
      </c>
    </row>
    <row r="827" spans="1:9" x14ac:dyDescent="0.25">
      <c r="A827" s="1">
        <v>39765</v>
      </c>
      <c r="B827" s="2" t="s">
        <v>55</v>
      </c>
      <c r="C827">
        <v>94</v>
      </c>
      <c r="D827">
        <f>SUMIF(B:B,cukier[[#This Row],[NIP]],C:C)</f>
        <v>4926</v>
      </c>
      <c r="E827" s="2">
        <f>YEAR(cukier[[#This Row],[Data]])</f>
        <v>2008</v>
      </c>
      <c r="F827" s="2">
        <f>VLOOKUP(cukier[[#This Row],[Rok]],$U$8:$V$17,2)*cukier[[#This Row],[Ilosc]]</f>
        <v>202.1</v>
      </c>
      <c r="G827" s="2">
        <f>SUMIFS(C:C,A:A,"&lt;"&amp;A827,B:B,cukier[[#This Row],[NIP]])+cukier[[#This Row],[Ilosc]]</f>
        <v>2050</v>
      </c>
      <c r="H827" s="2">
        <f>IF(cukier[[#This Row],[Dotychczas Kupno]]&lt;100, 0,IF(cukier[[#This Row],[Dotychczas Kupno]]&lt;1000, 0.05, IF(cukier[[#This Row],[Dotychczas Kupno]]&lt;10000, 0.1, 0.2)))</f>
        <v>0.1</v>
      </c>
      <c r="I827" s="2">
        <f>cukier[[#This Row],[Rabat]]*cukier[[#This Row],[Ilosc]]</f>
        <v>9.4</v>
      </c>
    </row>
    <row r="828" spans="1:9" x14ac:dyDescent="0.25">
      <c r="A828" s="1">
        <v>39770</v>
      </c>
      <c r="B828" s="2" t="s">
        <v>50</v>
      </c>
      <c r="C828">
        <v>401</v>
      </c>
      <c r="D828">
        <f>SUMIF(B:B,cukier[[#This Row],[NIP]],C:C)</f>
        <v>22352</v>
      </c>
      <c r="E828" s="2">
        <f>YEAR(cukier[[#This Row],[Data]])</f>
        <v>2008</v>
      </c>
      <c r="F828" s="2">
        <f>VLOOKUP(cukier[[#This Row],[Rok]],$U$8:$V$17,2)*cukier[[#This Row],[Ilosc]]</f>
        <v>862.15</v>
      </c>
      <c r="G828" s="2">
        <f>SUMIFS(C:C,A:A,"&lt;"&amp;A828,B:B,cukier[[#This Row],[NIP]])+cukier[[#This Row],[Ilosc]]</f>
        <v>10722</v>
      </c>
      <c r="H828" s="2">
        <f>IF(cukier[[#This Row],[Dotychczas Kupno]]&lt;100, 0,IF(cukier[[#This Row],[Dotychczas Kupno]]&lt;1000, 0.05, IF(cukier[[#This Row],[Dotychczas Kupno]]&lt;10000, 0.1, 0.2)))</f>
        <v>0.2</v>
      </c>
      <c r="I828" s="2">
        <f>cukier[[#This Row],[Rabat]]*cukier[[#This Row],[Ilosc]]</f>
        <v>80.2</v>
      </c>
    </row>
    <row r="829" spans="1:9" x14ac:dyDescent="0.25">
      <c r="A829" s="1">
        <v>39771</v>
      </c>
      <c r="B829" s="2" t="s">
        <v>69</v>
      </c>
      <c r="C829">
        <v>52</v>
      </c>
      <c r="D829">
        <f>SUMIF(B:B,cukier[[#This Row],[NIP]],C:C)</f>
        <v>3803</v>
      </c>
      <c r="E829" s="2">
        <f>YEAR(cukier[[#This Row],[Data]])</f>
        <v>2008</v>
      </c>
      <c r="F829" s="2">
        <f>VLOOKUP(cukier[[#This Row],[Rok]],$U$8:$V$17,2)*cukier[[#This Row],[Ilosc]]</f>
        <v>111.8</v>
      </c>
      <c r="G829" s="2">
        <f>SUMIFS(C:C,A:A,"&lt;"&amp;A829,B:B,cukier[[#This Row],[NIP]])+cukier[[#This Row],[Ilosc]]</f>
        <v>1779</v>
      </c>
      <c r="H829" s="2">
        <f>IF(cukier[[#This Row],[Dotychczas Kupno]]&lt;100, 0,IF(cukier[[#This Row],[Dotychczas Kupno]]&lt;1000, 0.05, IF(cukier[[#This Row],[Dotychczas Kupno]]&lt;10000, 0.1, 0.2)))</f>
        <v>0.1</v>
      </c>
      <c r="I829" s="2">
        <f>cukier[[#This Row],[Rabat]]*cukier[[#This Row],[Ilosc]]</f>
        <v>5.2</v>
      </c>
    </row>
    <row r="830" spans="1:9" x14ac:dyDescent="0.25">
      <c r="A830" s="1">
        <v>39772</v>
      </c>
      <c r="B830" s="2" t="s">
        <v>12</v>
      </c>
      <c r="C830">
        <v>189</v>
      </c>
      <c r="D830">
        <f>SUMIF(B:B,cukier[[#This Row],[NIP]],C:C)</f>
        <v>5492</v>
      </c>
      <c r="E830" s="2">
        <f>YEAR(cukier[[#This Row],[Data]])</f>
        <v>2008</v>
      </c>
      <c r="F830" s="2">
        <f>VLOOKUP(cukier[[#This Row],[Rok]],$U$8:$V$17,2)*cukier[[#This Row],[Ilosc]]</f>
        <v>406.34999999999997</v>
      </c>
      <c r="G830" s="2">
        <f>SUMIFS(C:C,A:A,"&lt;"&amp;A830,B:B,cukier[[#This Row],[NIP]])+cukier[[#This Row],[Ilosc]]</f>
        <v>2177</v>
      </c>
      <c r="H830" s="2">
        <f>IF(cukier[[#This Row],[Dotychczas Kupno]]&lt;100, 0,IF(cukier[[#This Row],[Dotychczas Kupno]]&lt;1000, 0.05, IF(cukier[[#This Row],[Dotychczas Kupno]]&lt;10000, 0.1, 0.2)))</f>
        <v>0.1</v>
      </c>
      <c r="I830" s="2">
        <f>cukier[[#This Row],[Rabat]]*cukier[[#This Row],[Ilosc]]</f>
        <v>18.900000000000002</v>
      </c>
    </row>
    <row r="831" spans="1:9" x14ac:dyDescent="0.25">
      <c r="A831" s="1">
        <v>39774</v>
      </c>
      <c r="B831" s="2" t="s">
        <v>17</v>
      </c>
      <c r="C831">
        <v>201</v>
      </c>
      <c r="D831">
        <f>SUMIF(B:B,cukier[[#This Row],[NIP]],C:C)</f>
        <v>19896</v>
      </c>
      <c r="E831" s="2">
        <f>YEAR(cukier[[#This Row],[Data]])</f>
        <v>2008</v>
      </c>
      <c r="F831" s="2">
        <f>VLOOKUP(cukier[[#This Row],[Rok]],$U$8:$V$17,2)*cukier[[#This Row],[Ilosc]]</f>
        <v>432.15</v>
      </c>
      <c r="G831" s="2">
        <f>SUMIFS(C:C,A:A,"&lt;"&amp;A831,B:B,cukier[[#This Row],[NIP]])+cukier[[#This Row],[Ilosc]]</f>
        <v>7969</v>
      </c>
      <c r="H831" s="2">
        <f>IF(cukier[[#This Row],[Dotychczas Kupno]]&lt;100, 0,IF(cukier[[#This Row],[Dotychczas Kupno]]&lt;1000, 0.05, IF(cukier[[#This Row],[Dotychczas Kupno]]&lt;10000, 0.1, 0.2)))</f>
        <v>0.1</v>
      </c>
      <c r="I831" s="2">
        <f>cukier[[#This Row],[Rabat]]*cukier[[#This Row],[Ilosc]]</f>
        <v>20.100000000000001</v>
      </c>
    </row>
    <row r="832" spans="1:9" x14ac:dyDescent="0.25">
      <c r="A832" s="1">
        <v>39775</v>
      </c>
      <c r="B832" s="2" t="s">
        <v>22</v>
      </c>
      <c r="C832">
        <v>235</v>
      </c>
      <c r="D832">
        <f>SUMIF(B:B,cukier[[#This Row],[NIP]],C:C)</f>
        <v>26025</v>
      </c>
      <c r="E832" s="2">
        <f>YEAR(cukier[[#This Row],[Data]])</f>
        <v>2008</v>
      </c>
      <c r="F832" s="2">
        <f>VLOOKUP(cukier[[#This Row],[Rok]],$U$8:$V$17,2)*cukier[[#This Row],[Ilosc]]</f>
        <v>505.25</v>
      </c>
      <c r="G832" s="2">
        <f>SUMIFS(C:C,A:A,"&lt;"&amp;A832,B:B,cukier[[#This Row],[NIP]])+cukier[[#This Row],[Ilosc]]</f>
        <v>9992</v>
      </c>
      <c r="H832" s="2">
        <f>IF(cukier[[#This Row],[Dotychczas Kupno]]&lt;100, 0,IF(cukier[[#This Row],[Dotychczas Kupno]]&lt;1000, 0.05, IF(cukier[[#This Row],[Dotychczas Kupno]]&lt;10000, 0.1, 0.2)))</f>
        <v>0.1</v>
      </c>
      <c r="I832" s="2">
        <f>cukier[[#This Row],[Rabat]]*cukier[[#This Row],[Ilosc]]</f>
        <v>23.5</v>
      </c>
    </row>
    <row r="833" spans="1:9" x14ac:dyDescent="0.25">
      <c r="A833" s="1">
        <v>39776</v>
      </c>
      <c r="B833" s="2" t="s">
        <v>55</v>
      </c>
      <c r="C833">
        <v>78</v>
      </c>
      <c r="D833">
        <f>SUMIF(B:B,cukier[[#This Row],[NIP]],C:C)</f>
        <v>4926</v>
      </c>
      <c r="E833" s="2">
        <f>YEAR(cukier[[#This Row],[Data]])</f>
        <v>2008</v>
      </c>
      <c r="F833" s="2">
        <f>VLOOKUP(cukier[[#This Row],[Rok]],$U$8:$V$17,2)*cukier[[#This Row],[Ilosc]]</f>
        <v>167.7</v>
      </c>
      <c r="G833" s="2">
        <f>SUMIFS(C:C,A:A,"&lt;"&amp;A833,B:B,cukier[[#This Row],[NIP]])+cukier[[#This Row],[Ilosc]]</f>
        <v>2128</v>
      </c>
      <c r="H833" s="2">
        <f>IF(cukier[[#This Row],[Dotychczas Kupno]]&lt;100, 0,IF(cukier[[#This Row],[Dotychczas Kupno]]&lt;1000, 0.05, IF(cukier[[#This Row],[Dotychczas Kupno]]&lt;10000, 0.1, 0.2)))</f>
        <v>0.1</v>
      </c>
      <c r="I833" s="2">
        <f>cukier[[#This Row],[Rabat]]*cukier[[#This Row],[Ilosc]]</f>
        <v>7.8000000000000007</v>
      </c>
    </row>
    <row r="834" spans="1:9" x14ac:dyDescent="0.25">
      <c r="A834" s="1">
        <v>39776</v>
      </c>
      <c r="B834" s="2" t="s">
        <v>126</v>
      </c>
      <c r="C834">
        <v>13</v>
      </c>
      <c r="D834">
        <f>SUMIF(B:B,cukier[[#This Row],[NIP]],C:C)</f>
        <v>50</v>
      </c>
      <c r="E834" s="2">
        <f>YEAR(cukier[[#This Row],[Data]])</f>
        <v>2008</v>
      </c>
      <c r="F834" s="2">
        <f>VLOOKUP(cukier[[#This Row],[Rok]],$U$8:$V$17,2)*cukier[[#This Row],[Ilosc]]</f>
        <v>27.95</v>
      </c>
      <c r="G834" s="2">
        <f>SUMIFS(C:C,A:A,"&lt;"&amp;A834,B:B,cukier[[#This Row],[NIP]])+cukier[[#This Row],[Ilosc]]</f>
        <v>30</v>
      </c>
      <c r="H834" s="2">
        <f>IF(cukier[[#This Row],[Dotychczas Kupno]]&lt;100, 0,IF(cukier[[#This Row],[Dotychczas Kupno]]&lt;1000, 0.05, IF(cukier[[#This Row],[Dotychczas Kupno]]&lt;10000, 0.1, 0.2)))</f>
        <v>0</v>
      </c>
      <c r="I834" s="2">
        <f>cukier[[#This Row],[Rabat]]*cukier[[#This Row],[Ilosc]]</f>
        <v>0</v>
      </c>
    </row>
    <row r="835" spans="1:9" x14ac:dyDescent="0.25">
      <c r="A835" s="1">
        <v>39776</v>
      </c>
      <c r="B835" s="2" t="s">
        <v>20</v>
      </c>
      <c r="C835">
        <v>196</v>
      </c>
      <c r="D835">
        <f>SUMIF(B:B,cukier[[#This Row],[NIP]],C:C)</f>
        <v>1822</v>
      </c>
      <c r="E835" s="2">
        <f>YEAR(cukier[[#This Row],[Data]])</f>
        <v>2008</v>
      </c>
      <c r="F835" s="2">
        <f>VLOOKUP(cukier[[#This Row],[Rok]],$U$8:$V$17,2)*cukier[[#This Row],[Ilosc]]</f>
        <v>421.4</v>
      </c>
      <c r="G835" s="2">
        <f>SUMIFS(C:C,A:A,"&lt;"&amp;A835,B:B,cukier[[#This Row],[NIP]])+cukier[[#This Row],[Ilosc]]</f>
        <v>396</v>
      </c>
      <c r="H835" s="2">
        <f>IF(cukier[[#This Row],[Dotychczas Kupno]]&lt;100, 0,IF(cukier[[#This Row],[Dotychczas Kupno]]&lt;1000, 0.05, IF(cukier[[#This Row],[Dotychczas Kupno]]&lt;10000, 0.1, 0.2)))</f>
        <v>0.05</v>
      </c>
      <c r="I835" s="2">
        <f>cukier[[#This Row],[Rabat]]*cukier[[#This Row],[Ilosc]]</f>
        <v>9.8000000000000007</v>
      </c>
    </row>
    <row r="836" spans="1:9" x14ac:dyDescent="0.25">
      <c r="A836" s="1">
        <v>39780</v>
      </c>
      <c r="B836" s="2" t="s">
        <v>70</v>
      </c>
      <c r="C836">
        <v>11</v>
      </c>
      <c r="D836">
        <f>SUMIF(B:B,cukier[[#This Row],[NIP]],C:C)</f>
        <v>55</v>
      </c>
      <c r="E836" s="2">
        <f>YEAR(cukier[[#This Row],[Data]])</f>
        <v>2008</v>
      </c>
      <c r="F836" s="2">
        <f>VLOOKUP(cukier[[#This Row],[Rok]],$U$8:$V$17,2)*cukier[[#This Row],[Ilosc]]</f>
        <v>23.65</v>
      </c>
      <c r="G836" s="2">
        <f>SUMIFS(C:C,A:A,"&lt;"&amp;A836,B:B,cukier[[#This Row],[NIP]])+cukier[[#This Row],[Ilosc]]</f>
        <v>17</v>
      </c>
      <c r="H836" s="2">
        <f>IF(cukier[[#This Row],[Dotychczas Kupno]]&lt;100, 0,IF(cukier[[#This Row],[Dotychczas Kupno]]&lt;1000, 0.05, IF(cukier[[#This Row],[Dotychczas Kupno]]&lt;10000, 0.1, 0.2)))</f>
        <v>0</v>
      </c>
      <c r="I836" s="2">
        <f>cukier[[#This Row],[Rabat]]*cukier[[#This Row],[Ilosc]]</f>
        <v>0</v>
      </c>
    </row>
    <row r="837" spans="1:9" x14ac:dyDescent="0.25">
      <c r="A837" s="1">
        <v>39780</v>
      </c>
      <c r="B837" s="2" t="s">
        <v>176</v>
      </c>
      <c r="C837">
        <v>17</v>
      </c>
      <c r="D837">
        <f>SUMIF(B:B,cukier[[#This Row],[NIP]],C:C)</f>
        <v>37</v>
      </c>
      <c r="E837" s="2">
        <f>YEAR(cukier[[#This Row],[Data]])</f>
        <v>2008</v>
      </c>
      <c r="F837" s="2">
        <f>VLOOKUP(cukier[[#This Row],[Rok]],$U$8:$V$17,2)*cukier[[#This Row],[Ilosc]]</f>
        <v>36.549999999999997</v>
      </c>
      <c r="G837" s="2">
        <f>SUMIFS(C:C,A:A,"&lt;"&amp;A837,B:B,cukier[[#This Row],[NIP]])+cukier[[#This Row],[Ilosc]]</f>
        <v>17</v>
      </c>
      <c r="H837" s="2">
        <f>IF(cukier[[#This Row],[Dotychczas Kupno]]&lt;100, 0,IF(cukier[[#This Row],[Dotychczas Kupno]]&lt;1000, 0.05, IF(cukier[[#This Row],[Dotychczas Kupno]]&lt;10000, 0.1, 0.2)))</f>
        <v>0</v>
      </c>
      <c r="I837" s="2">
        <f>cukier[[#This Row],[Rabat]]*cukier[[#This Row],[Ilosc]]</f>
        <v>0</v>
      </c>
    </row>
    <row r="838" spans="1:9" x14ac:dyDescent="0.25">
      <c r="A838" s="1">
        <v>39781</v>
      </c>
      <c r="B838" s="2" t="s">
        <v>47</v>
      </c>
      <c r="C838">
        <v>4</v>
      </c>
      <c r="D838">
        <f>SUMIF(B:B,cukier[[#This Row],[NIP]],C:C)</f>
        <v>50</v>
      </c>
      <c r="E838" s="2">
        <f>YEAR(cukier[[#This Row],[Data]])</f>
        <v>2008</v>
      </c>
      <c r="F838" s="2">
        <f>VLOOKUP(cukier[[#This Row],[Rok]],$U$8:$V$17,2)*cukier[[#This Row],[Ilosc]]</f>
        <v>8.6</v>
      </c>
      <c r="G838" s="2">
        <f>SUMIFS(C:C,A:A,"&lt;"&amp;A838,B:B,cukier[[#This Row],[NIP]])+cukier[[#This Row],[Ilosc]]</f>
        <v>7</v>
      </c>
      <c r="H838" s="2">
        <f>IF(cukier[[#This Row],[Dotychczas Kupno]]&lt;100, 0,IF(cukier[[#This Row],[Dotychczas Kupno]]&lt;1000, 0.05, IF(cukier[[#This Row],[Dotychczas Kupno]]&lt;10000, 0.1, 0.2)))</f>
        <v>0</v>
      </c>
      <c r="I838" s="2">
        <f>cukier[[#This Row],[Rabat]]*cukier[[#This Row],[Ilosc]]</f>
        <v>0</v>
      </c>
    </row>
    <row r="839" spans="1:9" x14ac:dyDescent="0.25">
      <c r="A839" s="1">
        <v>39785</v>
      </c>
      <c r="B839" s="2" t="s">
        <v>54</v>
      </c>
      <c r="C839">
        <v>17</v>
      </c>
      <c r="D839">
        <f>SUMIF(B:B,cukier[[#This Row],[NIP]],C:C)</f>
        <v>36</v>
      </c>
      <c r="E839" s="2">
        <f>YEAR(cukier[[#This Row],[Data]])</f>
        <v>2008</v>
      </c>
      <c r="F839" s="2">
        <f>VLOOKUP(cukier[[#This Row],[Rok]],$U$8:$V$17,2)*cukier[[#This Row],[Ilosc]]</f>
        <v>36.549999999999997</v>
      </c>
      <c r="G839" s="2">
        <f>SUMIFS(C:C,A:A,"&lt;"&amp;A839,B:B,cukier[[#This Row],[NIP]])+cukier[[#This Row],[Ilosc]]</f>
        <v>20</v>
      </c>
      <c r="H839" s="2">
        <f>IF(cukier[[#This Row],[Dotychczas Kupno]]&lt;100, 0,IF(cukier[[#This Row],[Dotychczas Kupno]]&lt;1000, 0.05, IF(cukier[[#This Row],[Dotychczas Kupno]]&lt;10000, 0.1, 0.2)))</f>
        <v>0</v>
      </c>
      <c r="I839" s="2">
        <f>cukier[[#This Row],[Rabat]]*cukier[[#This Row],[Ilosc]]</f>
        <v>0</v>
      </c>
    </row>
    <row r="840" spans="1:9" x14ac:dyDescent="0.25">
      <c r="A840" s="1">
        <v>39785</v>
      </c>
      <c r="B840" s="2" t="s">
        <v>177</v>
      </c>
      <c r="C840">
        <v>1</v>
      </c>
      <c r="D840">
        <f>SUMIF(B:B,cukier[[#This Row],[NIP]],C:C)</f>
        <v>29</v>
      </c>
      <c r="E840" s="2">
        <f>YEAR(cukier[[#This Row],[Data]])</f>
        <v>2008</v>
      </c>
      <c r="F840" s="2">
        <f>VLOOKUP(cukier[[#This Row],[Rok]],$U$8:$V$17,2)*cukier[[#This Row],[Ilosc]]</f>
        <v>2.15</v>
      </c>
      <c r="G840" s="2">
        <f>SUMIFS(C:C,A:A,"&lt;"&amp;A840,B:B,cukier[[#This Row],[NIP]])+cukier[[#This Row],[Ilosc]]</f>
        <v>1</v>
      </c>
      <c r="H840" s="2">
        <f>IF(cukier[[#This Row],[Dotychczas Kupno]]&lt;100, 0,IF(cukier[[#This Row],[Dotychczas Kupno]]&lt;1000, 0.05, IF(cukier[[#This Row],[Dotychczas Kupno]]&lt;10000, 0.1, 0.2)))</f>
        <v>0</v>
      </c>
      <c r="I840" s="2">
        <f>cukier[[#This Row],[Rabat]]*cukier[[#This Row],[Ilosc]]</f>
        <v>0</v>
      </c>
    </row>
    <row r="841" spans="1:9" x14ac:dyDescent="0.25">
      <c r="A841" s="1">
        <v>39790</v>
      </c>
      <c r="B841" s="2" t="s">
        <v>13</v>
      </c>
      <c r="C841">
        <v>6</v>
      </c>
      <c r="D841">
        <f>SUMIF(B:B,cukier[[#This Row],[NIP]],C:C)</f>
        <v>44</v>
      </c>
      <c r="E841" s="2">
        <f>YEAR(cukier[[#This Row],[Data]])</f>
        <v>2008</v>
      </c>
      <c r="F841" s="2">
        <f>VLOOKUP(cukier[[#This Row],[Rok]],$U$8:$V$17,2)*cukier[[#This Row],[Ilosc]]</f>
        <v>12.899999999999999</v>
      </c>
      <c r="G841" s="2">
        <f>SUMIFS(C:C,A:A,"&lt;"&amp;A841,B:B,cukier[[#This Row],[NIP]])+cukier[[#This Row],[Ilosc]]</f>
        <v>24</v>
      </c>
      <c r="H841" s="2">
        <f>IF(cukier[[#This Row],[Dotychczas Kupno]]&lt;100, 0,IF(cukier[[#This Row],[Dotychczas Kupno]]&lt;1000, 0.05, IF(cukier[[#This Row],[Dotychczas Kupno]]&lt;10000, 0.1, 0.2)))</f>
        <v>0</v>
      </c>
      <c r="I841" s="2">
        <f>cukier[[#This Row],[Rabat]]*cukier[[#This Row],[Ilosc]]</f>
        <v>0</v>
      </c>
    </row>
    <row r="842" spans="1:9" x14ac:dyDescent="0.25">
      <c r="A842" s="1">
        <v>39790</v>
      </c>
      <c r="B842" s="2" t="s">
        <v>7</v>
      </c>
      <c r="C842">
        <v>496</v>
      </c>
      <c r="D842">
        <f>SUMIF(B:B,cukier[[#This Row],[NIP]],C:C)</f>
        <v>27505</v>
      </c>
      <c r="E842" s="2">
        <f>YEAR(cukier[[#This Row],[Data]])</f>
        <v>2008</v>
      </c>
      <c r="F842" s="2">
        <f>VLOOKUP(cukier[[#This Row],[Rok]],$U$8:$V$17,2)*cukier[[#This Row],[Ilosc]]</f>
        <v>1066.3999999999999</v>
      </c>
      <c r="G842" s="2">
        <f>SUMIFS(C:C,A:A,"&lt;"&amp;A842,B:B,cukier[[#This Row],[NIP]])+cukier[[#This Row],[Ilosc]]</f>
        <v>11611</v>
      </c>
      <c r="H842" s="2">
        <f>IF(cukier[[#This Row],[Dotychczas Kupno]]&lt;100, 0,IF(cukier[[#This Row],[Dotychczas Kupno]]&lt;1000, 0.05, IF(cukier[[#This Row],[Dotychczas Kupno]]&lt;10000, 0.1, 0.2)))</f>
        <v>0.2</v>
      </c>
      <c r="I842" s="2">
        <f>cukier[[#This Row],[Rabat]]*cukier[[#This Row],[Ilosc]]</f>
        <v>99.2</v>
      </c>
    </row>
    <row r="843" spans="1:9" x14ac:dyDescent="0.25">
      <c r="A843" s="1">
        <v>39794</v>
      </c>
      <c r="B843" s="2" t="s">
        <v>5</v>
      </c>
      <c r="C843">
        <v>363</v>
      </c>
      <c r="D843">
        <f>SUMIF(B:B,cukier[[#This Row],[NIP]],C:C)</f>
        <v>11402</v>
      </c>
      <c r="E843" s="2">
        <f>YEAR(cukier[[#This Row],[Data]])</f>
        <v>2008</v>
      </c>
      <c r="F843" s="2">
        <f>VLOOKUP(cukier[[#This Row],[Rok]],$U$8:$V$17,2)*cukier[[#This Row],[Ilosc]]</f>
        <v>780.44999999999993</v>
      </c>
      <c r="G843" s="2">
        <f>SUMIFS(C:C,A:A,"&lt;"&amp;A843,B:B,cukier[[#This Row],[NIP]])+cukier[[#This Row],[Ilosc]]</f>
        <v>5620</v>
      </c>
      <c r="H843" s="2">
        <f>IF(cukier[[#This Row],[Dotychczas Kupno]]&lt;100, 0,IF(cukier[[#This Row],[Dotychczas Kupno]]&lt;1000, 0.05, IF(cukier[[#This Row],[Dotychczas Kupno]]&lt;10000, 0.1, 0.2)))</f>
        <v>0.1</v>
      </c>
      <c r="I843" s="2">
        <f>cukier[[#This Row],[Rabat]]*cukier[[#This Row],[Ilosc]]</f>
        <v>36.300000000000004</v>
      </c>
    </row>
    <row r="844" spans="1:9" x14ac:dyDescent="0.25">
      <c r="A844" s="1">
        <v>39797</v>
      </c>
      <c r="B844" s="2" t="s">
        <v>5</v>
      </c>
      <c r="C844">
        <v>491</v>
      </c>
      <c r="D844">
        <f>SUMIF(B:B,cukier[[#This Row],[NIP]],C:C)</f>
        <v>11402</v>
      </c>
      <c r="E844" s="2">
        <f>YEAR(cukier[[#This Row],[Data]])</f>
        <v>2008</v>
      </c>
      <c r="F844" s="2">
        <f>VLOOKUP(cukier[[#This Row],[Rok]],$U$8:$V$17,2)*cukier[[#This Row],[Ilosc]]</f>
        <v>1055.6499999999999</v>
      </c>
      <c r="G844" s="2">
        <f>SUMIFS(C:C,A:A,"&lt;"&amp;A844,B:B,cukier[[#This Row],[NIP]])+cukier[[#This Row],[Ilosc]]</f>
        <v>6111</v>
      </c>
      <c r="H844" s="2">
        <f>IF(cukier[[#This Row],[Dotychczas Kupno]]&lt;100, 0,IF(cukier[[#This Row],[Dotychczas Kupno]]&lt;1000, 0.05, IF(cukier[[#This Row],[Dotychczas Kupno]]&lt;10000, 0.1, 0.2)))</f>
        <v>0.1</v>
      </c>
      <c r="I844" s="2">
        <f>cukier[[#This Row],[Rabat]]*cukier[[#This Row],[Ilosc]]</f>
        <v>49.1</v>
      </c>
    </row>
    <row r="845" spans="1:9" x14ac:dyDescent="0.25">
      <c r="A845" s="1">
        <v>39797</v>
      </c>
      <c r="B845" s="2" t="s">
        <v>17</v>
      </c>
      <c r="C845">
        <v>369</v>
      </c>
      <c r="D845">
        <f>SUMIF(B:B,cukier[[#This Row],[NIP]],C:C)</f>
        <v>19896</v>
      </c>
      <c r="E845" s="2">
        <f>YEAR(cukier[[#This Row],[Data]])</f>
        <v>2008</v>
      </c>
      <c r="F845" s="2">
        <f>VLOOKUP(cukier[[#This Row],[Rok]],$U$8:$V$17,2)*cukier[[#This Row],[Ilosc]]</f>
        <v>793.35</v>
      </c>
      <c r="G845" s="2">
        <f>SUMIFS(C:C,A:A,"&lt;"&amp;A845,B:B,cukier[[#This Row],[NIP]])+cukier[[#This Row],[Ilosc]]</f>
        <v>8338</v>
      </c>
      <c r="H845" s="2">
        <f>IF(cukier[[#This Row],[Dotychczas Kupno]]&lt;100, 0,IF(cukier[[#This Row],[Dotychczas Kupno]]&lt;1000, 0.05, IF(cukier[[#This Row],[Dotychczas Kupno]]&lt;10000, 0.1, 0.2)))</f>
        <v>0.1</v>
      </c>
      <c r="I845" s="2">
        <f>cukier[[#This Row],[Rabat]]*cukier[[#This Row],[Ilosc]]</f>
        <v>36.9</v>
      </c>
    </row>
    <row r="846" spans="1:9" x14ac:dyDescent="0.25">
      <c r="A846" s="1">
        <v>39799</v>
      </c>
      <c r="B846" s="2" t="s">
        <v>66</v>
      </c>
      <c r="C846">
        <v>60</v>
      </c>
      <c r="D846">
        <f>SUMIF(B:B,cukier[[#This Row],[NIP]],C:C)</f>
        <v>3795</v>
      </c>
      <c r="E846" s="2">
        <f>YEAR(cukier[[#This Row],[Data]])</f>
        <v>2008</v>
      </c>
      <c r="F846" s="2">
        <f>VLOOKUP(cukier[[#This Row],[Rok]],$U$8:$V$17,2)*cukier[[#This Row],[Ilosc]]</f>
        <v>129</v>
      </c>
      <c r="G846" s="2">
        <f>SUMIFS(C:C,A:A,"&lt;"&amp;A846,B:B,cukier[[#This Row],[NIP]])+cukier[[#This Row],[Ilosc]]</f>
        <v>1767</v>
      </c>
      <c r="H846" s="2">
        <f>IF(cukier[[#This Row],[Dotychczas Kupno]]&lt;100, 0,IF(cukier[[#This Row],[Dotychczas Kupno]]&lt;1000, 0.05, IF(cukier[[#This Row],[Dotychczas Kupno]]&lt;10000, 0.1, 0.2)))</f>
        <v>0.1</v>
      </c>
      <c r="I846" s="2">
        <f>cukier[[#This Row],[Rabat]]*cukier[[#This Row],[Ilosc]]</f>
        <v>6</v>
      </c>
    </row>
    <row r="847" spans="1:9" x14ac:dyDescent="0.25">
      <c r="A847" s="1">
        <v>39800</v>
      </c>
      <c r="B847" s="2" t="s">
        <v>20</v>
      </c>
      <c r="C847">
        <v>35</v>
      </c>
      <c r="D847">
        <f>SUMIF(B:B,cukier[[#This Row],[NIP]],C:C)</f>
        <v>1822</v>
      </c>
      <c r="E847" s="2">
        <f>YEAR(cukier[[#This Row],[Data]])</f>
        <v>2008</v>
      </c>
      <c r="F847" s="2">
        <f>VLOOKUP(cukier[[#This Row],[Rok]],$U$8:$V$17,2)*cukier[[#This Row],[Ilosc]]</f>
        <v>75.25</v>
      </c>
      <c r="G847" s="2">
        <f>SUMIFS(C:C,A:A,"&lt;"&amp;A847,B:B,cukier[[#This Row],[NIP]])+cukier[[#This Row],[Ilosc]]</f>
        <v>431</v>
      </c>
      <c r="H847" s="2">
        <f>IF(cukier[[#This Row],[Dotychczas Kupno]]&lt;100, 0,IF(cukier[[#This Row],[Dotychczas Kupno]]&lt;1000, 0.05, IF(cukier[[#This Row],[Dotychczas Kupno]]&lt;10000, 0.1, 0.2)))</f>
        <v>0.05</v>
      </c>
      <c r="I847" s="2">
        <f>cukier[[#This Row],[Rabat]]*cukier[[#This Row],[Ilosc]]</f>
        <v>1.75</v>
      </c>
    </row>
    <row r="848" spans="1:9" x14ac:dyDescent="0.25">
      <c r="A848" s="1">
        <v>39803</v>
      </c>
      <c r="B848" s="2" t="s">
        <v>7</v>
      </c>
      <c r="C848">
        <v>121</v>
      </c>
      <c r="D848">
        <f>SUMIF(B:B,cukier[[#This Row],[NIP]],C:C)</f>
        <v>27505</v>
      </c>
      <c r="E848" s="2">
        <f>YEAR(cukier[[#This Row],[Data]])</f>
        <v>2008</v>
      </c>
      <c r="F848" s="2">
        <f>VLOOKUP(cukier[[#This Row],[Rok]],$U$8:$V$17,2)*cukier[[#This Row],[Ilosc]]</f>
        <v>260.14999999999998</v>
      </c>
      <c r="G848" s="2">
        <f>SUMIFS(C:C,A:A,"&lt;"&amp;A848,B:B,cukier[[#This Row],[NIP]])+cukier[[#This Row],[Ilosc]]</f>
        <v>11732</v>
      </c>
      <c r="H848" s="2">
        <f>IF(cukier[[#This Row],[Dotychczas Kupno]]&lt;100, 0,IF(cukier[[#This Row],[Dotychczas Kupno]]&lt;1000, 0.05, IF(cukier[[#This Row],[Dotychczas Kupno]]&lt;10000, 0.1, 0.2)))</f>
        <v>0.2</v>
      </c>
      <c r="I848" s="2">
        <f>cukier[[#This Row],[Rabat]]*cukier[[#This Row],[Ilosc]]</f>
        <v>24.200000000000003</v>
      </c>
    </row>
    <row r="849" spans="1:9" x14ac:dyDescent="0.25">
      <c r="A849" s="1">
        <v>39803</v>
      </c>
      <c r="B849" s="2" t="s">
        <v>50</v>
      </c>
      <c r="C849">
        <v>442</v>
      </c>
      <c r="D849">
        <f>SUMIF(B:B,cukier[[#This Row],[NIP]],C:C)</f>
        <v>22352</v>
      </c>
      <c r="E849" s="2">
        <f>YEAR(cukier[[#This Row],[Data]])</f>
        <v>2008</v>
      </c>
      <c r="F849" s="2">
        <f>VLOOKUP(cukier[[#This Row],[Rok]],$U$8:$V$17,2)*cukier[[#This Row],[Ilosc]]</f>
        <v>950.3</v>
      </c>
      <c r="G849" s="2">
        <f>SUMIFS(C:C,A:A,"&lt;"&amp;A849,B:B,cukier[[#This Row],[NIP]])+cukier[[#This Row],[Ilosc]]</f>
        <v>11164</v>
      </c>
      <c r="H849" s="2">
        <f>IF(cukier[[#This Row],[Dotychczas Kupno]]&lt;100, 0,IF(cukier[[#This Row],[Dotychczas Kupno]]&lt;1000, 0.05, IF(cukier[[#This Row],[Dotychczas Kupno]]&lt;10000, 0.1, 0.2)))</f>
        <v>0.2</v>
      </c>
      <c r="I849" s="2">
        <f>cukier[[#This Row],[Rabat]]*cukier[[#This Row],[Ilosc]]</f>
        <v>88.4</v>
      </c>
    </row>
    <row r="850" spans="1:9" x14ac:dyDescent="0.25">
      <c r="A850" s="1">
        <v>39804</v>
      </c>
      <c r="B850" s="2" t="s">
        <v>7</v>
      </c>
      <c r="C850">
        <v>338</v>
      </c>
      <c r="D850">
        <f>SUMIF(B:B,cukier[[#This Row],[NIP]],C:C)</f>
        <v>27505</v>
      </c>
      <c r="E850" s="2">
        <f>YEAR(cukier[[#This Row],[Data]])</f>
        <v>2008</v>
      </c>
      <c r="F850" s="2">
        <f>VLOOKUP(cukier[[#This Row],[Rok]],$U$8:$V$17,2)*cukier[[#This Row],[Ilosc]]</f>
        <v>726.69999999999993</v>
      </c>
      <c r="G850" s="2">
        <f>SUMIFS(C:C,A:A,"&lt;"&amp;A850,B:B,cukier[[#This Row],[NIP]])+cukier[[#This Row],[Ilosc]]</f>
        <v>12070</v>
      </c>
      <c r="H850" s="2">
        <f>IF(cukier[[#This Row],[Dotychczas Kupno]]&lt;100, 0,IF(cukier[[#This Row],[Dotychczas Kupno]]&lt;1000, 0.05, IF(cukier[[#This Row],[Dotychczas Kupno]]&lt;10000, 0.1, 0.2)))</f>
        <v>0.2</v>
      </c>
      <c r="I850" s="2">
        <f>cukier[[#This Row],[Rabat]]*cukier[[#This Row],[Ilosc]]</f>
        <v>67.600000000000009</v>
      </c>
    </row>
    <row r="851" spans="1:9" x14ac:dyDescent="0.25">
      <c r="A851" s="1">
        <v>39805</v>
      </c>
      <c r="B851" s="2" t="s">
        <v>31</v>
      </c>
      <c r="C851">
        <v>94</v>
      </c>
      <c r="D851">
        <f>SUMIF(B:B,cukier[[#This Row],[NIP]],C:C)</f>
        <v>1737</v>
      </c>
      <c r="E851" s="2">
        <f>YEAR(cukier[[#This Row],[Data]])</f>
        <v>2008</v>
      </c>
      <c r="F851" s="2">
        <f>VLOOKUP(cukier[[#This Row],[Rok]],$U$8:$V$17,2)*cukier[[#This Row],[Ilosc]]</f>
        <v>202.1</v>
      </c>
      <c r="G851" s="2">
        <f>SUMIFS(C:C,A:A,"&lt;"&amp;A851,B:B,cukier[[#This Row],[NIP]])+cukier[[#This Row],[Ilosc]]</f>
        <v>792</v>
      </c>
      <c r="H851" s="2">
        <f>IF(cukier[[#This Row],[Dotychczas Kupno]]&lt;100, 0,IF(cukier[[#This Row],[Dotychczas Kupno]]&lt;1000, 0.05, IF(cukier[[#This Row],[Dotychczas Kupno]]&lt;10000, 0.1, 0.2)))</f>
        <v>0.05</v>
      </c>
      <c r="I851" s="2">
        <f>cukier[[#This Row],[Rabat]]*cukier[[#This Row],[Ilosc]]</f>
        <v>4.7</v>
      </c>
    </row>
    <row r="852" spans="1:9" x14ac:dyDescent="0.25">
      <c r="A852" s="1">
        <v>39808</v>
      </c>
      <c r="B852" s="2" t="s">
        <v>1</v>
      </c>
      <c r="C852">
        <v>14</v>
      </c>
      <c r="D852">
        <f>SUMIF(B:B,cukier[[#This Row],[NIP]],C:C)</f>
        <v>69</v>
      </c>
      <c r="E852" s="2">
        <f>YEAR(cukier[[#This Row],[Data]])</f>
        <v>2008</v>
      </c>
      <c r="F852" s="2">
        <f>VLOOKUP(cukier[[#This Row],[Rok]],$U$8:$V$17,2)*cukier[[#This Row],[Ilosc]]</f>
        <v>30.099999999999998</v>
      </c>
      <c r="G852" s="2">
        <f>SUMIFS(C:C,A:A,"&lt;"&amp;A852,B:B,cukier[[#This Row],[NIP]])+cukier[[#This Row],[Ilosc]]</f>
        <v>31</v>
      </c>
      <c r="H852" s="2">
        <f>IF(cukier[[#This Row],[Dotychczas Kupno]]&lt;100, 0,IF(cukier[[#This Row],[Dotychczas Kupno]]&lt;1000, 0.05, IF(cukier[[#This Row],[Dotychczas Kupno]]&lt;10000, 0.1, 0.2)))</f>
        <v>0</v>
      </c>
      <c r="I852" s="2">
        <f>cukier[[#This Row],[Rabat]]*cukier[[#This Row],[Ilosc]]</f>
        <v>0</v>
      </c>
    </row>
    <row r="853" spans="1:9" x14ac:dyDescent="0.25">
      <c r="A853" s="1">
        <v>39809</v>
      </c>
      <c r="B853" s="2" t="s">
        <v>94</v>
      </c>
      <c r="C853">
        <v>2</v>
      </c>
      <c r="D853">
        <f>SUMIF(B:B,cukier[[#This Row],[NIP]],C:C)</f>
        <v>69</v>
      </c>
      <c r="E853" s="2">
        <f>YEAR(cukier[[#This Row],[Data]])</f>
        <v>2008</v>
      </c>
      <c r="F853" s="2">
        <f>VLOOKUP(cukier[[#This Row],[Rok]],$U$8:$V$17,2)*cukier[[#This Row],[Ilosc]]</f>
        <v>4.3</v>
      </c>
      <c r="G853" s="2">
        <f>SUMIFS(C:C,A:A,"&lt;"&amp;A853,B:B,cukier[[#This Row],[NIP]])+cukier[[#This Row],[Ilosc]]</f>
        <v>49</v>
      </c>
      <c r="H853" s="2">
        <f>IF(cukier[[#This Row],[Dotychczas Kupno]]&lt;100, 0,IF(cukier[[#This Row],[Dotychczas Kupno]]&lt;1000, 0.05, IF(cukier[[#This Row],[Dotychczas Kupno]]&lt;10000, 0.1, 0.2)))</f>
        <v>0</v>
      </c>
      <c r="I853" s="2">
        <f>cukier[[#This Row],[Rabat]]*cukier[[#This Row],[Ilosc]]</f>
        <v>0</v>
      </c>
    </row>
    <row r="854" spans="1:9" x14ac:dyDescent="0.25">
      <c r="A854" s="1">
        <v>39811</v>
      </c>
      <c r="B854" s="2" t="s">
        <v>14</v>
      </c>
      <c r="C854">
        <v>110</v>
      </c>
      <c r="D854">
        <f>SUMIF(B:B,cukier[[#This Row],[NIP]],C:C)</f>
        <v>23660</v>
      </c>
      <c r="E854" s="2">
        <f>YEAR(cukier[[#This Row],[Data]])</f>
        <v>2008</v>
      </c>
      <c r="F854" s="2">
        <f>VLOOKUP(cukier[[#This Row],[Rok]],$U$8:$V$17,2)*cukier[[#This Row],[Ilosc]]</f>
        <v>236.5</v>
      </c>
      <c r="G854" s="2">
        <f>SUMIFS(C:C,A:A,"&lt;"&amp;A854,B:B,cukier[[#This Row],[NIP]])+cukier[[#This Row],[Ilosc]]</f>
        <v>9208</v>
      </c>
      <c r="H854" s="2">
        <f>IF(cukier[[#This Row],[Dotychczas Kupno]]&lt;100, 0,IF(cukier[[#This Row],[Dotychczas Kupno]]&lt;1000, 0.05, IF(cukier[[#This Row],[Dotychczas Kupno]]&lt;10000, 0.1, 0.2)))</f>
        <v>0.1</v>
      </c>
      <c r="I854" s="2">
        <f>cukier[[#This Row],[Rabat]]*cukier[[#This Row],[Ilosc]]</f>
        <v>11</v>
      </c>
    </row>
    <row r="855" spans="1:9" x14ac:dyDescent="0.25">
      <c r="A855" s="1">
        <v>39812</v>
      </c>
      <c r="B855" s="2" t="s">
        <v>87</v>
      </c>
      <c r="C855">
        <v>18</v>
      </c>
      <c r="D855">
        <f>SUMIF(B:B,cukier[[#This Row],[NIP]],C:C)</f>
        <v>55</v>
      </c>
      <c r="E855" s="2">
        <f>YEAR(cukier[[#This Row],[Data]])</f>
        <v>2008</v>
      </c>
      <c r="F855" s="2">
        <f>VLOOKUP(cukier[[#This Row],[Rok]],$U$8:$V$17,2)*cukier[[#This Row],[Ilosc]]</f>
        <v>38.699999999999996</v>
      </c>
      <c r="G855" s="2">
        <f>SUMIFS(C:C,A:A,"&lt;"&amp;A855,B:B,cukier[[#This Row],[NIP]])+cukier[[#This Row],[Ilosc]]</f>
        <v>45</v>
      </c>
      <c r="H855" s="2">
        <f>IF(cukier[[#This Row],[Dotychczas Kupno]]&lt;100, 0,IF(cukier[[#This Row],[Dotychczas Kupno]]&lt;1000, 0.05, IF(cukier[[#This Row],[Dotychczas Kupno]]&lt;10000, 0.1, 0.2)))</f>
        <v>0</v>
      </c>
      <c r="I855" s="2">
        <f>cukier[[#This Row],[Rabat]]*cukier[[#This Row],[Ilosc]]</f>
        <v>0</v>
      </c>
    </row>
    <row r="856" spans="1:9" x14ac:dyDescent="0.25">
      <c r="A856" s="1">
        <v>39812</v>
      </c>
      <c r="B856" s="2" t="s">
        <v>147</v>
      </c>
      <c r="C856">
        <v>7</v>
      </c>
      <c r="D856">
        <f>SUMIF(B:B,cukier[[#This Row],[NIP]],C:C)</f>
        <v>35</v>
      </c>
      <c r="E856" s="2">
        <f>YEAR(cukier[[#This Row],[Data]])</f>
        <v>2008</v>
      </c>
      <c r="F856" s="2">
        <f>VLOOKUP(cukier[[#This Row],[Rok]],$U$8:$V$17,2)*cukier[[#This Row],[Ilosc]]</f>
        <v>15.049999999999999</v>
      </c>
      <c r="G856" s="2">
        <f>SUMIFS(C:C,A:A,"&lt;"&amp;A856,B:B,cukier[[#This Row],[NIP]])+cukier[[#This Row],[Ilosc]]</f>
        <v>17</v>
      </c>
      <c r="H856" s="2">
        <f>IF(cukier[[#This Row],[Dotychczas Kupno]]&lt;100, 0,IF(cukier[[#This Row],[Dotychczas Kupno]]&lt;1000, 0.05, IF(cukier[[#This Row],[Dotychczas Kupno]]&lt;10000, 0.1, 0.2)))</f>
        <v>0</v>
      </c>
      <c r="I856" s="2">
        <f>cukier[[#This Row],[Rabat]]*cukier[[#This Row],[Ilosc]]</f>
        <v>0</v>
      </c>
    </row>
    <row r="857" spans="1:9" x14ac:dyDescent="0.25">
      <c r="A857" s="1">
        <v>39814</v>
      </c>
      <c r="B857" s="2" t="s">
        <v>178</v>
      </c>
      <c r="C857">
        <v>2</v>
      </c>
      <c r="D857">
        <f>SUMIF(B:B,cukier[[#This Row],[NIP]],C:C)</f>
        <v>19</v>
      </c>
      <c r="E857" s="2">
        <f>YEAR(cukier[[#This Row],[Data]])</f>
        <v>2009</v>
      </c>
      <c r="F857" s="2">
        <f>VLOOKUP(cukier[[#This Row],[Rok]],$U$8:$V$17,2)*cukier[[#This Row],[Ilosc]]</f>
        <v>4.26</v>
      </c>
      <c r="G857" s="2">
        <f>SUMIFS(C:C,A:A,"&lt;"&amp;A857,B:B,cukier[[#This Row],[NIP]])+cukier[[#This Row],[Ilosc]]</f>
        <v>2</v>
      </c>
      <c r="H857" s="2">
        <f>IF(cukier[[#This Row],[Dotychczas Kupno]]&lt;100, 0,IF(cukier[[#This Row],[Dotychczas Kupno]]&lt;1000, 0.05, IF(cukier[[#This Row],[Dotychczas Kupno]]&lt;10000, 0.1, 0.2)))</f>
        <v>0</v>
      </c>
      <c r="I857" s="2">
        <f>cukier[[#This Row],[Rabat]]*cukier[[#This Row],[Ilosc]]</f>
        <v>0</v>
      </c>
    </row>
    <row r="858" spans="1:9" x14ac:dyDescent="0.25">
      <c r="A858" s="1">
        <v>39815</v>
      </c>
      <c r="B858" s="2" t="s">
        <v>37</v>
      </c>
      <c r="C858">
        <v>188</v>
      </c>
      <c r="D858">
        <f>SUMIF(B:B,cukier[[#This Row],[NIP]],C:C)</f>
        <v>5232</v>
      </c>
      <c r="E858" s="2">
        <f>YEAR(cukier[[#This Row],[Data]])</f>
        <v>2009</v>
      </c>
      <c r="F858" s="2">
        <f>VLOOKUP(cukier[[#This Row],[Rok]],$U$8:$V$17,2)*cukier[[#This Row],[Ilosc]]</f>
        <v>400.44</v>
      </c>
      <c r="G858" s="2">
        <f>SUMIFS(C:C,A:A,"&lt;"&amp;A858,B:B,cukier[[#This Row],[NIP]])+cukier[[#This Row],[Ilosc]]</f>
        <v>1890</v>
      </c>
      <c r="H858" s="2">
        <f>IF(cukier[[#This Row],[Dotychczas Kupno]]&lt;100, 0,IF(cukier[[#This Row],[Dotychczas Kupno]]&lt;1000, 0.05, IF(cukier[[#This Row],[Dotychczas Kupno]]&lt;10000, 0.1, 0.2)))</f>
        <v>0.1</v>
      </c>
      <c r="I858" s="2">
        <f>cukier[[#This Row],[Rabat]]*cukier[[#This Row],[Ilosc]]</f>
        <v>18.8</v>
      </c>
    </row>
    <row r="859" spans="1:9" x14ac:dyDescent="0.25">
      <c r="A859" s="1">
        <v>39819</v>
      </c>
      <c r="B859" s="2" t="s">
        <v>92</v>
      </c>
      <c r="C859">
        <v>11</v>
      </c>
      <c r="D859">
        <f>SUMIF(B:B,cukier[[#This Row],[NIP]],C:C)</f>
        <v>37</v>
      </c>
      <c r="E859" s="2">
        <f>YEAR(cukier[[#This Row],[Data]])</f>
        <v>2009</v>
      </c>
      <c r="F859" s="2">
        <f>VLOOKUP(cukier[[#This Row],[Rok]],$U$8:$V$17,2)*cukier[[#This Row],[Ilosc]]</f>
        <v>23.43</v>
      </c>
      <c r="G859" s="2">
        <f>SUMIFS(C:C,A:A,"&lt;"&amp;A859,B:B,cukier[[#This Row],[NIP]])+cukier[[#This Row],[Ilosc]]</f>
        <v>16</v>
      </c>
      <c r="H859" s="2">
        <f>IF(cukier[[#This Row],[Dotychczas Kupno]]&lt;100, 0,IF(cukier[[#This Row],[Dotychczas Kupno]]&lt;1000, 0.05, IF(cukier[[#This Row],[Dotychczas Kupno]]&lt;10000, 0.1, 0.2)))</f>
        <v>0</v>
      </c>
      <c r="I859" s="2">
        <f>cukier[[#This Row],[Rabat]]*cukier[[#This Row],[Ilosc]]</f>
        <v>0</v>
      </c>
    </row>
    <row r="860" spans="1:9" x14ac:dyDescent="0.25">
      <c r="A860" s="1">
        <v>39819</v>
      </c>
      <c r="B860" s="2" t="s">
        <v>14</v>
      </c>
      <c r="C860">
        <v>129</v>
      </c>
      <c r="D860">
        <f>SUMIF(B:B,cukier[[#This Row],[NIP]],C:C)</f>
        <v>23660</v>
      </c>
      <c r="E860" s="2">
        <f>YEAR(cukier[[#This Row],[Data]])</f>
        <v>2009</v>
      </c>
      <c r="F860" s="2">
        <f>VLOOKUP(cukier[[#This Row],[Rok]],$U$8:$V$17,2)*cukier[[#This Row],[Ilosc]]</f>
        <v>274.77</v>
      </c>
      <c r="G860" s="2">
        <f>SUMIFS(C:C,A:A,"&lt;"&amp;A860,B:B,cukier[[#This Row],[NIP]])+cukier[[#This Row],[Ilosc]]</f>
        <v>9337</v>
      </c>
      <c r="H860" s="2">
        <f>IF(cukier[[#This Row],[Dotychczas Kupno]]&lt;100, 0,IF(cukier[[#This Row],[Dotychczas Kupno]]&lt;1000, 0.05, IF(cukier[[#This Row],[Dotychczas Kupno]]&lt;10000, 0.1, 0.2)))</f>
        <v>0.1</v>
      </c>
      <c r="I860" s="2">
        <f>cukier[[#This Row],[Rabat]]*cukier[[#This Row],[Ilosc]]</f>
        <v>12.9</v>
      </c>
    </row>
    <row r="861" spans="1:9" x14ac:dyDescent="0.25">
      <c r="A861" s="1">
        <v>39819</v>
      </c>
      <c r="B861" s="2" t="s">
        <v>61</v>
      </c>
      <c r="C861">
        <v>117</v>
      </c>
      <c r="D861">
        <f>SUMIF(B:B,cukier[[#This Row],[NIP]],C:C)</f>
        <v>3705</v>
      </c>
      <c r="E861" s="2">
        <f>YEAR(cukier[[#This Row],[Data]])</f>
        <v>2009</v>
      </c>
      <c r="F861" s="2">
        <f>VLOOKUP(cukier[[#This Row],[Rok]],$U$8:$V$17,2)*cukier[[#This Row],[Ilosc]]</f>
        <v>249.20999999999998</v>
      </c>
      <c r="G861" s="2">
        <f>SUMIFS(C:C,A:A,"&lt;"&amp;A861,B:B,cukier[[#This Row],[NIP]])+cukier[[#This Row],[Ilosc]]</f>
        <v>1296</v>
      </c>
      <c r="H861" s="2">
        <f>IF(cukier[[#This Row],[Dotychczas Kupno]]&lt;100, 0,IF(cukier[[#This Row],[Dotychczas Kupno]]&lt;1000, 0.05, IF(cukier[[#This Row],[Dotychczas Kupno]]&lt;10000, 0.1, 0.2)))</f>
        <v>0.1</v>
      </c>
      <c r="I861" s="2">
        <f>cukier[[#This Row],[Rabat]]*cukier[[#This Row],[Ilosc]]</f>
        <v>11.700000000000001</v>
      </c>
    </row>
    <row r="862" spans="1:9" x14ac:dyDescent="0.25">
      <c r="A862" s="1">
        <v>39821</v>
      </c>
      <c r="B862" s="2" t="s">
        <v>82</v>
      </c>
      <c r="C862">
        <v>11</v>
      </c>
      <c r="D862">
        <f>SUMIF(B:B,cukier[[#This Row],[NIP]],C:C)</f>
        <v>52</v>
      </c>
      <c r="E862" s="2">
        <f>YEAR(cukier[[#This Row],[Data]])</f>
        <v>2009</v>
      </c>
      <c r="F862" s="2">
        <f>VLOOKUP(cukier[[#This Row],[Rok]],$U$8:$V$17,2)*cukier[[#This Row],[Ilosc]]</f>
        <v>23.43</v>
      </c>
      <c r="G862" s="2">
        <f>SUMIFS(C:C,A:A,"&lt;"&amp;A862,B:B,cukier[[#This Row],[NIP]])+cukier[[#This Row],[Ilosc]]</f>
        <v>34</v>
      </c>
      <c r="H862" s="2">
        <f>IF(cukier[[#This Row],[Dotychczas Kupno]]&lt;100, 0,IF(cukier[[#This Row],[Dotychczas Kupno]]&lt;1000, 0.05, IF(cukier[[#This Row],[Dotychczas Kupno]]&lt;10000, 0.1, 0.2)))</f>
        <v>0</v>
      </c>
      <c r="I862" s="2">
        <f>cukier[[#This Row],[Rabat]]*cukier[[#This Row],[Ilosc]]</f>
        <v>0</v>
      </c>
    </row>
    <row r="863" spans="1:9" x14ac:dyDescent="0.25">
      <c r="A863" s="1">
        <v>39823</v>
      </c>
      <c r="B863" s="2" t="s">
        <v>61</v>
      </c>
      <c r="C863">
        <v>186</v>
      </c>
      <c r="D863">
        <f>SUMIF(B:B,cukier[[#This Row],[NIP]],C:C)</f>
        <v>3705</v>
      </c>
      <c r="E863" s="2">
        <f>YEAR(cukier[[#This Row],[Data]])</f>
        <v>2009</v>
      </c>
      <c r="F863" s="2">
        <f>VLOOKUP(cukier[[#This Row],[Rok]],$U$8:$V$17,2)*cukier[[#This Row],[Ilosc]]</f>
        <v>396.18</v>
      </c>
      <c r="G863" s="2">
        <f>SUMIFS(C:C,A:A,"&lt;"&amp;A863,B:B,cukier[[#This Row],[NIP]])+cukier[[#This Row],[Ilosc]]</f>
        <v>1482</v>
      </c>
      <c r="H863" s="2">
        <f>IF(cukier[[#This Row],[Dotychczas Kupno]]&lt;100, 0,IF(cukier[[#This Row],[Dotychczas Kupno]]&lt;1000, 0.05, IF(cukier[[#This Row],[Dotychczas Kupno]]&lt;10000, 0.1, 0.2)))</f>
        <v>0.1</v>
      </c>
      <c r="I863" s="2">
        <f>cukier[[#This Row],[Rabat]]*cukier[[#This Row],[Ilosc]]</f>
        <v>18.600000000000001</v>
      </c>
    </row>
    <row r="864" spans="1:9" x14ac:dyDescent="0.25">
      <c r="A864" s="1">
        <v>39824</v>
      </c>
      <c r="B864" s="2" t="s">
        <v>18</v>
      </c>
      <c r="C864">
        <v>40</v>
      </c>
      <c r="D864">
        <f>SUMIF(B:B,cukier[[#This Row],[NIP]],C:C)</f>
        <v>5156</v>
      </c>
      <c r="E864" s="2">
        <f>YEAR(cukier[[#This Row],[Data]])</f>
        <v>2009</v>
      </c>
      <c r="F864" s="2">
        <f>VLOOKUP(cukier[[#This Row],[Rok]],$U$8:$V$17,2)*cukier[[#This Row],[Ilosc]]</f>
        <v>85.199999999999989</v>
      </c>
      <c r="G864" s="2">
        <f>SUMIFS(C:C,A:A,"&lt;"&amp;A864,B:B,cukier[[#This Row],[NIP]])+cukier[[#This Row],[Ilosc]]</f>
        <v>2850</v>
      </c>
      <c r="H864" s="2">
        <f>IF(cukier[[#This Row],[Dotychczas Kupno]]&lt;100, 0,IF(cukier[[#This Row],[Dotychczas Kupno]]&lt;1000, 0.05, IF(cukier[[#This Row],[Dotychczas Kupno]]&lt;10000, 0.1, 0.2)))</f>
        <v>0.1</v>
      </c>
      <c r="I864" s="2">
        <f>cukier[[#This Row],[Rabat]]*cukier[[#This Row],[Ilosc]]</f>
        <v>4</v>
      </c>
    </row>
    <row r="865" spans="1:9" x14ac:dyDescent="0.25">
      <c r="A865" s="1">
        <v>39829</v>
      </c>
      <c r="B865" s="2" t="s">
        <v>47</v>
      </c>
      <c r="C865">
        <v>6</v>
      </c>
      <c r="D865">
        <f>SUMIF(B:B,cukier[[#This Row],[NIP]],C:C)</f>
        <v>50</v>
      </c>
      <c r="E865" s="2">
        <f>YEAR(cukier[[#This Row],[Data]])</f>
        <v>2009</v>
      </c>
      <c r="F865" s="2">
        <f>VLOOKUP(cukier[[#This Row],[Rok]],$U$8:$V$17,2)*cukier[[#This Row],[Ilosc]]</f>
        <v>12.78</v>
      </c>
      <c r="G865" s="2">
        <f>SUMIFS(C:C,A:A,"&lt;"&amp;A865,B:B,cukier[[#This Row],[NIP]])+cukier[[#This Row],[Ilosc]]</f>
        <v>13</v>
      </c>
      <c r="H865" s="2">
        <f>IF(cukier[[#This Row],[Dotychczas Kupno]]&lt;100, 0,IF(cukier[[#This Row],[Dotychczas Kupno]]&lt;1000, 0.05, IF(cukier[[#This Row],[Dotychczas Kupno]]&lt;10000, 0.1, 0.2)))</f>
        <v>0</v>
      </c>
      <c r="I865" s="2">
        <f>cukier[[#This Row],[Rabat]]*cukier[[#This Row],[Ilosc]]</f>
        <v>0</v>
      </c>
    </row>
    <row r="866" spans="1:9" x14ac:dyDescent="0.25">
      <c r="A866" s="1">
        <v>39831</v>
      </c>
      <c r="B866" s="2" t="s">
        <v>55</v>
      </c>
      <c r="C866">
        <v>153</v>
      </c>
      <c r="D866">
        <f>SUMIF(B:B,cukier[[#This Row],[NIP]],C:C)</f>
        <v>4926</v>
      </c>
      <c r="E866" s="2">
        <f>YEAR(cukier[[#This Row],[Data]])</f>
        <v>2009</v>
      </c>
      <c r="F866" s="2">
        <f>VLOOKUP(cukier[[#This Row],[Rok]],$U$8:$V$17,2)*cukier[[#This Row],[Ilosc]]</f>
        <v>325.89</v>
      </c>
      <c r="G866" s="2">
        <f>SUMIFS(C:C,A:A,"&lt;"&amp;A866,B:B,cukier[[#This Row],[NIP]])+cukier[[#This Row],[Ilosc]]</f>
        <v>2281</v>
      </c>
      <c r="H866" s="2">
        <f>IF(cukier[[#This Row],[Dotychczas Kupno]]&lt;100, 0,IF(cukier[[#This Row],[Dotychczas Kupno]]&lt;1000, 0.05, IF(cukier[[#This Row],[Dotychczas Kupno]]&lt;10000, 0.1, 0.2)))</f>
        <v>0.1</v>
      </c>
      <c r="I866" s="2">
        <f>cukier[[#This Row],[Rabat]]*cukier[[#This Row],[Ilosc]]</f>
        <v>15.3</v>
      </c>
    </row>
    <row r="867" spans="1:9" x14ac:dyDescent="0.25">
      <c r="A867" s="1">
        <v>39832</v>
      </c>
      <c r="B867" s="2" t="s">
        <v>45</v>
      </c>
      <c r="C867">
        <v>163</v>
      </c>
      <c r="D867">
        <f>SUMIF(B:B,cukier[[#This Row],[NIP]],C:C)</f>
        <v>26451</v>
      </c>
      <c r="E867" s="2">
        <f>YEAR(cukier[[#This Row],[Data]])</f>
        <v>2009</v>
      </c>
      <c r="F867" s="2">
        <f>VLOOKUP(cukier[[#This Row],[Rok]],$U$8:$V$17,2)*cukier[[#This Row],[Ilosc]]</f>
        <v>347.19</v>
      </c>
      <c r="G867" s="2">
        <f>SUMIFS(C:C,A:A,"&lt;"&amp;A867,B:B,cukier[[#This Row],[NIP]])+cukier[[#This Row],[Ilosc]]</f>
        <v>10658</v>
      </c>
      <c r="H867" s="2">
        <f>IF(cukier[[#This Row],[Dotychczas Kupno]]&lt;100, 0,IF(cukier[[#This Row],[Dotychczas Kupno]]&lt;1000, 0.05, IF(cukier[[#This Row],[Dotychczas Kupno]]&lt;10000, 0.1, 0.2)))</f>
        <v>0.2</v>
      </c>
      <c r="I867" s="2">
        <f>cukier[[#This Row],[Rabat]]*cukier[[#This Row],[Ilosc]]</f>
        <v>32.6</v>
      </c>
    </row>
    <row r="868" spans="1:9" x14ac:dyDescent="0.25">
      <c r="A868" s="1">
        <v>39834</v>
      </c>
      <c r="B868" s="2" t="s">
        <v>179</v>
      </c>
      <c r="C868">
        <v>16</v>
      </c>
      <c r="D868">
        <f>SUMIF(B:B,cukier[[#This Row],[NIP]],C:C)</f>
        <v>16</v>
      </c>
      <c r="E868" s="2">
        <f>YEAR(cukier[[#This Row],[Data]])</f>
        <v>2009</v>
      </c>
      <c r="F868" s="2">
        <f>VLOOKUP(cukier[[#This Row],[Rok]],$U$8:$V$17,2)*cukier[[#This Row],[Ilosc]]</f>
        <v>34.08</v>
      </c>
      <c r="G868" s="2">
        <f>SUMIFS(C:C,A:A,"&lt;"&amp;A868,B:B,cukier[[#This Row],[NIP]])+cukier[[#This Row],[Ilosc]]</f>
        <v>16</v>
      </c>
      <c r="H868" s="2">
        <f>IF(cukier[[#This Row],[Dotychczas Kupno]]&lt;100, 0,IF(cukier[[#This Row],[Dotychczas Kupno]]&lt;1000, 0.05, IF(cukier[[#This Row],[Dotychczas Kupno]]&lt;10000, 0.1, 0.2)))</f>
        <v>0</v>
      </c>
      <c r="I868" s="2">
        <f>cukier[[#This Row],[Rabat]]*cukier[[#This Row],[Ilosc]]</f>
        <v>0</v>
      </c>
    </row>
    <row r="869" spans="1:9" x14ac:dyDescent="0.25">
      <c r="A869" s="1">
        <v>39835</v>
      </c>
      <c r="B869" s="2" t="s">
        <v>25</v>
      </c>
      <c r="C869">
        <v>161</v>
      </c>
      <c r="D869">
        <f>SUMIF(B:B,cukier[[#This Row],[NIP]],C:C)</f>
        <v>2717</v>
      </c>
      <c r="E869" s="2">
        <f>YEAR(cukier[[#This Row],[Data]])</f>
        <v>2009</v>
      </c>
      <c r="F869" s="2">
        <f>VLOOKUP(cukier[[#This Row],[Rok]],$U$8:$V$17,2)*cukier[[#This Row],[Ilosc]]</f>
        <v>342.93</v>
      </c>
      <c r="G869" s="2">
        <f>SUMIFS(C:C,A:A,"&lt;"&amp;A869,B:B,cukier[[#This Row],[NIP]])+cukier[[#This Row],[Ilosc]]</f>
        <v>1016</v>
      </c>
      <c r="H869" s="2">
        <f>IF(cukier[[#This Row],[Dotychczas Kupno]]&lt;100, 0,IF(cukier[[#This Row],[Dotychczas Kupno]]&lt;1000, 0.05, IF(cukier[[#This Row],[Dotychczas Kupno]]&lt;10000, 0.1, 0.2)))</f>
        <v>0.1</v>
      </c>
      <c r="I869" s="2">
        <f>cukier[[#This Row],[Rabat]]*cukier[[#This Row],[Ilosc]]</f>
        <v>16.100000000000001</v>
      </c>
    </row>
    <row r="870" spans="1:9" x14ac:dyDescent="0.25">
      <c r="A870" s="1">
        <v>39836</v>
      </c>
      <c r="B870" s="2" t="s">
        <v>180</v>
      </c>
      <c r="C870">
        <v>5</v>
      </c>
      <c r="D870">
        <f>SUMIF(B:B,cukier[[#This Row],[NIP]],C:C)</f>
        <v>7</v>
      </c>
      <c r="E870" s="2">
        <f>YEAR(cukier[[#This Row],[Data]])</f>
        <v>2009</v>
      </c>
      <c r="F870" s="2">
        <f>VLOOKUP(cukier[[#This Row],[Rok]],$U$8:$V$17,2)*cukier[[#This Row],[Ilosc]]</f>
        <v>10.649999999999999</v>
      </c>
      <c r="G870" s="2">
        <f>SUMIFS(C:C,A:A,"&lt;"&amp;A870,B:B,cukier[[#This Row],[NIP]])+cukier[[#This Row],[Ilosc]]</f>
        <v>5</v>
      </c>
      <c r="H870" s="2">
        <f>IF(cukier[[#This Row],[Dotychczas Kupno]]&lt;100, 0,IF(cukier[[#This Row],[Dotychczas Kupno]]&lt;1000, 0.05, IF(cukier[[#This Row],[Dotychczas Kupno]]&lt;10000, 0.1, 0.2)))</f>
        <v>0</v>
      </c>
      <c r="I870" s="2">
        <f>cukier[[#This Row],[Rabat]]*cukier[[#This Row],[Ilosc]]</f>
        <v>0</v>
      </c>
    </row>
    <row r="871" spans="1:9" x14ac:dyDescent="0.25">
      <c r="A871" s="1">
        <v>39839</v>
      </c>
      <c r="B871" s="2" t="s">
        <v>30</v>
      </c>
      <c r="C871">
        <v>200</v>
      </c>
      <c r="D871">
        <f>SUMIF(B:B,cukier[[#This Row],[NIP]],C:C)</f>
        <v>5120</v>
      </c>
      <c r="E871" s="2">
        <f>YEAR(cukier[[#This Row],[Data]])</f>
        <v>2009</v>
      </c>
      <c r="F871" s="2">
        <f>VLOOKUP(cukier[[#This Row],[Rok]],$U$8:$V$17,2)*cukier[[#This Row],[Ilosc]]</f>
        <v>426</v>
      </c>
      <c r="G871" s="2">
        <f>SUMIFS(C:C,A:A,"&lt;"&amp;A871,B:B,cukier[[#This Row],[NIP]])+cukier[[#This Row],[Ilosc]]</f>
        <v>2408</v>
      </c>
      <c r="H871" s="2">
        <f>IF(cukier[[#This Row],[Dotychczas Kupno]]&lt;100, 0,IF(cukier[[#This Row],[Dotychczas Kupno]]&lt;1000, 0.05, IF(cukier[[#This Row],[Dotychczas Kupno]]&lt;10000, 0.1, 0.2)))</f>
        <v>0.1</v>
      </c>
      <c r="I871" s="2">
        <f>cukier[[#This Row],[Rabat]]*cukier[[#This Row],[Ilosc]]</f>
        <v>20</v>
      </c>
    </row>
    <row r="872" spans="1:9" x14ac:dyDescent="0.25">
      <c r="A872" s="1">
        <v>39843</v>
      </c>
      <c r="B872" s="2" t="s">
        <v>181</v>
      </c>
      <c r="C872">
        <v>11</v>
      </c>
      <c r="D872">
        <f>SUMIF(B:B,cukier[[#This Row],[NIP]],C:C)</f>
        <v>29</v>
      </c>
      <c r="E872" s="2">
        <f>YEAR(cukier[[#This Row],[Data]])</f>
        <v>2009</v>
      </c>
      <c r="F872" s="2">
        <f>VLOOKUP(cukier[[#This Row],[Rok]],$U$8:$V$17,2)*cukier[[#This Row],[Ilosc]]</f>
        <v>23.43</v>
      </c>
      <c r="G872" s="2">
        <f>SUMIFS(C:C,A:A,"&lt;"&amp;A872,B:B,cukier[[#This Row],[NIP]])+cukier[[#This Row],[Ilosc]]</f>
        <v>11</v>
      </c>
      <c r="H872" s="2">
        <f>IF(cukier[[#This Row],[Dotychczas Kupno]]&lt;100, 0,IF(cukier[[#This Row],[Dotychczas Kupno]]&lt;1000, 0.05, IF(cukier[[#This Row],[Dotychczas Kupno]]&lt;10000, 0.1, 0.2)))</f>
        <v>0</v>
      </c>
      <c r="I872" s="2">
        <f>cukier[[#This Row],[Rabat]]*cukier[[#This Row],[Ilosc]]</f>
        <v>0</v>
      </c>
    </row>
    <row r="873" spans="1:9" x14ac:dyDescent="0.25">
      <c r="A873" s="1">
        <v>39847</v>
      </c>
      <c r="B873" s="2" t="s">
        <v>96</v>
      </c>
      <c r="C873">
        <v>14</v>
      </c>
      <c r="D873">
        <f>SUMIF(B:B,cukier[[#This Row],[NIP]],C:C)</f>
        <v>34</v>
      </c>
      <c r="E873" s="2">
        <f>YEAR(cukier[[#This Row],[Data]])</f>
        <v>2009</v>
      </c>
      <c r="F873" s="2">
        <f>VLOOKUP(cukier[[#This Row],[Rok]],$U$8:$V$17,2)*cukier[[#This Row],[Ilosc]]</f>
        <v>29.82</v>
      </c>
      <c r="G873" s="2">
        <f>SUMIFS(C:C,A:A,"&lt;"&amp;A873,B:B,cukier[[#This Row],[NIP]])+cukier[[#This Row],[Ilosc]]</f>
        <v>21</v>
      </c>
      <c r="H873" s="2">
        <f>IF(cukier[[#This Row],[Dotychczas Kupno]]&lt;100, 0,IF(cukier[[#This Row],[Dotychczas Kupno]]&lt;1000, 0.05, IF(cukier[[#This Row],[Dotychczas Kupno]]&lt;10000, 0.1, 0.2)))</f>
        <v>0</v>
      </c>
      <c r="I873" s="2">
        <f>cukier[[#This Row],[Rabat]]*cukier[[#This Row],[Ilosc]]</f>
        <v>0</v>
      </c>
    </row>
    <row r="874" spans="1:9" x14ac:dyDescent="0.25">
      <c r="A874" s="1">
        <v>39849</v>
      </c>
      <c r="B874" s="2" t="s">
        <v>7</v>
      </c>
      <c r="C874">
        <v>469</v>
      </c>
      <c r="D874">
        <f>SUMIF(B:B,cukier[[#This Row],[NIP]],C:C)</f>
        <v>27505</v>
      </c>
      <c r="E874" s="2">
        <f>YEAR(cukier[[#This Row],[Data]])</f>
        <v>2009</v>
      </c>
      <c r="F874" s="2">
        <f>VLOOKUP(cukier[[#This Row],[Rok]],$U$8:$V$17,2)*cukier[[#This Row],[Ilosc]]</f>
        <v>998.96999999999991</v>
      </c>
      <c r="G874" s="2">
        <f>SUMIFS(C:C,A:A,"&lt;"&amp;A874,B:B,cukier[[#This Row],[NIP]])+cukier[[#This Row],[Ilosc]]</f>
        <v>12539</v>
      </c>
      <c r="H874" s="2">
        <f>IF(cukier[[#This Row],[Dotychczas Kupno]]&lt;100, 0,IF(cukier[[#This Row],[Dotychczas Kupno]]&lt;1000, 0.05, IF(cukier[[#This Row],[Dotychczas Kupno]]&lt;10000, 0.1, 0.2)))</f>
        <v>0.2</v>
      </c>
      <c r="I874" s="2">
        <f>cukier[[#This Row],[Rabat]]*cukier[[#This Row],[Ilosc]]</f>
        <v>93.800000000000011</v>
      </c>
    </row>
    <row r="875" spans="1:9" x14ac:dyDescent="0.25">
      <c r="A875" s="1">
        <v>39853</v>
      </c>
      <c r="B875" s="2" t="s">
        <v>166</v>
      </c>
      <c r="C875">
        <v>11</v>
      </c>
      <c r="D875">
        <f>SUMIF(B:B,cukier[[#This Row],[NIP]],C:C)</f>
        <v>25</v>
      </c>
      <c r="E875" s="2">
        <f>YEAR(cukier[[#This Row],[Data]])</f>
        <v>2009</v>
      </c>
      <c r="F875" s="2">
        <f>VLOOKUP(cukier[[#This Row],[Rok]],$U$8:$V$17,2)*cukier[[#This Row],[Ilosc]]</f>
        <v>23.43</v>
      </c>
      <c r="G875" s="2">
        <f>SUMIFS(C:C,A:A,"&lt;"&amp;A875,B:B,cukier[[#This Row],[NIP]])+cukier[[#This Row],[Ilosc]]</f>
        <v>25</v>
      </c>
      <c r="H875" s="2">
        <f>IF(cukier[[#This Row],[Dotychczas Kupno]]&lt;100, 0,IF(cukier[[#This Row],[Dotychczas Kupno]]&lt;1000, 0.05, IF(cukier[[#This Row],[Dotychczas Kupno]]&lt;10000, 0.1, 0.2)))</f>
        <v>0</v>
      </c>
      <c r="I875" s="2">
        <f>cukier[[#This Row],[Rabat]]*cukier[[#This Row],[Ilosc]]</f>
        <v>0</v>
      </c>
    </row>
    <row r="876" spans="1:9" x14ac:dyDescent="0.25">
      <c r="A876" s="1">
        <v>39853</v>
      </c>
      <c r="B876" s="2" t="s">
        <v>14</v>
      </c>
      <c r="C876">
        <v>423</v>
      </c>
      <c r="D876">
        <f>SUMIF(B:B,cukier[[#This Row],[NIP]],C:C)</f>
        <v>23660</v>
      </c>
      <c r="E876" s="2">
        <f>YEAR(cukier[[#This Row],[Data]])</f>
        <v>2009</v>
      </c>
      <c r="F876" s="2">
        <f>VLOOKUP(cukier[[#This Row],[Rok]],$U$8:$V$17,2)*cukier[[#This Row],[Ilosc]]</f>
        <v>900.99</v>
      </c>
      <c r="G876" s="2">
        <f>SUMIFS(C:C,A:A,"&lt;"&amp;A876,B:B,cukier[[#This Row],[NIP]])+cukier[[#This Row],[Ilosc]]</f>
        <v>9760</v>
      </c>
      <c r="H876" s="2">
        <f>IF(cukier[[#This Row],[Dotychczas Kupno]]&lt;100, 0,IF(cukier[[#This Row],[Dotychczas Kupno]]&lt;1000, 0.05, IF(cukier[[#This Row],[Dotychczas Kupno]]&lt;10000, 0.1, 0.2)))</f>
        <v>0.1</v>
      </c>
      <c r="I876" s="2">
        <f>cukier[[#This Row],[Rabat]]*cukier[[#This Row],[Ilosc]]</f>
        <v>42.300000000000004</v>
      </c>
    </row>
    <row r="877" spans="1:9" x14ac:dyDescent="0.25">
      <c r="A877" s="1">
        <v>39853</v>
      </c>
      <c r="B877" s="2" t="s">
        <v>172</v>
      </c>
      <c r="C877">
        <v>9</v>
      </c>
      <c r="D877">
        <f>SUMIF(B:B,cukier[[#This Row],[NIP]],C:C)</f>
        <v>44</v>
      </c>
      <c r="E877" s="2">
        <f>YEAR(cukier[[#This Row],[Data]])</f>
        <v>2009</v>
      </c>
      <c r="F877" s="2">
        <f>VLOOKUP(cukier[[#This Row],[Rok]],$U$8:$V$17,2)*cukier[[#This Row],[Ilosc]]</f>
        <v>19.169999999999998</v>
      </c>
      <c r="G877" s="2">
        <f>SUMIFS(C:C,A:A,"&lt;"&amp;A877,B:B,cukier[[#This Row],[NIP]])+cukier[[#This Row],[Ilosc]]</f>
        <v>25</v>
      </c>
      <c r="H877" s="2">
        <f>IF(cukier[[#This Row],[Dotychczas Kupno]]&lt;100, 0,IF(cukier[[#This Row],[Dotychczas Kupno]]&lt;1000, 0.05, IF(cukier[[#This Row],[Dotychczas Kupno]]&lt;10000, 0.1, 0.2)))</f>
        <v>0</v>
      </c>
      <c r="I877" s="2">
        <f>cukier[[#This Row],[Rabat]]*cukier[[#This Row],[Ilosc]]</f>
        <v>0</v>
      </c>
    </row>
    <row r="878" spans="1:9" x14ac:dyDescent="0.25">
      <c r="A878" s="1">
        <v>39853</v>
      </c>
      <c r="B878" s="2" t="s">
        <v>68</v>
      </c>
      <c r="C878">
        <v>3</v>
      </c>
      <c r="D878">
        <f>SUMIF(B:B,cukier[[#This Row],[NIP]],C:C)</f>
        <v>37</v>
      </c>
      <c r="E878" s="2">
        <f>YEAR(cukier[[#This Row],[Data]])</f>
        <v>2009</v>
      </c>
      <c r="F878" s="2">
        <f>VLOOKUP(cukier[[#This Row],[Rok]],$U$8:$V$17,2)*cukier[[#This Row],[Ilosc]]</f>
        <v>6.39</v>
      </c>
      <c r="G878" s="2">
        <f>SUMIFS(C:C,A:A,"&lt;"&amp;A878,B:B,cukier[[#This Row],[NIP]])+cukier[[#This Row],[Ilosc]]</f>
        <v>29</v>
      </c>
      <c r="H878" s="2">
        <f>IF(cukier[[#This Row],[Dotychczas Kupno]]&lt;100, 0,IF(cukier[[#This Row],[Dotychczas Kupno]]&lt;1000, 0.05, IF(cukier[[#This Row],[Dotychczas Kupno]]&lt;10000, 0.1, 0.2)))</f>
        <v>0</v>
      </c>
      <c r="I878" s="2">
        <f>cukier[[#This Row],[Rabat]]*cukier[[#This Row],[Ilosc]]</f>
        <v>0</v>
      </c>
    </row>
    <row r="879" spans="1:9" x14ac:dyDescent="0.25">
      <c r="A879" s="1">
        <v>39854</v>
      </c>
      <c r="B879" s="2" t="s">
        <v>22</v>
      </c>
      <c r="C879">
        <v>186</v>
      </c>
      <c r="D879">
        <f>SUMIF(B:B,cukier[[#This Row],[NIP]],C:C)</f>
        <v>26025</v>
      </c>
      <c r="E879" s="2">
        <f>YEAR(cukier[[#This Row],[Data]])</f>
        <v>2009</v>
      </c>
      <c r="F879" s="2">
        <f>VLOOKUP(cukier[[#This Row],[Rok]],$U$8:$V$17,2)*cukier[[#This Row],[Ilosc]]</f>
        <v>396.18</v>
      </c>
      <c r="G879" s="2">
        <f>SUMIFS(C:C,A:A,"&lt;"&amp;A879,B:B,cukier[[#This Row],[NIP]])+cukier[[#This Row],[Ilosc]]</f>
        <v>10178</v>
      </c>
      <c r="H879" s="2">
        <f>IF(cukier[[#This Row],[Dotychczas Kupno]]&lt;100, 0,IF(cukier[[#This Row],[Dotychczas Kupno]]&lt;1000, 0.05, IF(cukier[[#This Row],[Dotychczas Kupno]]&lt;10000, 0.1, 0.2)))</f>
        <v>0.2</v>
      </c>
      <c r="I879" s="2">
        <f>cukier[[#This Row],[Rabat]]*cukier[[#This Row],[Ilosc]]</f>
        <v>37.200000000000003</v>
      </c>
    </row>
    <row r="880" spans="1:9" x14ac:dyDescent="0.25">
      <c r="A880" s="1">
        <v>39854</v>
      </c>
      <c r="B880" s="2" t="s">
        <v>7</v>
      </c>
      <c r="C880">
        <v>390</v>
      </c>
      <c r="D880">
        <f>SUMIF(B:B,cukier[[#This Row],[NIP]],C:C)</f>
        <v>27505</v>
      </c>
      <c r="E880" s="2">
        <f>YEAR(cukier[[#This Row],[Data]])</f>
        <v>2009</v>
      </c>
      <c r="F880" s="2">
        <f>VLOOKUP(cukier[[#This Row],[Rok]],$U$8:$V$17,2)*cukier[[#This Row],[Ilosc]]</f>
        <v>830.69999999999993</v>
      </c>
      <c r="G880" s="2">
        <f>SUMIFS(C:C,A:A,"&lt;"&amp;A880,B:B,cukier[[#This Row],[NIP]])+cukier[[#This Row],[Ilosc]]</f>
        <v>12929</v>
      </c>
      <c r="H880" s="2">
        <f>IF(cukier[[#This Row],[Dotychczas Kupno]]&lt;100, 0,IF(cukier[[#This Row],[Dotychczas Kupno]]&lt;1000, 0.05, IF(cukier[[#This Row],[Dotychczas Kupno]]&lt;10000, 0.1, 0.2)))</f>
        <v>0.2</v>
      </c>
      <c r="I880" s="2">
        <f>cukier[[#This Row],[Rabat]]*cukier[[#This Row],[Ilosc]]</f>
        <v>78</v>
      </c>
    </row>
    <row r="881" spans="1:9" x14ac:dyDescent="0.25">
      <c r="A881" s="1">
        <v>39855</v>
      </c>
      <c r="B881" s="2" t="s">
        <v>5</v>
      </c>
      <c r="C881">
        <v>445</v>
      </c>
      <c r="D881">
        <f>SUMIF(B:B,cukier[[#This Row],[NIP]],C:C)</f>
        <v>11402</v>
      </c>
      <c r="E881" s="2">
        <f>YEAR(cukier[[#This Row],[Data]])</f>
        <v>2009</v>
      </c>
      <c r="F881" s="2">
        <f>VLOOKUP(cukier[[#This Row],[Rok]],$U$8:$V$17,2)*cukier[[#This Row],[Ilosc]]</f>
        <v>947.84999999999991</v>
      </c>
      <c r="G881" s="2">
        <f>SUMIFS(C:C,A:A,"&lt;"&amp;A881,B:B,cukier[[#This Row],[NIP]])+cukier[[#This Row],[Ilosc]]</f>
        <v>6556</v>
      </c>
      <c r="H881" s="2">
        <f>IF(cukier[[#This Row],[Dotychczas Kupno]]&lt;100, 0,IF(cukier[[#This Row],[Dotychczas Kupno]]&lt;1000, 0.05, IF(cukier[[#This Row],[Dotychczas Kupno]]&lt;10000, 0.1, 0.2)))</f>
        <v>0.1</v>
      </c>
      <c r="I881" s="2">
        <f>cukier[[#This Row],[Rabat]]*cukier[[#This Row],[Ilosc]]</f>
        <v>44.5</v>
      </c>
    </row>
    <row r="882" spans="1:9" x14ac:dyDescent="0.25">
      <c r="A882" s="1">
        <v>39856</v>
      </c>
      <c r="B882" s="2" t="s">
        <v>50</v>
      </c>
      <c r="C882">
        <v>241</v>
      </c>
      <c r="D882">
        <f>SUMIF(B:B,cukier[[#This Row],[NIP]],C:C)</f>
        <v>22352</v>
      </c>
      <c r="E882" s="2">
        <f>YEAR(cukier[[#This Row],[Data]])</f>
        <v>2009</v>
      </c>
      <c r="F882" s="2">
        <f>VLOOKUP(cukier[[#This Row],[Rok]],$U$8:$V$17,2)*cukier[[#This Row],[Ilosc]]</f>
        <v>513.32999999999993</v>
      </c>
      <c r="G882" s="2">
        <f>SUMIFS(C:C,A:A,"&lt;"&amp;A882,B:B,cukier[[#This Row],[NIP]])+cukier[[#This Row],[Ilosc]]</f>
        <v>11405</v>
      </c>
      <c r="H882" s="2">
        <f>IF(cukier[[#This Row],[Dotychczas Kupno]]&lt;100, 0,IF(cukier[[#This Row],[Dotychczas Kupno]]&lt;1000, 0.05, IF(cukier[[#This Row],[Dotychczas Kupno]]&lt;10000, 0.1, 0.2)))</f>
        <v>0.2</v>
      </c>
      <c r="I882" s="2">
        <f>cukier[[#This Row],[Rabat]]*cukier[[#This Row],[Ilosc]]</f>
        <v>48.2</v>
      </c>
    </row>
    <row r="883" spans="1:9" x14ac:dyDescent="0.25">
      <c r="A883" s="1">
        <v>39856</v>
      </c>
      <c r="B883" s="2" t="s">
        <v>29</v>
      </c>
      <c r="C883">
        <v>3</v>
      </c>
      <c r="D883">
        <f>SUMIF(B:B,cukier[[#This Row],[NIP]],C:C)</f>
        <v>15</v>
      </c>
      <c r="E883" s="2">
        <f>YEAR(cukier[[#This Row],[Data]])</f>
        <v>2009</v>
      </c>
      <c r="F883" s="2">
        <f>VLOOKUP(cukier[[#This Row],[Rok]],$U$8:$V$17,2)*cukier[[#This Row],[Ilosc]]</f>
        <v>6.39</v>
      </c>
      <c r="G883" s="2">
        <f>SUMIFS(C:C,A:A,"&lt;"&amp;A883,B:B,cukier[[#This Row],[NIP]])+cukier[[#This Row],[Ilosc]]</f>
        <v>13</v>
      </c>
      <c r="H883" s="2">
        <f>IF(cukier[[#This Row],[Dotychczas Kupno]]&lt;100, 0,IF(cukier[[#This Row],[Dotychczas Kupno]]&lt;1000, 0.05, IF(cukier[[#This Row],[Dotychczas Kupno]]&lt;10000, 0.1, 0.2)))</f>
        <v>0</v>
      </c>
      <c r="I883" s="2">
        <f>cukier[[#This Row],[Rabat]]*cukier[[#This Row],[Ilosc]]</f>
        <v>0</v>
      </c>
    </row>
    <row r="884" spans="1:9" x14ac:dyDescent="0.25">
      <c r="A884" s="1">
        <v>39858</v>
      </c>
      <c r="B884" s="2" t="s">
        <v>23</v>
      </c>
      <c r="C884">
        <v>50</v>
      </c>
      <c r="D884">
        <f>SUMIF(B:B,cukier[[#This Row],[NIP]],C:C)</f>
        <v>3905</v>
      </c>
      <c r="E884" s="2">
        <f>YEAR(cukier[[#This Row],[Data]])</f>
        <v>2009</v>
      </c>
      <c r="F884" s="2">
        <f>VLOOKUP(cukier[[#This Row],[Rok]],$U$8:$V$17,2)*cukier[[#This Row],[Ilosc]]</f>
        <v>106.5</v>
      </c>
      <c r="G884" s="2">
        <f>SUMIFS(C:C,A:A,"&lt;"&amp;A884,B:B,cukier[[#This Row],[NIP]])+cukier[[#This Row],[Ilosc]]</f>
        <v>2336</v>
      </c>
      <c r="H884" s="2">
        <f>IF(cukier[[#This Row],[Dotychczas Kupno]]&lt;100, 0,IF(cukier[[#This Row],[Dotychczas Kupno]]&lt;1000, 0.05, IF(cukier[[#This Row],[Dotychczas Kupno]]&lt;10000, 0.1, 0.2)))</f>
        <v>0.1</v>
      </c>
      <c r="I884" s="2">
        <f>cukier[[#This Row],[Rabat]]*cukier[[#This Row],[Ilosc]]</f>
        <v>5</v>
      </c>
    </row>
    <row r="885" spans="1:9" x14ac:dyDescent="0.25">
      <c r="A885" s="1">
        <v>39859</v>
      </c>
      <c r="B885" s="2" t="s">
        <v>24</v>
      </c>
      <c r="C885">
        <v>284</v>
      </c>
      <c r="D885">
        <f>SUMIF(B:B,cukier[[#This Row],[NIP]],C:C)</f>
        <v>5797</v>
      </c>
      <c r="E885" s="2">
        <f>YEAR(cukier[[#This Row],[Data]])</f>
        <v>2009</v>
      </c>
      <c r="F885" s="2">
        <f>VLOOKUP(cukier[[#This Row],[Rok]],$U$8:$V$17,2)*cukier[[#This Row],[Ilosc]]</f>
        <v>604.91999999999996</v>
      </c>
      <c r="G885" s="2">
        <f>SUMIFS(C:C,A:A,"&lt;"&amp;A885,B:B,cukier[[#This Row],[NIP]])+cukier[[#This Row],[Ilosc]]</f>
        <v>3865</v>
      </c>
      <c r="H885" s="2">
        <f>IF(cukier[[#This Row],[Dotychczas Kupno]]&lt;100, 0,IF(cukier[[#This Row],[Dotychczas Kupno]]&lt;1000, 0.05, IF(cukier[[#This Row],[Dotychczas Kupno]]&lt;10000, 0.1, 0.2)))</f>
        <v>0.1</v>
      </c>
      <c r="I885" s="2">
        <f>cukier[[#This Row],[Rabat]]*cukier[[#This Row],[Ilosc]]</f>
        <v>28.400000000000002</v>
      </c>
    </row>
    <row r="886" spans="1:9" x14ac:dyDescent="0.25">
      <c r="A886" s="1">
        <v>39860</v>
      </c>
      <c r="B886" s="2" t="s">
        <v>9</v>
      </c>
      <c r="C886">
        <v>395</v>
      </c>
      <c r="D886">
        <f>SUMIF(B:B,cukier[[#This Row],[NIP]],C:C)</f>
        <v>26955</v>
      </c>
      <c r="E886" s="2">
        <f>YEAR(cukier[[#This Row],[Data]])</f>
        <v>2009</v>
      </c>
      <c r="F886" s="2">
        <f>VLOOKUP(cukier[[#This Row],[Rok]],$U$8:$V$17,2)*cukier[[#This Row],[Ilosc]]</f>
        <v>841.34999999999991</v>
      </c>
      <c r="G886" s="2">
        <f>SUMIFS(C:C,A:A,"&lt;"&amp;A886,B:B,cukier[[#This Row],[NIP]])+cukier[[#This Row],[Ilosc]]</f>
        <v>10533</v>
      </c>
      <c r="H886" s="2">
        <f>IF(cukier[[#This Row],[Dotychczas Kupno]]&lt;100, 0,IF(cukier[[#This Row],[Dotychczas Kupno]]&lt;1000, 0.05, IF(cukier[[#This Row],[Dotychczas Kupno]]&lt;10000, 0.1, 0.2)))</f>
        <v>0.2</v>
      </c>
      <c r="I886" s="2">
        <f>cukier[[#This Row],[Rabat]]*cukier[[#This Row],[Ilosc]]</f>
        <v>79</v>
      </c>
    </row>
    <row r="887" spans="1:9" x14ac:dyDescent="0.25">
      <c r="A887" s="1">
        <v>39862</v>
      </c>
      <c r="B887" s="2" t="s">
        <v>5</v>
      </c>
      <c r="C887">
        <v>290</v>
      </c>
      <c r="D887">
        <f>SUMIF(B:B,cukier[[#This Row],[NIP]],C:C)</f>
        <v>11402</v>
      </c>
      <c r="E887" s="2">
        <f>YEAR(cukier[[#This Row],[Data]])</f>
        <v>2009</v>
      </c>
      <c r="F887" s="2">
        <f>VLOOKUP(cukier[[#This Row],[Rok]],$U$8:$V$17,2)*cukier[[#This Row],[Ilosc]]</f>
        <v>617.69999999999993</v>
      </c>
      <c r="G887" s="2">
        <f>SUMIFS(C:C,A:A,"&lt;"&amp;A887,B:B,cukier[[#This Row],[NIP]])+cukier[[#This Row],[Ilosc]]</f>
        <v>6846</v>
      </c>
      <c r="H887" s="2">
        <f>IF(cukier[[#This Row],[Dotychczas Kupno]]&lt;100, 0,IF(cukier[[#This Row],[Dotychczas Kupno]]&lt;1000, 0.05, IF(cukier[[#This Row],[Dotychczas Kupno]]&lt;10000, 0.1, 0.2)))</f>
        <v>0.1</v>
      </c>
      <c r="I887" s="2">
        <f>cukier[[#This Row],[Rabat]]*cukier[[#This Row],[Ilosc]]</f>
        <v>29</v>
      </c>
    </row>
    <row r="888" spans="1:9" x14ac:dyDescent="0.25">
      <c r="A888" s="1">
        <v>39863</v>
      </c>
      <c r="B888" s="2" t="s">
        <v>22</v>
      </c>
      <c r="C888">
        <v>361</v>
      </c>
      <c r="D888">
        <f>SUMIF(B:B,cukier[[#This Row],[NIP]],C:C)</f>
        <v>26025</v>
      </c>
      <c r="E888" s="2">
        <f>YEAR(cukier[[#This Row],[Data]])</f>
        <v>2009</v>
      </c>
      <c r="F888" s="2">
        <f>VLOOKUP(cukier[[#This Row],[Rok]],$U$8:$V$17,2)*cukier[[#This Row],[Ilosc]]</f>
        <v>768.93</v>
      </c>
      <c r="G888" s="2">
        <f>SUMIFS(C:C,A:A,"&lt;"&amp;A888,B:B,cukier[[#This Row],[NIP]])+cukier[[#This Row],[Ilosc]]</f>
        <v>10539</v>
      </c>
      <c r="H888" s="2">
        <f>IF(cukier[[#This Row],[Dotychczas Kupno]]&lt;100, 0,IF(cukier[[#This Row],[Dotychczas Kupno]]&lt;1000, 0.05, IF(cukier[[#This Row],[Dotychczas Kupno]]&lt;10000, 0.1, 0.2)))</f>
        <v>0.2</v>
      </c>
      <c r="I888" s="2">
        <f>cukier[[#This Row],[Rabat]]*cukier[[#This Row],[Ilosc]]</f>
        <v>72.2</v>
      </c>
    </row>
    <row r="889" spans="1:9" x14ac:dyDescent="0.25">
      <c r="A889" s="1">
        <v>39865</v>
      </c>
      <c r="B889" s="2" t="s">
        <v>17</v>
      </c>
      <c r="C889">
        <v>355</v>
      </c>
      <c r="D889">
        <f>SUMIF(B:B,cukier[[#This Row],[NIP]],C:C)</f>
        <v>19896</v>
      </c>
      <c r="E889" s="2">
        <f>YEAR(cukier[[#This Row],[Data]])</f>
        <v>2009</v>
      </c>
      <c r="F889" s="2">
        <f>VLOOKUP(cukier[[#This Row],[Rok]],$U$8:$V$17,2)*cukier[[#This Row],[Ilosc]]</f>
        <v>756.15</v>
      </c>
      <c r="G889" s="2">
        <f>SUMIFS(C:C,A:A,"&lt;"&amp;A889,B:B,cukier[[#This Row],[NIP]])+cukier[[#This Row],[Ilosc]]</f>
        <v>8693</v>
      </c>
      <c r="H889" s="2">
        <f>IF(cukier[[#This Row],[Dotychczas Kupno]]&lt;100, 0,IF(cukier[[#This Row],[Dotychczas Kupno]]&lt;1000, 0.05, IF(cukier[[#This Row],[Dotychczas Kupno]]&lt;10000, 0.1, 0.2)))</f>
        <v>0.1</v>
      </c>
      <c r="I889" s="2">
        <f>cukier[[#This Row],[Rabat]]*cukier[[#This Row],[Ilosc]]</f>
        <v>35.5</v>
      </c>
    </row>
    <row r="890" spans="1:9" x14ac:dyDescent="0.25">
      <c r="A890" s="1">
        <v>39866</v>
      </c>
      <c r="B890" s="2" t="s">
        <v>182</v>
      </c>
      <c r="C890">
        <v>19</v>
      </c>
      <c r="D890">
        <f>SUMIF(B:B,cukier[[#This Row],[NIP]],C:C)</f>
        <v>27</v>
      </c>
      <c r="E890" s="2">
        <f>YEAR(cukier[[#This Row],[Data]])</f>
        <v>2009</v>
      </c>
      <c r="F890" s="2">
        <f>VLOOKUP(cukier[[#This Row],[Rok]],$U$8:$V$17,2)*cukier[[#This Row],[Ilosc]]</f>
        <v>40.47</v>
      </c>
      <c r="G890" s="2">
        <f>SUMIFS(C:C,A:A,"&lt;"&amp;A890,B:B,cukier[[#This Row],[NIP]])+cukier[[#This Row],[Ilosc]]</f>
        <v>19</v>
      </c>
      <c r="H890" s="2">
        <f>IF(cukier[[#This Row],[Dotychczas Kupno]]&lt;100, 0,IF(cukier[[#This Row],[Dotychczas Kupno]]&lt;1000, 0.05, IF(cukier[[#This Row],[Dotychczas Kupno]]&lt;10000, 0.1, 0.2)))</f>
        <v>0</v>
      </c>
      <c r="I890" s="2">
        <f>cukier[[#This Row],[Rabat]]*cukier[[#This Row],[Ilosc]]</f>
        <v>0</v>
      </c>
    </row>
    <row r="891" spans="1:9" x14ac:dyDescent="0.25">
      <c r="A891" s="1">
        <v>39868</v>
      </c>
      <c r="B891" s="2" t="s">
        <v>52</v>
      </c>
      <c r="C891">
        <v>32</v>
      </c>
      <c r="D891">
        <f>SUMIF(B:B,cukier[[#This Row],[NIP]],C:C)</f>
        <v>5460</v>
      </c>
      <c r="E891" s="2">
        <f>YEAR(cukier[[#This Row],[Data]])</f>
        <v>2009</v>
      </c>
      <c r="F891" s="2">
        <f>VLOOKUP(cukier[[#This Row],[Rok]],$U$8:$V$17,2)*cukier[[#This Row],[Ilosc]]</f>
        <v>68.16</v>
      </c>
      <c r="G891" s="2">
        <f>SUMIFS(C:C,A:A,"&lt;"&amp;A891,B:B,cukier[[#This Row],[NIP]])+cukier[[#This Row],[Ilosc]]</f>
        <v>1522</v>
      </c>
      <c r="H891" s="2">
        <f>IF(cukier[[#This Row],[Dotychczas Kupno]]&lt;100, 0,IF(cukier[[#This Row],[Dotychczas Kupno]]&lt;1000, 0.05, IF(cukier[[#This Row],[Dotychczas Kupno]]&lt;10000, 0.1, 0.2)))</f>
        <v>0.1</v>
      </c>
      <c r="I891" s="2">
        <f>cukier[[#This Row],[Rabat]]*cukier[[#This Row],[Ilosc]]</f>
        <v>3.2</v>
      </c>
    </row>
    <row r="892" spans="1:9" x14ac:dyDescent="0.25">
      <c r="A892" s="1">
        <v>39871</v>
      </c>
      <c r="B892" s="2" t="s">
        <v>146</v>
      </c>
      <c r="C892">
        <v>13</v>
      </c>
      <c r="D892">
        <f>SUMIF(B:B,cukier[[#This Row],[NIP]],C:C)</f>
        <v>50</v>
      </c>
      <c r="E892" s="2">
        <f>YEAR(cukier[[#This Row],[Data]])</f>
        <v>2009</v>
      </c>
      <c r="F892" s="2">
        <f>VLOOKUP(cukier[[#This Row],[Rok]],$U$8:$V$17,2)*cukier[[#This Row],[Ilosc]]</f>
        <v>27.689999999999998</v>
      </c>
      <c r="G892" s="2">
        <f>SUMIFS(C:C,A:A,"&lt;"&amp;A892,B:B,cukier[[#This Row],[NIP]])+cukier[[#This Row],[Ilosc]]</f>
        <v>27</v>
      </c>
      <c r="H892" s="2">
        <f>IF(cukier[[#This Row],[Dotychczas Kupno]]&lt;100, 0,IF(cukier[[#This Row],[Dotychczas Kupno]]&lt;1000, 0.05, IF(cukier[[#This Row],[Dotychczas Kupno]]&lt;10000, 0.1, 0.2)))</f>
        <v>0</v>
      </c>
      <c r="I892" s="2">
        <f>cukier[[#This Row],[Rabat]]*cukier[[#This Row],[Ilosc]]</f>
        <v>0</v>
      </c>
    </row>
    <row r="893" spans="1:9" x14ac:dyDescent="0.25">
      <c r="A893" s="1">
        <v>39871</v>
      </c>
      <c r="B893" s="2" t="s">
        <v>45</v>
      </c>
      <c r="C893">
        <v>156</v>
      </c>
      <c r="D893">
        <f>SUMIF(B:B,cukier[[#This Row],[NIP]],C:C)</f>
        <v>26451</v>
      </c>
      <c r="E893" s="2">
        <f>YEAR(cukier[[#This Row],[Data]])</f>
        <v>2009</v>
      </c>
      <c r="F893" s="2">
        <f>VLOOKUP(cukier[[#This Row],[Rok]],$U$8:$V$17,2)*cukier[[#This Row],[Ilosc]]</f>
        <v>332.28</v>
      </c>
      <c r="G893" s="2">
        <f>SUMIFS(C:C,A:A,"&lt;"&amp;A893,B:B,cukier[[#This Row],[NIP]])+cukier[[#This Row],[Ilosc]]</f>
        <v>10814</v>
      </c>
      <c r="H893" s="2">
        <f>IF(cukier[[#This Row],[Dotychczas Kupno]]&lt;100, 0,IF(cukier[[#This Row],[Dotychczas Kupno]]&lt;1000, 0.05, IF(cukier[[#This Row],[Dotychczas Kupno]]&lt;10000, 0.1, 0.2)))</f>
        <v>0.2</v>
      </c>
      <c r="I893" s="2">
        <f>cukier[[#This Row],[Rabat]]*cukier[[#This Row],[Ilosc]]</f>
        <v>31.200000000000003</v>
      </c>
    </row>
    <row r="894" spans="1:9" x14ac:dyDescent="0.25">
      <c r="A894" s="1">
        <v>39873</v>
      </c>
      <c r="B894" s="2" t="s">
        <v>183</v>
      </c>
      <c r="C894">
        <v>20</v>
      </c>
      <c r="D894">
        <f>SUMIF(B:B,cukier[[#This Row],[NIP]],C:C)</f>
        <v>32</v>
      </c>
      <c r="E894" s="2">
        <f>YEAR(cukier[[#This Row],[Data]])</f>
        <v>2009</v>
      </c>
      <c r="F894" s="2">
        <f>VLOOKUP(cukier[[#This Row],[Rok]],$U$8:$V$17,2)*cukier[[#This Row],[Ilosc]]</f>
        <v>42.599999999999994</v>
      </c>
      <c r="G894" s="2">
        <f>SUMIFS(C:C,A:A,"&lt;"&amp;A894,B:B,cukier[[#This Row],[NIP]])+cukier[[#This Row],[Ilosc]]</f>
        <v>20</v>
      </c>
      <c r="H894" s="2">
        <f>IF(cukier[[#This Row],[Dotychczas Kupno]]&lt;100, 0,IF(cukier[[#This Row],[Dotychczas Kupno]]&lt;1000, 0.05, IF(cukier[[#This Row],[Dotychczas Kupno]]&lt;10000, 0.1, 0.2)))</f>
        <v>0</v>
      </c>
      <c r="I894" s="2">
        <f>cukier[[#This Row],[Rabat]]*cukier[[#This Row],[Ilosc]]</f>
        <v>0</v>
      </c>
    </row>
    <row r="895" spans="1:9" x14ac:dyDescent="0.25">
      <c r="A895" s="1">
        <v>39874</v>
      </c>
      <c r="B895" s="2" t="s">
        <v>12</v>
      </c>
      <c r="C895">
        <v>112</v>
      </c>
      <c r="D895">
        <f>SUMIF(B:B,cukier[[#This Row],[NIP]],C:C)</f>
        <v>5492</v>
      </c>
      <c r="E895" s="2">
        <f>YEAR(cukier[[#This Row],[Data]])</f>
        <v>2009</v>
      </c>
      <c r="F895" s="2">
        <f>VLOOKUP(cukier[[#This Row],[Rok]],$U$8:$V$17,2)*cukier[[#This Row],[Ilosc]]</f>
        <v>238.56</v>
      </c>
      <c r="G895" s="2">
        <f>SUMIFS(C:C,A:A,"&lt;"&amp;A895,B:B,cukier[[#This Row],[NIP]])+cukier[[#This Row],[Ilosc]]</f>
        <v>2289</v>
      </c>
      <c r="H895" s="2">
        <f>IF(cukier[[#This Row],[Dotychczas Kupno]]&lt;100, 0,IF(cukier[[#This Row],[Dotychczas Kupno]]&lt;1000, 0.05, IF(cukier[[#This Row],[Dotychczas Kupno]]&lt;10000, 0.1, 0.2)))</f>
        <v>0.1</v>
      </c>
      <c r="I895" s="2">
        <f>cukier[[#This Row],[Rabat]]*cukier[[#This Row],[Ilosc]]</f>
        <v>11.200000000000001</v>
      </c>
    </row>
    <row r="896" spans="1:9" x14ac:dyDescent="0.25">
      <c r="A896" s="1">
        <v>39877</v>
      </c>
      <c r="B896" s="2" t="s">
        <v>7</v>
      </c>
      <c r="C896">
        <v>110</v>
      </c>
      <c r="D896">
        <f>SUMIF(B:B,cukier[[#This Row],[NIP]],C:C)</f>
        <v>27505</v>
      </c>
      <c r="E896" s="2">
        <f>YEAR(cukier[[#This Row],[Data]])</f>
        <v>2009</v>
      </c>
      <c r="F896" s="2">
        <f>VLOOKUP(cukier[[#This Row],[Rok]],$U$8:$V$17,2)*cukier[[#This Row],[Ilosc]]</f>
        <v>234.29999999999998</v>
      </c>
      <c r="G896" s="2">
        <f>SUMIFS(C:C,A:A,"&lt;"&amp;A896,B:B,cukier[[#This Row],[NIP]])+cukier[[#This Row],[Ilosc]]</f>
        <v>13039</v>
      </c>
      <c r="H896" s="2">
        <f>IF(cukier[[#This Row],[Dotychczas Kupno]]&lt;100, 0,IF(cukier[[#This Row],[Dotychczas Kupno]]&lt;1000, 0.05, IF(cukier[[#This Row],[Dotychczas Kupno]]&lt;10000, 0.1, 0.2)))</f>
        <v>0.2</v>
      </c>
      <c r="I896" s="2">
        <f>cukier[[#This Row],[Rabat]]*cukier[[#This Row],[Ilosc]]</f>
        <v>22</v>
      </c>
    </row>
    <row r="897" spans="1:9" x14ac:dyDescent="0.25">
      <c r="A897" s="1">
        <v>39878</v>
      </c>
      <c r="B897" s="2" t="s">
        <v>184</v>
      </c>
      <c r="C897">
        <v>4</v>
      </c>
      <c r="D897">
        <f>SUMIF(B:B,cukier[[#This Row],[NIP]],C:C)</f>
        <v>38</v>
      </c>
      <c r="E897" s="2">
        <f>YEAR(cukier[[#This Row],[Data]])</f>
        <v>2009</v>
      </c>
      <c r="F897" s="2">
        <f>VLOOKUP(cukier[[#This Row],[Rok]],$U$8:$V$17,2)*cukier[[#This Row],[Ilosc]]</f>
        <v>8.52</v>
      </c>
      <c r="G897" s="2">
        <f>SUMIFS(C:C,A:A,"&lt;"&amp;A897,B:B,cukier[[#This Row],[NIP]])+cukier[[#This Row],[Ilosc]]</f>
        <v>4</v>
      </c>
      <c r="H897" s="2">
        <f>IF(cukier[[#This Row],[Dotychczas Kupno]]&lt;100, 0,IF(cukier[[#This Row],[Dotychczas Kupno]]&lt;1000, 0.05, IF(cukier[[#This Row],[Dotychczas Kupno]]&lt;10000, 0.1, 0.2)))</f>
        <v>0</v>
      </c>
      <c r="I897" s="2">
        <f>cukier[[#This Row],[Rabat]]*cukier[[#This Row],[Ilosc]]</f>
        <v>0</v>
      </c>
    </row>
    <row r="898" spans="1:9" x14ac:dyDescent="0.25">
      <c r="A898" s="1">
        <v>39885</v>
      </c>
      <c r="B898" s="2" t="s">
        <v>133</v>
      </c>
      <c r="C898">
        <v>18</v>
      </c>
      <c r="D898">
        <f>SUMIF(B:B,cukier[[#This Row],[NIP]],C:C)</f>
        <v>22</v>
      </c>
      <c r="E898" s="2">
        <f>YEAR(cukier[[#This Row],[Data]])</f>
        <v>2009</v>
      </c>
      <c r="F898" s="2">
        <f>VLOOKUP(cukier[[#This Row],[Rok]],$U$8:$V$17,2)*cukier[[#This Row],[Ilosc]]</f>
        <v>38.339999999999996</v>
      </c>
      <c r="G898" s="2">
        <f>SUMIFS(C:C,A:A,"&lt;"&amp;A898,B:B,cukier[[#This Row],[NIP]])+cukier[[#This Row],[Ilosc]]</f>
        <v>22</v>
      </c>
      <c r="H898" s="2">
        <f>IF(cukier[[#This Row],[Dotychczas Kupno]]&lt;100, 0,IF(cukier[[#This Row],[Dotychczas Kupno]]&lt;1000, 0.05, IF(cukier[[#This Row],[Dotychczas Kupno]]&lt;10000, 0.1, 0.2)))</f>
        <v>0</v>
      </c>
      <c r="I898" s="2">
        <f>cukier[[#This Row],[Rabat]]*cukier[[#This Row],[Ilosc]]</f>
        <v>0</v>
      </c>
    </row>
    <row r="899" spans="1:9" x14ac:dyDescent="0.25">
      <c r="A899" s="1">
        <v>39889</v>
      </c>
      <c r="B899" s="2" t="s">
        <v>20</v>
      </c>
      <c r="C899">
        <v>60</v>
      </c>
      <c r="D899">
        <f>SUMIF(B:B,cukier[[#This Row],[NIP]],C:C)</f>
        <v>1822</v>
      </c>
      <c r="E899" s="2">
        <f>YEAR(cukier[[#This Row],[Data]])</f>
        <v>2009</v>
      </c>
      <c r="F899" s="2">
        <f>VLOOKUP(cukier[[#This Row],[Rok]],$U$8:$V$17,2)*cukier[[#This Row],[Ilosc]]</f>
        <v>127.8</v>
      </c>
      <c r="G899" s="2">
        <f>SUMIFS(C:C,A:A,"&lt;"&amp;A899,B:B,cukier[[#This Row],[NIP]])+cukier[[#This Row],[Ilosc]]</f>
        <v>491</v>
      </c>
      <c r="H899" s="2">
        <f>IF(cukier[[#This Row],[Dotychczas Kupno]]&lt;100, 0,IF(cukier[[#This Row],[Dotychczas Kupno]]&lt;1000, 0.05, IF(cukier[[#This Row],[Dotychczas Kupno]]&lt;10000, 0.1, 0.2)))</f>
        <v>0.05</v>
      </c>
      <c r="I899" s="2">
        <f>cukier[[#This Row],[Rabat]]*cukier[[#This Row],[Ilosc]]</f>
        <v>3</v>
      </c>
    </row>
    <row r="900" spans="1:9" x14ac:dyDescent="0.25">
      <c r="A900" s="1">
        <v>39889</v>
      </c>
      <c r="B900" s="2" t="s">
        <v>88</v>
      </c>
      <c r="C900">
        <v>14</v>
      </c>
      <c r="D900">
        <f>SUMIF(B:B,cukier[[#This Row],[NIP]],C:C)</f>
        <v>22</v>
      </c>
      <c r="E900" s="2">
        <f>YEAR(cukier[[#This Row],[Data]])</f>
        <v>2009</v>
      </c>
      <c r="F900" s="2">
        <f>VLOOKUP(cukier[[#This Row],[Rok]],$U$8:$V$17,2)*cukier[[#This Row],[Ilosc]]</f>
        <v>29.82</v>
      </c>
      <c r="G900" s="2">
        <f>SUMIFS(C:C,A:A,"&lt;"&amp;A900,B:B,cukier[[#This Row],[NIP]])+cukier[[#This Row],[Ilosc]]</f>
        <v>22</v>
      </c>
      <c r="H900" s="2">
        <f>IF(cukier[[#This Row],[Dotychczas Kupno]]&lt;100, 0,IF(cukier[[#This Row],[Dotychczas Kupno]]&lt;1000, 0.05, IF(cukier[[#This Row],[Dotychczas Kupno]]&lt;10000, 0.1, 0.2)))</f>
        <v>0</v>
      </c>
      <c r="I900" s="2">
        <f>cukier[[#This Row],[Rabat]]*cukier[[#This Row],[Ilosc]]</f>
        <v>0</v>
      </c>
    </row>
    <row r="901" spans="1:9" x14ac:dyDescent="0.25">
      <c r="A901" s="1">
        <v>39889</v>
      </c>
      <c r="B901" s="2" t="s">
        <v>28</v>
      </c>
      <c r="C901">
        <v>24</v>
      </c>
      <c r="D901">
        <f>SUMIF(B:B,cukier[[#This Row],[NIP]],C:C)</f>
        <v>4440</v>
      </c>
      <c r="E901" s="2">
        <f>YEAR(cukier[[#This Row],[Data]])</f>
        <v>2009</v>
      </c>
      <c r="F901" s="2">
        <f>VLOOKUP(cukier[[#This Row],[Rok]],$U$8:$V$17,2)*cukier[[#This Row],[Ilosc]]</f>
        <v>51.12</v>
      </c>
      <c r="G901" s="2">
        <f>SUMIFS(C:C,A:A,"&lt;"&amp;A901,B:B,cukier[[#This Row],[NIP]])+cukier[[#This Row],[Ilosc]]</f>
        <v>1633</v>
      </c>
      <c r="H901" s="2">
        <f>IF(cukier[[#This Row],[Dotychczas Kupno]]&lt;100, 0,IF(cukier[[#This Row],[Dotychczas Kupno]]&lt;1000, 0.05, IF(cukier[[#This Row],[Dotychczas Kupno]]&lt;10000, 0.1, 0.2)))</f>
        <v>0.1</v>
      </c>
      <c r="I901" s="2">
        <f>cukier[[#This Row],[Rabat]]*cukier[[#This Row],[Ilosc]]</f>
        <v>2.4000000000000004</v>
      </c>
    </row>
    <row r="902" spans="1:9" x14ac:dyDescent="0.25">
      <c r="A902" s="1">
        <v>39891</v>
      </c>
      <c r="B902" s="2" t="s">
        <v>22</v>
      </c>
      <c r="C902">
        <v>145</v>
      </c>
      <c r="D902">
        <f>SUMIF(B:B,cukier[[#This Row],[NIP]],C:C)</f>
        <v>26025</v>
      </c>
      <c r="E902" s="2">
        <f>YEAR(cukier[[#This Row],[Data]])</f>
        <v>2009</v>
      </c>
      <c r="F902" s="2">
        <f>VLOOKUP(cukier[[#This Row],[Rok]],$U$8:$V$17,2)*cukier[[#This Row],[Ilosc]]</f>
        <v>308.84999999999997</v>
      </c>
      <c r="G902" s="2">
        <f>SUMIFS(C:C,A:A,"&lt;"&amp;A902,B:B,cukier[[#This Row],[NIP]])+cukier[[#This Row],[Ilosc]]</f>
        <v>10684</v>
      </c>
      <c r="H902" s="2">
        <f>IF(cukier[[#This Row],[Dotychczas Kupno]]&lt;100, 0,IF(cukier[[#This Row],[Dotychczas Kupno]]&lt;1000, 0.05, IF(cukier[[#This Row],[Dotychczas Kupno]]&lt;10000, 0.1, 0.2)))</f>
        <v>0.2</v>
      </c>
      <c r="I902" s="2">
        <f>cukier[[#This Row],[Rabat]]*cukier[[#This Row],[Ilosc]]</f>
        <v>29</v>
      </c>
    </row>
    <row r="903" spans="1:9" x14ac:dyDescent="0.25">
      <c r="A903" s="1">
        <v>39891</v>
      </c>
      <c r="B903" s="2" t="s">
        <v>50</v>
      </c>
      <c r="C903">
        <v>393</v>
      </c>
      <c r="D903">
        <f>SUMIF(B:B,cukier[[#This Row],[NIP]],C:C)</f>
        <v>22352</v>
      </c>
      <c r="E903" s="2">
        <f>YEAR(cukier[[#This Row],[Data]])</f>
        <v>2009</v>
      </c>
      <c r="F903" s="2">
        <f>VLOOKUP(cukier[[#This Row],[Rok]],$U$8:$V$17,2)*cukier[[#This Row],[Ilosc]]</f>
        <v>837.08999999999992</v>
      </c>
      <c r="G903" s="2">
        <f>SUMIFS(C:C,A:A,"&lt;"&amp;A903,B:B,cukier[[#This Row],[NIP]])+cukier[[#This Row],[Ilosc]]</f>
        <v>11798</v>
      </c>
      <c r="H903" s="2">
        <f>IF(cukier[[#This Row],[Dotychczas Kupno]]&lt;100, 0,IF(cukier[[#This Row],[Dotychczas Kupno]]&lt;1000, 0.05, IF(cukier[[#This Row],[Dotychczas Kupno]]&lt;10000, 0.1, 0.2)))</f>
        <v>0.2</v>
      </c>
      <c r="I903" s="2">
        <f>cukier[[#This Row],[Rabat]]*cukier[[#This Row],[Ilosc]]</f>
        <v>78.600000000000009</v>
      </c>
    </row>
    <row r="904" spans="1:9" x14ac:dyDescent="0.25">
      <c r="A904" s="1">
        <v>39893</v>
      </c>
      <c r="B904" s="2" t="s">
        <v>28</v>
      </c>
      <c r="C904">
        <v>73</v>
      </c>
      <c r="D904">
        <f>SUMIF(B:B,cukier[[#This Row],[NIP]],C:C)</f>
        <v>4440</v>
      </c>
      <c r="E904" s="2">
        <f>YEAR(cukier[[#This Row],[Data]])</f>
        <v>2009</v>
      </c>
      <c r="F904" s="2">
        <f>VLOOKUP(cukier[[#This Row],[Rok]],$U$8:$V$17,2)*cukier[[#This Row],[Ilosc]]</f>
        <v>155.48999999999998</v>
      </c>
      <c r="G904" s="2">
        <f>SUMIFS(C:C,A:A,"&lt;"&amp;A904,B:B,cukier[[#This Row],[NIP]])+cukier[[#This Row],[Ilosc]]</f>
        <v>1706</v>
      </c>
      <c r="H904" s="2">
        <f>IF(cukier[[#This Row],[Dotychczas Kupno]]&lt;100, 0,IF(cukier[[#This Row],[Dotychczas Kupno]]&lt;1000, 0.05, IF(cukier[[#This Row],[Dotychczas Kupno]]&lt;10000, 0.1, 0.2)))</f>
        <v>0.1</v>
      </c>
      <c r="I904" s="2">
        <f>cukier[[#This Row],[Rabat]]*cukier[[#This Row],[Ilosc]]</f>
        <v>7.3000000000000007</v>
      </c>
    </row>
    <row r="905" spans="1:9" x14ac:dyDescent="0.25">
      <c r="A905" s="1">
        <v>39893</v>
      </c>
      <c r="B905" s="2" t="s">
        <v>8</v>
      </c>
      <c r="C905">
        <v>136</v>
      </c>
      <c r="D905">
        <f>SUMIF(B:B,cukier[[#This Row],[NIP]],C:C)</f>
        <v>3835</v>
      </c>
      <c r="E905" s="2">
        <f>YEAR(cukier[[#This Row],[Data]])</f>
        <v>2009</v>
      </c>
      <c r="F905" s="2">
        <f>VLOOKUP(cukier[[#This Row],[Rok]],$U$8:$V$17,2)*cukier[[#This Row],[Ilosc]]</f>
        <v>289.68</v>
      </c>
      <c r="G905" s="2">
        <f>SUMIFS(C:C,A:A,"&lt;"&amp;A905,B:B,cukier[[#This Row],[NIP]])+cukier[[#This Row],[Ilosc]]</f>
        <v>1492</v>
      </c>
      <c r="H905" s="2">
        <f>IF(cukier[[#This Row],[Dotychczas Kupno]]&lt;100, 0,IF(cukier[[#This Row],[Dotychczas Kupno]]&lt;1000, 0.05, IF(cukier[[#This Row],[Dotychczas Kupno]]&lt;10000, 0.1, 0.2)))</f>
        <v>0.1</v>
      </c>
      <c r="I905" s="2">
        <f>cukier[[#This Row],[Rabat]]*cukier[[#This Row],[Ilosc]]</f>
        <v>13.600000000000001</v>
      </c>
    </row>
    <row r="906" spans="1:9" x14ac:dyDescent="0.25">
      <c r="A906" s="1">
        <v>39894</v>
      </c>
      <c r="B906" s="2" t="s">
        <v>45</v>
      </c>
      <c r="C906">
        <v>422</v>
      </c>
      <c r="D906">
        <f>SUMIF(B:B,cukier[[#This Row],[NIP]],C:C)</f>
        <v>26451</v>
      </c>
      <c r="E906" s="2">
        <f>YEAR(cukier[[#This Row],[Data]])</f>
        <v>2009</v>
      </c>
      <c r="F906" s="2">
        <f>VLOOKUP(cukier[[#This Row],[Rok]],$U$8:$V$17,2)*cukier[[#This Row],[Ilosc]]</f>
        <v>898.8599999999999</v>
      </c>
      <c r="G906" s="2">
        <f>SUMIFS(C:C,A:A,"&lt;"&amp;A906,B:B,cukier[[#This Row],[NIP]])+cukier[[#This Row],[Ilosc]]</f>
        <v>11236</v>
      </c>
      <c r="H906" s="2">
        <f>IF(cukier[[#This Row],[Dotychczas Kupno]]&lt;100, 0,IF(cukier[[#This Row],[Dotychczas Kupno]]&lt;1000, 0.05, IF(cukier[[#This Row],[Dotychczas Kupno]]&lt;10000, 0.1, 0.2)))</f>
        <v>0.2</v>
      </c>
      <c r="I906" s="2">
        <f>cukier[[#This Row],[Rabat]]*cukier[[#This Row],[Ilosc]]</f>
        <v>84.4</v>
      </c>
    </row>
    <row r="907" spans="1:9" x14ac:dyDescent="0.25">
      <c r="A907" s="1">
        <v>39895</v>
      </c>
      <c r="B907" s="2" t="s">
        <v>9</v>
      </c>
      <c r="C907">
        <v>187</v>
      </c>
      <c r="D907">
        <f>SUMIF(B:B,cukier[[#This Row],[NIP]],C:C)</f>
        <v>26955</v>
      </c>
      <c r="E907" s="2">
        <f>YEAR(cukier[[#This Row],[Data]])</f>
        <v>2009</v>
      </c>
      <c r="F907" s="2">
        <f>VLOOKUP(cukier[[#This Row],[Rok]],$U$8:$V$17,2)*cukier[[#This Row],[Ilosc]]</f>
        <v>398.31</v>
      </c>
      <c r="G907" s="2">
        <f>SUMIFS(C:C,A:A,"&lt;"&amp;A907,B:B,cukier[[#This Row],[NIP]])+cukier[[#This Row],[Ilosc]]</f>
        <v>10720</v>
      </c>
      <c r="H907" s="2">
        <f>IF(cukier[[#This Row],[Dotychczas Kupno]]&lt;100, 0,IF(cukier[[#This Row],[Dotychczas Kupno]]&lt;1000, 0.05, IF(cukier[[#This Row],[Dotychczas Kupno]]&lt;10000, 0.1, 0.2)))</f>
        <v>0.2</v>
      </c>
      <c r="I907" s="2">
        <f>cukier[[#This Row],[Rabat]]*cukier[[#This Row],[Ilosc]]</f>
        <v>37.4</v>
      </c>
    </row>
    <row r="908" spans="1:9" x14ac:dyDescent="0.25">
      <c r="A908" s="1">
        <v>39897</v>
      </c>
      <c r="B908" s="2" t="s">
        <v>18</v>
      </c>
      <c r="C908">
        <v>58</v>
      </c>
      <c r="D908">
        <f>SUMIF(B:B,cukier[[#This Row],[NIP]],C:C)</f>
        <v>5156</v>
      </c>
      <c r="E908" s="2">
        <f>YEAR(cukier[[#This Row],[Data]])</f>
        <v>2009</v>
      </c>
      <c r="F908" s="2">
        <f>VLOOKUP(cukier[[#This Row],[Rok]],$U$8:$V$17,2)*cukier[[#This Row],[Ilosc]]</f>
        <v>123.53999999999999</v>
      </c>
      <c r="G908" s="2">
        <f>SUMIFS(C:C,A:A,"&lt;"&amp;A908,B:B,cukier[[#This Row],[NIP]])+cukier[[#This Row],[Ilosc]]</f>
        <v>2908</v>
      </c>
      <c r="H908" s="2">
        <f>IF(cukier[[#This Row],[Dotychczas Kupno]]&lt;100, 0,IF(cukier[[#This Row],[Dotychczas Kupno]]&lt;1000, 0.05, IF(cukier[[#This Row],[Dotychczas Kupno]]&lt;10000, 0.1, 0.2)))</f>
        <v>0.1</v>
      </c>
      <c r="I908" s="2">
        <f>cukier[[#This Row],[Rabat]]*cukier[[#This Row],[Ilosc]]</f>
        <v>5.8000000000000007</v>
      </c>
    </row>
    <row r="909" spans="1:9" x14ac:dyDescent="0.25">
      <c r="A909" s="1">
        <v>39898</v>
      </c>
      <c r="B909" s="2" t="s">
        <v>45</v>
      </c>
      <c r="C909">
        <v>436</v>
      </c>
      <c r="D909">
        <f>SUMIF(B:B,cukier[[#This Row],[NIP]],C:C)</f>
        <v>26451</v>
      </c>
      <c r="E909" s="2">
        <f>YEAR(cukier[[#This Row],[Data]])</f>
        <v>2009</v>
      </c>
      <c r="F909" s="2">
        <f>VLOOKUP(cukier[[#This Row],[Rok]],$U$8:$V$17,2)*cukier[[#This Row],[Ilosc]]</f>
        <v>928.68</v>
      </c>
      <c r="G909" s="2">
        <f>SUMIFS(C:C,A:A,"&lt;"&amp;A909,B:B,cukier[[#This Row],[NIP]])+cukier[[#This Row],[Ilosc]]</f>
        <v>11672</v>
      </c>
      <c r="H909" s="2">
        <f>IF(cukier[[#This Row],[Dotychczas Kupno]]&lt;100, 0,IF(cukier[[#This Row],[Dotychczas Kupno]]&lt;1000, 0.05, IF(cukier[[#This Row],[Dotychczas Kupno]]&lt;10000, 0.1, 0.2)))</f>
        <v>0.2</v>
      </c>
      <c r="I909" s="2">
        <f>cukier[[#This Row],[Rabat]]*cukier[[#This Row],[Ilosc]]</f>
        <v>87.2</v>
      </c>
    </row>
    <row r="910" spans="1:9" x14ac:dyDescent="0.25">
      <c r="A910" s="1">
        <v>39902</v>
      </c>
      <c r="B910" s="2" t="s">
        <v>14</v>
      </c>
      <c r="C910">
        <v>406</v>
      </c>
      <c r="D910">
        <f>SUMIF(B:B,cukier[[#This Row],[NIP]],C:C)</f>
        <v>23660</v>
      </c>
      <c r="E910" s="2">
        <f>YEAR(cukier[[#This Row],[Data]])</f>
        <v>2009</v>
      </c>
      <c r="F910" s="2">
        <f>VLOOKUP(cukier[[#This Row],[Rok]],$U$8:$V$17,2)*cukier[[#This Row],[Ilosc]]</f>
        <v>864.78</v>
      </c>
      <c r="G910" s="2">
        <f>SUMIFS(C:C,A:A,"&lt;"&amp;A910,B:B,cukier[[#This Row],[NIP]])+cukier[[#This Row],[Ilosc]]</f>
        <v>10166</v>
      </c>
      <c r="H910" s="2">
        <f>IF(cukier[[#This Row],[Dotychczas Kupno]]&lt;100, 0,IF(cukier[[#This Row],[Dotychczas Kupno]]&lt;1000, 0.05, IF(cukier[[#This Row],[Dotychczas Kupno]]&lt;10000, 0.1, 0.2)))</f>
        <v>0.2</v>
      </c>
      <c r="I910" s="2">
        <f>cukier[[#This Row],[Rabat]]*cukier[[#This Row],[Ilosc]]</f>
        <v>81.2</v>
      </c>
    </row>
    <row r="911" spans="1:9" x14ac:dyDescent="0.25">
      <c r="A911" s="1">
        <v>39904</v>
      </c>
      <c r="B911" s="2" t="s">
        <v>14</v>
      </c>
      <c r="C911">
        <v>108</v>
      </c>
      <c r="D911">
        <f>SUMIF(B:B,cukier[[#This Row],[NIP]],C:C)</f>
        <v>23660</v>
      </c>
      <c r="E911" s="2">
        <f>YEAR(cukier[[#This Row],[Data]])</f>
        <v>2009</v>
      </c>
      <c r="F911" s="2">
        <f>VLOOKUP(cukier[[#This Row],[Rok]],$U$8:$V$17,2)*cukier[[#This Row],[Ilosc]]</f>
        <v>230.04</v>
      </c>
      <c r="G911" s="2">
        <f>SUMIFS(C:C,A:A,"&lt;"&amp;A911,B:B,cukier[[#This Row],[NIP]])+cukier[[#This Row],[Ilosc]]</f>
        <v>10274</v>
      </c>
      <c r="H911" s="2">
        <f>IF(cukier[[#This Row],[Dotychczas Kupno]]&lt;100, 0,IF(cukier[[#This Row],[Dotychczas Kupno]]&lt;1000, 0.05, IF(cukier[[#This Row],[Dotychczas Kupno]]&lt;10000, 0.1, 0.2)))</f>
        <v>0.2</v>
      </c>
      <c r="I911" s="2">
        <f>cukier[[#This Row],[Rabat]]*cukier[[#This Row],[Ilosc]]</f>
        <v>21.6</v>
      </c>
    </row>
    <row r="912" spans="1:9" x14ac:dyDescent="0.25">
      <c r="A912" s="1">
        <v>39905</v>
      </c>
      <c r="B912" s="2" t="s">
        <v>142</v>
      </c>
      <c r="C912">
        <v>10</v>
      </c>
      <c r="D912">
        <f>SUMIF(B:B,cukier[[#This Row],[NIP]],C:C)</f>
        <v>50</v>
      </c>
      <c r="E912" s="2">
        <f>YEAR(cukier[[#This Row],[Data]])</f>
        <v>2009</v>
      </c>
      <c r="F912" s="2">
        <f>VLOOKUP(cukier[[#This Row],[Rok]],$U$8:$V$17,2)*cukier[[#This Row],[Ilosc]]</f>
        <v>21.299999999999997</v>
      </c>
      <c r="G912" s="2">
        <f>SUMIFS(C:C,A:A,"&lt;"&amp;A912,B:B,cukier[[#This Row],[NIP]])+cukier[[#This Row],[Ilosc]]</f>
        <v>28</v>
      </c>
      <c r="H912" s="2">
        <f>IF(cukier[[#This Row],[Dotychczas Kupno]]&lt;100, 0,IF(cukier[[#This Row],[Dotychczas Kupno]]&lt;1000, 0.05, IF(cukier[[#This Row],[Dotychczas Kupno]]&lt;10000, 0.1, 0.2)))</f>
        <v>0</v>
      </c>
      <c r="I912" s="2">
        <f>cukier[[#This Row],[Rabat]]*cukier[[#This Row],[Ilosc]]</f>
        <v>0</v>
      </c>
    </row>
    <row r="913" spans="1:9" x14ac:dyDescent="0.25">
      <c r="A913" s="1">
        <v>39906</v>
      </c>
      <c r="B913" s="2" t="s">
        <v>37</v>
      </c>
      <c r="C913">
        <v>153</v>
      </c>
      <c r="D913">
        <f>SUMIF(B:B,cukier[[#This Row],[NIP]],C:C)</f>
        <v>5232</v>
      </c>
      <c r="E913" s="2">
        <f>YEAR(cukier[[#This Row],[Data]])</f>
        <v>2009</v>
      </c>
      <c r="F913" s="2">
        <f>VLOOKUP(cukier[[#This Row],[Rok]],$U$8:$V$17,2)*cukier[[#This Row],[Ilosc]]</f>
        <v>325.89</v>
      </c>
      <c r="G913" s="2">
        <f>SUMIFS(C:C,A:A,"&lt;"&amp;A913,B:B,cukier[[#This Row],[NIP]])+cukier[[#This Row],[Ilosc]]</f>
        <v>2043</v>
      </c>
      <c r="H913" s="2">
        <f>IF(cukier[[#This Row],[Dotychczas Kupno]]&lt;100, 0,IF(cukier[[#This Row],[Dotychczas Kupno]]&lt;1000, 0.05, IF(cukier[[#This Row],[Dotychczas Kupno]]&lt;10000, 0.1, 0.2)))</f>
        <v>0.1</v>
      </c>
      <c r="I913" s="2">
        <f>cukier[[#This Row],[Rabat]]*cukier[[#This Row],[Ilosc]]</f>
        <v>15.3</v>
      </c>
    </row>
    <row r="914" spans="1:9" x14ac:dyDescent="0.25">
      <c r="A914" s="1">
        <v>39908</v>
      </c>
      <c r="B914" s="2" t="s">
        <v>185</v>
      </c>
      <c r="C914">
        <v>3</v>
      </c>
      <c r="D914">
        <f>SUMIF(B:B,cukier[[#This Row],[NIP]],C:C)</f>
        <v>14</v>
      </c>
      <c r="E914" s="2">
        <f>YEAR(cukier[[#This Row],[Data]])</f>
        <v>2009</v>
      </c>
      <c r="F914" s="2">
        <f>VLOOKUP(cukier[[#This Row],[Rok]],$U$8:$V$17,2)*cukier[[#This Row],[Ilosc]]</f>
        <v>6.39</v>
      </c>
      <c r="G914" s="2">
        <f>SUMIFS(C:C,A:A,"&lt;"&amp;A914,B:B,cukier[[#This Row],[NIP]])+cukier[[#This Row],[Ilosc]]</f>
        <v>3</v>
      </c>
      <c r="H914" s="2">
        <f>IF(cukier[[#This Row],[Dotychczas Kupno]]&lt;100, 0,IF(cukier[[#This Row],[Dotychczas Kupno]]&lt;1000, 0.05, IF(cukier[[#This Row],[Dotychczas Kupno]]&lt;10000, 0.1, 0.2)))</f>
        <v>0</v>
      </c>
      <c r="I914" s="2">
        <f>cukier[[#This Row],[Rabat]]*cukier[[#This Row],[Ilosc]]</f>
        <v>0</v>
      </c>
    </row>
    <row r="915" spans="1:9" x14ac:dyDescent="0.25">
      <c r="A915" s="1">
        <v>39909</v>
      </c>
      <c r="B915" s="2" t="s">
        <v>31</v>
      </c>
      <c r="C915">
        <v>109</v>
      </c>
      <c r="D915">
        <f>SUMIF(B:B,cukier[[#This Row],[NIP]],C:C)</f>
        <v>1737</v>
      </c>
      <c r="E915" s="2">
        <f>YEAR(cukier[[#This Row],[Data]])</f>
        <v>2009</v>
      </c>
      <c r="F915" s="2">
        <f>VLOOKUP(cukier[[#This Row],[Rok]],$U$8:$V$17,2)*cukier[[#This Row],[Ilosc]]</f>
        <v>232.17</v>
      </c>
      <c r="G915" s="2">
        <f>SUMIFS(C:C,A:A,"&lt;"&amp;A915,B:B,cukier[[#This Row],[NIP]])+cukier[[#This Row],[Ilosc]]</f>
        <v>901</v>
      </c>
      <c r="H915" s="2">
        <f>IF(cukier[[#This Row],[Dotychczas Kupno]]&lt;100, 0,IF(cukier[[#This Row],[Dotychczas Kupno]]&lt;1000, 0.05, IF(cukier[[#This Row],[Dotychczas Kupno]]&lt;10000, 0.1, 0.2)))</f>
        <v>0.05</v>
      </c>
      <c r="I915" s="2">
        <f>cukier[[#This Row],[Rabat]]*cukier[[#This Row],[Ilosc]]</f>
        <v>5.45</v>
      </c>
    </row>
    <row r="916" spans="1:9" x14ac:dyDescent="0.25">
      <c r="A916" s="1">
        <v>39911</v>
      </c>
      <c r="B916" s="2" t="s">
        <v>86</v>
      </c>
      <c r="C916">
        <v>9</v>
      </c>
      <c r="D916">
        <f>SUMIF(B:B,cukier[[#This Row],[NIP]],C:C)</f>
        <v>56</v>
      </c>
      <c r="E916" s="2">
        <f>YEAR(cukier[[#This Row],[Data]])</f>
        <v>2009</v>
      </c>
      <c r="F916" s="2">
        <f>VLOOKUP(cukier[[#This Row],[Rok]],$U$8:$V$17,2)*cukier[[#This Row],[Ilosc]]</f>
        <v>19.169999999999998</v>
      </c>
      <c r="G916" s="2">
        <f>SUMIFS(C:C,A:A,"&lt;"&amp;A916,B:B,cukier[[#This Row],[NIP]])+cukier[[#This Row],[Ilosc]]</f>
        <v>37</v>
      </c>
      <c r="H916" s="2">
        <f>IF(cukier[[#This Row],[Dotychczas Kupno]]&lt;100, 0,IF(cukier[[#This Row],[Dotychczas Kupno]]&lt;1000, 0.05, IF(cukier[[#This Row],[Dotychczas Kupno]]&lt;10000, 0.1, 0.2)))</f>
        <v>0</v>
      </c>
      <c r="I916" s="2">
        <f>cukier[[#This Row],[Rabat]]*cukier[[#This Row],[Ilosc]]</f>
        <v>0</v>
      </c>
    </row>
    <row r="917" spans="1:9" x14ac:dyDescent="0.25">
      <c r="A917" s="1">
        <v>39911</v>
      </c>
      <c r="B917" s="2" t="s">
        <v>52</v>
      </c>
      <c r="C917">
        <v>112</v>
      </c>
      <c r="D917">
        <f>SUMIF(B:B,cukier[[#This Row],[NIP]],C:C)</f>
        <v>5460</v>
      </c>
      <c r="E917" s="2">
        <f>YEAR(cukier[[#This Row],[Data]])</f>
        <v>2009</v>
      </c>
      <c r="F917" s="2">
        <f>VLOOKUP(cukier[[#This Row],[Rok]],$U$8:$V$17,2)*cukier[[#This Row],[Ilosc]]</f>
        <v>238.56</v>
      </c>
      <c r="G917" s="2">
        <f>SUMIFS(C:C,A:A,"&lt;"&amp;A917,B:B,cukier[[#This Row],[NIP]])+cukier[[#This Row],[Ilosc]]</f>
        <v>1634</v>
      </c>
      <c r="H917" s="2">
        <f>IF(cukier[[#This Row],[Dotychczas Kupno]]&lt;100, 0,IF(cukier[[#This Row],[Dotychczas Kupno]]&lt;1000, 0.05, IF(cukier[[#This Row],[Dotychczas Kupno]]&lt;10000, 0.1, 0.2)))</f>
        <v>0.1</v>
      </c>
      <c r="I917" s="2">
        <f>cukier[[#This Row],[Rabat]]*cukier[[#This Row],[Ilosc]]</f>
        <v>11.200000000000001</v>
      </c>
    </row>
    <row r="918" spans="1:9" x14ac:dyDescent="0.25">
      <c r="A918" s="1">
        <v>39916</v>
      </c>
      <c r="B918" s="2" t="s">
        <v>19</v>
      </c>
      <c r="C918">
        <v>29</v>
      </c>
      <c r="D918">
        <f>SUMIF(B:B,cukier[[#This Row],[NIP]],C:C)</f>
        <v>4784</v>
      </c>
      <c r="E918" s="2">
        <f>YEAR(cukier[[#This Row],[Data]])</f>
        <v>2009</v>
      </c>
      <c r="F918" s="2">
        <f>VLOOKUP(cukier[[#This Row],[Rok]],$U$8:$V$17,2)*cukier[[#This Row],[Ilosc]]</f>
        <v>61.769999999999996</v>
      </c>
      <c r="G918" s="2">
        <f>SUMIFS(C:C,A:A,"&lt;"&amp;A918,B:B,cukier[[#This Row],[NIP]])+cukier[[#This Row],[Ilosc]]</f>
        <v>1620</v>
      </c>
      <c r="H918" s="2">
        <f>IF(cukier[[#This Row],[Dotychczas Kupno]]&lt;100, 0,IF(cukier[[#This Row],[Dotychczas Kupno]]&lt;1000, 0.05, IF(cukier[[#This Row],[Dotychczas Kupno]]&lt;10000, 0.1, 0.2)))</f>
        <v>0.1</v>
      </c>
      <c r="I918" s="2">
        <f>cukier[[#This Row],[Rabat]]*cukier[[#This Row],[Ilosc]]</f>
        <v>2.9000000000000004</v>
      </c>
    </row>
    <row r="919" spans="1:9" x14ac:dyDescent="0.25">
      <c r="A919" s="1">
        <v>39916</v>
      </c>
      <c r="B919" s="2" t="s">
        <v>50</v>
      </c>
      <c r="C919">
        <v>310</v>
      </c>
      <c r="D919">
        <f>SUMIF(B:B,cukier[[#This Row],[NIP]],C:C)</f>
        <v>22352</v>
      </c>
      <c r="E919" s="2">
        <f>YEAR(cukier[[#This Row],[Data]])</f>
        <v>2009</v>
      </c>
      <c r="F919" s="2">
        <f>VLOOKUP(cukier[[#This Row],[Rok]],$U$8:$V$17,2)*cukier[[#This Row],[Ilosc]]</f>
        <v>660.3</v>
      </c>
      <c r="G919" s="2">
        <f>SUMIFS(C:C,A:A,"&lt;"&amp;A919,B:B,cukier[[#This Row],[NIP]])+cukier[[#This Row],[Ilosc]]</f>
        <v>12108</v>
      </c>
      <c r="H919" s="2">
        <f>IF(cukier[[#This Row],[Dotychczas Kupno]]&lt;100, 0,IF(cukier[[#This Row],[Dotychczas Kupno]]&lt;1000, 0.05, IF(cukier[[#This Row],[Dotychczas Kupno]]&lt;10000, 0.1, 0.2)))</f>
        <v>0.2</v>
      </c>
      <c r="I919" s="2">
        <f>cukier[[#This Row],[Rabat]]*cukier[[#This Row],[Ilosc]]</f>
        <v>62</v>
      </c>
    </row>
    <row r="920" spans="1:9" x14ac:dyDescent="0.25">
      <c r="A920" s="1">
        <v>39918</v>
      </c>
      <c r="B920" s="2" t="s">
        <v>55</v>
      </c>
      <c r="C920">
        <v>107</v>
      </c>
      <c r="D920">
        <f>SUMIF(B:B,cukier[[#This Row],[NIP]],C:C)</f>
        <v>4926</v>
      </c>
      <c r="E920" s="2">
        <f>YEAR(cukier[[#This Row],[Data]])</f>
        <v>2009</v>
      </c>
      <c r="F920" s="2">
        <f>VLOOKUP(cukier[[#This Row],[Rok]],$U$8:$V$17,2)*cukier[[#This Row],[Ilosc]]</f>
        <v>227.91</v>
      </c>
      <c r="G920" s="2">
        <f>SUMIFS(C:C,A:A,"&lt;"&amp;A920,B:B,cukier[[#This Row],[NIP]])+cukier[[#This Row],[Ilosc]]</f>
        <v>2388</v>
      </c>
      <c r="H920" s="2">
        <f>IF(cukier[[#This Row],[Dotychczas Kupno]]&lt;100, 0,IF(cukier[[#This Row],[Dotychczas Kupno]]&lt;1000, 0.05, IF(cukier[[#This Row],[Dotychczas Kupno]]&lt;10000, 0.1, 0.2)))</f>
        <v>0.1</v>
      </c>
      <c r="I920" s="2">
        <f>cukier[[#This Row],[Rabat]]*cukier[[#This Row],[Ilosc]]</f>
        <v>10.700000000000001</v>
      </c>
    </row>
    <row r="921" spans="1:9" x14ac:dyDescent="0.25">
      <c r="A921" s="1">
        <v>39921</v>
      </c>
      <c r="B921" s="2" t="s">
        <v>8</v>
      </c>
      <c r="C921">
        <v>26</v>
      </c>
      <c r="D921">
        <f>SUMIF(B:B,cukier[[#This Row],[NIP]],C:C)</f>
        <v>3835</v>
      </c>
      <c r="E921" s="2">
        <f>YEAR(cukier[[#This Row],[Data]])</f>
        <v>2009</v>
      </c>
      <c r="F921" s="2">
        <f>VLOOKUP(cukier[[#This Row],[Rok]],$U$8:$V$17,2)*cukier[[#This Row],[Ilosc]]</f>
        <v>55.379999999999995</v>
      </c>
      <c r="G921" s="2">
        <f>SUMIFS(C:C,A:A,"&lt;"&amp;A921,B:B,cukier[[#This Row],[NIP]])+cukier[[#This Row],[Ilosc]]</f>
        <v>1518</v>
      </c>
      <c r="H921" s="2">
        <f>IF(cukier[[#This Row],[Dotychczas Kupno]]&lt;100, 0,IF(cukier[[#This Row],[Dotychczas Kupno]]&lt;1000, 0.05, IF(cukier[[#This Row],[Dotychczas Kupno]]&lt;10000, 0.1, 0.2)))</f>
        <v>0.1</v>
      </c>
      <c r="I921" s="2">
        <f>cukier[[#This Row],[Rabat]]*cukier[[#This Row],[Ilosc]]</f>
        <v>2.6</v>
      </c>
    </row>
    <row r="922" spans="1:9" x14ac:dyDescent="0.25">
      <c r="A922" s="1">
        <v>39923</v>
      </c>
      <c r="B922" s="2" t="s">
        <v>31</v>
      </c>
      <c r="C922">
        <v>114</v>
      </c>
      <c r="D922">
        <f>SUMIF(B:B,cukier[[#This Row],[NIP]],C:C)</f>
        <v>1737</v>
      </c>
      <c r="E922" s="2">
        <f>YEAR(cukier[[#This Row],[Data]])</f>
        <v>2009</v>
      </c>
      <c r="F922" s="2">
        <f>VLOOKUP(cukier[[#This Row],[Rok]],$U$8:$V$17,2)*cukier[[#This Row],[Ilosc]]</f>
        <v>242.82</v>
      </c>
      <c r="G922" s="2">
        <f>SUMIFS(C:C,A:A,"&lt;"&amp;A922,B:B,cukier[[#This Row],[NIP]])+cukier[[#This Row],[Ilosc]]</f>
        <v>1015</v>
      </c>
      <c r="H922" s="2">
        <f>IF(cukier[[#This Row],[Dotychczas Kupno]]&lt;100, 0,IF(cukier[[#This Row],[Dotychczas Kupno]]&lt;1000, 0.05, IF(cukier[[#This Row],[Dotychczas Kupno]]&lt;10000, 0.1, 0.2)))</f>
        <v>0.1</v>
      </c>
      <c r="I922" s="2">
        <f>cukier[[#This Row],[Rabat]]*cukier[[#This Row],[Ilosc]]</f>
        <v>11.4</v>
      </c>
    </row>
    <row r="923" spans="1:9" x14ac:dyDescent="0.25">
      <c r="A923" s="1">
        <v>39924</v>
      </c>
      <c r="B923" s="2" t="s">
        <v>169</v>
      </c>
      <c r="C923">
        <v>4</v>
      </c>
      <c r="D923">
        <f>SUMIF(B:B,cukier[[#This Row],[NIP]],C:C)</f>
        <v>14</v>
      </c>
      <c r="E923" s="2">
        <f>YEAR(cukier[[#This Row],[Data]])</f>
        <v>2009</v>
      </c>
      <c r="F923" s="2">
        <f>VLOOKUP(cukier[[#This Row],[Rok]],$U$8:$V$17,2)*cukier[[#This Row],[Ilosc]]</f>
        <v>8.52</v>
      </c>
      <c r="G923" s="2">
        <f>SUMIFS(C:C,A:A,"&lt;"&amp;A923,B:B,cukier[[#This Row],[NIP]])+cukier[[#This Row],[Ilosc]]</f>
        <v>14</v>
      </c>
      <c r="H923" s="2">
        <f>IF(cukier[[#This Row],[Dotychczas Kupno]]&lt;100, 0,IF(cukier[[#This Row],[Dotychczas Kupno]]&lt;1000, 0.05, IF(cukier[[#This Row],[Dotychczas Kupno]]&lt;10000, 0.1, 0.2)))</f>
        <v>0</v>
      </c>
      <c r="I923" s="2">
        <f>cukier[[#This Row],[Rabat]]*cukier[[#This Row],[Ilosc]]</f>
        <v>0</v>
      </c>
    </row>
    <row r="924" spans="1:9" x14ac:dyDescent="0.25">
      <c r="A924" s="1">
        <v>39925</v>
      </c>
      <c r="B924" s="2" t="s">
        <v>186</v>
      </c>
      <c r="C924">
        <v>15</v>
      </c>
      <c r="D924">
        <f>SUMIF(B:B,cukier[[#This Row],[NIP]],C:C)</f>
        <v>29</v>
      </c>
      <c r="E924" s="2">
        <f>YEAR(cukier[[#This Row],[Data]])</f>
        <v>2009</v>
      </c>
      <c r="F924" s="2">
        <f>VLOOKUP(cukier[[#This Row],[Rok]],$U$8:$V$17,2)*cukier[[#This Row],[Ilosc]]</f>
        <v>31.95</v>
      </c>
      <c r="G924" s="2">
        <f>SUMIFS(C:C,A:A,"&lt;"&amp;A924,B:B,cukier[[#This Row],[NIP]])+cukier[[#This Row],[Ilosc]]</f>
        <v>15</v>
      </c>
      <c r="H924" s="2">
        <f>IF(cukier[[#This Row],[Dotychczas Kupno]]&lt;100, 0,IF(cukier[[#This Row],[Dotychczas Kupno]]&lt;1000, 0.05, IF(cukier[[#This Row],[Dotychczas Kupno]]&lt;10000, 0.1, 0.2)))</f>
        <v>0</v>
      </c>
      <c r="I924" s="2">
        <f>cukier[[#This Row],[Rabat]]*cukier[[#This Row],[Ilosc]]</f>
        <v>0</v>
      </c>
    </row>
    <row r="925" spans="1:9" x14ac:dyDescent="0.25">
      <c r="A925" s="1">
        <v>39929</v>
      </c>
      <c r="B925" s="2" t="s">
        <v>66</v>
      </c>
      <c r="C925">
        <v>144</v>
      </c>
      <c r="D925">
        <f>SUMIF(B:B,cukier[[#This Row],[NIP]],C:C)</f>
        <v>3795</v>
      </c>
      <c r="E925" s="2">
        <f>YEAR(cukier[[#This Row],[Data]])</f>
        <v>2009</v>
      </c>
      <c r="F925" s="2">
        <f>VLOOKUP(cukier[[#This Row],[Rok]],$U$8:$V$17,2)*cukier[[#This Row],[Ilosc]]</f>
        <v>306.71999999999997</v>
      </c>
      <c r="G925" s="2">
        <f>SUMIFS(C:C,A:A,"&lt;"&amp;A925,B:B,cukier[[#This Row],[NIP]])+cukier[[#This Row],[Ilosc]]</f>
        <v>1911</v>
      </c>
      <c r="H925" s="2">
        <f>IF(cukier[[#This Row],[Dotychczas Kupno]]&lt;100, 0,IF(cukier[[#This Row],[Dotychczas Kupno]]&lt;1000, 0.05, IF(cukier[[#This Row],[Dotychczas Kupno]]&lt;10000, 0.1, 0.2)))</f>
        <v>0.1</v>
      </c>
      <c r="I925" s="2">
        <f>cukier[[#This Row],[Rabat]]*cukier[[#This Row],[Ilosc]]</f>
        <v>14.4</v>
      </c>
    </row>
    <row r="926" spans="1:9" x14ac:dyDescent="0.25">
      <c r="A926" s="1">
        <v>39933</v>
      </c>
      <c r="B926" s="2" t="s">
        <v>5</v>
      </c>
      <c r="C926">
        <v>110</v>
      </c>
      <c r="D926">
        <f>SUMIF(B:B,cukier[[#This Row],[NIP]],C:C)</f>
        <v>11402</v>
      </c>
      <c r="E926" s="2">
        <f>YEAR(cukier[[#This Row],[Data]])</f>
        <v>2009</v>
      </c>
      <c r="F926" s="2">
        <f>VLOOKUP(cukier[[#This Row],[Rok]],$U$8:$V$17,2)*cukier[[#This Row],[Ilosc]]</f>
        <v>234.29999999999998</v>
      </c>
      <c r="G926" s="2">
        <f>SUMIFS(C:C,A:A,"&lt;"&amp;A926,B:B,cukier[[#This Row],[NIP]])+cukier[[#This Row],[Ilosc]]</f>
        <v>6956</v>
      </c>
      <c r="H926" s="2">
        <f>IF(cukier[[#This Row],[Dotychczas Kupno]]&lt;100, 0,IF(cukier[[#This Row],[Dotychczas Kupno]]&lt;1000, 0.05, IF(cukier[[#This Row],[Dotychczas Kupno]]&lt;10000, 0.1, 0.2)))</f>
        <v>0.1</v>
      </c>
      <c r="I926" s="2">
        <f>cukier[[#This Row],[Rabat]]*cukier[[#This Row],[Ilosc]]</f>
        <v>11</v>
      </c>
    </row>
    <row r="927" spans="1:9" x14ac:dyDescent="0.25">
      <c r="A927" s="1">
        <v>39933</v>
      </c>
      <c r="B927" s="2" t="s">
        <v>37</v>
      </c>
      <c r="C927">
        <v>105</v>
      </c>
      <c r="D927">
        <f>SUMIF(B:B,cukier[[#This Row],[NIP]],C:C)</f>
        <v>5232</v>
      </c>
      <c r="E927" s="2">
        <f>YEAR(cukier[[#This Row],[Data]])</f>
        <v>2009</v>
      </c>
      <c r="F927" s="2">
        <f>VLOOKUP(cukier[[#This Row],[Rok]],$U$8:$V$17,2)*cukier[[#This Row],[Ilosc]]</f>
        <v>223.64999999999998</v>
      </c>
      <c r="G927" s="2">
        <f>SUMIFS(C:C,A:A,"&lt;"&amp;A927,B:B,cukier[[#This Row],[NIP]])+cukier[[#This Row],[Ilosc]]</f>
        <v>2148</v>
      </c>
      <c r="H927" s="2">
        <f>IF(cukier[[#This Row],[Dotychczas Kupno]]&lt;100, 0,IF(cukier[[#This Row],[Dotychczas Kupno]]&lt;1000, 0.05, IF(cukier[[#This Row],[Dotychczas Kupno]]&lt;10000, 0.1, 0.2)))</f>
        <v>0.1</v>
      </c>
      <c r="I927" s="2">
        <f>cukier[[#This Row],[Rabat]]*cukier[[#This Row],[Ilosc]]</f>
        <v>10.5</v>
      </c>
    </row>
    <row r="928" spans="1:9" x14ac:dyDescent="0.25">
      <c r="A928" s="1">
        <v>39935</v>
      </c>
      <c r="B928" s="2" t="s">
        <v>52</v>
      </c>
      <c r="C928">
        <v>51</v>
      </c>
      <c r="D928">
        <f>SUMIF(B:B,cukier[[#This Row],[NIP]],C:C)</f>
        <v>5460</v>
      </c>
      <c r="E928" s="2">
        <f>YEAR(cukier[[#This Row],[Data]])</f>
        <v>2009</v>
      </c>
      <c r="F928" s="2">
        <f>VLOOKUP(cukier[[#This Row],[Rok]],$U$8:$V$17,2)*cukier[[#This Row],[Ilosc]]</f>
        <v>108.63</v>
      </c>
      <c r="G928" s="2">
        <f>SUMIFS(C:C,A:A,"&lt;"&amp;A928,B:B,cukier[[#This Row],[NIP]])+cukier[[#This Row],[Ilosc]]</f>
        <v>1685</v>
      </c>
      <c r="H928" s="2">
        <f>IF(cukier[[#This Row],[Dotychczas Kupno]]&lt;100, 0,IF(cukier[[#This Row],[Dotychczas Kupno]]&lt;1000, 0.05, IF(cukier[[#This Row],[Dotychczas Kupno]]&lt;10000, 0.1, 0.2)))</f>
        <v>0.1</v>
      </c>
      <c r="I928" s="2">
        <f>cukier[[#This Row],[Rabat]]*cukier[[#This Row],[Ilosc]]</f>
        <v>5.1000000000000005</v>
      </c>
    </row>
    <row r="929" spans="1:9" x14ac:dyDescent="0.25">
      <c r="A929" s="1">
        <v>39937</v>
      </c>
      <c r="B929" s="2" t="s">
        <v>145</v>
      </c>
      <c r="C929">
        <v>1</v>
      </c>
      <c r="D929">
        <f>SUMIF(B:B,cukier[[#This Row],[NIP]],C:C)</f>
        <v>14</v>
      </c>
      <c r="E929" s="2">
        <f>YEAR(cukier[[#This Row],[Data]])</f>
        <v>2009</v>
      </c>
      <c r="F929" s="2">
        <f>VLOOKUP(cukier[[#This Row],[Rok]],$U$8:$V$17,2)*cukier[[#This Row],[Ilosc]]</f>
        <v>2.13</v>
      </c>
      <c r="G929" s="2">
        <f>SUMIFS(C:C,A:A,"&lt;"&amp;A929,B:B,cukier[[#This Row],[NIP]])+cukier[[#This Row],[Ilosc]]</f>
        <v>4</v>
      </c>
      <c r="H929" s="2">
        <f>IF(cukier[[#This Row],[Dotychczas Kupno]]&lt;100, 0,IF(cukier[[#This Row],[Dotychczas Kupno]]&lt;1000, 0.05, IF(cukier[[#This Row],[Dotychczas Kupno]]&lt;10000, 0.1, 0.2)))</f>
        <v>0</v>
      </c>
      <c r="I929" s="2">
        <f>cukier[[#This Row],[Rabat]]*cukier[[#This Row],[Ilosc]]</f>
        <v>0</v>
      </c>
    </row>
    <row r="930" spans="1:9" x14ac:dyDescent="0.25">
      <c r="A930" s="1">
        <v>39937</v>
      </c>
      <c r="B930" s="2" t="s">
        <v>152</v>
      </c>
      <c r="C930">
        <v>8</v>
      </c>
      <c r="D930">
        <f>SUMIF(B:B,cukier[[#This Row],[NIP]],C:C)</f>
        <v>36</v>
      </c>
      <c r="E930" s="2">
        <f>YEAR(cukier[[#This Row],[Data]])</f>
        <v>2009</v>
      </c>
      <c r="F930" s="2">
        <f>VLOOKUP(cukier[[#This Row],[Rok]],$U$8:$V$17,2)*cukier[[#This Row],[Ilosc]]</f>
        <v>17.04</v>
      </c>
      <c r="G930" s="2">
        <f>SUMIFS(C:C,A:A,"&lt;"&amp;A930,B:B,cukier[[#This Row],[NIP]])+cukier[[#This Row],[Ilosc]]</f>
        <v>12</v>
      </c>
      <c r="H930" s="2">
        <f>IF(cukier[[#This Row],[Dotychczas Kupno]]&lt;100, 0,IF(cukier[[#This Row],[Dotychczas Kupno]]&lt;1000, 0.05, IF(cukier[[#This Row],[Dotychczas Kupno]]&lt;10000, 0.1, 0.2)))</f>
        <v>0</v>
      </c>
      <c r="I930" s="2">
        <f>cukier[[#This Row],[Rabat]]*cukier[[#This Row],[Ilosc]]</f>
        <v>0</v>
      </c>
    </row>
    <row r="931" spans="1:9" x14ac:dyDescent="0.25">
      <c r="A931" s="1">
        <v>39939</v>
      </c>
      <c r="B931" s="2" t="s">
        <v>9</v>
      </c>
      <c r="C931">
        <v>128</v>
      </c>
      <c r="D931">
        <f>SUMIF(B:B,cukier[[#This Row],[NIP]],C:C)</f>
        <v>26955</v>
      </c>
      <c r="E931" s="2">
        <f>YEAR(cukier[[#This Row],[Data]])</f>
        <v>2009</v>
      </c>
      <c r="F931" s="2">
        <f>VLOOKUP(cukier[[#This Row],[Rok]],$U$8:$V$17,2)*cukier[[#This Row],[Ilosc]]</f>
        <v>272.64</v>
      </c>
      <c r="G931" s="2">
        <f>SUMIFS(C:C,A:A,"&lt;"&amp;A931,B:B,cukier[[#This Row],[NIP]])+cukier[[#This Row],[Ilosc]]</f>
        <v>10848</v>
      </c>
      <c r="H931" s="2">
        <f>IF(cukier[[#This Row],[Dotychczas Kupno]]&lt;100, 0,IF(cukier[[#This Row],[Dotychczas Kupno]]&lt;1000, 0.05, IF(cukier[[#This Row],[Dotychczas Kupno]]&lt;10000, 0.1, 0.2)))</f>
        <v>0.2</v>
      </c>
      <c r="I931" s="2">
        <f>cukier[[#This Row],[Rabat]]*cukier[[#This Row],[Ilosc]]</f>
        <v>25.6</v>
      </c>
    </row>
    <row r="932" spans="1:9" x14ac:dyDescent="0.25">
      <c r="A932" s="1">
        <v>39942</v>
      </c>
      <c r="B932" s="2" t="s">
        <v>87</v>
      </c>
      <c r="C932">
        <v>9</v>
      </c>
      <c r="D932">
        <f>SUMIF(B:B,cukier[[#This Row],[NIP]],C:C)</f>
        <v>55</v>
      </c>
      <c r="E932" s="2">
        <f>YEAR(cukier[[#This Row],[Data]])</f>
        <v>2009</v>
      </c>
      <c r="F932" s="2">
        <f>VLOOKUP(cukier[[#This Row],[Rok]],$U$8:$V$17,2)*cukier[[#This Row],[Ilosc]]</f>
        <v>19.169999999999998</v>
      </c>
      <c r="G932" s="2">
        <f>SUMIFS(C:C,A:A,"&lt;"&amp;A932,B:B,cukier[[#This Row],[NIP]])+cukier[[#This Row],[Ilosc]]</f>
        <v>54</v>
      </c>
      <c r="H932" s="2">
        <f>IF(cukier[[#This Row],[Dotychczas Kupno]]&lt;100, 0,IF(cukier[[#This Row],[Dotychczas Kupno]]&lt;1000, 0.05, IF(cukier[[#This Row],[Dotychczas Kupno]]&lt;10000, 0.1, 0.2)))</f>
        <v>0</v>
      </c>
      <c r="I932" s="2">
        <f>cukier[[#This Row],[Rabat]]*cukier[[#This Row],[Ilosc]]</f>
        <v>0</v>
      </c>
    </row>
    <row r="933" spans="1:9" x14ac:dyDescent="0.25">
      <c r="A933" s="1">
        <v>39948</v>
      </c>
      <c r="B933" s="2" t="s">
        <v>9</v>
      </c>
      <c r="C933">
        <v>291</v>
      </c>
      <c r="D933">
        <f>SUMIF(B:B,cukier[[#This Row],[NIP]],C:C)</f>
        <v>26955</v>
      </c>
      <c r="E933" s="2">
        <f>YEAR(cukier[[#This Row],[Data]])</f>
        <v>2009</v>
      </c>
      <c r="F933" s="2">
        <f>VLOOKUP(cukier[[#This Row],[Rok]],$U$8:$V$17,2)*cukier[[#This Row],[Ilosc]]</f>
        <v>619.82999999999993</v>
      </c>
      <c r="G933" s="2">
        <f>SUMIFS(C:C,A:A,"&lt;"&amp;A933,B:B,cukier[[#This Row],[NIP]])+cukier[[#This Row],[Ilosc]]</f>
        <v>11139</v>
      </c>
      <c r="H933" s="2">
        <f>IF(cukier[[#This Row],[Dotychczas Kupno]]&lt;100, 0,IF(cukier[[#This Row],[Dotychczas Kupno]]&lt;1000, 0.05, IF(cukier[[#This Row],[Dotychczas Kupno]]&lt;10000, 0.1, 0.2)))</f>
        <v>0.2</v>
      </c>
      <c r="I933" s="2">
        <f>cukier[[#This Row],[Rabat]]*cukier[[#This Row],[Ilosc]]</f>
        <v>58.2</v>
      </c>
    </row>
    <row r="934" spans="1:9" x14ac:dyDescent="0.25">
      <c r="A934" s="1">
        <v>39949</v>
      </c>
      <c r="B934" s="2" t="s">
        <v>14</v>
      </c>
      <c r="C934">
        <v>261</v>
      </c>
      <c r="D934">
        <f>SUMIF(B:B,cukier[[#This Row],[NIP]],C:C)</f>
        <v>23660</v>
      </c>
      <c r="E934" s="2">
        <f>YEAR(cukier[[#This Row],[Data]])</f>
        <v>2009</v>
      </c>
      <c r="F934" s="2">
        <f>VLOOKUP(cukier[[#This Row],[Rok]],$U$8:$V$17,2)*cukier[[#This Row],[Ilosc]]</f>
        <v>555.92999999999995</v>
      </c>
      <c r="G934" s="2">
        <f>SUMIFS(C:C,A:A,"&lt;"&amp;A934,B:B,cukier[[#This Row],[NIP]])+cukier[[#This Row],[Ilosc]]</f>
        <v>10535</v>
      </c>
      <c r="H934" s="2">
        <f>IF(cukier[[#This Row],[Dotychczas Kupno]]&lt;100, 0,IF(cukier[[#This Row],[Dotychczas Kupno]]&lt;1000, 0.05, IF(cukier[[#This Row],[Dotychczas Kupno]]&lt;10000, 0.1, 0.2)))</f>
        <v>0.2</v>
      </c>
      <c r="I934" s="2">
        <f>cukier[[#This Row],[Rabat]]*cukier[[#This Row],[Ilosc]]</f>
        <v>52.2</v>
      </c>
    </row>
    <row r="935" spans="1:9" x14ac:dyDescent="0.25">
      <c r="A935" s="1">
        <v>39951</v>
      </c>
      <c r="B935" s="2" t="s">
        <v>52</v>
      </c>
      <c r="C935">
        <v>192</v>
      </c>
      <c r="D935">
        <f>SUMIF(B:B,cukier[[#This Row],[NIP]],C:C)</f>
        <v>5460</v>
      </c>
      <c r="E935" s="2">
        <f>YEAR(cukier[[#This Row],[Data]])</f>
        <v>2009</v>
      </c>
      <c r="F935" s="2">
        <f>VLOOKUP(cukier[[#This Row],[Rok]],$U$8:$V$17,2)*cukier[[#This Row],[Ilosc]]</f>
        <v>408.96</v>
      </c>
      <c r="G935" s="2">
        <f>SUMIFS(C:C,A:A,"&lt;"&amp;A935,B:B,cukier[[#This Row],[NIP]])+cukier[[#This Row],[Ilosc]]</f>
        <v>1877</v>
      </c>
      <c r="H935" s="2">
        <f>IF(cukier[[#This Row],[Dotychczas Kupno]]&lt;100, 0,IF(cukier[[#This Row],[Dotychczas Kupno]]&lt;1000, 0.05, IF(cukier[[#This Row],[Dotychczas Kupno]]&lt;10000, 0.1, 0.2)))</f>
        <v>0.1</v>
      </c>
      <c r="I935" s="2">
        <f>cukier[[#This Row],[Rabat]]*cukier[[#This Row],[Ilosc]]</f>
        <v>19.200000000000003</v>
      </c>
    </row>
    <row r="936" spans="1:9" x14ac:dyDescent="0.25">
      <c r="A936" s="1">
        <v>39951</v>
      </c>
      <c r="B936" s="2" t="s">
        <v>7</v>
      </c>
      <c r="C936">
        <v>319</v>
      </c>
      <c r="D936">
        <f>SUMIF(B:B,cukier[[#This Row],[NIP]],C:C)</f>
        <v>27505</v>
      </c>
      <c r="E936" s="2">
        <f>YEAR(cukier[[#This Row],[Data]])</f>
        <v>2009</v>
      </c>
      <c r="F936" s="2">
        <f>VLOOKUP(cukier[[#This Row],[Rok]],$U$8:$V$17,2)*cukier[[#This Row],[Ilosc]]</f>
        <v>679.46999999999991</v>
      </c>
      <c r="G936" s="2">
        <f>SUMIFS(C:C,A:A,"&lt;"&amp;A936,B:B,cukier[[#This Row],[NIP]])+cukier[[#This Row],[Ilosc]]</f>
        <v>13358</v>
      </c>
      <c r="H936" s="2">
        <f>IF(cukier[[#This Row],[Dotychczas Kupno]]&lt;100, 0,IF(cukier[[#This Row],[Dotychczas Kupno]]&lt;1000, 0.05, IF(cukier[[#This Row],[Dotychczas Kupno]]&lt;10000, 0.1, 0.2)))</f>
        <v>0.2</v>
      </c>
      <c r="I936" s="2">
        <f>cukier[[#This Row],[Rabat]]*cukier[[#This Row],[Ilosc]]</f>
        <v>63.800000000000004</v>
      </c>
    </row>
    <row r="937" spans="1:9" x14ac:dyDescent="0.25">
      <c r="A937" s="1">
        <v>39953</v>
      </c>
      <c r="B937" s="2" t="s">
        <v>45</v>
      </c>
      <c r="C937">
        <v>393</v>
      </c>
      <c r="D937">
        <f>SUMIF(B:B,cukier[[#This Row],[NIP]],C:C)</f>
        <v>26451</v>
      </c>
      <c r="E937" s="2">
        <f>YEAR(cukier[[#This Row],[Data]])</f>
        <v>2009</v>
      </c>
      <c r="F937" s="2">
        <f>VLOOKUP(cukier[[#This Row],[Rok]],$U$8:$V$17,2)*cukier[[#This Row],[Ilosc]]</f>
        <v>837.08999999999992</v>
      </c>
      <c r="G937" s="2">
        <f>SUMIFS(C:C,A:A,"&lt;"&amp;A937,B:B,cukier[[#This Row],[NIP]])+cukier[[#This Row],[Ilosc]]</f>
        <v>12065</v>
      </c>
      <c r="H937" s="2">
        <f>IF(cukier[[#This Row],[Dotychczas Kupno]]&lt;100, 0,IF(cukier[[#This Row],[Dotychczas Kupno]]&lt;1000, 0.05, IF(cukier[[#This Row],[Dotychczas Kupno]]&lt;10000, 0.1, 0.2)))</f>
        <v>0.2</v>
      </c>
      <c r="I937" s="2">
        <f>cukier[[#This Row],[Rabat]]*cukier[[#This Row],[Ilosc]]</f>
        <v>78.600000000000009</v>
      </c>
    </row>
    <row r="938" spans="1:9" x14ac:dyDescent="0.25">
      <c r="A938" s="1">
        <v>39957</v>
      </c>
      <c r="B938" s="2" t="s">
        <v>187</v>
      </c>
      <c r="C938">
        <v>13</v>
      </c>
      <c r="D938">
        <f>SUMIF(B:B,cukier[[#This Row],[NIP]],C:C)</f>
        <v>16</v>
      </c>
      <c r="E938" s="2">
        <f>YEAR(cukier[[#This Row],[Data]])</f>
        <v>2009</v>
      </c>
      <c r="F938" s="2">
        <f>VLOOKUP(cukier[[#This Row],[Rok]],$U$8:$V$17,2)*cukier[[#This Row],[Ilosc]]</f>
        <v>27.689999999999998</v>
      </c>
      <c r="G938" s="2">
        <f>SUMIFS(C:C,A:A,"&lt;"&amp;A938,B:B,cukier[[#This Row],[NIP]])+cukier[[#This Row],[Ilosc]]</f>
        <v>13</v>
      </c>
      <c r="H938" s="2">
        <f>IF(cukier[[#This Row],[Dotychczas Kupno]]&lt;100, 0,IF(cukier[[#This Row],[Dotychczas Kupno]]&lt;1000, 0.05, IF(cukier[[#This Row],[Dotychczas Kupno]]&lt;10000, 0.1, 0.2)))</f>
        <v>0</v>
      </c>
      <c r="I938" s="2">
        <f>cukier[[#This Row],[Rabat]]*cukier[[#This Row],[Ilosc]]</f>
        <v>0</v>
      </c>
    </row>
    <row r="939" spans="1:9" x14ac:dyDescent="0.25">
      <c r="A939" s="1">
        <v>39958</v>
      </c>
      <c r="B939" s="2" t="s">
        <v>50</v>
      </c>
      <c r="C939">
        <v>380</v>
      </c>
      <c r="D939">
        <f>SUMIF(B:B,cukier[[#This Row],[NIP]],C:C)</f>
        <v>22352</v>
      </c>
      <c r="E939" s="2">
        <f>YEAR(cukier[[#This Row],[Data]])</f>
        <v>2009</v>
      </c>
      <c r="F939" s="2">
        <f>VLOOKUP(cukier[[#This Row],[Rok]],$U$8:$V$17,2)*cukier[[#This Row],[Ilosc]]</f>
        <v>809.4</v>
      </c>
      <c r="G939" s="2">
        <f>SUMIFS(C:C,A:A,"&lt;"&amp;A939,B:B,cukier[[#This Row],[NIP]])+cukier[[#This Row],[Ilosc]]</f>
        <v>12488</v>
      </c>
      <c r="H939" s="2">
        <f>IF(cukier[[#This Row],[Dotychczas Kupno]]&lt;100, 0,IF(cukier[[#This Row],[Dotychczas Kupno]]&lt;1000, 0.05, IF(cukier[[#This Row],[Dotychczas Kupno]]&lt;10000, 0.1, 0.2)))</f>
        <v>0.2</v>
      </c>
      <c r="I939" s="2">
        <f>cukier[[#This Row],[Rabat]]*cukier[[#This Row],[Ilosc]]</f>
        <v>76</v>
      </c>
    </row>
    <row r="940" spans="1:9" x14ac:dyDescent="0.25">
      <c r="A940" s="1">
        <v>39959</v>
      </c>
      <c r="B940" s="2" t="s">
        <v>37</v>
      </c>
      <c r="C940">
        <v>36</v>
      </c>
      <c r="D940">
        <f>SUMIF(B:B,cukier[[#This Row],[NIP]],C:C)</f>
        <v>5232</v>
      </c>
      <c r="E940" s="2">
        <f>YEAR(cukier[[#This Row],[Data]])</f>
        <v>2009</v>
      </c>
      <c r="F940" s="2">
        <f>VLOOKUP(cukier[[#This Row],[Rok]],$U$8:$V$17,2)*cukier[[#This Row],[Ilosc]]</f>
        <v>76.679999999999993</v>
      </c>
      <c r="G940" s="2">
        <f>SUMIFS(C:C,A:A,"&lt;"&amp;A940,B:B,cukier[[#This Row],[NIP]])+cukier[[#This Row],[Ilosc]]</f>
        <v>2184</v>
      </c>
      <c r="H940" s="2">
        <f>IF(cukier[[#This Row],[Dotychczas Kupno]]&lt;100, 0,IF(cukier[[#This Row],[Dotychczas Kupno]]&lt;1000, 0.05, IF(cukier[[#This Row],[Dotychczas Kupno]]&lt;10000, 0.1, 0.2)))</f>
        <v>0.1</v>
      </c>
      <c r="I940" s="2">
        <f>cukier[[#This Row],[Rabat]]*cukier[[#This Row],[Ilosc]]</f>
        <v>3.6</v>
      </c>
    </row>
    <row r="941" spans="1:9" x14ac:dyDescent="0.25">
      <c r="A941" s="1">
        <v>39962</v>
      </c>
      <c r="B941" s="2" t="s">
        <v>173</v>
      </c>
      <c r="C941">
        <v>179</v>
      </c>
      <c r="D941">
        <f>SUMIF(B:B,cukier[[#This Row],[NIP]],C:C)</f>
        <v>641</v>
      </c>
      <c r="E941" s="2">
        <f>YEAR(cukier[[#This Row],[Data]])</f>
        <v>2009</v>
      </c>
      <c r="F941" s="2">
        <f>VLOOKUP(cukier[[#This Row],[Rok]],$U$8:$V$17,2)*cukier[[#This Row],[Ilosc]]</f>
        <v>381.27</v>
      </c>
      <c r="G941" s="2">
        <f>SUMIFS(C:C,A:A,"&lt;"&amp;A941,B:B,cukier[[#This Row],[NIP]])+cukier[[#This Row],[Ilosc]]</f>
        <v>301</v>
      </c>
      <c r="H941" s="2">
        <f>IF(cukier[[#This Row],[Dotychczas Kupno]]&lt;100, 0,IF(cukier[[#This Row],[Dotychczas Kupno]]&lt;1000, 0.05, IF(cukier[[#This Row],[Dotychczas Kupno]]&lt;10000, 0.1, 0.2)))</f>
        <v>0.05</v>
      </c>
      <c r="I941" s="2">
        <f>cukier[[#This Row],[Rabat]]*cukier[[#This Row],[Ilosc]]</f>
        <v>8.9500000000000011</v>
      </c>
    </row>
    <row r="942" spans="1:9" x14ac:dyDescent="0.25">
      <c r="A942" s="1">
        <v>39964</v>
      </c>
      <c r="B942" s="2" t="s">
        <v>28</v>
      </c>
      <c r="C942">
        <v>111</v>
      </c>
      <c r="D942">
        <f>SUMIF(B:B,cukier[[#This Row],[NIP]],C:C)</f>
        <v>4440</v>
      </c>
      <c r="E942" s="2">
        <f>YEAR(cukier[[#This Row],[Data]])</f>
        <v>2009</v>
      </c>
      <c r="F942" s="2">
        <f>VLOOKUP(cukier[[#This Row],[Rok]],$U$8:$V$17,2)*cukier[[#This Row],[Ilosc]]</f>
        <v>236.42999999999998</v>
      </c>
      <c r="G942" s="2">
        <f>SUMIFS(C:C,A:A,"&lt;"&amp;A942,B:B,cukier[[#This Row],[NIP]])+cukier[[#This Row],[Ilosc]]</f>
        <v>1817</v>
      </c>
      <c r="H942" s="2">
        <f>IF(cukier[[#This Row],[Dotychczas Kupno]]&lt;100, 0,IF(cukier[[#This Row],[Dotychczas Kupno]]&lt;1000, 0.05, IF(cukier[[#This Row],[Dotychczas Kupno]]&lt;10000, 0.1, 0.2)))</f>
        <v>0.1</v>
      </c>
      <c r="I942" s="2">
        <f>cukier[[#This Row],[Rabat]]*cukier[[#This Row],[Ilosc]]</f>
        <v>11.100000000000001</v>
      </c>
    </row>
    <row r="943" spans="1:9" x14ac:dyDescent="0.25">
      <c r="A943" s="1">
        <v>39965</v>
      </c>
      <c r="B943" s="2" t="s">
        <v>8</v>
      </c>
      <c r="C943">
        <v>36</v>
      </c>
      <c r="D943">
        <f>SUMIF(B:B,cukier[[#This Row],[NIP]],C:C)</f>
        <v>3835</v>
      </c>
      <c r="E943" s="2">
        <f>YEAR(cukier[[#This Row],[Data]])</f>
        <v>2009</v>
      </c>
      <c r="F943" s="2">
        <f>VLOOKUP(cukier[[#This Row],[Rok]],$U$8:$V$17,2)*cukier[[#This Row],[Ilosc]]</f>
        <v>76.679999999999993</v>
      </c>
      <c r="G943" s="2">
        <f>SUMIFS(C:C,A:A,"&lt;"&amp;A943,B:B,cukier[[#This Row],[NIP]])+cukier[[#This Row],[Ilosc]]</f>
        <v>1554</v>
      </c>
      <c r="H943" s="2">
        <f>IF(cukier[[#This Row],[Dotychczas Kupno]]&lt;100, 0,IF(cukier[[#This Row],[Dotychczas Kupno]]&lt;1000, 0.05, IF(cukier[[#This Row],[Dotychczas Kupno]]&lt;10000, 0.1, 0.2)))</f>
        <v>0.1</v>
      </c>
      <c r="I943" s="2">
        <f>cukier[[#This Row],[Rabat]]*cukier[[#This Row],[Ilosc]]</f>
        <v>3.6</v>
      </c>
    </row>
    <row r="944" spans="1:9" x14ac:dyDescent="0.25">
      <c r="A944" s="1">
        <v>39965</v>
      </c>
      <c r="B944" s="2" t="s">
        <v>10</v>
      </c>
      <c r="C944">
        <v>120</v>
      </c>
      <c r="D944">
        <f>SUMIF(B:B,cukier[[#This Row],[NIP]],C:C)</f>
        <v>4831</v>
      </c>
      <c r="E944" s="2">
        <f>YEAR(cukier[[#This Row],[Data]])</f>
        <v>2009</v>
      </c>
      <c r="F944" s="2">
        <f>VLOOKUP(cukier[[#This Row],[Rok]],$U$8:$V$17,2)*cukier[[#This Row],[Ilosc]]</f>
        <v>255.6</v>
      </c>
      <c r="G944" s="2">
        <f>SUMIFS(C:C,A:A,"&lt;"&amp;A944,B:B,cukier[[#This Row],[NIP]])+cukier[[#This Row],[Ilosc]]</f>
        <v>1578</v>
      </c>
      <c r="H944" s="2">
        <f>IF(cukier[[#This Row],[Dotychczas Kupno]]&lt;100, 0,IF(cukier[[#This Row],[Dotychczas Kupno]]&lt;1000, 0.05, IF(cukier[[#This Row],[Dotychczas Kupno]]&lt;10000, 0.1, 0.2)))</f>
        <v>0.1</v>
      </c>
      <c r="I944" s="2">
        <f>cukier[[#This Row],[Rabat]]*cukier[[#This Row],[Ilosc]]</f>
        <v>12</v>
      </c>
    </row>
    <row r="945" spans="1:9" x14ac:dyDescent="0.25">
      <c r="A945" s="1">
        <v>39969</v>
      </c>
      <c r="B945" s="2" t="s">
        <v>188</v>
      </c>
      <c r="C945">
        <v>11</v>
      </c>
      <c r="D945">
        <f>SUMIF(B:B,cukier[[#This Row],[NIP]],C:C)</f>
        <v>11</v>
      </c>
      <c r="E945" s="2">
        <f>YEAR(cukier[[#This Row],[Data]])</f>
        <v>2009</v>
      </c>
      <c r="F945" s="2">
        <f>VLOOKUP(cukier[[#This Row],[Rok]],$U$8:$V$17,2)*cukier[[#This Row],[Ilosc]]</f>
        <v>23.43</v>
      </c>
      <c r="G945" s="2">
        <f>SUMIFS(C:C,A:A,"&lt;"&amp;A945,B:B,cukier[[#This Row],[NIP]])+cukier[[#This Row],[Ilosc]]</f>
        <v>11</v>
      </c>
      <c r="H945" s="2">
        <f>IF(cukier[[#This Row],[Dotychczas Kupno]]&lt;100, 0,IF(cukier[[#This Row],[Dotychczas Kupno]]&lt;1000, 0.05, IF(cukier[[#This Row],[Dotychczas Kupno]]&lt;10000, 0.1, 0.2)))</f>
        <v>0</v>
      </c>
      <c r="I945" s="2">
        <f>cukier[[#This Row],[Rabat]]*cukier[[#This Row],[Ilosc]]</f>
        <v>0</v>
      </c>
    </row>
    <row r="946" spans="1:9" x14ac:dyDescent="0.25">
      <c r="A946" s="1">
        <v>39971</v>
      </c>
      <c r="B946" s="2" t="s">
        <v>126</v>
      </c>
      <c r="C946">
        <v>15</v>
      </c>
      <c r="D946">
        <f>SUMIF(B:B,cukier[[#This Row],[NIP]],C:C)</f>
        <v>50</v>
      </c>
      <c r="E946" s="2">
        <f>YEAR(cukier[[#This Row],[Data]])</f>
        <v>2009</v>
      </c>
      <c r="F946" s="2">
        <f>VLOOKUP(cukier[[#This Row],[Rok]],$U$8:$V$17,2)*cukier[[#This Row],[Ilosc]]</f>
        <v>31.95</v>
      </c>
      <c r="G946" s="2">
        <f>SUMIFS(C:C,A:A,"&lt;"&amp;A946,B:B,cukier[[#This Row],[NIP]])+cukier[[#This Row],[Ilosc]]</f>
        <v>45</v>
      </c>
      <c r="H946" s="2">
        <f>IF(cukier[[#This Row],[Dotychczas Kupno]]&lt;100, 0,IF(cukier[[#This Row],[Dotychczas Kupno]]&lt;1000, 0.05, IF(cukier[[#This Row],[Dotychczas Kupno]]&lt;10000, 0.1, 0.2)))</f>
        <v>0</v>
      </c>
      <c r="I946" s="2">
        <f>cukier[[#This Row],[Rabat]]*cukier[[#This Row],[Ilosc]]</f>
        <v>0</v>
      </c>
    </row>
    <row r="947" spans="1:9" x14ac:dyDescent="0.25">
      <c r="A947" s="1">
        <v>39971</v>
      </c>
      <c r="B947" s="2" t="s">
        <v>43</v>
      </c>
      <c r="C947">
        <v>4</v>
      </c>
      <c r="D947">
        <f>SUMIF(B:B,cukier[[#This Row],[NIP]],C:C)</f>
        <v>37</v>
      </c>
      <c r="E947" s="2">
        <f>YEAR(cukier[[#This Row],[Data]])</f>
        <v>2009</v>
      </c>
      <c r="F947" s="2">
        <f>VLOOKUP(cukier[[#This Row],[Rok]],$U$8:$V$17,2)*cukier[[#This Row],[Ilosc]]</f>
        <v>8.52</v>
      </c>
      <c r="G947" s="2">
        <f>SUMIFS(C:C,A:A,"&lt;"&amp;A947,B:B,cukier[[#This Row],[NIP]])+cukier[[#This Row],[Ilosc]]</f>
        <v>37</v>
      </c>
      <c r="H947" s="2">
        <f>IF(cukier[[#This Row],[Dotychczas Kupno]]&lt;100, 0,IF(cukier[[#This Row],[Dotychczas Kupno]]&lt;1000, 0.05, IF(cukier[[#This Row],[Dotychczas Kupno]]&lt;10000, 0.1, 0.2)))</f>
        <v>0</v>
      </c>
      <c r="I947" s="2">
        <f>cukier[[#This Row],[Rabat]]*cukier[[#This Row],[Ilosc]]</f>
        <v>0</v>
      </c>
    </row>
    <row r="948" spans="1:9" x14ac:dyDescent="0.25">
      <c r="A948" s="1">
        <v>39974</v>
      </c>
      <c r="B948" s="2" t="s">
        <v>115</v>
      </c>
      <c r="C948">
        <v>11</v>
      </c>
      <c r="D948">
        <f>SUMIF(B:B,cukier[[#This Row],[NIP]],C:C)</f>
        <v>29</v>
      </c>
      <c r="E948" s="2">
        <f>YEAR(cukier[[#This Row],[Data]])</f>
        <v>2009</v>
      </c>
      <c r="F948" s="2">
        <f>VLOOKUP(cukier[[#This Row],[Rok]],$U$8:$V$17,2)*cukier[[#This Row],[Ilosc]]</f>
        <v>23.43</v>
      </c>
      <c r="G948" s="2">
        <f>SUMIFS(C:C,A:A,"&lt;"&amp;A948,B:B,cukier[[#This Row],[NIP]])+cukier[[#This Row],[Ilosc]]</f>
        <v>29</v>
      </c>
      <c r="H948" s="2">
        <f>IF(cukier[[#This Row],[Dotychczas Kupno]]&lt;100, 0,IF(cukier[[#This Row],[Dotychczas Kupno]]&lt;1000, 0.05, IF(cukier[[#This Row],[Dotychczas Kupno]]&lt;10000, 0.1, 0.2)))</f>
        <v>0</v>
      </c>
      <c r="I948" s="2">
        <f>cukier[[#This Row],[Rabat]]*cukier[[#This Row],[Ilosc]]</f>
        <v>0</v>
      </c>
    </row>
    <row r="949" spans="1:9" x14ac:dyDescent="0.25">
      <c r="A949" s="1">
        <v>39977</v>
      </c>
      <c r="B949" s="2" t="s">
        <v>189</v>
      </c>
      <c r="C949">
        <v>9</v>
      </c>
      <c r="D949">
        <f>SUMIF(B:B,cukier[[#This Row],[NIP]],C:C)</f>
        <v>9</v>
      </c>
      <c r="E949" s="2">
        <f>YEAR(cukier[[#This Row],[Data]])</f>
        <v>2009</v>
      </c>
      <c r="F949" s="2">
        <f>VLOOKUP(cukier[[#This Row],[Rok]],$U$8:$V$17,2)*cukier[[#This Row],[Ilosc]]</f>
        <v>19.169999999999998</v>
      </c>
      <c r="G949" s="2">
        <f>SUMIFS(C:C,A:A,"&lt;"&amp;A949,B:B,cukier[[#This Row],[NIP]])+cukier[[#This Row],[Ilosc]]</f>
        <v>9</v>
      </c>
      <c r="H949" s="2">
        <f>IF(cukier[[#This Row],[Dotychczas Kupno]]&lt;100, 0,IF(cukier[[#This Row],[Dotychczas Kupno]]&lt;1000, 0.05, IF(cukier[[#This Row],[Dotychczas Kupno]]&lt;10000, 0.1, 0.2)))</f>
        <v>0</v>
      </c>
      <c r="I949" s="2">
        <f>cukier[[#This Row],[Rabat]]*cukier[[#This Row],[Ilosc]]</f>
        <v>0</v>
      </c>
    </row>
    <row r="950" spans="1:9" x14ac:dyDescent="0.25">
      <c r="A950" s="1">
        <v>39978</v>
      </c>
      <c r="B950" s="2" t="s">
        <v>50</v>
      </c>
      <c r="C950">
        <v>498</v>
      </c>
      <c r="D950">
        <f>SUMIF(B:B,cukier[[#This Row],[NIP]],C:C)</f>
        <v>22352</v>
      </c>
      <c r="E950" s="2">
        <f>YEAR(cukier[[#This Row],[Data]])</f>
        <v>2009</v>
      </c>
      <c r="F950" s="2">
        <f>VLOOKUP(cukier[[#This Row],[Rok]],$U$8:$V$17,2)*cukier[[#This Row],[Ilosc]]</f>
        <v>1060.74</v>
      </c>
      <c r="G950" s="2">
        <f>SUMIFS(C:C,A:A,"&lt;"&amp;A950,B:B,cukier[[#This Row],[NIP]])+cukier[[#This Row],[Ilosc]]</f>
        <v>12986</v>
      </c>
      <c r="H950" s="2">
        <f>IF(cukier[[#This Row],[Dotychczas Kupno]]&lt;100, 0,IF(cukier[[#This Row],[Dotychczas Kupno]]&lt;1000, 0.05, IF(cukier[[#This Row],[Dotychczas Kupno]]&lt;10000, 0.1, 0.2)))</f>
        <v>0.2</v>
      </c>
      <c r="I950" s="2">
        <f>cukier[[#This Row],[Rabat]]*cukier[[#This Row],[Ilosc]]</f>
        <v>99.600000000000009</v>
      </c>
    </row>
    <row r="951" spans="1:9" x14ac:dyDescent="0.25">
      <c r="A951" s="1">
        <v>39980</v>
      </c>
      <c r="B951" s="2" t="s">
        <v>45</v>
      </c>
      <c r="C951">
        <v>350</v>
      </c>
      <c r="D951">
        <f>SUMIF(B:B,cukier[[#This Row],[NIP]],C:C)</f>
        <v>26451</v>
      </c>
      <c r="E951" s="2">
        <f>YEAR(cukier[[#This Row],[Data]])</f>
        <v>2009</v>
      </c>
      <c r="F951" s="2">
        <f>VLOOKUP(cukier[[#This Row],[Rok]],$U$8:$V$17,2)*cukier[[#This Row],[Ilosc]]</f>
        <v>745.5</v>
      </c>
      <c r="G951" s="2">
        <f>SUMIFS(C:C,A:A,"&lt;"&amp;A951,B:B,cukier[[#This Row],[NIP]])+cukier[[#This Row],[Ilosc]]</f>
        <v>12415</v>
      </c>
      <c r="H951" s="2">
        <f>IF(cukier[[#This Row],[Dotychczas Kupno]]&lt;100, 0,IF(cukier[[#This Row],[Dotychczas Kupno]]&lt;1000, 0.05, IF(cukier[[#This Row],[Dotychczas Kupno]]&lt;10000, 0.1, 0.2)))</f>
        <v>0.2</v>
      </c>
      <c r="I951" s="2">
        <f>cukier[[#This Row],[Rabat]]*cukier[[#This Row],[Ilosc]]</f>
        <v>70</v>
      </c>
    </row>
    <row r="952" spans="1:9" x14ac:dyDescent="0.25">
      <c r="A952" s="1">
        <v>39980</v>
      </c>
      <c r="B952" s="2" t="s">
        <v>8</v>
      </c>
      <c r="C952">
        <v>191</v>
      </c>
      <c r="D952">
        <f>SUMIF(B:B,cukier[[#This Row],[NIP]],C:C)</f>
        <v>3835</v>
      </c>
      <c r="E952" s="2">
        <f>YEAR(cukier[[#This Row],[Data]])</f>
        <v>2009</v>
      </c>
      <c r="F952" s="2">
        <f>VLOOKUP(cukier[[#This Row],[Rok]],$U$8:$V$17,2)*cukier[[#This Row],[Ilosc]]</f>
        <v>406.83</v>
      </c>
      <c r="G952" s="2">
        <f>SUMIFS(C:C,A:A,"&lt;"&amp;A952,B:B,cukier[[#This Row],[NIP]])+cukier[[#This Row],[Ilosc]]</f>
        <v>1745</v>
      </c>
      <c r="H952" s="2">
        <f>IF(cukier[[#This Row],[Dotychczas Kupno]]&lt;100, 0,IF(cukier[[#This Row],[Dotychczas Kupno]]&lt;1000, 0.05, IF(cukier[[#This Row],[Dotychczas Kupno]]&lt;10000, 0.1, 0.2)))</f>
        <v>0.1</v>
      </c>
      <c r="I952" s="2">
        <f>cukier[[#This Row],[Rabat]]*cukier[[#This Row],[Ilosc]]</f>
        <v>19.100000000000001</v>
      </c>
    </row>
    <row r="953" spans="1:9" x14ac:dyDescent="0.25">
      <c r="A953" s="1">
        <v>39980</v>
      </c>
      <c r="B953" s="2" t="s">
        <v>9</v>
      </c>
      <c r="C953">
        <v>402</v>
      </c>
      <c r="D953">
        <f>SUMIF(B:B,cukier[[#This Row],[NIP]],C:C)</f>
        <v>26955</v>
      </c>
      <c r="E953" s="2">
        <f>YEAR(cukier[[#This Row],[Data]])</f>
        <v>2009</v>
      </c>
      <c r="F953" s="2">
        <f>VLOOKUP(cukier[[#This Row],[Rok]],$U$8:$V$17,2)*cukier[[#This Row],[Ilosc]]</f>
        <v>856.26</v>
      </c>
      <c r="G953" s="2">
        <f>SUMIFS(C:C,A:A,"&lt;"&amp;A953,B:B,cukier[[#This Row],[NIP]])+cukier[[#This Row],[Ilosc]]</f>
        <v>11541</v>
      </c>
      <c r="H953" s="2">
        <f>IF(cukier[[#This Row],[Dotychczas Kupno]]&lt;100, 0,IF(cukier[[#This Row],[Dotychczas Kupno]]&lt;1000, 0.05, IF(cukier[[#This Row],[Dotychczas Kupno]]&lt;10000, 0.1, 0.2)))</f>
        <v>0.2</v>
      </c>
      <c r="I953" s="2">
        <f>cukier[[#This Row],[Rabat]]*cukier[[#This Row],[Ilosc]]</f>
        <v>80.400000000000006</v>
      </c>
    </row>
    <row r="954" spans="1:9" x14ac:dyDescent="0.25">
      <c r="A954" s="1">
        <v>39984</v>
      </c>
      <c r="B954" s="2" t="s">
        <v>69</v>
      </c>
      <c r="C954">
        <v>140</v>
      </c>
      <c r="D954">
        <f>SUMIF(B:B,cukier[[#This Row],[NIP]],C:C)</f>
        <v>3803</v>
      </c>
      <c r="E954" s="2">
        <f>YEAR(cukier[[#This Row],[Data]])</f>
        <v>2009</v>
      </c>
      <c r="F954" s="2">
        <f>VLOOKUP(cukier[[#This Row],[Rok]],$U$8:$V$17,2)*cukier[[#This Row],[Ilosc]]</f>
        <v>298.2</v>
      </c>
      <c r="G954" s="2">
        <f>SUMIFS(C:C,A:A,"&lt;"&amp;A954,B:B,cukier[[#This Row],[NIP]])+cukier[[#This Row],[Ilosc]]</f>
        <v>1919</v>
      </c>
      <c r="H954" s="2">
        <f>IF(cukier[[#This Row],[Dotychczas Kupno]]&lt;100, 0,IF(cukier[[#This Row],[Dotychczas Kupno]]&lt;1000, 0.05, IF(cukier[[#This Row],[Dotychczas Kupno]]&lt;10000, 0.1, 0.2)))</f>
        <v>0.1</v>
      </c>
      <c r="I954" s="2">
        <f>cukier[[#This Row],[Rabat]]*cukier[[#This Row],[Ilosc]]</f>
        <v>14</v>
      </c>
    </row>
    <row r="955" spans="1:9" x14ac:dyDescent="0.25">
      <c r="A955" s="1">
        <v>39985</v>
      </c>
      <c r="B955" s="2" t="s">
        <v>190</v>
      </c>
      <c r="C955">
        <v>3</v>
      </c>
      <c r="D955">
        <f>SUMIF(B:B,cukier[[#This Row],[NIP]],C:C)</f>
        <v>21</v>
      </c>
      <c r="E955" s="2">
        <f>YEAR(cukier[[#This Row],[Data]])</f>
        <v>2009</v>
      </c>
      <c r="F955" s="2">
        <f>VLOOKUP(cukier[[#This Row],[Rok]],$U$8:$V$17,2)*cukier[[#This Row],[Ilosc]]</f>
        <v>6.39</v>
      </c>
      <c r="G955" s="2">
        <f>SUMIFS(C:C,A:A,"&lt;"&amp;A955,B:B,cukier[[#This Row],[NIP]])+cukier[[#This Row],[Ilosc]]</f>
        <v>3</v>
      </c>
      <c r="H955" s="2">
        <f>IF(cukier[[#This Row],[Dotychczas Kupno]]&lt;100, 0,IF(cukier[[#This Row],[Dotychczas Kupno]]&lt;1000, 0.05, IF(cukier[[#This Row],[Dotychczas Kupno]]&lt;10000, 0.1, 0.2)))</f>
        <v>0</v>
      </c>
      <c r="I955" s="2">
        <f>cukier[[#This Row],[Rabat]]*cukier[[#This Row],[Ilosc]]</f>
        <v>0</v>
      </c>
    </row>
    <row r="956" spans="1:9" x14ac:dyDescent="0.25">
      <c r="A956" s="1">
        <v>39987</v>
      </c>
      <c r="B956" s="2" t="s">
        <v>52</v>
      </c>
      <c r="C956">
        <v>25</v>
      </c>
      <c r="D956">
        <f>SUMIF(B:B,cukier[[#This Row],[NIP]],C:C)</f>
        <v>5460</v>
      </c>
      <c r="E956" s="2">
        <f>YEAR(cukier[[#This Row],[Data]])</f>
        <v>2009</v>
      </c>
      <c r="F956" s="2">
        <f>VLOOKUP(cukier[[#This Row],[Rok]],$U$8:$V$17,2)*cukier[[#This Row],[Ilosc]]</f>
        <v>53.25</v>
      </c>
      <c r="G956" s="2">
        <f>SUMIFS(C:C,A:A,"&lt;"&amp;A956,B:B,cukier[[#This Row],[NIP]])+cukier[[#This Row],[Ilosc]]</f>
        <v>1902</v>
      </c>
      <c r="H956" s="2">
        <f>IF(cukier[[#This Row],[Dotychczas Kupno]]&lt;100, 0,IF(cukier[[#This Row],[Dotychczas Kupno]]&lt;1000, 0.05, IF(cukier[[#This Row],[Dotychczas Kupno]]&lt;10000, 0.1, 0.2)))</f>
        <v>0.1</v>
      </c>
      <c r="I956" s="2">
        <f>cukier[[#This Row],[Rabat]]*cukier[[#This Row],[Ilosc]]</f>
        <v>2.5</v>
      </c>
    </row>
    <row r="957" spans="1:9" x14ac:dyDescent="0.25">
      <c r="A957" s="1">
        <v>39992</v>
      </c>
      <c r="B957" s="2" t="s">
        <v>191</v>
      </c>
      <c r="C957">
        <v>7</v>
      </c>
      <c r="D957">
        <f>SUMIF(B:B,cukier[[#This Row],[NIP]],C:C)</f>
        <v>18</v>
      </c>
      <c r="E957" s="2">
        <f>YEAR(cukier[[#This Row],[Data]])</f>
        <v>2009</v>
      </c>
      <c r="F957" s="2">
        <f>VLOOKUP(cukier[[#This Row],[Rok]],$U$8:$V$17,2)*cukier[[#This Row],[Ilosc]]</f>
        <v>14.91</v>
      </c>
      <c r="G957" s="2">
        <f>SUMIFS(C:C,A:A,"&lt;"&amp;A957,B:B,cukier[[#This Row],[NIP]])+cukier[[#This Row],[Ilosc]]</f>
        <v>7</v>
      </c>
      <c r="H957" s="2">
        <f>IF(cukier[[#This Row],[Dotychczas Kupno]]&lt;100, 0,IF(cukier[[#This Row],[Dotychczas Kupno]]&lt;1000, 0.05, IF(cukier[[#This Row],[Dotychczas Kupno]]&lt;10000, 0.1, 0.2)))</f>
        <v>0</v>
      </c>
      <c r="I957" s="2">
        <f>cukier[[#This Row],[Rabat]]*cukier[[#This Row],[Ilosc]]</f>
        <v>0</v>
      </c>
    </row>
    <row r="958" spans="1:9" x14ac:dyDescent="0.25">
      <c r="A958" s="1">
        <v>39994</v>
      </c>
      <c r="B958" s="2" t="s">
        <v>192</v>
      </c>
      <c r="C958">
        <v>17</v>
      </c>
      <c r="D958">
        <f>SUMIF(B:B,cukier[[#This Row],[NIP]],C:C)</f>
        <v>17</v>
      </c>
      <c r="E958" s="2">
        <f>YEAR(cukier[[#This Row],[Data]])</f>
        <v>2009</v>
      </c>
      <c r="F958" s="2">
        <f>VLOOKUP(cukier[[#This Row],[Rok]],$U$8:$V$17,2)*cukier[[#This Row],[Ilosc]]</f>
        <v>36.21</v>
      </c>
      <c r="G958" s="2">
        <f>SUMIFS(C:C,A:A,"&lt;"&amp;A958,B:B,cukier[[#This Row],[NIP]])+cukier[[#This Row],[Ilosc]]</f>
        <v>17</v>
      </c>
      <c r="H958" s="2">
        <f>IF(cukier[[#This Row],[Dotychczas Kupno]]&lt;100, 0,IF(cukier[[#This Row],[Dotychczas Kupno]]&lt;1000, 0.05, IF(cukier[[#This Row],[Dotychczas Kupno]]&lt;10000, 0.1, 0.2)))</f>
        <v>0</v>
      </c>
      <c r="I958" s="2">
        <f>cukier[[#This Row],[Rabat]]*cukier[[#This Row],[Ilosc]]</f>
        <v>0</v>
      </c>
    </row>
    <row r="959" spans="1:9" x14ac:dyDescent="0.25">
      <c r="A959" s="1">
        <v>39994</v>
      </c>
      <c r="B959" s="2" t="s">
        <v>9</v>
      </c>
      <c r="C959">
        <v>479</v>
      </c>
      <c r="D959">
        <f>SUMIF(B:B,cukier[[#This Row],[NIP]],C:C)</f>
        <v>26955</v>
      </c>
      <c r="E959" s="2">
        <f>YEAR(cukier[[#This Row],[Data]])</f>
        <v>2009</v>
      </c>
      <c r="F959" s="2">
        <f>VLOOKUP(cukier[[#This Row],[Rok]],$U$8:$V$17,2)*cukier[[#This Row],[Ilosc]]</f>
        <v>1020.27</v>
      </c>
      <c r="G959" s="2">
        <f>SUMIFS(C:C,A:A,"&lt;"&amp;A959,B:B,cukier[[#This Row],[NIP]])+cukier[[#This Row],[Ilosc]]</f>
        <v>12020</v>
      </c>
      <c r="H959" s="2">
        <f>IF(cukier[[#This Row],[Dotychczas Kupno]]&lt;100, 0,IF(cukier[[#This Row],[Dotychczas Kupno]]&lt;1000, 0.05, IF(cukier[[#This Row],[Dotychczas Kupno]]&lt;10000, 0.1, 0.2)))</f>
        <v>0.2</v>
      </c>
      <c r="I959" s="2">
        <f>cukier[[#This Row],[Rabat]]*cukier[[#This Row],[Ilosc]]</f>
        <v>95.800000000000011</v>
      </c>
    </row>
    <row r="960" spans="1:9" x14ac:dyDescent="0.25">
      <c r="A960" s="1">
        <v>39994</v>
      </c>
      <c r="B960" s="2" t="s">
        <v>193</v>
      </c>
      <c r="C960">
        <v>6</v>
      </c>
      <c r="D960">
        <f>SUMIF(B:B,cukier[[#This Row],[NIP]],C:C)</f>
        <v>6</v>
      </c>
      <c r="E960" s="2">
        <f>YEAR(cukier[[#This Row],[Data]])</f>
        <v>2009</v>
      </c>
      <c r="F960" s="2">
        <f>VLOOKUP(cukier[[#This Row],[Rok]],$U$8:$V$17,2)*cukier[[#This Row],[Ilosc]]</f>
        <v>12.78</v>
      </c>
      <c r="G960" s="2">
        <f>SUMIFS(C:C,A:A,"&lt;"&amp;A960,B:B,cukier[[#This Row],[NIP]])+cukier[[#This Row],[Ilosc]]</f>
        <v>6</v>
      </c>
      <c r="H960" s="2">
        <f>IF(cukier[[#This Row],[Dotychczas Kupno]]&lt;100, 0,IF(cukier[[#This Row],[Dotychczas Kupno]]&lt;1000, 0.05, IF(cukier[[#This Row],[Dotychczas Kupno]]&lt;10000, 0.1, 0.2)))</f>
        <v>0</v>
      </c>
      <c r="I960" s="2">
        <f>cukier[[#This Row],[Rabat]]*cukier[[#This Row],[Ilosc]]</f>
        <v>0</v>
      </c>
    </row>
    <row r="961" spans="1:9" x14ac:dyDescent="0.25">
      <c r="A961" s="1">
        <v>39994</v>
      </c>
      <c r="B961" s="2" t="s">
        <v>16</v>
      </c>
      <c r="C961">
        <v>10</v>
      </c>
      <c r="D961">
        <f>SUMIF(B:B,cukier[[#This Row],[NIP]],C:C)</f>
        <v>38</v>
      </c>
      <c r="E961" s="2">
        <f>YEAR(cukier[[#This Row],[Data]])</f>
        <v>2009</v>
      </c>
      <c r="F961" s="2">
        <f>VLOOKUP(cukier[[#This Row],[Rok]],$U$8:$V$17,2)*cukier[[#This Row],[Ilosc]]</f>
        <v>21.299999999999997</v>
      </c>
      <c r="G961" s="2">
        <f>SUMIFS(C:C,A:A,"&lt;"&amp;A961,B:B,cukier[[#This Row],[NIP]])+cukier[[#This Row],[Ilosc]]</f>
        <v>31</v>
      </c>
      <c r="H961" s="2">
        <f>IF(cukier[[#This Row],[Dotychczas Kupno]]&lt;100, 0,IF(cukier[[#This Row],[Dotychczas Kupno]]&lt;1000, 0.05, IF(cukier[[#This Row],[Dotychczas Kupno]]&lt;10000, 0.1, 0.2)))</f>
        <v>0</v>
      </c>
      <c r="I961" s="2">
        <f>cukier[[#This Row],[Rabat]]*cukier[[#This Row],[Ilosc]]</f>
        <v>0</v>
      </c>
    </row>
    <row r="962" spans="1:9" x14ac:dyDescent="0.25">
      <c r="A962" s="1">
        <v>39995</v>
      </c>
      <c r="B962" s="2" t="s">
        <v>29</v>
      </c>
      <c r="C962">
        <v>2</v>
      </c>
      <c r="D962">
        <f>SUMIF(B:B,cukier[[#This Row],[NIP]],C:C)</f>
        <v>15</v>
      </c>
      <c r="E962" s="2">
        <f>YEAR(cukier[[#This Row],[Data]])</f>
        <v>2009</v>
      </c>
      <c r="F962" s="2">
        <f>VLOOKUP(cukier[[#This Row],[Rok]],$U$8:$V$17,2)*cukier[[#This Row],[Ilosc]]</f>
        <v>4.26</v>
      </c>
      <c r="G962" s="2">
        <f>SUMIFS(C:C,A:A,"&lt;"&amp;A962,B:B,cukier[[#This Row],[NIP]])+cukier[[#This Row],[Ilosc]]</f>
        <v>15</v>
      </c>
      <c r="H962" s="2">
        <f>IF(cukier[[#This Row],[Dotychczas Kupno]]&lt;100, 0,IF(cukier[[#This Row],[Dotychczas Kupno]]&lt;1000, 0.05, IF(cukier[[#This Row],[Dotychczas Kupno]]&lt;10000, 0.1, 0.2)))</f>
        <v>0</v>
      </c>
      <c r="I962" s="2">
        <f>cukier[[#This Row],[Rabat]]*cukier[[#This Row],[Ilosc]]</f>
        <v>0</v>
      </c>
    </row>
    <row r="963" spans="1:9" x14ac:dyDescent="0.25">
      <c r="A963" s="1">
        <v>39997</v>
      </c>
      <c r="B963" s="2" t="s">
        <v>194</v>
      </c>
      <c r="C963">
        <v>13</v>
      </c>
      <c r="D963">
        <f>SUMIF(B:B,cukier[[#This Row],[NIP]],C:C)</f>
        <v>19</v>
      </c>
      <c r="E963" s="2">
        <f>YEAR(cukier[[#This Row],[Data]])</f>
        <v>2009</v>
      </c>
      <c r="F963" s="2">
        <f>VLOOKUP(cukier[[#This Row],[Rok]],$U$8:$V$17,2)*cukier[[#This Row],[Ilosc]]</f>
        <v>27.689999999999998</v>
      </c>
      <c r="G963" s="2">
        <f>SUMIFS(C:C,A:A,"&lt;"&amp;A963,B:B,cukier[[#This Row],[NIP]])+cukier[[#This Row],[Ilosc]]</f>
        <v>13</v>
      </c>
      <c r="H963" s="2">
        <f>IF(cukier[[#This Row],[Dotychczas Kupno]]&lt;100, 0,IF(cukier[[#This Row],[Dotychczas Kupno]]&lt;1000, 0.05, IF(cukier[[#This Row],[Dotychczas Kupno]]&lt;10000, 0.1, 0.2)))</f>
        <v>0</v>
      </c>
      <c r="I963" s="2">
        <f>cukier[[#This Row],[Rabat]]*cukier[[#This Row],[Ilosc]]</f>
        <v>0</v>
      </c>
    </row>
    <row r="964" spans="1:9" x14ac:dyDescent="0.25">
      <c r="A964" s="1">
        <v>40000</v>
      </c>
      <c r="B964" s="2" t="s">
        <v>183</v>
      </c>
      <c r="C964">
        <v>12</v>
      </c>
      <c r="D964">
        <f>SUMIF(B:B,cukier[[#This Row],[NIP]],C:C)</f>
        <v>32</v>
      </c>
      <c r="E964" s="2">
        <f>YEAR(cukier[[#This Row],[Data]])</f>
        <v>2009</v>
      </c>
      <c r="F964" s="2">
        <f>VLOOKUP(cukier[[#This Row],[Rok]],$U$8:$V$17,2)*cukier[[#This Row],[Ilosc]]</f>
        <v>25.56</v>
      </c>
      <c r="G964" s="2">
        <f>SUMIFS(C:C,A:A,"&lt;"&amp;A964,B:B,cukier[[#This Row],[NIP]])+cukier[[#This Row],[Ilosc]]</f>
        <v>32</v>
      </c>
      <c r="H964" s="2">
        <f>IF(cukier[[#This Row],[Dotychczas Kupno]]&lt;100, 0,IF(cukier[[#This Row],[Dotychczas Kupno]]&lt;1000, 0.05, IF(cukier[[#This Row],[Dotychczas Kupno]]&lt;10000, 0.1, 0.2)))</f>
        <v>0</v>
      </c>
      <c r="I964" s="2">
        <f>cukier[[#This Row],[Rabat]]*cukier[[#This Row],[Ilosc]]</f>
        <v>0</v>
      </c>
    </row>
    <row r="965" spans="1:9" x14ac:dyDescent="0.25">
      <c r="A965" s="1">
        <v>40000</v>
      </c>
      <c r="B965" s="2" t="s">
        <v>5</v>
      </c>
      <c r="C965">
        <v>191</v>
      </c>
      <c r="D965">
        <f>SUMIF(B:B,cukier[[#This Row],[NIP]],C:C)</f>
        <v>11402</v>
      </c>
      <c r="E965" s="2">
        <f>YEAR(cukier[[#This Row],[Data]])</f>
        <v>2009</v>
      </c>
      <c r="F965" s="2">
        <f>VLOOKUP(cukier[[#This Row],[Rok]],$U$8:$V$17,2)*cukier[[#This Row],[Ilosc]]</f>
        <v>406.83</v>
      </c>
      <c r="G965" s="2">
        <f>SUMIFS(C:C,A:A,"&lt;"&amp;A965,B:B,cukier[[#This Row],[NIP]])+cukier[[#This Row],[Ilosc]]</f>
        <v>7147</v>
      </c>
      <c r="H965" s="2">
        <f>IF(cukier[[#This Row],[Dotychczas Kupno]]&lt;100, 0,IF(cukier[[#This Row],[Dotychczas Kupno]]&lt;1000, 0.05, IF(cukier[[#This Row],[Dotychczas Kupno]]&lt;10000, 0.1, 0.2)))</f>
        <v>0.1</v>
      </c>
      <c r="I965" s="2">
        <f>cukier[[#This Row],[Rabat]]*cukier[[#This Row],[Ilosc]]</f>
        <v>19.100000000000001</v>
      </c>
    </row>
    <row r="966" spans="1:9" x14ac:dyDescent="0.25">
      <c r="A966" s="1">
        <v>40000</v>
      </c>
      <c r="B966" s="2" t="s">
        <v>10</v>
      </c>
      <c r="C966">
        <v>123</v>
      </c>
      <c r="D966">
        <f>SUMIF(B:B,cukier[[#This Row],[NIP]],C:C)</f>
        <v>4831</v>
      </c>
      <c r="E966" s="2">
        <f>YEAR(cukier[[#This Row],[Data]])</f>
        <v>2009</v>
      </c>
      <c r="F966" s="2">
        <f>VLOOKUP(cukier[[#This Row],[Rok]],$U$8:$V$17,2)*cukier[[#This Row],[Ilosc]]</f>
        <v>261.99</v>
      </c>
      <c r="G966" s="2">
        <f>SUMIFS(C:C,A:A,"&lt;"&amp;A966,B:B,cukier[[#This Row],[NIP]])+cukier[[#This Row],[Ilosc]]</f>
        <v>1701</v>
      </c>
      <c r="H966" s="2">
        <f>IF(cukier[[#This Row],[Dotychczas Kupno]]&lt;100, 0,IF(cukier[[#This Row],[Dotychczas Kupno]]&lt;1000, 0.05, IF(cukier[[#This Row],[Dotychczas Kupno]]&lt;10000, 0.1, 0.2)))</f>
        <v>0.1</v>
      </c>
      <c r="I966" s="2">
        <f>cukier[[#This Row],[Rabat]]*cukier[[#This Row],[Ilosc]]</f>
        <v>12.3</v>
      </c>
    </row>
    <row r="967" spans="1:9" x14ac:dyDescent="0.25">
      <c r="A967" s="1">
        <v>40001</v>
      </c>
      <c r="B967" s="2" t="s">
        <v>18</v>
      </c>
      <c r="C967">
        <v>66</v>
      </c>
      <c r="D967">
        <f>SUMIF(B:B,cukier[[#This Row],[NIP]],C:C)</f>
        <v>5156</v>
      </c>
      <c r="E967" s="2">
        <f>YEAR(cukier[[#This Row],[Data]])</f>
        <v>2009</v>
      </c>
      <c r="F967" s="2">
        <f>VLOOKUP(cukier[[#This Row],[Rok]],$U$8:$V$17,2)*cukier[[#This Row],[Ilosc]]</f>
        <v>140.57999999999998</v>
      </c>
      <c r="G967" s="2">
        <f>SUMIFS(C:C,A:A,"&lt;"&amp;A967,B:B,cukier[[#This Row],[NIP]])+cukier[[#This Row],[Ilosc]]</f>
        <v>2974</v>
      </c>
      <c r="H967" s="2">
        <f>IF(cukier[[#This Row],[Dotychczas Kupno]]&lt;100, 0,IF(cukier[[#This Row],[Dotychczas Kupno]]&lt;1000, 0.05, IF(cukier[[#This Row],[Dotychczas Kupno]]&lt;10000, 0.1, 0.2)))</f>
        <v>0.1</v>
      </c>
      <c r="I967" s="2">
        <f>cukier[[#This Row],[Rabat]]*cukier[[#This Row],[Ilosc]]</f>
        <v>6.6000000000000005</v>
      </c>
    </row>
    <row r="968" spans="1:9" x14ac:dyDescent="0.25">
      <c r="A968" s="1">
        <v>40002</v>
      </c>
      <c r="B968" s="2" t="s">
        <v>61</v>
      </c>
      <c r="C968">
        <v>132</v>
      </c>
      <c r="D968">
        <f>SUMIF(B:B,cukier[[#This Row],[NIP]],C:C)</f>
        <v>3705</v>
      </c>
      <c r="E968" s="2">
        <f>YEAR(cukier[[#This Row],[Data]])</f>
        <v>2009</v>
      </c>
      <c r="F968" s="2">
        <f>VLOOKUP(cukier[[#This Row],[Rok]],$U$8:$V$17,2)*cukier[[#This Row],[Ilosc]]</f>
        <v>281.15999999999997</v>
      </c>
      <c r="G968" s="2">
        <f>SUMIFS(C:C,A:A,"&lt;"&amp;A968,B:B,cukier[[#This Row],[NIP]])+cukier[[#This Row],[Ilosc]]</f>
        <v>1614</v>
      </c>
      <c r="H968" s="2">
        <f>IF(cukier[[#This Row],[Dotychczas Kupno]]&lt;100, 0,IF(cukier[[#This Row],[Dotychczas Kupno]]&lt;1000, 0.05, IF(cukier[[#This Row],[Dotychczas Kupno]]&lt;10000, 0.1, 0.2)))</f>
        <v>0.1</v>
      </c>
      <c r="I968" s="2">
        <f>cukier[[#This Row],[Rabat]]*cukier[[#This Row],[Ilosc]]</f>
        <v>13.200000000000001</v>
      </c>
    </row>
    <row r="969" spans="1:9" x14ac:dyDescent="0.25">
      <c r="A969" s="1">
        <v>40006</v>
      </c>
      <c r="B969" s="2" t="s">
        <v>195</v>
      </c>
      <c r="C969">
        <v>9</v>
      </c>
      <c r="D969">
        <f>SUMIF(B:B,cukier[[#This Row],[NIP]],C:C)</f>
        <v>11</v>
      </c>
      <c r="E969" s="2">
        <f>YEAR(cukier[[#This Row],[Data]])</f>
        <v>2009</v>
      </c>
      <c r="F969" s="2">
        <f>VLOOKUP(cukier[[#This Row],[Rok]],$U$8:$V$17,2)*cukier[[#This Row],[Ilosc]]</f>
        <v>19.169999999999998</v>
      </c>
      <c r="G969" s="2">
        <f>SUMIFS(C:C,A:A,"&lt;"&amp;A969,B:B,cukier[[#This Row],[NIP]])+cukier[[#This Row],[Ilosc]]</f>
        <v>9</v>
      </c>
      <c r="H969" s="2">
        <f>IF(cukier[[#This Row],[Dotychczas Kupno]]&lt;100, 0,IF(cukier[[#This Row],[Dotychczas Kupno]]&lt;1000, 0.05, IF(cukier[[#This Row],[Dotychczas Kupno]]&lt;10000, 0.1, 0.2)))</f>
        <v>0</v>
      </c>
      <c r="I969" s="2">
        <f>cukier[[#This Row],[Rabat]]*cukier[[#This Row],[Ilosc]]</f>
        <v>0</v>
      </c>
    </row>
    <row r="970" spans="1:9" x14ac:dyDescent="0.25">
      <c r="A970" s="1">
        <v>40006</v>
      </c>
      <c r="B970" s="2" t="s">
        <v>78</v>
      </c>
      <c r="C970">
        <v>111</v>
      </c>
      <c r="D970">
        <f>SUMIF(B:B,cukier[[#This Row],[NIP]],C:C)</f>
        <v>2123</v>
      </c>
      <c r="E970" s="2">
        <f>YEAR(cukier[[#This Row],[Data]])</f>
        <v>2009</v>
      </c>
      <c r="F970" s="2">
        <f>VLOOKUP(cukier[[#This Row],[Rok]],$U$8:$V$17,2)*cukier[[#This Row],[Ilosc]]</f>
        <v>236.42999999999998</v>
      </c>
      <c r="G970" s="2">
        <f>SUMIFS(C:C,A:A,"&lt;"&amp;A970,B:B,cukier[[#This Row],[NIP]])+cukier[[#This Row],[Ilosc]]</f>
        <v>1458</v>
      </c>
      <c r="H970" s="2">
        <f>IF(cukier[[#This Row],[Dotychczas Kupno]]&lt;100, 0,IF(cukier[[#This Row],[Dotychczas Kupno]]&lt;1000, 0.05, IF(cukier[[#This Row],[Dotychczas Kupno]]&lt;10000, 0.1, 0.2)))</f>
        <v>0.1</v>
      </c>
      <c r="I970" s="2">
        <f>cukier[[#This Row],[Rabat]]*cukier[[#This Row],[Ilosc]]</f>
        <v>11.100000000000001</v>
      </c>
    </row>
    <row r="971" spans="1:9" x14ac:dyDescent="0.25">
      <c r="A971" s="1">
        <v>40007</v>
      </c>
      <c r="B971" s="2" t="s">
        <v>19</v>
      </c>
      <c r="C971">
        <v>163</v>
      </c>
      <c r="D971">
        <f>SUMIF(B:B,cukier[[#This Row],[NIP]],C:C)</f>
        <v>4784</v>
      </c>
      <c r="E971" s="2">
        <f>YEAR(cukier[[#This Row],[Data]])</f>
        <v>2009</v>
      </c>
      <c r="F971" s="2">
        <f>VLOOKUP(cukier[[#This Row],[Rok]],$U$8:$V$17,2)*cukier[[#This Row],[Ilosc]]</f>
        <v>347.19</v>
      </c>
      <c r="G971" s="2">
        <f>SUMIFS(C:C,A:A,"&lt;"&amp;A971,B:B,cukier[[#This Row],[NIP]])+cukier[[#This Row],[Ilosc]]</f>
        <v>1783</v>
      </c>
      <c r="H971" s="2">
        <f>IF(cukier[[#This Row],[Dotychczas Kupno]]&lt;100, 0,IF(cukier[[#This Row],[Dotychczas Kupno]]&lt;1000, 0.05, IF(cukier[[#This Row],[Dotychczas Kupno]]&lt;10000, 0.1, 0.2)))</f>
        <v>0.1</v>
      </c>
      <c r="I971" s="2">
        <f>cukier[[#This Row],[Rabat]]*cukier[[#This Row],[Ilosc]]</f>
        <v>16.3</v>
      </c>
    </row>
    <row r="972" spans="1:9" x14ac:dyDescent="0.25">
      <c r="A972" s="1">
        <v>40007</v>
      </c>
      <c r="B972" s="2" t="s">
        <v>155</v>
      </c>
      <c r="C972">
        <v>4</v>
      </c>
      <c r="D972">
        <f>SUMIF(B:B,cukier[[#This Row],[NIP]],C:C)</f>
        <v>60</v>
      </c>
      <c r="E972" s="2">
        <f>YEAR(cukier[[#This Row],[Data]])</f>
        <v>2009</v>
      </c>
      <c r="F972" s="2">
        <f>VLOOKUP(cukier[[#This Row],[Rok]],$U$8:$V$17,2)*cukier[[#This Row],[Ilosc]]</f>
        <v>8.52</v>
      </c>
      <c r="G972" s="2">
        <f>SUMIFS(C:C,A:A,"&lt;"&amp;A972,B:B,cukier[[#This Row],[NIP]])+cukier[[#This Row],[Ilosc]]</f>
        <v>15</v>
      </c>
      <c r="H972" s="2">
        <f>IF(cukier[[#This Row],[Dotychczas Kupno]]&lt;100, 0,IF(cukier[[#This Row],[Dotychczas Kupno]]&lt;1000, 0.05, IF(cukier[[#This Row],[Dotychczas Kupno]]&lt;10000, 0.1, 0.2)))</f>
        <v>0</v>
      </c>
      <c r="I972" s="2">
        <f>cukier[[#This Row],[Rabat]]*cukier[[#This Row],[Ilosc]]</f>
        <v>0</v>
      </c>
    </row>
    <row r="973" spans="1:9" x14ac:dyDescent="0.25">
      <c r="A973" s="1">
        <v>40009</v>
      </c>
      <c r="B973" s="2" t="s">
        <v>145</v>
      </c>
      <c r="C973">
        <v>10</v>
      </c>
      <c r="D973">
        <f>SUMIF(B:B,cukier[[#This Row],[NIP]],C:C)</f>
        <v>14</v>
      </c>
      <c r="E973" s="2">
        <f>YEAR(cukier[[#This Row],[Data]])</f>
        <v>2009</v>
      </c>
      <c r="F973" s="2">
        <f>VLOOKUP(cukier[[#This Row],[Rok]],$U$8:$V$17,2)*cukier[[#This Row],[Ilosc]]</f>
        <v>21.299999999999997</v>
      </c>
      <c r="G973" s="2">
        <f>SUMIFS(C:C,A:A,"&lt;"&amp;A973,B:B,cukier[[#This Row],[NIP]])+cukier[[#This Row],[Ilosc]]</f>
        <v>14</v>
      </c>
      <c r="H973" s="2">
        <f>IF(cukier[[#This Row],[Dotychczas Kupno]]&lt;100, 0,IF(cukier[[#This Row],[Dotychczas Kupno]]&lt;1000, 0.05, IF(cukier[[#This Row],[Dotychczas Kupno]]&lt;10000, 0.1, 0.2)))</f>
        <v>0</v>
      </c>
      <c r="I973" s="2">
        <f>cukier[[#This Row],[Rabat]]*cukier[[#This Row],[Ilosc]]</f>
        <v>0</v>
      </c>
    </row>
    <row r="974" spans="1:9" x14ac:dyDescent="0.25">
      <c r="A974" s="1">
        <v>40010</v>
      </c>
      <c r="B974" s="2" t="s">
        <v>9</v>
      </c>
      <c r="C974">
        <v>457</v>
      </c>
      <c r="D974">
        <f>SUMIF(B:B,cukier[[#This Row],[NIP]],C:C)</f>
        <v>26955</v>
      </c>
      <c r="E974" s="2">
        <f>YEAR(cukier[[#This Row],[Data]])</f>
        <v>2009</v>
      </c>
      <c r="F974" s="2">
        <f>VLOOKUP(cukier[[#This Row],[Rok]],$U$8:$V$17,2)*cukier[[#This Row],[Ilosc]]</f>
        <v>973.41</v>
      </c>
      <c r="G974" s="2">
        <f>SUMIFS(C:C,A:A,"&lt;"&amp;A974,B:B,cukier[[#This Row],[NIP]])+cukier[[#This Row],[Ilosc]]</f>
        <v>12477</v>
      </c>
      <c r="H974" s="2">
        <f>IF(cukier[[#This Row],[Dotychczas Kupno]]&lt;100, 0,IF(cukier[[#This Row],[Dotychczas Kupno]]&lt;1000, 0.05, IF(cukier[[#This Row],[Dotychczas Kupno]]&lt;10000, 0.1, 0.2)))</f>
        <v>0.2</v>
      </c>
      <c r="I974" s="2">
        <f>cukier[[#This Row],[Rabat]]*cukier[[#This Row],[Ilosc]]</f>
        <v>91.4</v>
      </c>
    </row>
    <row r="975" spans="1:9" x14ac:dyDescent="0.25">
      <c r="A975" s="1">
        <v>40012</v>
      </c>
      <c r="B975" s="2" t="s">
        <v>50</v>
      </c>
      <c r="C975">
        <v>260</v>
      </c>
      <c r="D975">
        <f>SUMIF(B:B,cukier[[#This Row],[NIP]],C:C)</f>
        <v>22352</v>
      </c>
      <c r="E975" s="2">
        <f>YEAR(cukier[[#This Row],[Data]])</f>
        <v>2009</v>
      </c>
      <c r="F975" s="2">
        <f>VLOOKUP(cukier[[#This Row],[Rok]],$U$8:$V$17,2)*cukier[[#This Row],[Ilosc]]</f>
        <v>553.79999999999995</v>
      </c>
      <c r="G975" s="2">
        <f>SUMIFS(C:C,A:A,"&lt;"&amp;A975,B:B,cukier[[#This Row],[NIP]])+cukier[[#This Row],[Ilosc]]</f>
        <v>13246</v>
      </c>
      <c r="H975" s="2">
        <f>IF(cukier[[#This Row],[Dotychczas Kupno]]&lt;100, 0,IF(cukier[[#This Row],[Dotychczas Kupno]]&lt;1000, 0.05, IF(cukier[[#This Row],[Dotychczas Kupno]]&lt;10000, 0.1, 0.2)))</f>
        <v>0.2</v>
      </c>
      <c r="I975" s="2">
        <f>cukier[[#This Row],[Rabat]]*cukier[[#This Row],[Ilosc]]</f>
        <v>52</v>
      </c>
    </row>
    <row r="976" spans="1:9" x14ac:dyDescent="0.25">
      <c r="A976" s="1">
        <v>40013</v>
      </c>
      <c r="B976" s="2" t="s">
        <v>120</v>
      </c>
      <c r="C976">
        <v>181</v>
      </c>
      <c r="D976">
        <f>SUMIF(B:B,cukier[[#This Row],[NIP]],C:C)</f>
        <v>815</v>
      </c>
      <c r="E976" s="2">
        <f>YEAR(cukier[[#This Row],[Data]])</f>
        <v>2009</v>
      </c>
      <c r="F976" s="2">
        <f>VLOOKUP(cukier[[#This Row],[Rok]],$U$8:$V$17,2)*cukier[[#This Row],[Ilosc]]</f>
        <v>385.53</v>
      </c>
      <c r="G976" s="2">
        <f>SUMIFS(C:C,A:A,"&lt;"&amp;A976,B:B,cukier[[#This Row],[NIP]])+cukier[[#This Row],[Ilosc]]</f>
        <v>347</v>
      </c>
      <c r="H976" s="2">
        <f>IF(cukier[[#This Row],[Dotychczas Kupno]]&lt;100, 0,IF(cukier[[#This Row],[Dotychczas Kupno]]&lt;1000, 0.05, IF(cukier[[#This Row],[Dotychczas Kupno]]&lt;10000, 0.1, 0.2)))</f>
        <v>0.05</v>
      </c>
      <c r="I976" s="2">
        <f>cukier[[#This Row],[Rabat]]*cukier[[#This Row],[Ilosc]]</f>
        <v>9.0500000000000007</v>
      </c>
    </row>
    <row r="977" spans="1:9" x14ac:dyDescent="0.25">
      <c r="A977" s="1">
        <v>40014</v>
      </c>
      <c r="B977" s="2" t="s">
        <v>50</v>
      </c>
      <c r="C977">
        <v>144</v>
      </c>
      <c r="D977">
        <f>SUMIF(B:B,cukier[[#This Row],[NIP]],C:C)</f>
        <v>22352</v>
      </c>
      <c r="E977" s="2">
        <f>YEAR(cukier[[#This Row],[Data]])</f>
        <v>2009</v>
      </c>
      <c r="F977" s="2">
        <f>VLOOKUP(cukier[[#This Row],[Rok]],$U$8:$V$17,2)*cukier[[#This Row],[Ilosc]]</f>
        <v>306.71999999999997</v>
      </c>
      <c r="G977" s="2">
        <f>SUMIFS(C:C,A:A,"&lt;"&amp;A977,B:B,cukier[[#This Row],[NIP]])+cukier[[#This Row],[Ilosc]]</f>
        <v>13390</v>
      </c>
      <c r="H977" s="2">
        <f>IF(cukier[[#This Row],[Dotychczas Kupno]]&lt;100, 0,IF(cukier[[#This Row],[Dotychczas Kupno]]&lt;1000, 0.05, IF(cukier[[#This Row],[Dotychczas Kupno]]&lt;10000, 0.1, 0.2)))</f>
        <v>0.2</v>
      </c>
      <c r="I977" s="2">
        <f>cukier[[#This Row],[Rabat]]*cukier[[#This Row],[Ilosc]]</f>
        <v>28.8</v>
      </c>
    </row>
    <row r="978" spans="1:9" x14ac:dyDescent="0.25">
      <c r="A978" s="1">
        <v>40015</v>
      </c>
      <c r="B978" s="2" t="s">
        <v>22</v>
      </c>
      <c r="C978">
        <v>246</v>
      </c>
      <c r="D978">
        <f>SUMIF(B:B,cukier[[#This Row],[NIP]],C:C)</f>
        <v>26025</v>
      </c>
      <c r="E978" s="2">
        <f>YEAR(cukier[[#This Row],[Data]])</f>
        <v>2009</v>
      </c>
      <c r="F978" s="2">
        <f>VLOOKUP(cukier[[#This Row],[Rok]],$U$8:$V$17,2)*cukier[[#This Row],[Ilosc]]</f>
        <v>523.98</v>
      </c>
      <c r="G978" s="2">
        <f>SUMIFS(C:C,A:A,"&lt;"&amp;A978,B:B,cukier[[#This Row],[NIP]])+cukier[[#This Row],[Ilosc]]</f>
        <v>10930</v>
      </c>
      <c r="H978" s="2">
        <f>IF(cukier[[#This Row],[Dotychczas Kupno]]&lt;100, 0,IF(cukier[[#This Row],[Dotychczas Kupno]]&lt;1000, 0.05, IF(cukier[[#This Row],[Dotychczas Kupno]]&lt;10000, 0.1, 0.2)))</f>
        <v>0.2</v>
      </c>
      <c r="I978" s="2">
        <f>cukier[[#This Row],[Rabat]]*cukier[[#This Row],[Ilosc]]</f>
        <v>49.2</v>
      </c>
    </row>
    <row r="979" spans="1:9" x14ac:dyDescent="0.25">
      <c r="A979" s="1">
        <v>40017</v>
      </c>
      <c r="B979" s="2" t="s">
        <v>196</v>
      </c>
      <c r="C979">
        <v>10</v>
      </c>
      <c r="D979">
        <f>SUMIF(B:B,cukier[[#This Row],[NIP]],C:C)</f>
        <v>10</v>
      </c>
      <c r="E979" s="2">
        <f>YEAR(cukier[[#This Row],[Data]])</f>
        <v>2009</v>
      </c>
      <c r="F979" s="2">
        <f>VLOOKUP(cukier[[#This Row],[Rok]],$U$8:$V$17,2)*cukier[[#This Row],[Ilosc]]</f>
        <v>21.299999999999997</v>
      </c>
      <c r="G979" s="2">
        <f>SUMIFS(C:C,A:A,"&lt;"&amp;A979,B:B,cukier[[#This Row],[NIP]])+cukier[[#This Row],[Ilosc]]</f>
        <v>10</v>
      </c>
      <c r="H979" s="2">
        <f>IF(cukier[[#This Row],[Dotychczas Kupno]]&lt;100, 0,IF(cukier[[#This Row],[Dotychczas Kupno]]&lt;1000, 0.05, IF(cukier[[#This Row],[Dotychczas Kupno]]&lt;10000, 0.1, 0.2)))</f>
        <v>0</v>
      </c>
      <c r="I979" s="2">
        <f>cukier[[#This Row],[Rabat]]*cukier[[#This Row],[Ilosc]]</f>
        <v>0</v>
      </c>
    </row>
    <row r="980" spans="1:9" x14ac:dyDescent="0.25">
      <c r="A980" s="1">
        <v>40019</v>
      </c>
      <c r="B980" s="2" t="s">
        <v>26</v>
      </c>
      <c r="C980">
        <v>148</v>
      </c>
      <c r="D980">
        <f>SUMIF(B:B,cukier[[#This Row],[NIP]],C:C)</f>
        <v>2286</v>
      </c>
      <c r="E980" s="2">
        <f>YEAR(cukier[[#This Row],[Data]])</f>
        <v>2009</v>
      </c>
      <c r="F980" s="2">
        <f>VLOOKUP(cukier[[#This Row],[Rok]],$U$8:$V$17,2)*cukier[[#This Row],[Ilosc]]</f>
        <v>315.24</v>
      </c>
      <c r="G980" s="2">
        <f>SUMIFS(C:C,A:A,"&lt;"&amp;A980,B:B,cukier[[#This Row],[NIP]])+cukier[[#This Row],[Ilosc]]</f>
        <v>636</v>
      </c>
      <c r="H980" s="2">
        <f>IF(cukier[[#This Row],[Dotychczas Kupno]]&lt;100, 0,IF(cukier[[#This Row],[Dotychczas Kupno]]&lt;1000, 0.05, IF(cukier[[#This Row],[Dotychczas Kupno]]&lt;10000, 0.1, 0.2)))</f>
        <v>0.05</v>
      </c>
      <c r="I980" s="2">
        <f>cukier[[#This Row],[Rabat]]*cukier[[#This Row],[Ilosc]]</f>
        <v>7.4</v>
      </c>
    </row>
    <row r="981" spans="1:9" x14ac:dyDescent="0.25">
      <c r="A981" s="1">
        <v>40021</v>
      </c>
      <c r="B981" s="2" t="s">
        <v>35</v>
      </c>
      <c r="C981">
        <v>24</v>
      </c>
      <c r="D981">
        <f>SUMIF(B:B,cukier[[#This Row],[NIP]],C:C)</f>
        <v>4407</v>
      </c>
      <c r="E981" s="2">
        <f>YEAR(cukier[[#This Row],[Data]])</f>
        <v>2009</v>
      </c>
      <c r="F981" s="2">
        <f>VLOOKUP(cukier[[#This Row],[Rok]],$U$8:$V$17,2)*cukier[[#This Row],[Ilosc]]</f>
        <v>51.12</v>
      </c>
      <c r="G981" s="2">
        <f>SUMIFS(C:C,A:A,"&lt;"&amp;A981,B:B,cukier[[#This Row],[NIP]])+cukier[[#This Row],[Ilosc]]</f>
        <v>1317</v>
      </c>
      <c r="H981" s="2">
        <f>IF(cukier[[#This Row],[Dotychczas Kupno]]&lt;100, 0,IF(cukier[[#This Row],[Dotychczas Kupno]]&lt;1000, 0.05, IF(cukier[[#This Row],[Dotychczas Kupno]]&lt;10000, 0.1, 0.2)))</f>
        <v>0.1</v>
      </c>
      <c r="I981" s="2">
        <f>cukier[[#This Row],[Rabat]]*cukier[[#This Row],[Ilosc]]</f>
        <v>2.4000000000000004</v>
      </c>
    </row>
    <row r="982" spans="1:9" x14ac:dyDescent="0.25">
      <c r="A982" s="1">
        <v>40024</v>
      </c>
      <c r="B982" s="2" t="s">
        <v>25</v>
      </c>
      <c r="C982">
        <v>66</v>
      </c>
      <c r="D982">
        <f>SUMIF(B:B,cukier[[#This Row],[NIP]],C:C)</f>
        <v>2717</v>
      </c>
      <c r="E982" s="2">
        <f>YEAR(cukier[[#This Row],[Data]])</f>
        <v>2009</v>
      </c>
      <c r="F982" s="2">
        <f>VLOOKUP(cukier[[#This Row],[Rok]],$U$8:$V$17,2)*cukier[[#This Row],[Ilosc]]</f>
        <v>140.57999999999998</v>
      </c>
      <c r="G982" s="2">
        <f>SUMIFS(C:C,A:A,"&lt;"&amp;A982,B:B,cukier[[#This Row],[NIP]])+cukier[[#This Row],[Ilosc]]</f>
        <v>1082</v>
      </c>
      <c r="H982" s="2">
        <f>IF(cukier[[#This Row],[Dotychczas Kupno]]&lt;100, 0,IF(cukier[[#This Row],[Dotychczas Kupno]]&lt;1000, 0.05, IF(cukier[[#This Row],[Dotychczas Kupno]]&lt;10000, 0.1, 0.2)))</f>
        <v>0.1</v>
      </c>
      <c r="I982" s="2">
        <f>cukier[[#This Row],[Rabat]]*cukier[[#This Row],[Ilosc]]</f>
        <v>6.6000000000000005</v>
      </c>
    </row>
    <row r="983" spans="1:9" x14ac:dyDescent="0.25">
      <c r="A983" s="1">
        <v>40027</v>
      </c>
      <c r="B983" s="2" t="s">
        <v>45</v>
      </c>
      <c r="C983">
        <v>333</v>
      </c>
      <c r="D983">
        <f>SUMIF(B:B,cukier[[#This Row],[NIP]],C:C)</f>
        <v>26451</v>
      </c>
      <c r="E983" s="2">
        <f>YEAR(cukier[[#This Row],[Data]])</f>
        <v>2009</v>
      </c>
      <c r="F983" s="2">
        <f>VLOOKUP(cukier[[#This Row],[Rok]],$U$8:$V$17,2)*cukier[[#This Row],[Ilosc]]</f>
        <v>709.29</v>
      </c>
      <c r="G983" s="2">
        <f>SUMIFS(C:C,A:A,"&lt;"&amp;A983,B:B,cukier[[#This Row],[NIP]])+cukier[[#This Row],[Ilosc]]</f>
        <v>12748</v>
      </c>
      <c r="H983" s="2">
        <f>IF(cukier[[#This Row],[Dotychczas Kupno]]&lt;100, 0,IF(cukier[[#This Row],[Dotychczas Kupno]]&lt;1000, 0.05, IF(cukier[[#This Row],[Dotychczas Kupno]]&lt;10000, 0.1, 0.2)))</f>
        <v>0.2</v>
      </c>
      <c r="I983" s="2">
        <f>cukier[[#This Row],[Rabat]]*cukier[[#This Row],[Ilosc]]</f>
        <v>66.600000000000009</v>
      </c>
    </row>
    <row r="984" spans="1:9" x14ac:dyDescent="0.25">
      <c r="A984" s="1">
        <v>40027</v>
      </c>
      <c r="B984" s="2" t="s">
        <v>37</v>
      </c>
      <c r="C984">
        <v>194</v>
      </c>
      <c r="D984">
        <f>SUMIF(B:B,cukier[[#This Row],[NIP]],C:C)</f>
        <v>5232</v>
      </c>
      <c r="E984" s="2">
        <f>YEAR(cukier[[#This Row],[Data]])</f>
        <v>2009</v>
      </c>
      <c r="F984" s="2">
        <f>VLOOKUP(cukier[[#This Row],[Rok]],$U$8:$V$17,2)*cukier[[#This Row],[Ilosc]]</f>
        <v>413.21999999999997</v>
      </c>
      <c r="G984" s="2">
        <f>SUMIFS(C:C,A:A,"&lt;"&amp;A984,B:B,cukier[[#This Row],[NIP]])+cukier[[#This Row],[Ilosc]]</f>
        <v>2378</v>
      </c>
      <c r="H984" s="2">
        <f>IF(cukier[[#This Row],[Dotychczas Kupno]]&lt;100, 0,IF(cukier[[#This Row],[Dotychczas Kupno]]&lt;1000, 0.05, IF(cukier[[#This Row],[Dotychczas Kupno]]&lt;10000, 0.1, 0.2)))</f>
        <v>0.1</v>
      </c>
      <c r="I984" s="2">
        <f>cukier[[#This Row],[Rabat]]*cukier[[#This Row],[Ilosc]]</f>
        <v>19.400000000000002</v>
      </c>
    </row>
    <row r="985" spans="1:9" x14ac:dyDescent="0.25">
      <c r="A985" s="1">
        <v>40031</v>
      </c>
      <c r="B985" s="2" t="s">
        <v>18</v>
      </c>
      <c r="C985">
        <v>154</v>
      </c>
      <c r="D985">
        <f>SUMIF(B:B,cukier[[#This Row],[NIP]],C:C)</f>
        <v>5156</v>
      </c>
      <c r="E985" s="2">
        <f>YEAR(cukier[[#This Row],[Data]])</f>
        <v>2009</v>
      </c>
      <c r="F985" s="2">
        <f>VLOOKUP(cukier[[#This Row],[Rok]],$U$8:$V$17,2)*cukier[[#This Row],[Ilosc]]</f>
        <v>328.02</v>
      </c>
      <c r="G985" s="2">
        <f>SUMIFS(C:C,A:A,"&lt;"&amp;A985,B:B,cukier[[#This Row],[NIP]])+cukier[[#This Row],[Ilosc]]</f>
        <v>3128</v>
      </c>
      <c r="H985" s="2">
        <f>IF(cukier[[#This Row],[Dotychczas Kupno]]&lt;100, 0,IF(cukier[[#This Row],[Dotychczas Kupno]]&lt;1000, 0.05, IF(cukier[[#This Row],[Dotychczas Kupno]]&lt;10000, 0.1, 0.2)))</f>
        <v>0.1</v>
      </c>
      <c r="I985" s="2">
        <f>cukier[[#This Row],[Rabat]]*cukier[[#This Row],[Ilosc]]</f>
        <v>15.4</v>
      </c>
    </row>
    <row r="986" spans="1:9" x14ac:dyDescent="0.25">
      <c r="A986" s="1">
        <v>40031</v>
      </c>
      <c r="B986" s="2" t="s">
        <v>55</v>
      </c>
      <c r="C986">
        <v>100</v>
      </c>
      <c r="D986">
        <f>SUMIF(B:B,cukier[[#This Row],[NIP]],C:C)</f>
        <v>4926</v>
      </c>
      <c r="E986" s="2">
        <f>YEAR(cukier[[#This Row],[Data]])</f>
        <v>2009</v>
      </c>
      <c r="F986" s="2">
        <f>VLOOKUP(cukier[[#This Row],[Rok]],$U$8:$V$17,2)*cukier[[#This Row],[Ilosc]]</f>
        <v>213</v>
      </c>
      <c r="G986" s="2">
        <f>SUMIFS(C:C,A:A,"&lt;"&amp;A986,B:B,cukier[[#This Row],[NIP]])+cukier[[#This Row],[Ilosc]]</f>
        <v>2488</v>
      </c>
      <c r="H986" s="2">
        <f>IF(cukier[[#This Row],[Dotychczas Kupno]]&lt;100, 0,IF(cukier[[#This Row],[Dotychczas Kupno]]&lt;1000, 0.05, IF(cukier[[#This Row],[Dotychczas Kupno]]&lt;10000, 0.1, 0.2)))</f>
        <v>0.1</v>
      </c>
      <c r="I986" s="2">
        <f>cukier[[#This Row],[Rabat]]*cukier[[#This Row],[Ilosc]]</f>
        <v>10</v>
      </c>
    </row>
    <row r="987" spans="1:9" x14ac:dyDescent="0.25">
      <c r="A987" s="1">
        <v>40031</v>
      </c>
      <c r="B987" s="2" t="s">
        <v>1</v>
      </c>
      <c r="C987">
        <v>18</v>
      </c>
      <c r="D987">
        <f>SUMIF(B:B,cukier[[#This Row],[NIP]],C:C)</f>
        <v>69</v>
      </c>
      <c r="E987" s="2">
        <f>YEAR(cukier[[#This Row],[Data]])</f>
        <v>2009</v>
      </c>
      <c r="F987" s="2">
        <f>VLOOKUP(cukier[[#This Row],[Rok]],$U$8:$V$17,2)*cukier[[#This Row],[Ilosc]]</f>
        <v>38.339999999999996</v>
      </c>
      <c r="G987" s="2">
        <f>SUMIFS(C:C,A:A,"&lt;"&amp;A987,B:B,cukier[[#This Row],[NIP]])+cukier[[#This Row],[Ilosc]]</f>
        <v>49</v>
      </c>
      <c r="H987" s="2">
        <f>IF(cukier[[#This Row],[Dotychczas Kupno]]&lt;100, 0,IF(cukier[[#This Row],[Dotychczas Kupno]]&lt;1000, 0.05, IF(cukier[[#This Row],[Dotychczas Kupno]]&lt;10000, 0.1, 0.2)))</f>
        <v>0</v>
      </c>
      <c r="I987" s="2">
        <f>cukier[[#This Row],[Rabat]]*cukier[[#This Row],[Ilosc]]</f>
        <v>0</v>
      </c>
    </row>
    <row r="988" spans="1:9" x14ac:dyDescent="0.25">
      <c r="A988" s="1">
        <v>40031</v>
      </c>
      <c r="B988" s="2" t="s">
        <v>170</v>
      </c>
      <c r="C988">
        <v>20</v>
      </c>
      <c r="D988">
        <f>SUMIF(B:B,cukier[[#This Row],[NIP]],C:C)</f>
        <v>59</v>
      </c>
      <c r="E988" s="2">
        <f>YEAR(cukier[[#This Row],[Data]])</f>
        <v>2009</v>
      </c>
      <c r="F988" s="2">
        <f>VLOOKUP(cukier[[#This Row],[Rok]],$U$8:$V$17,2)*cukier[[#This Row],[Ilosc]]</f>
        <v>42.599999999999994</v>
      </c>
      <c r="G988" s="2">
        <f>SUMIFS(C:C,A:A,"&lt;"&amp;A988,B:B,cukier[[#This Row],[NIP]])+cukier[[#This Row],[Ilosc]]</f>
        <v>24</v>
      </c>
      <c r="H988" s="2">
        <f>IF(cukier[[#This Row],[Dotychczas Kupno]]&lt;100, 0,IF(cukier[[#This Row],[Dotychczas Kupno]]&lt;1000, 0.05, IF(cukier[[#This Row],[Dotychczas Kupno]]&lt;10000, 0.1, 0.2)))</f>
        <v>0</v>
      </c>
      <c r="I988" s="2">
        <f>cukier[[#This Row],[Rabat]]*cukier[[#This Row],[Ilosc]]</f>
        <v>0</v>
      </c>
    </row>
    <row r="989" spans="1:9" x14ac:dyDescent="0.25">
      <c r="A989" s="1">
        <v>40033</v>
      </c>
      <c r="B989" s="2" t="s">
        <v>55</v>
      </c>
      <c r="C989">
        <v>200</v>
      </c>
      <c r="D989">
        <f>SUMIF(B:B,cukier[[#This Row],[NIP]],C:C)</f>
        <v>4926</v>
      </c>
      <c r="E989" s="2">
        <f>YEAR(cukier[[#This Row],[Data]])</f>
        <v>2009</v>
      </c>
      <c r="F989" s="2">
        <f>VLOOKUP(cukier[[#This Row],[Rok]],$U$8:$V$17,2)*cukier[[#This Row],[Ilosc]]</f>
        <v>426</v>
      </c>
      <c r="G989" s="2">
        <f>SUMIFS(C:C,A:A,"&lt;"&amp;A989,B:B,cukier[[#This Row],[NIP]])+cukier[[#This Row],[Ilosc]]</f>
        <v>2688</v>
      </c>
      <c r="H989" s="2">
        <f>IF(cukier[[#This Row],[Dotychczas Kupno]]&lt;100, 0,IF(cukier[[#This Row],[Dotychczas Kupno]]&lt;1000, 0.05, IF(cukier[[#This Row],[Dotychczas Kupno]]&lt;10000, 0.1, 0.2)))</f>
        <v>0.1</v>
      </c>
      <c r="I989" s="2">
        <f>cukier[[#This Row],[Rabat]]*cukier[[#This Row],[Ilosc]]</f>
        <v>20</v>
      </c>
    </row>
    <row r="990" spans="1:9" x14ac:dyDescent="0.25">
      <c r="A990" s="1">
        <v>40034</v>
      </c>
      <c r="B990" s="2" t="s">
        <v>18</v>
      </c>
      <c r="C990">
        <v>48</v>
      </c>
      <c r="D990">
        <f>SUMIF(B:B,cukier[[#This Row],[NIP]],C:C)</f>
        <v>5156</v>
      </c>
      <c r="E990" s="2">
        <f>YEAR(cukier[[#This Row],[Data]])</f>
        <v>2009</v>
      </c>
      <c r="F990" s="2">
        <f>VLOOKUP(cukier[[#This Row],[Rok]],$U$8:$V$17,2)*cukier[[#This Row],[Ilosc]]</f>
        <v>102.24</v>
      </c>
      <c r="G990" s="2">
        <f>SUMIFS(C:C,A:A,"&lt;"&amp;A990,B:B,cukier[[#This Row],[NIP]])+cukier[[#This Row],[Ilosc]]</f>
        <v>3176</v>
      </c>
      <c r="H990" s="2">
        <f>IF(cukier[[#This Row],[Dotychczas Kupno]]&lt;100, 0,IF(cukier[[#This Row],[Dotychczas Kupno]]&lt;1000, 0.05, IF(cukier[[#This Row],[Dotychczas Kupno]]&lt;10000, 0.1, 0.2)))</f>
        <v>0.1</v>
      </c>
      <c r="I990" s="2">
        <f>cukier[[#This Row],[Rabat]]*cukier[[#This Row],[Ilosc]]</f>
        <v>4.8000000000000007</v>
      </c>
    </row>
    <row r="991" spans="1:9" x14ac:dyDescent="0.25">
      <c r="A991" s="1">
        <v>40034</v>
      </c>
      <c r="B991" s="2" t="s">
        <v>61</v>
      </c>
      <c r="C991">
        <v>68</v>
      </c>
      <c r="D991">
        <f>SUMIF(B:B,cukier[[#This Row],[NIP]],C:C)</f>
        <v>3705</v>
      </c>
      <c r="E991" s="2">
        <f>YEAR(cukier[[#This Row],[Data]])</f>
        <v>2009</v>
      </c>
      <c r="F991" s="2">
        <f>VLOOKUP(cukier[[#This Row],[Rok]],$U$8:$V$17,2)*cukier[[#This Row],[Ilosc]]</f>
        <v>144.84</v>
      </c>
      <c r="G991" s="2">
        <f>SUMIFS(C:C,A:A,"&lt;"&amp;A991,B:B,cukier[[#This Row],[NIP]])+cukier[[#This Row],[Ilosc]]</f>
        <v>1682</v>
      </c>
      <c r="H991" s="2">
        <f>IF(cukier[[#This Row],[Dotychczas Kupno]]&lt;100, 0,IF(cukier[[#This Row],[Dotychczas Kupno]]&lt;1000, 0.05, IF(cukier[[#This Row],[Dotychczas Kupno]]&lt;10000, 0.1, 0.2)))</f>
        <v>0.1</v>
      </c>
      <c r="I991" s="2">
        <f>cukier[[#This Row],[Rabat]]*cukier[[#This Row],[Ilosc]]</f>
        <v>6.8000000000000007</v>
      </c>
    </row>
    <row r="992" spans="1:9" x14ac:dyDescent="0.25">
      <c r="A992" s="1">
        <v>40035</v>
      </c>
      <c r="B992" s="2" t="s">
        <v>174</v>
      </c>
      <c r="C992">
        <v>9</v>
      </c>
      <c r="D992">
        <f>SUMIF(B:B,cukier[[#This Row],[NIP]],C:C)</f>
        <v>15</v>
      </c>
      <c r="E992" s="2">
        <f>YEAR(cukier[[#This Row],[Data]])</f>
        <v>2009</v>
      </c>
      <c r="F992" s="2">
        <f>VLOOKUP(cukier[[#This Row],[Rok]],$U$8:$V$17,2)*cukier[[#This Row],[Ilosc]]</f>
        <v>19.169999999999998</v>
      </c>
      <c r="G992" s="2">
        <f>SUMIFS(C:C,A:A,"&lt;"&amp;A992,B:B,cukier[[#This Row],[NIP]])+cukier[[#This Row],[Ilosc]]</f>
        <v>13</v>
      </c>
      <c r="H992" s="2">
        <f>IF(cukier[[#This Row],[Dotychczas Kupno]]&lt;100, 0,IF(cukier[[#This Row],[Dotychczas Kupno]]&lt;1000, 0.05, IF(cukier[[#This Row],[Dotychczas Kupno]]&lt;10000, 0.1, 0.2)))</f>
        <v>0</v>
      </c>
      <c r="I992" s="2">
        <f>cukier[[#This Row],[Rabat]]*cukier[[#This Row],[Ilosc]]</f>
        <v>0</v>
      </c>
    </row>
    <row r="993" spans="1:9" x14ac:dyDescent="0.25">
      <c r="A993" s="1">
        <v>40039</v>
      </c>
      <c r="B993" s="2" t="s">
        <v>50</v>
      </c>
      <c r="C993">
        <v>493</v>
      </c>
      <c r="D993">
        <f>SUMIF(B:B,cukier[[#This Row],[NIP]],C:C)</f>
        <v>22352</v>
      </c>
      <c r="E993" s="2">
        <f>YEAR(cukier[[#This Row],[Data]])</f>
        <v>2009</v>
      </c>
      <c r="F993" s="2">
        <f>VLOOKUP(cukier[[#This Row],[Rok]],$U$8:$V$17,2)*cukier[[#This Row],[Ilosc]]</f>
        <v>1050.0899999999999</v>
      </c>
      <c r="G993" s="2">
        <f>SUMIFS(C:C,A:A,"&lt;"&amp;A993,B:B,cukier[[#This Row],[NIP]])+cukier[[#This Row],[Ilosc]]</f>
        <v>13883</v>
      </c>
      <c r="H993" s="2">
        <f>IF(cukier[[#This Row],[Dotychczas Kupno]]&lt;100, 0,IF(cukier[[#This Row],[Dotychczas Kupno]]&lt;1000, 0.05, IF(cukier[[#This Row],[Dotychczas Kupno]]&lt;10000, 0.1, 0.2)))</f>
        <v>0.2</v>
      </c>
      <c r="I993" s="2">
        <f>cukier[[#This Row],[Rabat]]*cukier[[#This Row],[Ilosc]]</f>
        <v>98.600000000000009</v>
      </c>
    </row>
    <row r="994" spans="1:9" x14ac:dyDescent="0.25">
      <c r="A994" s="1">
        <v>40039</v>
      </c>
      <c r="B994" s="2" t="s">
        <v>14</v>
      </c>
      <c r="C994">
        <v>340</v>
      </c>
      <c r="D994">
        <f>SUMIF(B:B,cukier[[#This Row],[NIP]],C:C)</f>
        <v>23660</v>
      </c>
      <c r="E994" s="2">
        <f>YEAR(cukier[[#This Row],[Data]])</f>
        <v>2009</v>
      </c>
      <c r="F994" s="2">
        <f>VLOOKUP(cukier[[#This Row],[Rok]],$U$8:$V$17,2)*cukier[[#This Row],[Ilosc]]</f>
        <v>724.19999999999993</v>
      </c>
      <c r="G994" s="2">
        <f>SUMIFS(C:C,A:A,"&lt;"&amp;A994,B:B,cukier[[#This Row],[NIP]])+cukier[[#This Row],[Ilosc]]</f>
        <v>10875</v>
      </c>
      <c r="H994" s="2">
        <f>IF(cukier[[#This Row],[Dotychczas Kupno]]&lt;100, 0,IF(cukier[[#This Row],[Dotychczas Kupno]]&lt;1000, 0.05, IF(cukier[[#This Row],[Dotychczas Kupno]]&lt;10000, 0.1, 0.2)))</f>
        <v>0.2</v>
      </c>
      <c r="I994" s="2">
        <f>cukier[[#This Row],[Rabat]]*cukier[[#This Row],[Ilosc]]</f>
        <v>68</v>
      </c>
    </row>
    <row r="995" spans="1:9" x14ac:dyDescent="0.25">
      <c r="A995" s="1">
        <v>40041</v>
      </c>
      <c r="B995" s="2" t="s">
        <v>174</v>
      </c>
      <c r="C995">
        <v>2</v>
      </c>
      <c r="D995">
        <f>SUMIF(B:B,cukier[[#This Row],[NIP]],C:C)</f>
        <v>15</v>
      </c>
      <c r="E995" s="2">
        <f>YEAR(cukier[[#This Row],[Data]])</f>
        <v>2009</v>
      </c>
      <c r="F995" s="2">
        <f>VLOOKUP(cukier[[#This Row],[Rok]],$U$8:$V$17,2)*cukier[[#This Row],[Ilosc]]</f>
        <v>4.26</v>
      </c>
      <c r="G995" s="2">
        <f>SUMIFS(C:C,A:A,"&lt;"&amp;A995,B:B,cukier[[#This Row],[NIP]])+cukier[[#This Row],[Ilosc]]</f>
        <v>15</v>
      </c>
      <c r="H995" s="2">
        <f>IF(cukier[[#This Row],[Dotychczas Kupno]]&lt;100, 0,IF(cukier[[#This Row],[Dotychczas Kupno]]&lt;1000, 0.05, IF(cukier[[#This Row],[Dotychczas Kupno]]&lt;10000, 0.1, 0.2)))</f>
        <v>0</v>
      </c>
      <c r="I995" s="2">
        <f>cukier[[#This Row],[Rabat]]*cukier[[#This Row],[Ilosc]]</f>
        <v>0</v>
      </c>
    </row>
    <row r="996" spans="1:9" x14ac:dyDescent="0.25">
      <c r="A996" s="1">
        <v>40044</v>
      </c>
      <c r="B996" s="2" t="s">
        <v>28</v>
      </c>
      <c r="C996">
        <v>62</v>
      </c>
      <c r="D996">
        <f>SUMIF(B:B,cukier[[#This Row],[NIP]],C:C)</f>
        <v>4440</v>
      </c>
      <c r="E996" s="2">
        <f>YEAR(cukier[[#This Row],[Data]])</f>
        <v>2009</v>
      </c>
      <c r="F996" s="2">
        <f>VLOOKUP(cukier[[#This Row],[Rok]],$U$8:$V$17,2)*cukier[[#This Row],[Ilosc]]</f>
        <v>132.06</v>
      </c>
      <c r="G996" s="2">
        <f>SUMIFS(C:C,A:A,"&lt;"&amp;A996,B:B,cukier[[#This Row],[NIP]])+cukier[[#This Row],[Ilosc]]</f>
        <v>1879</v>
      </c>
      <c r="H996" s="2">
        <f>IF(cukier[[#This Row],[Dotychczas Kupno]]&lt;100, 0,IF(cukier[[#This Row],[Dotychczas Kupno]]&lt;1000, 0.05, IF(cukier[[#This Row],[Dotychczas Kupno]]&lt;10000, 0.1, 0.2)))</f>
        <v>0.1</v>
      </c>
      <c r="I996" s="2">
        <f>cukier[[#This Row],[Rabat]]*cukier[[#This Row],[Ilosc]]</f>
        <v>6.2</v>
      </c>
    </row>
    <row r="997" spans="1:9" x14ac:dyDescent="0.25">
      <c r="A997" s="1">
        <v>40044</v>
      </c>
      <c r="B997" s="2" t="s">
        <v>22</v>
      </c>
      <c r="C997">
        <v>164</v>
      </c>
      <c r="D997">
        <f>SUMIF(B:B,cukier[[#This Row],[NIP]],C:C)</f>
        <v>26025</v>
      </c>
      <c r="E997" s="2">
        <f>YEAR(cukier[[#This Row],[Data]])</f>
        <v>2009</v>
      </c>
      <c r="F997" s="2">
        <f>VLOOKUP(cukier[[#This Row],[Rok]],$U$8:$V$17,2)*cukier[[#This Row],[Ilosc]]</f>
        <v>349.32</v>
      </c>
      <c r="G997" s="2">
        <f>SUMIFS(C:C,A:A,"&lt;"&amp;A997,B:B,cukier[[#This Row],[NIP]])+cukier[[#This Row],[Ilosc]]</f>
        <v>11094</v>
      </c>
      <c r="H997" s="2">
        <f>IF(cukier[[#This Row],[Dotychczas Kupno]]&lt;100, 0,IF(cukier[[#This Row],[Dotychczas Kupno]]&lt;1000, 0.05, IF(cukier[[#This Row],[Dotychczas Kupno]]&lt;10000, 0.1, 0.2)))</f>
        <v>0.2</v>
      </c>
      <c r="I997" s="2">
        <f>cukier[[#This Row],[Rabat]]*cukier[[#This Row],[Ilosc]]</f>
        <v>32.800000000000004</v>
      </c>
    </row>
    <row r="998" spans="1:9" x14ac:dyDescent="0.25">
      <c r="A998" s="1">
        <v>40045</v>
      </c>
      <c r="B998" s="2" t="s">
        <v>28</v>
      </c>
      <c r="C998">
        <v>170</v>
      </c>
      <c r="D998">
        <f>SUMIF(B:B,cukier[[#This Row],[NIP]],C:C)</f>
        <v>4440</v>
      </c>
      <c r="E998" s="2">
        <f>YEAR(cukier[[#This Row],[Data]])</f>
        <v>2009</v>
      </c>
      <c r="F998" s="2">
        <f>VLOOKUP(cukier[[#This Row],[Rok]],$U$8:$V$17,2)*cukier[[#This Row],[Ilosc]]</f>
        <v>362.09999999999997</v>
      </c>
      <c r="G998" s="2">
        <f>SUMIFS(C:C,A:A,"&lt;"&amp;A998,B:B,cukier[[#This Row],[NIP]])+cukier[[#This Row],[Ilosc]]</f>
        <v>2049</v>
      </c>
      <c r="H998" s="2">
        <f>IF(cukier[[#This Row],[Dotychczas Kupno]]&lt;100, 0,IF(cukier[[#This Row],[Dotychczas Kupno]]&lt;1000, 0.05, IF(cukier[[#This Row],[Dotychczas Kupno]]&lt;10000, 0.1, 0.2)))</f>
        <v>0.1</v>
      </c>
      <c r="I998" s="2">
        <f>cukier[[#This Row],[Rabat]]*cukier[[#This Row],[Ilosc]]</f>
        <v>17</v>
      </c>
    </row>
    <row r="999" spans="1:9" x14ac:dyDescent="0.25">
      <c r="A999" s="1">
        <v>40047</v>
      </c>
      <c r="B999" s="2" t="s">
        <v>71</v>
      </c>
      <c r="C999">
        <v>164</v>
      </c>
      <c r="D999">
        <f>SUMIF(B:B,cukier[[#This Row],[NIP]],C:C)</f>
        <v>3185</v>
      </c>
      <c r="E999" s="2">
        <f>YEAR(cukier[[#This Row],[Data]])</f>
        <v>2009</v>
      </c>
      <c r="F999" s="2">
        <f>VLOOKUP(cukier[[#This Row],[Rok]],$U$8:$V$17,2)*cukier[[#This Row],[Ilosc]]</f>
        <v>349.32</v>
      </c>
      <c r="G999" s="2">
        <f>SUMIFS(C:C,A:A,"&lt;"&amp;A999,B:B,cukier[[#This Row],[NIP]])+cukier[[#This Row],[Ilosc]]</f>
        <v>1229</v>
      </c>
      <c r="H999" s="2">
        <f>IF(cukier[[#This Row],[Dotychczas Kupno]]&lt;100, 0,IF(cukier[[#This Row],[Dotychczas Kupno]]&lt;1000, 0.05, IF(cukier[[#This Row],[Dotychczas Kupno]]&lt;10000, 0.1, 0.2)))</f>
        <v>0.1</v>
      </c>
      <c r="I999" s="2">
        <f>cukier[[#This Row],[Rabat]]*cukier[[#This Row],[Ilosc]]</f>
        <v>16.400000000000002</v>
      </c>
    </row>
    <row r="1000" spans="1:9" x14ac:dyDescent="0.25">
      <c r="A1000" s="1">
        <v>40049</v>
      </c>
      <c r="B1000" s="2" t="s">
        <v>6</v>
      </c>
      <c r="C1000">
        <v>70</v>
      </c>
      <c r="D1000">
        <f>SUMIF(B:B,cukier[[#This Row],[NIP]],C:C)</f>
        <v>4309</v>
      </c>
      <c r="E1000" s="2">
        <f>YEAR(cukier[[#This Row],[Data]])</f>
        <v>2009</v>
      </c>
      <c r="F1000" s="2">
        <f>VLOOKUP(cukier[[#This Row],[Rok]],$U$8:$V$17,2)*cukier[[#This Row],[Ilosc]]</f>
        <v>149.1</v>
      </c>
      <c r="G1000" s="2">
        <f>SUMIFS(C:C,A:A,"&lt;"&amp;A1000,B:B,cukier[[#This Row],[NIP]])+cukier[[#This Row],[Ilosc]]</f>
        <v>1312</v>
      </c>
      <c r="H1000" s="2">
        <f>IF(cukier[[#This Row],[Dotychczas Kupno]]&lt;100, 0,IF(cukier[[#This Row],[Dotychczas Kupno]]&lt;1000, 0.05, IF(cukier[[#This Row],[Dotychczas Kupno]]&lt;10000, 0.1, 0.2)))</f>
        <v>0.1</v>
      </c>
      <c r="I1000" s="2">
        <f>cukier[[#This Row],[Rabat]]*cukier[[#This Row],[Ilosc]]</f>
        <v>7</v>
      </c>
    </row>
    <row r="1001" spans="1:9" x14ac:dyDescent="0.25">
      <c r="A1001" s="1">
        <v>40056</v>
      </c>
      <c r="B1001" s="2" t="s">
        <v>50</v>
      </c>
      <c r="C1001">
        <v>133</v>
      </c>
      <c r="D1001">
        <f>SUMIF(B:B,cukier[[#This Row],[NIP]],C:C)</f>
        <v>22352</v>
      </c>
      <c r="E1001" s="2">
        <f>YEAR(cukier[[#This Row],[Data]])</f>
        <v>2009</v>
      </c>
      <c r="F1001" s="2">
        <f>VLOOKUP(cukier[[#This Row],[Rok]],$U$8:$V$17,2)*cukier[[#This Row],[Ilosc]]</f>
        <v>283.28999999999996</v>
      </c>
      <c r="G1001" s="2">
        <f>SUMIFS(C:C,A:A,"&lt;"&amp;A1001,B:B,cukier[[#This Row],[NIP]])+cukier[[#This Row],[Ilosc]]</f>
        <v>14016</v>
      </c>
      <c r="H1001" s="2">
        <f>IF(cukier[[#This Row],[Dotychczas Kupno]]&lt;100, 0,IF(cukier[[#This Row],[Dotychczas Kupno]]&lt;1000, 0.05, IF(cukier[[#This Row],[Dotychczas Kupno]]&lt;10000, 0.1, 0.2)))</f>
        <v>0.2</v>
      </c>
      <c r="I1001" s="2">
        <f>cukier[[#This Row],[Rabat]]*cukier[[#This Row],[Ilosc]]</f>
        <v>26.6</v>
      </c>
    </row>
    <row r="1002" spans="1:9" x14ac:dyDescent="0.25">
      <c r="A1002" s="1">
        <v>40057</v>
      </c>
      <c r="B1002" s="2" t="s">
        <v>197</v>
      </c>
      <c r="C1002">
        <v>20</v>
      </c>
      <c r="D1002">
        <f>SUMIF(B:B,cukier[[#This Row],[NIP]],C:C)</f>
        <v>32</v>
      </c>
      <c r="E1002" s="2">
        <f>YEAR(cukier[[#This Row],[Data]])</f>
        <v>2009</v>
      </c>
      <c r="F1002" s="2">
        <f>VLOOKUP(cukier[[#This Row],[Rok]],$U$8:$V$17,2)*cukier[[#This Row],[Ilosc]]</f>
        <v>42.599999999999994</v>
      </c>
      <c r="G1002" s="2">
        <f>SUMIFS(C:C,A:A,"&lt;"&amp;A1002,B:B,cukier[[#This Row],[NIP]])+cukier[[#This Row],[Ilosc]]</f>
        <v>20</v>
      </c>
      <c r="H1002" s="2">
        <f>IF(cukier[[#This Row],[Dotychczas Kupno]]&lt;100, 0,IF(cukier[[#This Row],[Dotychczas Kupno]]&lt;1000, 0.05, IF(cukier[[#This Row],[Dotychczas Kupno]]&lt;10000, 0.1, 0.2)))</f>
        <v>0</v>
      </c>
      <c r="I1002" s="2">
        <f>cukier[[#This Row],[Rabat]]*cukier[[#This Row],[Ilosc]]</f>
        <v>0</v>
      </c>
    </row>
    <row r="1003" spans="1:9" x14ac:dyDescent="0.25">
      <c r="A1003" s="1">
        <v>40059</v>
      </c>
      <c r="B1003" s="2" t="s">
        <v>198</v>
      </c>
      <c r="C1003">
        <v>15</v>
      </c>
      <c r="D1003">
        <f>SUMIF(B:B,cukier[[#This Row],[NIP]],C:C)</f>
        <v>15</v>
      </c>
      <c r="E1003" s="2">
        <f>YEAR(cukier[[#This Row],[Data]])</f>
        <v>2009</v>
      </c>
      <c r="F1003" s="2">
        <f>VLOOKUP(cukier[[#This Row],[Rok]],$U$8:$V$17,2)*cukier[[#This Row],[Ilosc]]</f>
        <v>31.95</v>
      </c>
      <c r="G1003" s="2">
        <f>SUMIFS(C:C,A:A,"&lt;"&amp;A1003,B:B,cukier[[#This Row],[NIP]])+cukier[[#This Row],[Ilosc]]</f>
        <v>15</v>
      </c>
      <c r="H1003" s="2">
        <f>IF(cukier[[#This Row],[Dotychczas Kupno]]&lt;100, 0,IF(cukier[[#This Row],[Dotychczas Kupno]]&lt;1000, 0.05, IF(cukier[[#This Row],[Dotychczas Kupno]]&lt;10000, 0.1, 0.2)))</f>
        <v>0</v>
      </c>
      <c r="I1003" s="2">
        <f>cukier[[#This Row],[Rabat]]*cukier[[#This Row],[Ilosc]]</f>
        <v>0</v>
      </c>
    </row>
    <row r="1004" spans="1:9" x14ac:dyDescent="0.25">
      <c r="A1004" s="1">
        <v>40060</v>
      </c>
      <c r="B1004" s="2" t="s">
        <v>199</v>
      </c>
      <c r="C1004">
        <v>15</v>
      </c>
      <c r="D1004">
        <f>SUMIF(B:B,cukier[[#This Row],[NIP]],C:C)</f>
        <v>16</v>
      </c>
      <c r="E1004" s="2">
        <f>YEAR(cukier[[#This Row],[Data]])</f>
        <v>2009</v>
      </c>
      <c r="F1004" s="2">
        <f>VLOOKUP(cukier[[#This Row],[Rok]],$U$8:$V$17,2)*cukier[[#This Row],[Ilosc]]</f>
        <v>31.95</v>
      </c>
      <c r="G1004" s="2">
        <f>SUMIFS(C:C,A:A,"&lt;"&amp;A1004,B:B,cukier[[#This Row],[NIP]])+cukier[[#This Row],[Ilosc]]</f>
        <v>15</v>
      </c>
      <c r="H1004" s="2">
        <f>IF(cukier[[#This Row],[Dotychczas Kupno]]&lt;100, 0,IF(cukier[[#This Row],[Dotychczas Kupno]]&lt;1000, 0.05, IF(cukier[[#This Row],[Dotychczas Kupno]]&lt;10000, 0.1, 0.2)))</f>
        <v>0</v>
      </c>
      <c r="I1004" s="2">
        <f>cukier[[#This Row],[Rabat]]*cukier[[#This Row],[Ilosc]]</f>
        <v>0</v>
      </c>
    </row>
    <row r="1005" spans="1:9" x14ac:dyDescent="0.25">
      <c r="A1005" s="1">
        <v>40061</v>
      </c>
      <c r="B1005" s="2" t="s">
        <v>58</v>
      </c>
      <c r="C1005">
        <v>105</v>
      </c>
      <c r="D1005">
        <f>SUMIF(B:B,cukier[[#This Row],[NIP]],C:C)</f>
        <v>1404</v>
      </c>
      <c r="E1005" s="2">
        <f>YEAR(cukier[[#This Row],[Data]])</f>
        <v>2009</v>
      </c>
      <c r="F1005" s="2">
        <f>VLOOKUP(cukier[[#This Row],[Rok]],$U$8:$V$17,2)*cukier[[#This Row],[Ilosc]]</f>
        <v>223.64999999999998</v>
      </c>
      <c r="G1005" s="2">
        <f>SUMIFS(C:C,A:A,"&lt;"&amp;A1005,B:B,cukier[[#This Row],[NIP]])+cukier[[#This Row],[Ilosc]]</f>
        <v>525</v>
      </c>
      <c r="H1005" s="2">
        <f>IF(cukier[[#This Row],[Dotychczas Kupno]]&lt;100, 0,IF(cukier[[#This Row],[Dotychczas Kupno]]&lt;1000, 0.05, IF(cukier[[#This Row],[Dotychczas Kupno]]&lt;10000, 0.1, 0.2)))</f>
        <v>0.05</v>
      </c>
      <c r="I1005" s="2">
        <f>cukier[[#This Row],[Rabat]]*cukier[[#This Row],[Ilosc]]</f>
        <v>5.25</v>
      </c>
    </row>
    <row r="1006" spans="1:9" x14ac:dyDescent="0.25">
      <c r="A1006" s="1">
        <v>40065</v>
      </c>
      <c r="B1006" s="2" t="s">
        <v>31</v>
      </c>
      <c r="C1006">
        <v>192</v>
      </c>
      <c r="D1006">
        <f>SUMIF(B:B,cukier[[#This Row],[NIP]],C:C)</f>
        <v>1737</v>
      </c>
      <c r="E1006" s="2">
        <f>YEAR(cukier[[#This Row],[Data]])</f>
        <v>2009</v>
      </c>
      <c r="F1006" s="2">
        <f>VLOOKUP(cukier[[#This Row],[Rok]],$U$8:$V$17,2)*cukier[[#This Row],[Ilosc]]</f>
        <v>408.96</v>
      </c>
      <c r="G1006" s="2">
        <f>SUMIFS(C:C,A:A,"&lt;"&amp;A1006,B:B,cukier[[#This Row],[NIP]])+cukier[[#This Row],[Ilosc]]</f>
        <v>1207</v>
      </c>
      <c r="H1006" s="2">
        <f>IF(cukier[[#This Row],[Dotychczas Kupno]]&lt;100, 0,IF(cukier[[#This Row],[Dotychczas Kupno]]&lt;1000, 0.05, IF(cukier[[#This Row],[Dotychczas Kupno]]&lt;10000, 0.1, 0.2)))</f>
        <v>0.1</v>
      </c>
      <c r="I1006" s="2">
        <f>cukier[[#This Row],[Rabat]]*cukier[[#This Row],[Ilosc]]</f>
        <v>19.200000000000003</v>
      </c>
    </row>
    <row r="1007" spans="1:9" x14ac:dyDescent="0.25">
      <c r="A1007" s="1">
        <v>40065</v>
      </c>
      <c r="B1007" s="2" t="s">
        <v>80</v>
      </c>
      <c r="C1007">
        <v>142</v>
      </c>
      <c r="D1007">
        <f>SUMIF(B:B,cukier[[#This Row],[NIP]],C:C)</f>
        <v>888</v>
      </c>
      <c r="E1007" s="2">
        <f>YEAR(cukier[[#This Row],[Data]])</f>
        <v>2009</v>
      </c>
      <c r="F1007" s="2">
        <f>VLOOKUP(cukier[[#This Row],[Rok]],$U$8:$V$17,2)*cukier[[#This Row],[Ilosc]]</f>
        <v>302.45999999999998</v>
      </c>
      <c r="G1007" s="2">
        <f>SUMIFS(C:C,A:A,"&lt;"&amp;A1007,B:B,cukier[[#This Row],[NIP]])+cukier[[#This Row],[Ilosc]]</f>
        <v>615</v>
      </c>
      <c r="H1007" s="2">
        <f>IF(cukier[[#This Row],[Dotychczas Kupno]]&lt;100, 0,IF(cukier[[#This Row],[Dotychczas Kupno]]&lt;1000, 0.05, IF(cukier[[#This Row],[Dotychczas Kupno]]&lt;10000, 0.1, 0.2)))</f>
        <v>0.05</v>
      </c>
      <c r="I1007" s="2">
        <f>cukier[[#This Row],[Rabat]]*cukier[[#This Row],[Ilosc]]</f>
        <v>7.1000000000000005</v>
      </c>
    </row>
    <row r="1008" spans="1:9" x14ac:dyDescent="0.25">
      <c r="A1008" s="1">
        <v>40066</v>
      </c>
      <c r="B1008" s="2" t="s">
        <v>106</v>
      </c>
      <c r="C1008">
        <v>3</v>
      </c>
      <c r="D1008">
        <f>SUMIF(B:B,cukier[[#This Row],[NIP]],C:C)</f>
        <v>27</v>
      </c>
      <c r="E1008" s="2">
        <f>YEAR(cukier[[#This Row],[Data]])</f>
        <v>2009</v>
      </c>
      <c r="F1008" s="2">
        <f>VLOOKUP(cukier[[#This Row],[Rok]],$U$8:$V$17,2)*cukier[[#This Row],[Ilosc]]</f>
        <v>6.39</v>
      </c>
      <c r="G1008" s="2">
        <f>SUMIFS(C:C,A:A,"&lt;"&amp;A1008,B:B,cukier[[#This Row],[NIP]])+cukier[[#This Row],[Ilosc]]</f>
        <v>20</v>
      </c>
      <c r="H1008" s="2">
        <f>IF(cukier[[#This Row],[Dotychczas Kupno]]&lt;100, 0,IF(cukier[[#This Row],[Dotychczas Kupno]]&lt;1000, 0.05, IF(cukier[[#This Row],[Dotychczas Kupno]]&lt;10000, 0.1, 0.2)))</f>
        <v>0</v>
      </c>
      <c r="I1008" s="2">
        <f>cukier[[#This Row],[Rabat]]*cukier[[#This Row],[Ilosc]]</f>
        <v>0</v>
      </c>
    </row>
    <row r="1009" spans="1:9" x14ac:dyDescent="0.25">
      <c r="A1009" s="1">
        <v>40066</v>
      </c>
      <c r="B1009" s="2" t="s">
        <v>17</v>
      </c>
      <c r="C1009">
        <v>219</v>
      </c>
      <c r="D1009">
        <f>SUMIF(B:B,cukier[[#This Row],[NIP]],C:C)</f>
        <v>19896</v>
      </c>
      <c r="E1009" s="2">
        <f>YEAR(cukier[[#This Row],[Data]])</f>
        <v>2009</v>
      </c>
      <c r="F1009" s="2">
        <f>VLOOKUP(cukier[[#This Row],[Rok]],$U$8:$V$17,2)*cukier[[#This Row],[Ilosc]]</f>
        <v>466.46999999999997</v>
      </c>
      <c r="G1009" s="2">
        <f>SUMIFS(C:C,A:A,"&lt;"&amp;A1009,B:B,cukier[[#This Row],[NIP]])+cukier[[#This Row],[Ilosc]]</f>
        <v>8912</v>
      </c>
      <c r="H1009" s="2">
        <f>IF(cukier[[#This Row],[Dotychczas Kupno]]&lt;100, 0,IF(cukier[[#This Row],[Dotychczas Kupno]]&lt;1000, 0.05, IF(cukier[[#This Row],[Dotychczas Kupno]]&lt;10000, 0.1, 0.2)))</f>
        <v>0.1</v>
      </c>
      <c r="I1009" s="2">
        <f>cukier[[#This Row],[Rabat]]*cukier[[#This Row],[Ilosc]]</f>
        <v>21.900000000000002</v>
      </c>
    </row>
    <row r="1010" spans="1:9" x14ac:dyDescent="0.25">
      <c r="A1010" s="1">
        <v>40070</v>
      </c>
      <c r="B1010" s="2" t="s">
        <v>30</v>
      </c>
      <c r="C1010">
        <v>137</v>
      </c>
      <c r="D1010">
        <f>SUMIF(B:B,cukier[[#This Row],[NIP]],C:C)</f>
        <v>5120</v>
      </c>
      <c r="E1010" s="2">
        <f>YEAR(cukier[[#This Row],[Data]])</f>
        <v>2009</v>
      </c>
      <c r="F1010" s="2">
        <f>VLOOKUP(cukier[[#This Row],[Rok]],$U$8:$V$17,2)*cukier[[#This Row],[Ilosc]]</f>
        <v>291.81</v>
      </c>
      <c r="G1010" s="2">
        <f>SUMIFS(C:C,A:A,"&lt;"&amp;A1010,B:B,cukier[[#This Row],[NIP]])+cukier[[#This Row],[Ilosc]]</f>
        <v>2545</v>
      </c>
      <c r="H1010" s="2">
        <f>IF(cukier[[#This Row],[Dotychczas Kupno]]&lt;100, 0,IF(cukier[[#This Row],[Dotychczas Kupno]]&lt;1000, 0.05, IF(cukier[[#This Row],[Dotychczas Kupno]]&lt;10000, 0.1, 0.2)))</f>
        <v>0.1</v>
      </c>
      <c r="I1010" s="2">
        <f>cukier[[#This Row],[Rabat]]*cukier[[#This Row],[Ilosc]]</f>
        <v>13.700000000000001</v>
      </c>
    </row>
    <row r="1011" spans="1:9" x14ac:dyDescent="0.25">
      <c r="A1011" s="1">
        <v>40071</v>
      </c>
      <c r="B1011" s="2" t="s">
        <v>20</v>
      </c>
      <c r="C1011">
        <v>108</v>
      </c>
      <c r="D1011">
        <f>SUMIF(B:B,cukier[[#This Row],[NIP]],C:C)</f>
        <v>1822</v>
      </c>
      <c r="E1011" s="2">
        <f>YEAR(cukier[[#This Row],[Data]])</f>
        <v>2009</v>
      </c>
      <c r="F1011" s="2">
        <f>VLOOKUP(cukier[[#This Row],[Rok]],$U$8:$V$17,2)*cukier[[#This Row],[Ilosc]]</f>
        <v>230.04</v>
      </c>
      <c r="G1011" s="2">
        <f>SUMIFS(C:C,A:A,"&lt;"&amp;A1011,B:B,cukier[[#This Row],[NIP]])+cukier[[#This Row],[Ilosc]]</f>
        <v>599</v>
      </c>
      <c r="H1011" s="2">
        <f>IF(cukier[[#This Row],[Dotychczas Kupno]]&lt;100, 0,IF(cukier[[#This Row],[Dotychczas Kupno]]&lt;1000, 0.05, IF(cukier[[#This Row],[Dotychczas Kupno]]&lt;10000, 0.1, 0.2)))</f>
        <v>0.05</v>
      </c>
      <c r="I1011" s="2">
        <f>cukier[[#This Row],[Rabat]]*cukier[[#This Row],[Ilosc]]</f>
        <v>5.4</v>
      </c>
    </row>
    <row r="1012" spans="1:9" x14ac:dyDescent="0.25">
      <c r="A1012" s="1">
        <v>40072</v>
      </c>
      <c r="B1012" s="2" t="s">
        <v>102</v>
      </c>
      <c r="C1012">
        <v>395</v>
      </c>
      <c r="D1012">
        <f>SUMIF(B:B,cukier[[#This Row],[NIP]],C:C)</f>
        <v>7904</v>
      </c>
      <c r="E1012" s="2">
        <f>YEAR(cukier[[#This Row],[Data]])</f>
        <v>2009</v>
      </c>
      <c r="F1012" s="2">
        <f>VLOOKUP(cukier[[#This Row],[Rok]],$U$8:$V$17,2)*cukier[[#This Row],[Ilosc]]</f>
        <v>841.34999999999991</v>
      </c>
      <c r="G1012" s="2">
        <f>SUMIFS(C:C,A:A,"&lt;"&amp;A1012,B:B,cukier[[#This Row],[NIP]])+cukier[[#This Row],[Ilosc]]</f>
        <v>3086</v>
      </c>
      <c r="H1012" s="2">
        <f>IF(cukier[[#This Row],[Dotychczas Kupno]]&lt;100, 0,IF(cukier[[#This Row],[Dotychczas Kupno]]&lt;1000, 0.05, IF(cukier[[#This Row],[Dotychczas Kupno]]&lt;10000, 0.1, 0.2)))</f>
        <v>0.1</v>
      </c>
      <c r="I1012" s="2">
        <f>cukier[[#This Row],[Rabat]]*cukier[[#This Row],[Ilosc]]</f>
        <v>39.5</v>
      </c>
    </row>
    <row r="1013" spans="1:9" x14ac:dyDescent="0.25">
      <c r="A1013" s="1">
        <v>40073</v>
      </c>
      <c r="B1013" s="2" t="s">
        <v>200</v>
      </c>
      <c r="C1013">
        <v>3</v>
      </c>
      <c r="D1013">
        <f>SUMIF(B:B,cukier[[#This Row],[NIP]],C:C)</f>
        <v>27</v>
      </c>
      <c r="E1013" s="2">
        <f>YEAR(cukier[[#This Row],[Data]])</f>
        <v>2009</v>
      </c>
      <c r="F1013" s="2">
        <f>VLOOKUP(cukier[[#This Row],[Rok]],$U$8:$V$17,2)*cukier[[#This Row],[Ilosc]]</f>
        <v>6.39</v>
      </c>
      <c r="G1013" s="2">
        <f>SUMIFS(C:C,A:A,"&lt;"&amp;A1013,B:B,cukier[[#This Row],[NIP]])+cukier[[#This Row],[Ilosc]]</f>
        <v>3</v>
      </c>
      <c r="H1013" s="2">
        <f>IF(cukier[[#This Row],[Dotychczas Kupno]]&lt;100, 0,IF(cukier[[#This Row],[Dotychczas Kupno]]&lt;1000, 0.05, IF(cukier[[#This Row],[Dotychczas Kupno]]&lt;10000, 0.1, 0.2)))</f>
        <v>0</v>
      </c>
      <c r="I1013" s="2">
        <f>cukier[[#This Row],[Rabat]]*cukier[[#This Row],[Ilosc]]</f>
        <v>0</v>
      </c>
    </row>
    <row r="1014" spans="1:9" x14ac:dyDescent="0.25">
      <c r="A1014" s="1">
        <v>40075</v>
      </c>
      <c r="B1014" s="2" t="s">
        <v>6</v>
      </c>
      <c r="C1014">
        <v>73</v>
      </c>
      <c r="D1014">
        <f>SUMIF(B:B,cukier[[#This Row],[NIP]],C:C)</f>
        <v>4309</v>
      </c>
      <c r="E1014" s="2">
        <f>YEAR(cukier[[#This Row],[Data]])</f>
        <v>2009</v>
      </c>
      <c r="F1014" s="2">
        <f>VLOOKUP(cukier[[#This Row],[Rok]],$U$8:$V$17,2)*cukier[[#This Row],[Ilosc]]</f>
        <v>155.48999999999998</v>
      </c>
      <c r="G1014" s="2">
        <f>SUMIFS(C:C,A:A,"&lt;"&amp;A1014,B:B,cukier[[#This Row],[NIP]])+cukier[[#This Row],[Ilosc]]</f>
        <v>1385</v>
      </c>
      <c r="H1014" s="2">
        <f>IF(cukier[[#This Row],[Dotychczas Kupno]]&lt;100, 0,IF(cukier[[#This Row],[Dotychczas Kupno]]&lt;1000, 0.05, IF(cukier[[#This Row],[Dotychczas Kupno]]&lt;10000, 0.1, 0.2)))</f>
        <v>0.1</v>
      </c>
      <c r="I1014" s="2">
        <f>cukier[[#This Row],[Rabat]]*cukier[[#This Row],[Ilosc]]</f>
        <v>7.3000000000000007</v>
      </c>
    </row>
    <row r="1015" spans="1:9" x14ac:dyDescent="0.25">
      <c r="A1015" s="1">
        <v>40075</v>
      </c>
      <c r="B1015" s="2" t="s">
        <v>45</v>
      </c>
      <c r="C1015">
        <v>209</v>
      </c>
      <c r="D1015">
        <f>SUMIF(B:B,cukier[[#This Row],[NIP]],C:C)</f>
        <v>26451</v>
      </c>
      <c r="E1015" s="2">
        <f>YEAR(cukier[[#This Row],[Data]])</f>
        <v>2009</v>
      </c>
      <c r="F1015" s="2">
        <f>VLOOKUP(cukier[[#This Row],[Rok]],$U$8:$V$17,2)*cukier[[#This Row],[Ilosc]]</f>
        <v>445.16999999999996</v>
      </c>
      <c r="G1015" s="2">
        <f>SUMIFS(C:C,A:A,"&lt;"&amp;A1015,B:B,cukier[[#This Row],[NIP]])+cukier[[#This Row],[Ilosc]]</f>
        <v>12957</v>
      </c>
      <c r="H1015" s="2">
        <f>IF(cukier[[#This Row],[Dotychczas Kupno]]&lt;100, 0,IF(cukier[[#This Row],[Dotychczas Kupno]]&lt;1000, 0.05, IF(cukier[[#This Row],[Dotychczas Kupno]]&lt;10000, 0.1, 0.2)))</f>
        <v>0.2</v>
      </c>
      <c r="I1015" s="2">
        <f>cukier[[#This Row],[Rabat]]*cukier[[#This Row],[Ilosc]]</f>
        <v>41.800000000000004</v>
      </c>
    </row>
    <row r="1016" spans="1:9" x14ac:dyDescent="0.25">
      <c r="A1016" s="1">
        <v>40077</v>
      </c>
      <c r="B1016" s="2" t="s">
        <v>37</v>
      </c>
      <c r="C1016">
        <v>41</v>
      </c>
      <c r="D1016">
        <f>SUMIF(B:B,cukier[[#This Row],[NIP]],C:C)</f>
        <v>5232</v>
      </c>
      <c r="E1016" s="2">
        <f>YEAR(cukier[[#This Row],[Data]])</f>
        <v>2009</v>
      </c>
      <c r="F1016" s="2">
        <f>VLOOKUP(cukier[[#This Row],[Rok]],$U$8:$V$17,2)*cukier[[#This Row],[Ilosc]]</f>
        <v>87.33</v>
      </c>
      <c r="G1016" s="2">
        <f>SUMIFS(C:C,A:A,"&lt;"&amp;A1016,B:B,cukier[[#This Row],[NIP]])+cukier[[#This Row],[Ilosc]]</f>
        <v>2419</v>
      </c>
      <c r="H1016" s="2">
        <f>IF(cukier[[#This Row],[Dotychczas Kupno]]&lt;100, 0,IF(cukier[[#This Row],[Dotychczas Kupno]]&lt;1000, 0.05, IF(cukier[[#This Row],[Dotychczas Kupno]]&lt;10000, 0.1, 0.2)))</f>
        <v>0.1</v>
      </c>
      <c r="I1016" s="2">
        <f>cukier[[#This Row],[Rabat]]*cukier[[#This Row],[Ilosc]]</f>
        <v>4.1000000000000005</v>
      </c>
    </row>
    <row r="1017" spans="1:9" x14ac:dyDescent="0.25">
      <c r="A1017" s="1">
        <v>40083</v>
      </c>
      <c r="B1017" s="2" t="s">
        <v>17</v>
      </c>
      <c r="C1017">
        <v>488</v>
      </c>
      <c r="D1017">
        <f>SUMIF(B:B,cukier[[#This Row],[NIP]],C:C)</f>
        <v>19896</v>
      </c>
      <c r="E1017" s="2">
        <f>YEAR(cukier[[#This Row],[Data]])</f>
        <v>2009</v>
      </c>
      <c r="F1017" s="2">
        <f>VLOOKUP(cukier[[#This Row],[Rok]],$U$8:$V$17,2)*cukier[[#This Row],[Ilosc]]</f>
        <v>1039.44</v>
      </c>
      <c r="G1017" s="2">
        <f>SUMIFS(C:C,A:A,"&lt;"&amp;A1017,B:B,cukier[[#This Row],[NIP]])+cukier[[#This Row],[Ilosc]]</f>
        <v>9400</v>
      </c>
      <c r="H1017" s="2">
        <f>IF(cukier[[#This Row],[Dotychczas Kupno]]&lt;100, 0,IF(cukier[[#This Row],[Dotychczas Kupno]]&lt;1000, 0.05, IF(cukier[[#This Row],[Dotychczas Kupno]]&lt;10000, 0.1, 0.2)))</f>
        <v>0.1</v>
      </c>
      <c r="I1017" s="2">
        <f>cukier[[#This Row],[Rabat]]*cukier[[#This Row],[Ilosc]]</f>
        <v>48.800000000000004</v>
      </c>
    </row>
    <row r="1018" spans="1:9" x14ac:dyDescent="0.25">
      <c r="A1018" s="1">
        <v>40084</v>
      </c>
      <c r="B1018" s="2" t="s">
        <v>97</v>
      </c>
      <c r="C1018">
        <v>5</v>
      </c>
      <c r="D1018">
        <f>SUMIF(B:B,cukier[[#This Row],[NIP]],C:C)</f>
        <v>42</v>
      </c>
      <c r="E1018" s="2">
        <f>YEAR(cukier[[#This Row],[Data]])</f>
        <v>2009</v>
      </c>
      <c r="F1018" s="2">
        <f>VLOOKUP(cukier[[#This Row],[Rok]],$U$8:$V$17,2)*cukier[[#This Row],[Ilosc]]</f>
        <v>10.649999999999999</v>
      </c>
      <c r="G1018" s="2">
        <f>SUMIFS(C:C,A:A,"&lt;"&amp;A1018,B:B,cukier[[#This Row],[NIP]])+cukier[[#This Row],[Ilosc]]</f>
        <v>34</v>
      </c>
      <c r="H1018" s="2">
        <f>IF(cukier[[#This Row],[Dotychczas Kupno]]&lt;100, 0,IF(cukier[[#This Row],[Dotychczas Kupno]]&lt;1000, 0.05, IF(cukier[[#This Row],[Dotychczas Kupno]]&lt;10000, 0.1, 0.2)))</f>
        <v>0</v>
      </c>
      <c r="I1018" s="2">
        <f>cukier[[#This Row],[Rabat]]*cukier[[#This Row],[Ilosc]]</f>
        <v>0</v>
      </c>
    </row>
    <row r="1019" spans="1:9" x14ac:dyDescent="0.25">
      <c r="A1019" s="1">
        <v>40084</v>
      </c>
      <c r="B1019" s="2" t="s">
        <v>69</v>
      </c>
      <c r="C1019">
        <v>97</v>
      </c>
      <c r="D1019">
        <f>SUMIF(B:B,cukier[[#This Row],[NIP]],C:C)</f>
        <v>3803</v>
      </c>
      <c r="E1019" s="2">
        <f>YEAR(cukier[[#This Row],[Data]])</f>
        <v>2009</v>
      </c>
      <c r="F1019" s="2">
        <f>VLOOKUP(cukier[[#This Row],[Rok]],$U$8:$V$17,2)*cukier[[#This Row],[Ilosc]]</f>
        <v>206.60999999999999</v>
      </c>
      <c r="G1019" s="2">
        <f>SUMIFS(C:C,A:A,"&lt;"&amp;A1019,B:B,cukier[[#This Row],[NIP]])+cukier[[#This Row],[Ilosc]]</f>
        <v>2016</v>
      </c>
      <c r="H1019" s="2">
        <f>IF(cukier[[#This Row],[Dotychczas Kupno]]&lt;100, 0,IF(cukier[[#This Row],[Dotychczas Kupno]]&lt;1000, 0.05, IF(cukier[[#This Row],[Dotychczas Kupno]]&lt;10000, 0.1, 0.2)))</f>
        <v>0.1</v>
      </c>
      <c r="I1019" s="2">
        <f>cukier[[#This Row],[Rabat]]*cukier[[#This Row],[Ilosc]]</f>
        <v>9.7000000000000011</v>
      </c>
    </row>
    <row r="1020" spans="1:9" x14ac:dyDescent="0.25">
      <c r="A1020" s="1">
        <v>40085</v>
      </c>
      <c r="B1020" s="2" t="s">
        <v>8</v>
      </c>
      <c r="C1020">
        <v>58</v>
      </c>
      <c r="D1020">
        <f>SUMIF(B:B,cukier[[#This Row],[NIP]],C:C)</f>
        <v>3835</v>
      </c>
      <c r="E1020" s="2">
        <f>YEAR(cukier[[#This Row],[Data]])</f>
        <v>2009</v>
      </c>
      <c r="F1020" s="2">
        <f>VLOOKUP(cukier[[#This Row],[Rok]],$U$8:$V$17,2)*cukier[[#This Row],[Ilosc]]</f>
        <v>123.53999999999999</v>
      </c>
      <c r="G1020" s="2">
        <f>SUMIFS(C:C,A:A,"&lt;"&amp;A1020,B:B,cukier[[#This Row],[NIP]])+cukier[[#This Row],[Ilosc]]</f>
        <v>1803</v>
      </c>
      <c r="H1020" s="2">
        <f>IF(cukier[[#This Row],[Dotychczas Kupno]]&lt;100, 0,IF(cukier[[#This Row],[Dotychczas Kupno]]&lt;1000, 0.05, IF(cukier[[#This Row],[Dotychczas Kupno]]&lt;10000, 0.1, 0.2)))</f>
        <v>0.1</v>
      </c>
      <c r="I1020" s="2">
        <f>cukier[[#This Row],[Rabat]]*cukier[[#This Row],[Ilosc]]</f>
        <v>5.8000000000000007</v>
      </c>
    </row>
    <row r="1021" spans="1:9" x14ac:dyDescent="0.25">
      <c r="A1021" s="1">
        <v>40085</v>
      </c>
      <c r="B1021" s="2" t="s">
        <v>55</v>
      </c>
      <c r="C1021">
        <v>179</v>
      </c>
      <c r="D1021">
        <f>SUMIF(B:B,cukier[[#This Row],[NIP]],C:C)</f>
        <v>4926</v>
      </c>
      <c r="E1021" s="2">
        <f>YEAR(cukier[[#This Row],[Data]])</f>
        <v>2009</v>
      </c>
      <c r="F1021" s="2">
        <f>VLOOKUP(cukier[[#This Row],[Rok]],$U$8:$V$17,2)*cukier[[#This Row],[Ilosc]]</f>
        <v>381.27</v>
      </c>
      <c r="G1021" s="2">
        <f>SUMIFS(C:C,A:A,"&lt;"&amp;A1021,B:B,cukier[[#This Row],[NIP]])+cukier[[#This Row],[Ilosc]]</f>
        <v>2867</v>
      </c>
      <c r="H1021" s="2">
        <f>IF(cukier[[#This Row],[Dotychczas Kupno]]&lt;100, 0,IF(cukier[[#This Row],[Dotychczas Kupno]]&lt;1000, 0.05, IF(cukier[[#This Row],[Dotychczas Kupno]]&lt;10000, 0.1, 0.2)))</f>
        <v>0.1</v>
      </c>
      <c r="I1021" s="2">
        <f>cukier[[#This Row],[Rabat]]*cukier[[#This Row],[Ilosc]]</f>
        <v>17.900000000000002</v>
      </c>
    </row>
    <row r="1022" spans="1:9" x14ac:dyDescent="0.25">
      <c r="A1022" s="1">
        <v>40087</v>
      </c>
      <c r="B1022" s="2" t="s">
        <v>38</v>
      </c>
      <c r="C1022">
        <v>18</v>
      </c>
      <c r="D1022">
        <f>SUMIF(B:B,cukier[[#This Row],[NIP]],C:C)</f>
        <v>48</v>
      </c>
      <c r="E1022" s="2">
        <f>YEAR(cukier[[#This Row],[Data]])</f>
        <v>2009</v>
      </c>
      <c r="F1022" s="2">
        <f>VLOOKUP(cukier[[#This Row],[Rok]],$U$8:$V$17,2)*cukier[[#This Row],[Ilosc]]</f>
        <v>38.339999999999996</v>
      </c>
      <c r="G1022" s="2">
        <f>SUMIFS(C:C,A:A,"&lt;"&amp;A1022,B:B,cukier[[#This Row],[NIP]])+cukier[[#This Row],[Ilosc]]</f>
        <v>22</v>
      </c>
      <c r="H1022" s="2">
        <f>IF(cukier[[#This Row],[Dotychczas Kupno]]&lt;100, 0,IF(cukier[[#This Row],[Dotychczas Kupno]]&lt;1000, 0.05, IF(cukier[[#This Row],[Dotychczas Kupno]]&lt;10000, 0.1, 0.2)))</f>
        <v>0</v>
      </c>
      <c r="I1022" s="2">
        <f>cukier[[#This Row],[Rabat]]*cukier[[#This Row],[Ilosc]]</f>
        <v>0</v>
      </c>
    </row>
    <row r="1023" spans="1:9" x14ac:dyDescent="0.25">
      <c r="A1023" s="1">
        <v>40088</v>
      </c>
      <c r="B1023" s="2" t="s">
        <v>51</v>
      </c>
      <c r="C1023">
        <v>4</v>
      </c>
      <c r="D1023">
        <f>SUMIF(B:B,cukier[[#This Row],[NIP]],C:C)</f>
        <v>25</v>
      </c>
      <c r="E1023" s="2">
        <f>YEAR(cukier[[#This Row],[Data]])</f>
        <v>2009</v>
      </c>
      <c r="F1023" s="2">
        <f>VLOOKUP(cukier[[#This Row],[Rok]],$U$8:$V$17,2)*cukier[[#This Row],[Ilosc]]</f>
        <v>8.52</v>
      </c>
      <c r="G1023" s="2">
        <f>SUMIFS(C:C,A:A,"&lt;"&amp;A1023,B:B,cukier[[#This Row],[NIP]])+cukier[[#This Row],[Ilosc]]</f>
        <v>13</v>
      </c>
      <c r="H1023" s="2">
        <f>IF(cukier[[#This Row],[Dotychczas Kupno]]&lt;100, 0,IF(cukier[[#This Row],[Dotychczas Kupno]]&lt;1000, 0.05, IF(cukier[[#This Row],[Dotychczas Kupno]]&lt;10000, 0.1, 0.2)))</f>
        <v>0</v>
      </c>
      <c r="I1023" s="2">
        <f>cukier[[#This Row],[Rabat]]*cukier[[#This Row],[Ilosc]]</f>
        <v>0</v>
      </c>
    </row>
    <row r="1024" spans="1:9" x14ac:dyDescent="0.25">
      <c r="A1024" s="1">
        <v>40088</v>
      </c>
      <c r="B1024" s="2" t="s">
        <v>33</v>
      </c>
      <c r="C1024">
        <v>1</v>
      </c>
      <c r="D1024">
        <f>SUMIF(B:B,cukier[[#This Row],[NIP]],C:C)</f>
        <v>28</v>
      </c>
      <c r="E1024" s="2">
        <f>YEAR(cukier[[#This Row],[Data]])</f>
        <v>2009</v>
      </c>
      <c r="F1024" s="2">
        <f>VLOOKUP(cukier[[#This Row],[Rok]],$U$8:$V$17,2)*cukier[[#This Row],[Ilosc]]</f>
        <v>2.13</v>
      </c>
      <c r="G1024" s="2">
        <f>SUMIFS(C:C,A:A,"&lt;"&amp;A1024,B:B,cukier[[#This Row],[NIP]])+cukier[[#This Row],[Ilosc]]</f>
        <v>28</v>
      </c>
      <c r="H1024" s="2">
        <f>IF(cukier[[#This Row],[Dotychczas Kupno]]&lt;100, 0,IF(cukier[[#This Row],[Dotychczas Kupno]]&lt;1000, 0.05, IF(cukier[[#This Row],[Dotychczas Kupno]]&lt;10000, 0.1, 0.2)))</f>
        <v>0</v>
      </c>
      <c r="I1024" s="2">
        <f>cukier[[#This Row],[Rabat]]*cukier[[#This Row],[Ilosc]]</f>
        <v>0</v>
      </c>
    </row>
    <row r="1025" spans="1:9" x14ac:dyDescent="0.25">
      <c r="A1025" s="1">
        <v>40089</v>
      </c>
      <c r="B1025" s="2" t="s">
        <v>31</v>
      </c>
      <c r="C1025">
        <v>86</v>
      </c>
      <c r="D1025">
        <f>SUMIF(B:B,cukier[[#This Row],[NIP]],C:C)</f>
        <v>1737</v>
      </c>
      <c r="E1025" s="2">
        <f>YEAR(cukier[[#This Row],[Data]])</f>
        <v>2009</v>
      </c>
      <c r="F1025" s="2">
        <f>VLOOKUP(cukier[[#This Row],[Rok]],$U$8:$V$17,2)*cukier[[#This Row],[Ilosc]]</f>
        <v>183.17999999999998</v>
      </c>
      <c r="G1025" s="2">
        <f>SUMIFS(C:C,A:A,"&lt;"&amp;A1025,B:B,cukier[[#This Row],[NIP]])+cukier[[#This Row],[Ilosc]]</f>
        <v>1293</v>
      </c>
      <c r="H1025" s="2">
        <f>IF(cukier[[#This Row],[Dotychczas Kupno]]&lt;100, 0,IF(cukier[[#This Row],[Dotychczas Kupno]]&lt;1000, 0.05, IF(cukier[[#This Row],[Dotychczas Kupno]]&lt;10000, 0.1, 0.2)))</f>
        <v>0.1</v>
      </c>
      <c r="I1025" s="2">
        <f>cukier[[#This Row],[Rabat]]*cukier[[#This Row],[Ilosc]]</f>
        <v>8.6</v>
      </c>
    </row>
    <row r="1026" spans="1:9" x14ac:dyDescent="0.25">
      <c r="A1026" s="1">
        <v>40090</v>
      </c>
      <c r="B1026" s="2" t="s">
        <v>14</v>
      </c>
      <c r="C1026">
        <v>290</v>
      </c>
      <c r="D1026">
        <f>SUMIF(B:B,cukier[[#This Row],[NIP]],C:C)</f>
        <v>23660</v>
      </c>
      <c r="E1026" s="2">
        <f>YEAR(cukier[[#This Row],[Data]])</f>
        <v>2009</v>
      </c>
      <c r="F1026" s="2">
        <f>VLOOKUP(cukier[[#This Row],[Rok]],$U$8:$V$17,2)*cukier[[#This Row],[Ilosc]]</f>
        <v>617.69999999999993</v>
      </c>
      <c r="G1026" s="2">
        <f>SUMIFS(C:C,A:A,"&lt;"&amp;A1026,B:B,cukier[[#This Row],[NIP]])+cukier[[#This Row],[Ilosc]]</f>
        <v>11165</v>
      </c>
      <c r="H1026" s="2">
        <f>IF(cukier[[#This Row],[Dotychczas Kupno]]&lt;100, 0,IF(cukier[[#This Row],[Dotychczas Kupno]]&lt;1000, 0.05, IF(cukier[[#This Row],[Dotychczas Kupno]]&lt;10000, 0.1, 0.2)))</f>
        <v>0.2</v>
      </c>
      <c r="I1026" s="2">
        <f>cukier[[#This Row],[Rabat]]*cukier[[#This Row],[Ilosc]]</f>
        <v>58</v>
      </c>
    </row>
    <row r="1027" spans="1:9" x14ac:dyDescent="0.25">
      <c r="A1027" s="1">
        <v>40092</v>
      </c>
      <c r="B1027" s="2" t="s">
        <v>184</v>
      </c>
      <c r="C1027">
        <v>14</v>
      </c>
      <c r="D1027">
        <f>SUMIF(B:B,cukier[[#This Row],[NIP]],C:C)</f>
        <v>38</v>
      </c>
      <c r="E1027" s="2">
        <f>YEAR(cukier[[#This Row],[Data]])</f>
        <v>2009</v>
      </c>
      <c r="F1027" s="2">
        <f>VLOOKUP(cukier[[#This Row],[Rok]],$U$8:$V$17,2)*cukier[[#This Row],[Ilosc]]</f>
        <v>29.82</v>
      </c>
      <c r="G1027" s="2">
        <f>SUMIFS(C:C,A:A,"&lt;"&amp;A1027,B:B,cukier[[#This Row],[NIP]])+cukier[[#This Row],[Ilosc]]</f>
        <v>18</v>
      </c>
      <c r="H1027" s="2">
        <f>IF(cukier[[#This Row],[Dotychczas Kupno]]&lt;100, 0,IF(cukier[[#This Row],[Dotychczas Kupno]]&lt;1000, 0.05, IF(cukier[[#This Row],[Dotychczas Kupno]]&lt;10000, 0.1, 0.2)))</f>
        <v>0</v>
      </c>
      <c r="I1027" s="2">
        <f>cukier[[#This Row],[Rabat]]*cukier[[#This Row],[Ilosc]]</f>
        <v>0</v>
      </c>
    </row>
    <row r="1028" spans="1:9" x14ac:dyDescent="0.25">
      <c r="A1028" s="1">
        <v>40094</v>
      </c>
      <c r="B1028" s="2" t="s">
        <v>39</v>
      </c>
      <c r="C1028">
        <v>120</v>
      </c>
      <c r="D1028">
        <f>SUMIF(B:B,cukier[[#This Row],[NIP]],C:C)</f>
        <v>2042</v>
      </c>
      <c r="E1028" s="2">
        <f>YEAR(cukier[[#This Row],[Data]])</f>
        <v>2009</v>
      </c>
      <c r="F1028" s="2">
        <f>VLOOKUP(cukier[[#This Row],[Rok]],$U$8:$V$17,2)*cukier[[#This Row],[Ilosc]]</f>
        <v>255.6</v>
      </c>
      <c r="G1028" s="2">
        <f>SUMIFS(C:C,A:A,"&lt;"&amp;A1028,B:B,cukier[[#This Row],[NIP]])+cukier[[#This Row],[Ilosc]]</f>
        <v>960</v>
      </c>
      <c r="H1028" s="2">
        <f>IF(cukier[[#This Row],[Dotychczas Kupno]]&lt;100, 0,IF(cukier[[#This Row],[Dotychczas Kupno]]&lt;1000, 0.05, IF(cukier[[#This Row],[Dotychczas Kupno]]&lt;10000, 0.1, 0.2)))</f>
        <v>0.05</v>
      </c>
      <c r="I1028" s="2">
        <f>cukier[[#This Row],[Rabat]]*cukier[[#This Row],[Ilosc]]</f>
        <v>6</v>
      </c>
    </row>
    <row r="1029" spans="1:9" x14ac:dyDescent="0.25">
      <c r="A1029" s="1">
        <v>40094</v>
      </c>
      <c r="B1029" s="2" t="s">
        <v>123</v>
      </c>
      <c r="C1029">
        <v>28</v>
      </c>
      <c r="D1029">
        <f>SUMIF(B:B,cukier[[#This Row],[NIP]],C:C)</f>
        <v>807</v>
      </c>
      <c r="E1029" s="2">
        <f>YEAR(cukier[[#This Row],[Data]])</f>
        <v>2009</v>
      </c>
      <c r="F1029" s="2">
        <f>VLOOKUP(cukier[[#This Row],[Rok]],$U$8:$V$17,2)*cukier[[#This Row],[Ilosc]]</f>
        <v>59.64</v>
      </c>
      <c r="G1029" s="2">
        <f>SUMIFS(C:C,A:A,"&lt;"&amp;A1029,B:B,cukier[[#This Row],[NIP]])+cukier[[#This Row],[Ilosc]]</f>
        <v>352</v>
      </c>
      <c r="H1029" s="2">
        <f>IF(cukier[[#This Row],[Dotychczas Kupno]]&lt;100, 0,IF(cukier[[#This Row],[Dotychczas Kupno]]&lt;1000, 0.05, IF(cukier[[#This Row],[Dotychczas Kupno]]&lt;10000, 0.1, 0.2)))</f>
        <v>0.05</v>
      </c>
      <c r="I1029" s="2">
        <f>cukier[[#This Row],[Rabat]]*cukier[[#This Row],[Ilosc]]</f>
        <v>1.4000000000000001</v>
      </c>
    </row>
    <row r="1030" spans="1:9" x14ac:dyDescent="0.25">
      <c r="A1030" s="1">
        <v>40095</v>
      </c>
      <c r="B1030" s="2" t="s">
        <v>9</v>
      </c>
      <c r="C1030">
        <v>213</v>
      </c>
      <c r="D1030">
        <f>SUMIF(B:B,cukier[[#This Row],[NIP]],C:C)</f>
        <v>26955</v>
      </c>
      <c r="E1030" s="2">
        <f>YEAR(cukier[[#This Row],[Data]])</f>
        <v>2009</v>
      </c>
      <c r="F1030" s="2">
        <f>VLOOKUP(cukier[[#This Row],[Rok]],$U$8:$V$17,2)*cukier[[#This Row],[Ilosc]]</f>
        <v>453.69</v>
      </c>
      <c r="G1030" s="2">
        <f>SUMIFS(C:C,A:A,"&lt;"&amp;A1030,B:B,cukier[[#This Row],[NIP]])+cukier[[#This Row],[Ilosc]]</f>
        <v>12690</v>
      </c>
      <c r="H1030" s="2">
        <f>IF(cukier[[#This Row],[Dotychczas Kupno]]&lt;100, 0,IF(cukier[[#This Row],[Dotychczas Kupno]]&lt;1000, 0.05, IF(cukier[[#This Row],[Dotychczas Kupno]]&lt;10000, 0.1, 0.2)))</f>
        <v>0.2</v>
      </c>
      <c r="I1030" s="2">
        <f>cukier[[#This Row],[Rabat]]*cukier[[#This Row],[Ilosc]]</f>
        <v>42.6</v>
      </c>
    </row>
    <row r="1031" spans="1:9" x14ac:dyDescent="0.25">
      <c r="A1031" s="1">
        <v>40101</v>
      </c>
      <c r="B1031" s="2" t="s">
        <v>108</v>
      </c>
      <c r="C1031">
        <v>10</v>
      </c>
      <c r="D1031">
        <f>SUMIF(B:B,cukier[[#This Row],[NIP]],C:C)</f>
        <v>44</v>
      </c>
      <c r="E1031" s="2">
        <f>YEAR(cukier[[#This Row],[Data]])</f>
        <v>2009</v>
      </c>
      <c r="F1031" s="2">
        <f>VLOOKUP(cukier[[#This Row],[Rok]],$U$8:$V$17,2)*cukier[[#This Row],[Ilosc]]</f>
        <v>21.299999999999997</v>
      </c>
      <c r="G1031" s="2">
        <f>SUMIFS(C:C,A:A,"&lt;"&amp;A1031,B:B,cukier[[#This Row],[NIP]])+cukier[[#This Row],[Ilosc]]</f>
        <v>29</v>
      </c>
      <c r="H1031" s="2">
        <f>IF(cukier[[#This Row],[Dotychczas Kupno]]&lt;100, 0,IF(cukier[[#This Row],[Dotychczas Kupno]]&lt;1000, 0.05, IF(cukier[[#This Row],[Dotychczas Kupno]]&lt;10000, 0.1, 0.2)))</f>
        <v>0</v>
      </c>
      <c r="I1031" s="2">
        <f>cukier[[#This Row],[Rabat]]*cukier[[#This Row],[Ilosc]]</f>
        <v>0</v>
      </c>
    </row>
    <row r="1032" spans="1:9" x14ac:dyDescent="0.25">
      <c r="A1032" s="1">
        <v>40102</v>
      </c>
      <c r="B1032" s="2" t="s">
        <v>69</v>
      </c>
      <c r="C1032">
        <v>53</v>
      </c>
      <c r="D1032">
        <f>SUMIF(B:B,cukier[[#This Row],[NIP]],C:C)</f>
        <v>3803</v>
      </c>
      <c r="E1032" s="2">
        <f>YEAR(cukier[[#This Row],[Data]])</f>
        <v>2009</v>
      </c>
      <c r="F1032" s="2">
        <f>VLOOKUP(cukier[[#This Row],[Rok]],$U$8:$V$17,2)*cukier[[#This Row],[Ilosc]]</f>
        <v>112.89</v>
      </c>
      <c r="G1032" s="2">
        <f>SUMIFS(C:C,A:A,"&lt;"&amp;A1032,B:B,cukier[[#This Row],[NIP]])+cukier[[#This Row],[Ilosc]]</f>
        <v>2069</v>
      </c>
      <c r="H1032" s="2">
        <f>IF(cukier[[#This Row],[Dotychczas Kupno]]&lt;100, 0,IF(cukier[[#This Row],[Dotychczas Kupno]]&lt;1000, 0.05, IF(cukier[[#This Row],[Dotychczas Kupno]]&lt;10000, 0.1, 0.2)))</f>
        <v>0.1</v>
      </c>
      <c r="I1032" s="2">
        <f>cukier[[#This Row],[Rabat]]*cukier[[#This Row],[Ilosc]]</f>
        <v>5.3000000000000007</v>
      </c>
    </row>
    <row r="1033" spans="1:9" x14ac:dyDescent="0.25">
      <c r="A1033" s="1">
        <v>40103</v>
      </c>
      <c r="B1033" s="2" t="s">
        <v>30</v>
      </c>
      <c r="C1033">
        <v>178</v>
      </c>
      <c r="D1033">
        <f>SUMIF(B:B,cukier[[#This Row],[NIP]],C:C)</f>
        <v>5120</v>
      </c>
      <c r="E1033" s="2">
        <f>YEAR(cukier[[#This Row],[Data]])</f>
        <v>2009</v>
      </c>
      <c r="F1033" s="2">
        <f>VLOOKUP(cukier[[#This Row],[Rok]],$U$8:$V$17,2)*cukier[[#This Row],[Ilosc]]</f>
        <v>379.14</v>
      </c>
      <c r="G1033" s="2">
        <f>SUMIFS(C:C,A:A,"&lt;"&amp;A1033,B:B,cukier[[#This Row],[NIP]])+cukier[[#This Row],[Ilosc]]</f>
        <v>2723</v>
      </c>
      <c r="H1033" s="2">
        <f>IF(cukier[[#This Row],[Dotychczas Kupno]]&lt;100, 0,IF(cukier[[#This Row],[Dotychczas Kupno]]&lt;1000, 0.05, IF(cukier[[#This Row],[Dotychczas Kupno]]&lt;10000, 0.1, 0.2)))</f>
        <v>0.1</v>
      </c>
      <c r="I1033" s="2">
        <f>cukier[[#This Row],[Rabat]]*cukier[[#This Row],[Ilosc]]</f>
        <v>17.8</v>
      </c>
    </row>
    <row r="1034" spans="1:9" x14ac:dyDescent="0.25">
      <c r="A1034" s="1">
        <v>40103</v>
      </c>
      <c r="B1034" s="2" t="s">
        <v>74</v>
      </c>
      <c r="C1034">
        <v>6</v>
      </c>
      <c r="D1034">
        <f>SUMIF(B:B,cukier[[#This Row],[NIP]],C:C)</f>
        <v>38</v>
      </c>
      <c r="E1034" s="2">
        <f>YEAR(cukier[[#This Row],[Data]])</f>
        <v>2009</v>
      </c>
      <c r="F1034" s="2">
        <f>VLOOKUP(cukier[[#This Row],[Rok]],$U$8:$V$17,2)*cukier[[#This Row],[Ilosc]]</f>
        <v>12.78</v>
      </c>
      <c r="G1034" s="2">
        <f>SUMIFS(C:C,A:A,"&lt;"&amp;A1034,B:B,cukier[[#This Row],[NIP]])+cukier[[#This Row],[Ilosc]]</f>
        <v>17</v>
      </c>
      <c r="H1034" s="2">
        <f>IF(cukier[[#This Row],[Dotychczas Kupno]]&lt;100, 0,IF(cukier[[#This Row],[Dotychczas Kupno]]&lt;1000, 0.05, IF(cukier[[#This Row],[Dotychczas Kupno]]&lt;10000, 0.1, 0.2)))</f>
        <v>0</v>
      </c>
      <c r="I1034" s="2">
        <f>cukier[[#This Row],[Rabat]]*cukier[[#This Row],[Ilosc]]</f>
        <v>0</v>
      </c>
    </row>
    <row r="1035" spans="1:9" x14ac:dyDescent="0.25">
      <c r="A1035" s="1">
        <v>40107</v>
      </c>
      <c r="B1035" s="2" t="s">
        <v>9</v>
      </c>
      <c r="C1035">
        <v>118</v>
      </c>
      <c r="D1035">
        <f>SUMIF(B:B,cukier[[#This Row],[NIP]],C:C)</f>
        <v>26955</v>
      </c>
      <c r="E1035" s="2">
        <f>YEAR(cukier[[#This Row],[Data]])</f>
        <v>2009</v>
      </c>
      <c r="F1035" s="2">
        <f>VLOOKUP(cukier[[#This Row],[Rok]],$U$8:$V$17,2)*cukier[[#This Row],[Ilosc]]</f>
        <v>251.33999999999997</v>
      </c>
      <c r="G1035" s="2">
        <f>SUMIFS(C:C,A:A,"&lt;"&amp;A1035,B:B,cukier[[#This Row],[NIP]])+cukier[[#This Row],[Ilosc]]</f>
        <v>12808</v>
      </c>
      <c r="H1035" s="2">
        <f>IF(cukier[[#This Row],[Dotychczas Kupno]]&lt;100, 0,IF(cukier[[#This Row],[Dotychczas Kupno]]&lt;1000, 0.05, IF(cukier[[#This Row],[Dotychczas Kupno]]&lt;10000, 0.1, 0.2)))</f>
        <v>0.2</v>
      </c>
      <c r="I1035" s="2">
        <f>cukier[[#This Row],[Rabat]]*cukier[[#This Row],[Ilosc]]</f>
        <v>23.6</v>
      </c>
    </row>
    <row r="1036" spans="1:9" x14ac:dyDescent="0.25">
      <c r="A1036" s="1">
        <v>40107</v>
      </c>
      <c r="B1036" s="2" t="s">
        <v>70</v>
      </c>
      <c r="C1036">
        <v>5</v>
      </c>
      <c r="D1036">
        <f>SUMIF(B:B,cukier[[#This Row],[NIP]],C:C)</f>
        <v>55</v>
      </c>
      <c r="E1036" s="2">
        <f>YEAR(cukier[[#This Row],[Data]])</f>
        <v>2009</v>
      </c>
      <c r="F1036" s="2">
        <f>VLOOKUP(cukier[[#This Row],[Rok]],$U$8:$V$17,2)*cukier[[#This Row],[Ilosc]]</f>
        <v>10.649999999999999</v>
      </c>
      <c r="G1036" s="2">
        <f>SUMIFS(C:C,A:A,"&lt;"&amp;A1036,B:B,cukier[[#This Row],[NIP]])+cukier[[#This Row],[Ilosc]]</f>
        <v>22</v>
      </c>
      <c r="H1036" s="2">
        <f>IF(cukier[[#This Row],[Dotychczas Kupno]]&lt;100, 0,IF(cukier[[#This Row],[Dotychczas Kupno]]&lt;1000, 0.05, IF(cukier[[#This Row],[Dotychczas Kupno]]&lt;10000, 0.1, 0.2)))</f>
        <v>0</v>
      </c>
      <c r="I1036" s="2">
        <f>cukier[[#This Row],[Rabat]]*cukier[[#This Row],[Ilosc]]</f>
        <v>0</v>
      </c>
    </row>
    <row r="1037" spans="1:9" x14ac:dyDescent="0.25">
      <c r="A1037" s="1">
        <v>40108</v>
      </c>
      <c r="B1037" s="2" t="s">
        <v>18</v>
      </c>
      <c r="C1037">
        <v>89</v>
      </c>
      <c r="D1037">
        <f>SUMIF(B:B,cukier[[#This Row],[NIP]],C:C)</f>
        <v>5156</v>
      </c>
      <c r="E1037" s="2">
        <f>YEAR(cukier[[#This Row],[Data]])</f>
        <v>2009</v>
      </c>
      <c r="F1037" s="2">
        <f>VLOOKUP(cukier[[#This Row],[Rok]],$U$8:$V$17,2)*cukier[[#This Row],[Ilosc]]</f>
        <v>189.57</v>
      </c>
      <c r="G1037" s="2">
        <f>SUMIFS(C:C,A:A,"&lt;"&amp;A1037,B:B,cukier[[#This Row],[NIP]])+cukier[[#This Row],[Ilosc]]</f>
        <v>3265</v>
      </c>
      <c r="H1037" s="2">
        <f>IF(cukier[[#This Row],[Dotychczas Kupno]]&lt;100, 0,IF(cukier[[#This Row],[Dotychczas Kupno]]&lt;1000, 0.05, IF(cukier[[#This Row],[Dotychczas Kupno]]&lt;10000, 0.1, 0.2)))</f>
        <v>0.1</v>
      </c>
      <c r="I1037" s="2">
        <f>cukier[[#This Row],[Rabat]]*cukier[[#This Row],[Ilosc]]</f>
        <v>8.9</v>
      </c>
    </row>
    <row r="1038" spans="1:9" x14ac:dyDescent="0.25">
      <c r="A1038" s="1">
        <v>40113</v>
      </c>
      <c r="B1038" s="2" t="s">
        <v>35</v>
      </c>
      <c r="C1038">
        <v>22</v>
      </c>
      <c r="D1038">
        <f>SUMIF(B:B,cukier[[#This Row],[NIP]],C:C)</f>
        <v>4407</v>
      </c>
      <c r="E1038" s="2">
        <f>YEAR(cukier[[#This Row],[Data]])</f>
        <v>2009</v>
      </c>
      <c r="F1038" s="2">
        <f>VLOOKUP(cukier[[#This Row],[Rok]],$U$8:$V$17,2)*cukier[[#This Row],[Ilosc]]</f>
        <v>46.86</v>
      </c>
      <c r="G1038" s="2">
        <f>SUMIFS(C:C,A:A,"&lt;"&amp;A1038,B:B,cukier[[#This Row],[NIP]])+cukier[[#This Row],[Ilosc]]</f>
        <v>1339</v>
      </c>
      <c r="H1038" s="2">
        <f>IF(cukier[[#This Row],[Dotychczas Kupno]]&lt;100, 0,IF(cukier[[#This Row],[Dotychczas Kupno]]&lt;1000, 0.05, IF(cukier[[#This Row],[Dotychczas Kupno]]&lt;10000, 0.1, 0.2)))</f>
        <v>0.1</v>
      </c>
      <c r="I1038" s="2">
        <f>cukier[[#This Row],[Rabat]]*cukier[[#This Row],[Ilosc]]</f>
        <v>2.2000000000000002</v>
      </c>
    </row>
    <row r="1039" spans="1:9" x14ac:dyDescent="0.25">
      <c r="A1039" s="1">
        <v>40114</v>
      </c>
      <c r="B1039" s="2" t="s">
        <v>18</v>
      </c>
      <c r="C1039">
        <v>199</v>
      </c>
      <c r="D1039">
        <f>SUMIF(B:B,cukier[[#This Row],[NIP]],C:C)</f>
        <v>5156</v>
      </c>
      <c r="E1039" s="2">
        <f>YEAR(cukier[[#This Row],[Data]])</f>
        <v>2009</v>
      </c>
      <c r="F1039" s="2">
        <f>VLOOKUP(cukier[[#This Row],[Rok]],$U$8:$V$17,2)*cukier[[#This Row],[Ilosc]]</f>
        <v>423.87</v>
      </c>
      <c r="G1039" s="2">
        <f>SUMIFS(C:C,A:A,"&lt;"&amp;A1039,B:B,cukier[[#This Row],[NIP]])+cukier[[#This Row],[Ilosc]]</f>
        <v>3464</v>
      </c>
      <c r="H1039" s="2">
        <f>IF(cukier[[#This Row],[Dotychczas Kupno]]&lt;100, 0,IF(cukier[[#This Row],[Dotychczas Kupno]]&lt;1000, 0.05, IF(cukier[[#This Row],[Dotychczas Kupno]]&lt;10000, 0.1, 0.2)))</f>
        <v>0.1</v>
      </c>
      <c r="I1039" s="2">
        <f>cukier[[#This Row],[Rabat]]*cukier[[#This Row],[Ilosc]]</f>
        <v>19.900000000000002</v>
      </c>
    </row>
    <row r="1040" spans="1:9" x14ac:dyDescent="0.25">
      <c r="A1040" s="1">
        <v>40120</v>
      </c>
      <c r="B1040" s="2" t="s">
        <v>109</v>
      </c>
      <c r="C1040">
        <v>8</v>
      </c>
      <c r="D1040">
        <f>SUMIF(B:B,cukier[[#This Row],[NIP]],C:C)</f>
        <v>52</v>
      </c>
      <c r="E1040" s="2">
        <f>YEAR(cukier[[#This Row],[Data]])</f>
        <v>2009</v>
      </c>
      <c r="F1040" s="2">
        <f>VLOOKUP(cukier[[#This Row],[Rok]],$U$8:$V$17,2)*cukier[[#This Row],[Ilosc]]</f>
        <v>17.04</v>
      </c>
      <c r="G1040" s="2">
        <f>SUMIFS(C:C,A:A,"&lt;"&amp;A1040,B:B,cukier[[#This Row],[NIP]])+cukier[[#This Row],[Ilosc]]</f>
        <v>38</v>
      </c>
      <c r="H1040" s="2">
        <f>IF(cukier[[#This Row],[Dotychczas Kupno]]&lt;100, 0,IF(cukier[[#This Row],[Dotychczas Kupno]]&lt;1000, 0.05, IF(cukier[[#This Row],[Dotychczas Kupno]]&lt;10000, 0.1, 0.2)))</f>
        <v>0</v>
      </c>
      <c r="I1040" s="2">
        <f>cukier[[#This Row],[Rabat]]*cukier[[#This Row],[Ilosc]]</f>
        <v>0</v>
      </c>
    </row>
    <row r="1041" spans="1:9" x14ac:dyDescent="0.25">
      <c r="A1041" s="1">
        <v>40120</v>
      </c>
      <c r="B1041" s="2" t="s">
        <v>18</v>
      </c>
      <c r="C1041">
        <v>198</v>
      </c>
      <c r="D1041">
        <f>SUMIF(B:B,cukier[[#This Row],[NIP]],C:C)</f>
        <v>5156</v>
      </c>
      <c r="E1041" s="2">
        <f>YEAR(cukier[[#This Row],[Data]])</f>
        <v>2009</v>
      </c>
      <c r="F1041" s="2">
        <f>VLOOKUP(cukier[[#This Row],[Rok]],$U$8:$V$17,2)*cukier[[#This Row],[Ilosc]]</f>
        <v>421.73999999999995</v>
      </c>
      <c r="G1041" s="2">
        <f>SUMIFS(C:C,A:A,"&lt;"&amp;A1041,B:B,cukier[[#This Row],[NIP]])+cukier[[#This Row],[Ilosc]]</f>
        <v>3662</v>
      </c>
      <c r="H1041" s="2">
        <f>IF(cukier[[#This Row],[Dotychczas Kupno]]&lt;100, 0,IF(cukier[[#This Row],[Dotychczas Kupno]]&lt;1000, 0.05, IF(cukier[[#This Row],[Dotychczas Kupno]]&lt;10000, 0.1, 0.2)))</f>
        <v>0.1</v>
      </c>
      <c r="I1041" s="2">
        <f>cukier[[#This Row],[Rabat]]*cukier[[#This Row],[Ilosc]]</f>
        <v>19.8</v>
      </c>
    </row>
    <row r="1042" spans="1:9" x14ac:dyDescent="0.25">
      <c r="A1042" s="1">
        <v>40121</v>
      </c>
      <c r="B1042" s="2" t="s">
        <v>95</v>
      </c>
      <c r="C1042">
        <v>6</v>
      </c>
      <c r="D1042">
        <f>SUMIF(B:B,cukier[[#This Row],[NIP]],C:C)</f>
        <v>8</v>
      </c>
      <c r="E1042" s="2">
        <f>YEAR(cukier[[#This Row],[Data]])</f>
        <v>2009</v>
      </c>
      <c r="F1042" s="2">
        <f>VLOOKUP(cukier[[#This Row],[Rok]],$U$8:$V$17,2)*cukier[[#This Row],[Ilosc]]</f>
        <v>12.78</v>
      </c>
      <c r="G1042" s="2">
        <f>SUMIFS(C:C,A:A,"&lt;"&amp;A1042,B:B,cukier[[#This Row],[NIP]])+cukier[[#This Row],[Ilosc]]</f>
        <v>8</v>
      </c>
      <c r="H1042" s="2">
        <f>IF(cukier[[#This Row],[Dotychczas Kupno]]&lt;100, 0,IF(cukier[[#This Row],[Dotychczas Kupno]]&lt;1000, 0.05, IF(cukier[[#This Row],[Dotychczas Kupno]]&lt;10000, 0.1, 0.2)))</f>
        <v>0</v>
      </c>
      <c r="I1042" s="2">
        <f>cukier[[#This Row],[Rabat]]*cukier[[#This Row],[Ilosc]]</f>
        <v>0</v>
      </c>
    </row>
    <row r="1043" spans="1:9" x14ac:dyDescent="0.25">
      <c r="A1043" s="1">
        <v>40121</v>
      </c>
      <c r="B1043" s="2" t="s">
        <v>23</v>
      </c>
      <c r="C1043">
        <v>68</v>
      </c>
      <c r="D1043">
        <f>SUMIF(B:B,cukier[[#This Row],[NIP]],C:C)</f>
        <v>3905</v>
      </c>
      <c r="E1043" s="2">
        <f>YEAR(cukier[[#This Row],[Data]])</f>
        <v>2009</v>
      </c>
      <c r="F1043" s="2">
        <f>VLOOKUP(cukier[[#This Row],[Rok]],$U$8:$V$17,2)*cukier[[#This Row],[Ilosc]]</f>
        <v>144.84</v>
      </c>
      <c r="G1043" s="2">
        <f>SUMIFS(C:C,A:A,"&lt;"&amp;A1043,B:B,cukier[[#This Row],[NIP]])+cukier[[#This Row],[Ilosc]]</f>
        <v>2404</v>
      </c>
      <c r="H1043" s="2">
        <f>IF(cukier[[#This Row],[Dotychczas Kupno]]&lt;100, 0,IF(cukier[[#This Row],[Dotychczas Kupno]]&lt;1000, 0.05, IF(cukier[[#This Row],[Dotychczas Kupno]]&lt;10000, 0.1, 0.2)))</f>
        <v>0.1</v>
      </c>
      <c r="I1043" s="2">
        <f>cukier[[#This Row],[Rabat]]*cukier[[#This Row],[Ilosc]]</f>
        <v>6.8000000000000007</v>
      </c>
    </row>
    <row r="1044" spans="1:9" x14ac:dyDescent="0.25">
      <c r="A1044" s="1">
        <v>40121</v>
      </c>
      <c r="B1044" s="2" t="s">
        <v>102</v>
      </c>
      <c r="C1044">
        <v>200</v>
      </c>
      <c r="D1044">
        <f>SUMIF(B:B,cukier[[#This Row],[NIP]],C:C)</f>
        <v>7904</v>
      </c>
      <c r="E1044" s="2">
        <f>YEAR(cukier[[#This Row],[Data]])</f>
        <v>2009</v>
      </c>
      <c r="F1044" s="2">
        <f>VLOOKUP(cukier[[#This Row],[Rok]],$U$8:$V$17,2)*cukier[[#This Row],[Ilosc]]</f>
        <v>426</v>
      </c>
      <c r="G1044" s="2">
        <f>SUMIFS(C:C,A:A,"&lt;"&amp;A1044,B:B,cukier[[#This Row],[NIP]])+cukier[[#This Row],[Ilosc]]</f>
        <v>3286</v>
      </c>
      <c r="H1044" s="2">
        <f>IF(cukier[[#This Row],[Dotychczas Kupno]]&lt;100, 0,IF(cukier[[#This Row],[Dotychczas Kupno]]&lt;1000, 0.05, IF(cukier[[#This Row],[Dotychczas Kupno]]&lt;10000, 0.1, 0.2)))</f>
        <v>0.1</v>
      </c>
      <c r="I1044" s="2">
        <f>cukier[[#This Row],[Rabat]]*cukier[[#This Row],[Ilosc]]</f>
        <v>20</v>
      </c>
    </row>
    <row r="1045" spans="1:9" x14ac:dyDescent="0.25">
      <c r="A1045" s="1">
        <v>40122</v>
      </c>
      <c r="B1045" s="2" t="s">
        <v>5</v>
      </c>
      <c r="C1045">
        <v>426</v>
      </c>
      <c r="D1045">
        <f>SUMIF(B:B,cukier[[#This Row],[NIP]],C:C)</f>
        <v>11402</v>
      </c>
      <c r="E1045" s="2">
        <f>YEAR(cukier[[#This Row],[Data]])</f>
        <v>2009</v>
      </c>
      <c r="F1045" s="2">
        <f>VLOOKUP(cukier[[#This Row],[Rok]],$U$8:$V$17,2)*cukier[[#This Row],[Ilosc]]</f>
        <v>907.38</v>
      </c>
      <c r="G1045" s="2">
        <f>SUMIFS(C:C,A:A,"&lt;"&amp;A1045,B:B,cukier[[#This Row],[NIP]])+cukier[[#This Row],[Ilosc]]</f>
        <v>7573</v>
      </c>
      <c r="H1045" s="2">
        <f>IF(cukier[[#This Row],[Dotychczas Kupno]]&lt;100, 0,IF(cukier[[#This Row],[Dotychczas Kupno]]&lt;1000, 0.05, IF(cukier[[#This Row],[Dotychczas Kupno]]&lt;10000, 0.1, 0.2)))</f>
        <v>0.1</v>
      </c>
      <c r="I1045" s="2">
        <f>cukier[[#This Row],[Rabat]]*cukier[[#This Row],[Ilosc]]</f>
        <v>42.6</v>
      </c>
    </row>
    <row r="1046" spans="1:9" x14ac:dyDescent="0.25">
      <c r="A1046" s="1">
        <v>40122</v>
      </c>
      <c r="B1046" s="2" t="s">
        <v>78</v>
      </c>
      <c r="C1046">
        <v>142</v>
      </c>
      <c r="D1046">
        <f>SUMIF(B:B,cukier[[#This Row],[NIP]],C:C)</f>
        <v>2123</v>
      </c>
      <c r="E1046" s="2">
        <f>YEAR(cukier[[#This Row],[Data]])</f>
        <v>2009</v>
      </c>
      <c r="F1046" s="2">
        <f>VLOOKUP(cukier[[#This Row],[Rok]],$U$8:$V$17,2)*cukier[[#This Row],[Ilosc]]</f>
        <v>302.45999999999998</v>
      </c>
      <c r="G1046" s="2">
        <f>SUMIFS(C:C,A:A,"&lt;"&amp;A1046,B:B,cukier[[#This Row],[NIP]])+cukier[[#This Row],[Ilosc]]</f>
        <v>1600</v>
      </c>
      <c r="H1046" s="2">
        <f>IF(cukier[[#This Row],[Dotychczas Kupno]]&lt;100, 0,IF(cukier[[#This Row],[Dotychczas Kupno]]&lt;1000, 0.05, IF(cukier[[#This Row],[Dotychczas Kupno]]&lt;10000, 0.1, 0.2)))</f>
        <v>0.1</v>
      </c>
      <c r="I1046" s="2">
        <f>cukier[[#This Row],[Rabat]]*cukier[[#This Row],[Ilosc]]</f>
        <v>14.200000000000001</v>
      </c>
    </row>
    <row r="1047" spans="1:9" x14ac:dyDescent="0.25">
      <c r="A1047" s="1">
        <v>40122</v>
      </c>
      <c r="B1047" s="2" t="s">
        <v>7</v>
      </c>
      <c r="C1047">
        <v>298</v>
      </c>
      <c r="D1047">
        <f>SUMIF(B:B,cukier[[#This Row],[NIP]],C:C)</f>
        <v>27505</v>
      </c>
      <c r="E1047" s="2">
        <f>YEAR(cukier[[#This Row],[Data]])</f>
        <v>2009</v>
      </c>
      <c r="F1047" s="2">
        <f>VLOOKUP(cukier[[#This Row],[Rok]],$U$8:$V$17,2)*cukier[[#This Row],[Ilosc]]</f>
        <v>634.74</v>
      </c>
      <c r="G1047" s="2">
        <f>SUMIFS(C:C,A:A,"&lt;"&amp;A1047,B:B,cukier[[#This Row],[NIP]])+cukier[[#This Row],[Ilosc]]</f>
        <v>13656</v>
      </c>
      <c r="H1047" s="2">
        <f>IF(cukier[[#This Row],[Dotychczas Kupno]]&lt;100, 0,IF(cukier[[#This Row],[Dotychczas Kupno]]&lt;1000, 0.05, IF(cukier[[#This Row],[Dotychczas Kupno]]&lt;10000, 0.1, 0.2)))</f>
        <v>0.2</v>
      </c>
      <c r="I1047" s="2">
        <f>cukier[[#This Row],[Rabat]]*cukier[[#This Row],[Ilosc]]</f>
        <v>59.6</v>
      </c>
    </row>
    <row r="1048" spans="1:9" x14ac:dyDescent="0.25">
      <c r="A1048" s="1">
        <v>40124</v>
      </c>
      <c r="B1048" s="2" t="s">
        <v>17</v>
      </c>
      <c r="C1048">
        <v>224</v>
      </c>
      <c r="D1048">
        <f>SUMIF(B:B,cukier[[#This Row],[NIP]],C:C)</f>
        <v>19896</v>
      </c>
      <c r="E1048" s="2">
        <f>YEAR(cukier[[#This Row],[Data]])</f>
        <v>2009</v>
      </c>
      <c r="F1048" s="2">
        <f>VLOOKUP(cukier[[#This Row],[Rok]],$U$8:$V$17,2)*cukier[[#This Row],[Ilosc]]</f>
        <v>477.12</v>
      </c>
      <c r="G1048" s="2">
        <f>SUMIFS(C:C,A:A,"&lt;"&amp;A1048,B:B,cukier[[#This Row],[NIP]])+cukier[[#This Row],[Ilosc]]</f>
        <v>9624</v>
      </c>
      <c r="H1048" s="2">
        <f>IF(cukier[[#This Row],[Dotychczas Kupno]]&lt;100, 0,IF(cukier[[#This Row],[Dotychczas Kupno]]&lt;1000, 0.05, IF(cukier[[#This Row],[Dotychczas Kupno]]&lt;10000, 0.1, 0.2)))</f>
        <v>0.1</v>
      </c>
      <c r="I1048" s="2">
        <f>cukier[[#This Row],[Rabat]]*cukier[[#This Row],[Ilosc]]</f>
        <v>22.400000000000002</v>
      </c>
    </row>
    <row r="1049" spans="1:9" x14ac:dyDescent="0.25">
      <c r="A1049" s="1">
        <v>40126</v>
      </c>
      <c r="B1049" s="2" t="s">
        <v>5</v>
      </c>
      <c r="C1049">
        <v>133</v>
      </c>
      <c r="D1049">
        <f>SUMIF(B:B,cukier[[#This Row],[NIP]],C:C)</f>
        <v>11402</v>
      </c>
      <c r="E1049" s="2">
        <f>YEAR(cukier[[#This Row],[Data]])</f>
        <v>2009</v>
      </c>
      <c r="F1049" s="2">
        <f>VLOOKUP(cukier[[#This Row],[Rok]],$U$8:$V$17,2)*cukier[[#This Row],[Ilosc]]</f>
        <v>283.28999999999996</v>
      </c>
      <c r="G1049" s="2">
        <f>SUMIFS(C:C,A:A,"&lt;"&amp;A1049,B:B,cukier[[#This Row],[NIP]])+cukier[[#This Row],[Ilosc]]</f>
        <v>7706</v>
      </c>
      <c r="H1049" s="2">
        <f>IF(cukier[[#This Row],[Dotychczas Kupno]]&lt;100, 0,IF(cukier[[#This Row],[Dotychczas Kupno]]&lt;1000, 0.05, IF(cukier[[#This Row],[Dotychczas Kupno]]&lt;10000, 0.1, 0.2)))</f>
        <v>0.1</v>
      </c>
      <c r="I1049" s="2">
        <f>cukier[[#This Row],[Rabat]]*cukier[[#This Row],[Ilosc]]</f>
        <v>13.3</v>
      </c>
    </row>
    <row r="1050" spans="1:9" x14ac:dyDescent="0.25">
      <c r="A1050" s="1">
        <v>40128</v>
      </c>
      <c r="B1050" s="2" t="s">
        <v>45</v>
      </c>
      <c r="C1050">
        <v>326</v>
      </c>
      <c r="D1050">
        <f>SUMIF(B:B,cukier[[#This Row],[NIP]],C:C)</f>
        <v>26451</v>
      </c>
      <c r="E1050" s="2">
        <f>YEAR(cukier[[#This Row],[Data]])</f>
        <v>2009</v>
      </c>
      <c r="F1050" s="2">
        <f>VLOOKUP(cukier[[#This Row],[Rok]],$U$8:$V$17,2)*cukier[[#This Row],[Ilosc]]</f>
        <v>694.38</v>
      </c>
      <c r="G1050" s="2">
        <f>SUMIFS(C:C,A:A,"&lt;"&amp;A1050,B:B,cukier[[#This Row],[NIP]])+cukier[[#This Row],[Ilosc]]</f>
        <v>13283</v>
      </c>
      <c r="H1050" s="2">
        <f>IF(cukier[[#This Row],[Dotychczas Kupno]]&lt;100, 0,IF(cukier[[#This Row],[Dotychczas Kupno]]&lt;1000, 0.05, IF(cukier[[#This Row],[Dotychczas Kupno]]&lt;10000, 0.1, 0.2)))</f>
        <v>0.2</v>
      </c>
      <c r="I1050" s="2">
        <f>cukier[[#This Row],[Rabat]]*cukier[[#This Row],[Ilosc]]</f>
        <v>65.2</v>
      </c>
    </row>
    <row r="1051" spans="1:9" x14ac:dyDescent="0.25">
      <c r="A1051" s="1">
        <v>40128</v>
      </c>
      <c r="B1051" s="2" t="s">
        <v>120</v>
      </c>
      <c r="C1051">
        <v>102</v>
      </c>
      <c r="D1051">
        <f>SUMIF(B:B,cukier[[#This Row],[NIP]],C:C)</f>
        <v>815</v>
      </c>
      <c r="E1051" s="2">
        <f>YEAR(cukier[[#This Row],[Data]])</f>
        <v>2009</v>
      </c>
      <c r="F1051" s="2">
        <f>VLOOKUP(cukier[[#This Row],[Rok]],$U$8:$V$17,2)*cukier[[#This Row],[Ilosc]]</f>
        <v>217.26</v>
      </c>
      <c r="G1051" s="2">
        <f>SUMIFS(C:C,A:A,"&lt;"&amp;A1051,B:B,cukier[[#This Row],[NIP]])+cukier[[#This Row],[Ilosc]]</f>
        <v>449</v>
      </c>
      <c r="H1051" s="2">
        <f>IF(cukier[[#This Row],[Dotychczas Kupno]]&lt;100, 0,IF(cukier[[#This Row],[Dotychczas Kupno]]&lt;1000, 0.05, IF(cukier[[#This Row],[Dotychczas Kupno]]&lt;10000, 0.1, 0.2)))</f>
        <v>0.05</v>
      </c>
      <c r="I1051" s="2">
        <f>cukier[[#This Row],[Rabat]]*cukier[[#This Row],[Ilosc]]</f>
        <v>5.1000000000000005</v>
      </c>
    </row>
    <row r="1052" spans="1:9" x14ac:dyDescent="0.25">
      <c r="A1052" s="1">
        <v>40129</v>
      </c>
      <c r="B1052" s="2" t="s">
        <v>7</v>
      </c>
      <c r="C1052">
        <v>332</v>
      </c>
      <c r="D1052">
        <f>SUMIF(B:B,cukier[[#This Row],[NIP]],C:C)</f>
        <v>27505</v>
      </c>
      <c r="E1052" s="2">
        <f>YEAR(cukier[[#This Row],[Data]])</f>
        <v>2009</v>
      </c>
      <c r="F1052" s="2">
        <f>VLOOKUP(cukier[[#This Row],[Rok]],$U$8:$V$17,2)*cukier[[#This Row],[Ilosc]]</f>
        <v>707.16</v>
      </c>
      <c r="G1052" s="2">
        <f>SUMIFS(C:C,A:A,"&lt;"&amp;A1052,B:B,cukier[[#This Row],[NIP]])+cukier[[#This Row],[Ilosc]]</f>
        <v>13988</v>
      </c>
      <c r="H1052" s="2">
        <f>IF(cukier[[#This Row],[Dotychczas Kupno]]&lt;100, 0,IF(cukier[[#This Row],[Dotychczas Kupno]]&lt;1000, 0.05, IF(cukier[[#This Row],[Dotychczas Kupno]]&lt;10000, 0.1, 0.2)))</f>
        <v>0.2</v>
      </c>
      <c r="I1052" s="2">
        <f>cukier[[#This Row],[Rabat]]*cukier[[#This Row],[Ilosc]]</f>
        <v>66.400000000000006</v>
      </c>
    </row>
    <row r="1053" spans="1:9" x14ac:dyDescent="0.25">
      <c r="A1053" s="1">
        <v>40130</v>
      </c>
      <c r="B1053" s="2" t="s">
        <v>19</v>
      </c>
      <c r="C1053">
        <v>95</v>
      </c>
      <c r="D1053">
        <f>SUMIF(B:B,cukier[[#This Row],[NIP]],C:C)</f>
        <v>4784</v>
      </c>
      <c r="E1053" s="2">
        <f>YEAR(cukier[[#This Row],[Data]])</f>
        <v>2009</v>
      </c>
      <c r="F1053" s="2">
        <f>VLOOKUP(cukier[[#This Row],[Rok]],$U$8:$V$17,2)*cukier[[#This Row],[Ilosc]]</f>
        <v>202.35</v>
      </c>
      <c r="G1053" s="2">
        <f>SUMIFS(C:C,A:A,"&lt;"&amp;A1053,B:B,cukier[[#This Row],[NIP]])+cukier[[#This Row],[Ilosc]]</f>
        <v>1878</v>
      </c>
      <c r="H1053" s="2">
        <f>IF(cukier[[#This Row],[Dotychczas Kupno]]&lt;100, 0,IF(cukier[[#This Row],[Dotychczas Kupno]]&lt;1000, 0.05, IF(cukier[[#This Row],[Dotychczas Kupno]]&lt;10000, 0.1, 0.2)))</f>
        <v>0.1</v>
      </c>
      <c r="I1053" s="2">
        <f>cukier[[#This Row],[Rabat]]*cukier[[#This Row],[Ilosc]]</f>
        <v>9.5</v>
      </c>
    </row>
    <row r="1054" spans="1:9" x14ac:dyDescent="0.25">
      <c r="A1054" s="1">
        <v>40134</v>
      </c>
      <c r="B1054" s="2" t="s">
        <v>136</v>
      </c>
      <c r="C1054">
        <v>7</v>
      </c>
      <c r="D1054">
        <f>SUMIF(B:B,cukier[[#This Row],[NIP]],C:C)</f>
        <v>64</v>
      </c>
      <c r="E1054" s="2">
        <f>YEAR(cukier[[#This Row],[Data]])</f>
        <v>2009</v>
      </c>
      <c r="F1054" s="2">
        <f>VLOOKUP(cukier[[#This Row],[Rok]],$U$8:$V$17,2)*cukier[[#This Row],[Ilosc]]</f>
        <v>14.91</v>
      </c>
      <c r="G1054" s="2">
        <f>SUMIFS(C:C,A:A,"&lt;"&amp;A1054,B:B,cukier[[#This Row],[NIP]])+cukier[[#This Row],[Ilosc]]</f>
        <v>26</v>
      </c>
      <c r="H1054" s="2">
        <f>IF(cukier[[#This Row],[Dotychczas Kupno]]&lt;100, 0,IF(cukier[[#This Row],[Dotychczas Kupno]]&lt;1000, 0.05, IF(cukier[[#This Row],[Dotychczas Kupno]]&lt;10000, 0.1, 0.2)))</f>
        <v>0</v>
      </c>
      <c r="I1054" s="2">
        <f>cukier[[#This Row],[Rabat]]*cukier[[#This Row],[Ilosc]]</f>
        <v>0</v>
      </c>
    </row>
    <row r="1055" spans="1:9" x14ac:dyDescent="0.25">
      <c r="A1055" s="1">
        <v>40134</v>
      </c>
      <c r="B1055" s="2" t="s">
        <v>14</v>
      </c>
      <c r="C1055">
        <v>276</v>
      </c>
      <c r="D1055">
        <f>SUMIF(B:B,cukier[[#This Row],[NIP]],C:C)</f>
        <v>23660</v>
      </c>
      <c r="E1055" s="2">
        <f>YEAR(cukier[[#This Row],[Data]])</f>
        <v>2009</v>
      </c>
      <c r="F1055" s="2">
        <f>VLOOKUP(cukier[[#This Row],[Rok]],$U$8:$V$17,2)*cukier[[#This Row],[Ilosc]]</f>
        <v>587.88</v>
      </c>
      <c r="G1055" s="2">
        <f>SUMIFS(C:C,A:A,"&lt;"&amp;A1055,B:B,cukier[[#This Row],[NIP]])+cukier[[#This Row],[Ilosc]]</f>
        <v>11441</v>
      </c>
      <c r="H1055" s="2">
        <f>IF(cukier[[#This Row],[Dotychczas Kupno]]&lt;100, 0,IF(cukier[[#This Row],[Dotychczas Kupno]]&lt;1000, 0.05, IF(cukier[[#This Row],[Dotychczas Kupno]]&lt;10000, 0.1, 0.2)))</f>
        <v>0.2</v>
      </c>
      <c r="I1055" s="2">
        <f>cukier[[#This Row],[Rabat]]*cukier[[#This Row],[Ilosc]]</f>
        <v>55.2</v>
      </c>
    </row>
    <row r="1056" spans="1:9" x14ac:dyDescent="0.25">
      <c r="A1056" s="1">
        <v>40134</v>
      </c>
      <c r="B1056" s="2" t="s">
        <v>139</v>
      </c>
      <c r="C1056">
        <v>6</v>
      </c>
      <c r="D1056">
        <f>SUMIF(B:B,cukier[[#This Row],[NIP]],C:C)</f>
        <v>20</v>
      </c>
      <c r="E1056" s="2">
        <f>YEAR(cukier[[#This Row],[Data]])</f>
        <v>2009</v>
      </c>
      <c r="F1056" s="2">
        <f>VLOOKUP(cukier[[#This Row],[Rok]],$U$8:$V$17,2)*cukier[[#This Row],[Ilosc]]</f>
        <v>12.78</v>
      </c>
      <c r="G1056" s="2">
        <f>SUMIFS(C:C,A:A,"&lt;"&amp;A1056,B:B,cukier[[#This Row],[NIP]])+cukier[[#This Row],[Ilosc]]</f>
        <v>18</v>
      </c>
      <c r="H1056" s="2">
        <f>IF(cukier[[#This Row],[Dotychczas Kupno]]&lt;100, 0,IF(cukier[[#This Row],[Dotychczas Kupno]]&lt;1000, 0.05, IF(cukier[[#This Row],[Dotychczas Kupno]]&lt;10000, 0.1, 0.2)))</f>
        <v>0</v>
      </c>
      <c r="I1056" s="2">
        <f>cukier[[#This Row],[Rabat]]*cukier[[#This Row],[Ilosc]]</f>
        <v>0</v>
      </c>
    </row>
    <row r="1057" spans="1:9" x14ac:dyDescent="0.25">
      <c r="A1057" s="1">
        <v>40136</v>
      </c>
      <c r="B1057" s="2" t="s">
        <v>45</v>
      </c>
      <c r="C1057">
        <v>232</v>
      </c>
      <c r="D1057">
        <f>SUMIF(B:B,cukier[[#This Row],[NIP]],C:C)</f>
        <v>26451</v>
      </c>
      <c r="E1057" s="2">
        <f>YEAR(cukier[[#This Row],[Data]])</f>
        <v>2009</v>
      </c>
      <c r="F1057" s="2">
        <f>VLOOKUP(cukier[[#This Row],[Rok]],$U$8:$V$17,2)*cukier[[#This Row],[Ilosc]]</f>
        <v>494.15999999999997</v>
      </c>
      <c r="G1057" s="2">
        <f>SUMIFS(C:C,A:A,"&lt;"&amp;A1057,B:B,cukier[[#This Row],[NIP]])+cukier[[#This Row],[Ilosc]]</f>
        <v>13515</v>
      </c>
      <c r="H1057" s="2">
        <f>IF(cukier[[#This Row],[Dotychczas Kupno]]&lt;100, 0,IF(cukier[[#This Row],[Dotychczas Kupno]]&lt;1000, 0.05, IF(cukier[[#This Row],[Dotychczas Kupno]]&lt;10000, 0.1, 0.2)))</f>
        <v>0.2</v>
      </c>
      <c r="I1057" s="2">
        <f>cukier[[#This Row],[Rabat]]*cukier[[#This Row],[Ilosc]]</f>
        <v>46.400000000000006</v>
      </c>
    </row>
    <row r="1058" spans="1:9" x14ac:dyDescent="0.25">
      <c r="A1058" s="1">
        <v>40136</v>
      </c>
      <c r="B1058" s="2" t="s">
        <v>66</v>
      </c>
      <c r="C1058">
        <v>162</v>
      </c>
      <c r="D1058">
        <f>SUMIF(B:B,cukier[[#This Row],[NIP]],C:C)</f>
        <v>3795</v>
      </c>
      <c r="E1058" s="2">
        <f>YEAR(cukier[[#This Row],[Data]])</f>
        <v>2009</v>
      </c>
      <c r="F1058" s="2">
        <f>VLOOKUP(cukier[[#This Row],[Rok]],$U$8:$V$17,2)*cukier[[#This Row],[Ilosc]]</f>
        <v>345.06</v>
      </c>
      <c r="G1058" s="2">
        <f>SUMIFS(C:C,A:A,"&lt;"&amp;A1058,B:B,cukier[[#This Row],[NIP]])+cukier[[#This Row],[Ilosc]]</f>
        <v>2073</v>
      </c>
      <c r="H1058" s="2">
        <f>IF(cukier[[#This Row],[Dotychczas Kupno]]&lt;100, 0,IF(cukier[[#This Row],[Dotychczas Kupno]]&lt;1000, 0.05, IF(cukier[[#This Row],[Dotychczas Kupno]]&lt;10000, 0.1, 0.2)))</f>
        <v>0.1</v>
      </c>
      <c r="I1058" s="2">
        <f>cukier[[#This Row],[Rabat]]*cukier[[#This Row],[Ilosc]]</f>
        <v>16.2</v>
      </c>
    </row>
    <row r="1059" spans="1:9" x14ac:dyDescent="0.25">
      <c r="A1059" s="1">
        <v>40139</v>
      </c>
      <c r="B1059" s="2" t="s">
        <v>10</v>
      </c>
      <c r="C1059">
        <v>66</v>
      </c>
      <c r="D1059">
        <f>SUMIF(B:B,cukier[[#This Row],[NIP]],C:C)</f>
        <v>4831</v>
      </c>
      <c r="E1059" s="2">
        <f>YEAR(cukier[[#This Row],[Data]])</f>
        <v>2009</v>
      </c>
      <c r="F1059" s="2">
        <f>VLOOKUP(cukier[[#This Row],[Rok]],$U$8:$V$17,2)*cukier[[#This Row],[Ilosc]]</f>
        <v>140.57999999999998</v>
      </c>
      <c r="G1059" s="2">
        <f>SUMIFS(C:C,A:A,"&lt;"&amp;A1059,B:B,cukier[[#This Row],[NIP]])+cukier[[#This Row],[Ilosc]]</f>
        <v>1767</v>
      </c>
      <c r="H1059" s="2">
        <f>IF(cukier[[#This Row],[Dotychczas Kupno]]&lt;100, 0,IF(cukier[[#This Row],[Dotychczas Kupno]]&lt;1000, 0.05, IF(cukier[[#This Row],[Dotychczas Kupno]]&lt;10000, 0.1, 0.2)))</f>
        <v>0.1</v>
      </c>
      <c r="I1059" s="2">
        <f>cukier[[#This Row],[Rabat]]*cukier[[#This Row],[Ilosc]]</f>
        <v>6.6000000000000005</v>
      </c>
    </row>
    <row r="1060" spans="1:9" x14ac:dyDescent="0.25">
      <c r="A1060" s="1">
        <v>40139</v>
      </c>
      <c r="B1060" s="2" t="s">
        <v>157</v>
      </c>
      <c r="C1060">
        <v>2</v>
      </c>
      <c r="D1060">
        <f>SUMIF(B:B,cukier[[#This Row],[NIP]],C:C)</f>
        <v>20</v>
      </c>
      <c r="E1060" s="2">
        <f>YEAR(cukier[[#This Row],[Data]])</f>
        <v>2009</v>
      </c>
      <c r="F1060" s="2">
        <f>VLOOKUP(cukier[[#This Row],[Rok]],$U$8:$V$17,2)*cukier[[#This Row],[Ilosc]]</f>
        <v>4.26</v>
      </c>
      <c r="G1060" s="2">
        <f>SUMIFS(C:C,A:A,"&lt;"&amp;A1060,B:B,cukier[[#This Row],[NIP]])+cukier[[#This Row],[Ilosc]]</f>
        <v>4</v>
      </c>
      <c r="H1060" s="2">
        <f>IF(cukier[[#This Row],[Dotychczas Kupno]]&lt;100, 0,IF(cukier[[#This Row],[Dotychczas Kupno]]&lt;1000, 0.05, IF(cukier[[#This Row],[Dotychczas Kupno]]&lt;10000, 0.1, 0.2)))</f>
        <v>0</v>
      </c>
      <c r="I1060" s="2">
        <f>cukier[[#This Row],[Rabat]]*cukier[[#This Row],[Ilosc]]</f>
        <v>0</v>
      </c>
    </row>
    <row r="1061" spans="1:9" x14ac:dyDescent="0.25">
      <c r="A1061" s="1">
        <v>40139</v>
      </c>
      <c r="B1061" s="2" t="s">
        <v>12</v>
      </c>
      <c r="C1061">
        <v>152</v>
      </c>
      <c r="D1061">
        <f>SUMIF(B:B,cukier[[#This Row],[NIP]],C:C)</f>
        <v>5492</v>
      </c>
      <c r="E1061" s="2">
        <f>YEAR(cukier[[#This Row],[Data]])</f>
        <v>2009</v>
      </c>
      <c r="F1061" s="2">
        <f>VLOOKUP(cukier[[#This Row],[Rok]],$U$8:$V$17,2)*cukier[[#This Row],[Ilosc]]</f>
        <v>323.76</v>
      </c>
      <c r="G1061" s="2">
        <f>SUMIFS(C:C,A:A,"&lt;"&amp;A1061,B:B,cukier[[#This Row],[NIP]])+cukier[[#This Row],[Ilosc]]</f>
        <v>2441</v>
      </c>
      <c r="H1061" s="2">
        <f>IF(cukier[[#This Row],[Dotychczas Kupno]]&lt;100, 0,IF(cukier[[#This Row],[Dotychczas Kupno]]&lt;1000, 0.05, IF(cukier[[#This Row],[Dotychczas Kupno]]&lt;10000, 0.1, 0.2)))</f>
        <v>0.1</v>
      </c>
      <c r="I1061" s="2">
        <f>cukier[[#This Row],[Rabat]]*cukier[[#This Row],[Ilosc]]</f>
        <v>15.200000000000001</v>
      </c>
    </row>
    <row r="1062" spans="1:9" x14ac:dyDescent="0.25">
      <c r="A1062" s="1">
        <v>40139</v>
      </c>
      <c r="B1062" s="2" t="s">
        <v>201</v>
      </c>
      <c r="C1062">
        <v>2</v>
      </c>
      <c r="D1062">
        <f>SUMIF(B:B,cukier[[#This Row],[NIP]],C:C)</f>
        <v>29</v>
      </c>
      <c r="E1062" s="2">
        <f>YEAR(cukier[[#This Row],[Data]])</f>
        <v>2009</v>
      </c>
      <c r="F1062" s="2">
        <f>VLOOKUP(cukier[[#This Row],[Rok]],$U$8:$V$17,2)*cukier[[#This Row],[Ilosc]]</f>
        <v>4.26</v>
      </c>
      <c r="G1062" s="2">
        <f>SUMIFS(C:C,A:A,"&lt;"&amp;A1062,B:B,cukier[[#This Row],[NIP]])+cukier[[#This Row],[Ilosc]]</f>
        <v>2</v>
      </c>
      <c r="H1062" s="2">
        <f>IF(cukier[[#This Row],[Dotychczas Kupno]]&lt;100, 0,IF(cukier[[#This Row],[Dotychczas Kupno]]&lt;1000, 0.05, IF(cukier[[#This Row],[Dotychczas Kupno]]&lt;10000, 0.1, 0.2)))</f>
        <v>0</v>
      </c>
      <c r="I1062" s="2">
        <f>cukier[[#This Row],[Rabat]]*cukier[[#This Row],[Ilosc]]</f>
        <v>0</v>
      </c>
    </row>
    <row r="1063" spans="1:9" x14ac:dyDescent="0.25">
      <c r="A1063" s="1">
        <v>40142</v>
      </c>
      <c r="B1063" s="2" t="s">
        <v>20</v>
      </c>
      <c r="C1063">
        <v>115</v>
      </c>
      <c r="D1063">
        <f>SUMIF(B:B,cukier[[#This Row],[NIP]],C:C)</f>
        <v>1822</v>
      </c>
      <c r="E1063" s="2">
        <f>YEAR(cukier[[#This Row],[Data]])</f>
        <v>2009</v>
      </c>
      <c r="F1063" s="2">
        <f>VLOOKUP(cukier[[#This Row],[Rok]],$U$8:$V$17,2)*cukier[[#This Row],[Ilosc]]</f>
        <v>244.95</v>
      </c>
      <c r="G1063" s="2">
        <f>SUMIFS(C:C,A:A,"&lt;"&amp;A1063,B:B,cukier[[#This Row],[NIP]])+cukier[[#This Row],[Ilosc]]</f>
        <v>714</v>
      </c>
      <c r="H1063" s="2">
        <f>IF(cukier[[#This Row],[Dotychczas Kupno]]&lt;100, 0,IF(cukier[[#This Row],[Dotychczas Kupno]]&lt;1000, 0.05, IF(cukier[[#This Row],[Dotychczas Kupno]]&lt;10000, 0.1, 0.2)))</f>
        <v>0.05</v>
      </c>
      <c r="I1063" s="2">
        <f>cukier[[#This Row],[Rabat]]*cukier[[#This Row],[Ilosc]]</f>
        <v>5.75</v>
      </c>
    </row>
    <row r="1064" spans="1:9" x14ac:dyDescent="0.25">
      <c r="A1064" s="1">
        <v>40142</v>
      </c>
      <c r="B1064" s="2" t="s">
        <v>37</v>
      </c>
      <c r="C1064">
        <v>29</v>
      </c>
      <c r="D1064">
        <f>SUMIF(B:B,cukier[[#This Row],[NIP]],C:C)</f>
        <v>5232</v>
      </c>
      <c r="E1064" s="2">
        <f>YEAR(cukier[[#This Row],[Data]])</f>
        <v>2009</v>
      </c>
      <c r="F1064" s="2">
        <f>VLOOKUP(cukier[[#This Row],[Rok]],$U$8:$V$17,2)*cukier[[#This Row],[Ilosc]]</f>
        <v>61.769999999999996</v>
      </c>
      <c r="G1064" s="2">
        <f>SUMIFS(C:C,A:A,"&lt;"&amp;A1064,B:B,cukier[[#This Row],[NIP]])+cukier[[#This Row],[Ilosc]]</f>
        <v>2448</v>
      </c>
      <c r="H1064" s="2">
        <f>IF(cukier[[#This Row],[Dotychczas Kupno]]&lt;100, 0,IF(cukier[[#This Row],[Dotychczas Kupno]]&lt;1000, 0.05, IF(cukier[[#This Row],[Dotychczas Kupno]]&lt;10000, 0.1, 0.2)))</f>
        <v>0.1</v>
      </c>
      <c r="I1064" s="2">
        <f>cukier[[#This Row],[Rabat]]*cukier[[#This Row],[Ilosc]]</f>
        <v>2.9000000000000004</v>
      </c>
    </row>
    <row r="1065" spans="1:9" x14ac:dyDescent="0.25">
      <c r="A1065" s="1">
        <v>40142</v>
      </c>
      <c r="B1065" s="2" t="s">
        <v>35</v>
      </c>
      <c r="C1065">
        <v>91</v>
      </c>
      <c r="D1065">
        <f>SUMIF(B:B,cukier[[#This Row],[NIP]],C:C)</f>
        <v>4407</v>
      </c>
      <c r="E1065" s="2">
        <f>YEAR(cukier[[#This Row],[Data]])</f>
        <v>2009</v>
      </c>
      <c r="F1065" s="2">
        <f>VLOOKUP(cukier[[#This Row],[Rok]],$U$8:$V$17,2)*cukier[[#This Row],[Ilosc]]</f>
        <v>193.82999999999998</v>
      </c>
      <c r="G1065" s="2">
        <f>SUMIFS(C:C,A:A,"&lt;"&amp;A1065,B:B,cukier[[#This Row],[NIP]])+cukier[[#This Row],[Ilosc]]</f>
        <v>1430</v>
      </c>
      <c r="H1065" s="2">
        <f>IF(cukier[[#This Row],[Dotychczas Kupno]]&lt;100, 0,IF(cukier[[#This Row],[Dotychczas Kupno]]&lt;1000, 0.05, IF(cukier[[#This Row],[Dotychczas Kupno]]&lt;10000, 0.1, 0.2)))</f>
        <v>0.1</v>
      </c>
      <c r="I1065" s="2">
        <f>cukier[[#This Row],[Rabat]]*cukier[[#This Row],[Ilosc]]</f>
        <v>9.1</v>
      </c>
    </row>
    <row r="1066" spans="1:9" x14ac:dyDescent="0.25">
      <c r="A1066" s="1">
        <v>40144</v>
      </c>
      <c r="B1066" s="2" t="s">
        <v>19</v>
      </c>
      <c r="C1066">
        <v>125</v>
      </c>
      <c r="D1066">
        <f>SUMIF(B:B,cukier[[#This Row],[NIP]],C:C)</f>
        <v>4784</v>
      </c>
      <c r="E1066" s="2">
        <f>YEAR(cukier[[#This Row],[Data]])</f>
        <v>2009</v>
      </c>
      <c r="F1066" s="2">
        <f>VLOOKUP(cukier[[#This Row],[Rok]],$U$8:$V$17,2)*cukier[[#This Row],[Ilosc]]</f>
        <v>266.25</v>
      </c>
      <c r="G1066" s="2">
        <f>SUMIFS(C:C,A:A,"&lt;"&amp;A1066,B:B,cukier[[#This Row],[NIP]])+cukier[[#This Row],[Ilosc]]</f>
        <v>2003</v>
      </c>
      <c r="H1066" s="2">
        <f>IF(cukier[[#This Row],[Dotychczas Kupno]]&lt;100, 0,IF(cukier[[#This Row],[Dotychczas Kupno]]&lt;1000, 0.05, IF(cukier[[#This Row],[Dotychczas Kupno]]&lt;10000, 0.1, 0.2)))</f>
        <v>0.1</v>
      </c>
      <c r="I1066" s="2">
        <f>cukier[[#This Row],[Rabat]]*cukier[[#This Row],[Ilosc]]</f>
        <v>12.5</v>
      </c>
    </row>
    <row r="1067" spans="1:9" x14ac:dyDescent="0.25">
      <c r="A1067" s="1">
        <v>40146</v>
      </c>
      <c r="B1067" s="2" t="s">
        <v>61</v>
      </c>
      <c r="C1067">
        <v>40</v>
      </c>
      <c r="D1067">
        <f>SUMIF(B:B,cukier[[#This Row],[NIP]],C:C)</f>
        <v>3705</v>
      </c>
      <c r="E1067" s="2">
        <f>YEAR(cukier[[#This Row],[Data]])</f>
        <v>2009</v>
      </c>
      <c r="F1067" s="2">
        <f>VLOOKUP(cukier[[#This Row],[Rok]],$U$8:$V$17,2)*cukier[[#This Row],[Ilosc]]</f>
        <v>85.199999999999989</v>
      </c>
      <c r="G1067" s="2">
        <f>SUMIFS(C:C,A:A,"&lt;"&amp;A1067,B:B,cukier[[#This Row],[NIP]])+cukier[[#This Row],[Ilosc]]</f>
        <v>1722</v>
      </c>
      <c r="H1067" s="2">
        <f>IF(cukier[[#This Row],[Dotychczas Kupno]]&lt;100, 0,IF(cukier[[#This Row],[Dotychczas Kupno]]&lt;1000, 0.05, IF(cukier[[#This Row],[Dotychczas Kupno]]&lt;10000, 0.1, 0.2)))</f>
        <v>0.1</v>
      </c>
      <c r="I1067" s="2">
        <f>cukier[[#This Row],[Rabat]]*cukier[[#This Row],[Ilosc]]</f>
        <v>4</v>
      </c>
    </row>
    <row r="1068" spans="1:9" x14ac:dyDescent="0.25">
      <c r="A1068" s="1">
        <v>40146</v>
      </c>
      <c r="B1068" s="2" t="s">
        <v>9</v>
      </c>
      <c r="C1068">
        <v>279</v>
      </c>
      <c r="D1068">
        <f>SUMIF(B:B,cukier[[#This Row],[NIP]],C:C)</f>
        <v>26955</v>
      </c>
      <c r="E1068" s="2">
        <f>YEAR(cukier[[#This Row],[Data]])</f>
        <v>2009</v>
      </c>
      <c r="F1068" s="2">
        <f>VLOOKUP(cukier[[#This Row],[Rok]],$U$8:$V$17,2)*cukier[[#This Row],[Ilosc]]</f>
        <v>594.27</v>
      </c>
      <c r="G1068" s="2">
        <f>SUMIFS(C:C,A:A,"&lt;"&amp;A1068,B:B,cukier[[#This Row],[NIP]])+cukier[[#This Row],[Ilosc]]</f>
        <v>13087</v>
      </c>
      <c r="H1068" s="2">
        <f>IF(cukier[[#This Row],[Dotychczas Kupno]]&lt;100, 0,IF(cukier[[#This Row],[Dotychczas Kupno]]&lt;1000, 0.05, IF(cukier[[#This Row],[Dotychczas Kupno]]&lt;10000, 0.1, 0.2)))</f>
        <v>0.2</v>
      </c>
      <c r="I1068" s="2">
        <f>cukier[[#This Row],[Rabat]]*cukier[[#This Row],[Ilosc]]</f>
        <v>55.800000000000004</v>
      </c>
    </row>
    <row r="1069" spans="1:9" x14ac:dyDescent="0.25">
      <c r="A1069" s="1">
        <v>40147</v>
      </c>
      <c r="B1069" s="2" t="s">
        <v>11</v>
      </c>
      <c r="C1069">
        <v>8</v>
      </c>
      <c r="D1069">
        <f>SUMIF(B:B,cukier[[#This Row],[NIP]],C:C)</f>
        <v>25</v>
      </c>
      <c r="E1069" s="2">
        <f>YEAR(cukier[[#This Row],[Data]])</f>
        <v>2009</v>
      </c>
      <c r="F1069" s="2">
        <f>VLOOKUP(cukier[[#This Row],[Rok]],$U$8:$V$17,2)*cukier[[#This Row],[Ilosc]]</f>
        <v>17.04</v>
      </c>
      <c r="G1069" s="2">
        <f>SUMIFS(C:C,A:A,"&lt;"&amp;A1069,B:B,cukier[[#This Row],[NIP]])+cukier[[#This Row],[Ilosc]]</f>
        <v>25</v>
      </c>
      <c r="H1069" s="2">
        <f>IF(cukier[[#This Row],[Dotychczas Kupno]]&lt;100, 0,IF(cukier[[#This Row],[Dotychczas Kupno]]&lt;1000, 0.05, IF(cukier[[#This Row],[Dotychczas Kupno]]&lt;10000, 0.1, 0.2)))</f>
        <v>0</v>
      </c>
      <c r="I1069" s="2">
        <f>cukier[[#This Row],[Rabat]]*cukier[[#This Row],[Ilosc]]</f>
        <v>0</v>
      </c>
    </row>
    <row r="1070" spans="1:9" x14ac:dyDescent="0.25">
      <c r="A1070" s="1">
        <v>40151</v>
      </c>
      <c r="B1070" s="2" t="s">
        <v>71</v>
      </c>
      <c r="C1070">
        <v>194</v>
      </c>
      <c r="D1070">
        <f>SUMIF(B:B,cukier[[#This Row],[NIP]],C:C)</f>
        <v>3185</v>
      </c>
      <c r="E1070" s="2">
        <f>YEAR(cukier[[#This Row],[Data]])</f>
        <v>2009</v>
      </c>
      <c r="F1070" s="2">
        <f>VLOOKUP(cukier[[#This Row],[Rok]],$U$8:$V$17,2)*cukier[[#This Row],[Ilosc]]</f>
        <v>413.21999999999997</v>
      </c>
      <c r="G1070" s="2">
        <f>SUMIFS(C:C,A:A,"&lt;"&amp;A1070,B:B,cukier[[#This Row],[NIP]])+cukier[[#This Row],[Ilosc]]</f>
        <v>1423</v>
      </c>
      <c r="H1070" s="2">
        <f>IF(cukier[[#This Row],[Dotychczas Kupno]]&lt;100, 0,IF(cukier[[#This Row],[Dotychczas Kupno]]&lt;1000, 0.05, IF(cukier[[#This Row],[Dotychczas Kupno]]&lt;10000, 0.1, 0.2)))</f>
        <v>0.1</v>
      </c>
      <c r="I1070" s="2">
        <f>cukier[[#This Row],[Rabat]]*cukier[[#This Row],[Ilosc]]</f>
        <v>19.400000000000002</v>
      </c>
    </row>
    <row r="1071" spans="1:9" x14ac:dyDescent="0.25">
      <c r="A1071" s="1">
        <v>40152</v>
      </c>
      <c r="B1071" s="2" t="s">
        <v>6</v>
      </c>
      <c r="C1071">
        <v>168</v>
      </c>
      <c r="D1071">
        <f>SUMIF(B:B,cukier[[#This Row],[NIP]],C:C)</f>
        <v>4309</v>
      </c>
      <c r="E1071" s="2">
        <f>YEAR(cukier[[#This Row],[Data]])</f>
        <v>2009</v>
      </c>
      <c r="F1071" s="2">
        <f>VLOOKUP(cukier[[#This Row],[Rok]],$U$8:$V$17,2)*cukier[[#This Row],[Ilosc]]</f>
        <v>357.84</v>
      </c>
      <c r="G1071" s="2">
        <f>SUMIFS(C:C,A:A,"&lt;"&amp;A1071,B:B,cukier[[#This Row],[NIP]])+cukier[[#This Row],[Ilosc]]</f>
        <v>1553</v>
      </c>
      <c r="H1071" s="2">
        <f>IF(cukier[[#This Row],[Dotychczas Kupno]]&lt;100, 0,IF(cukier[[#This Row],[Dotychczas Kupno]]&lt;1000, 0.05, IF(cukier[[#This Row],[Dotychczas Kupno]]&lt;10000, 0.1, 0.2)))</f>
        <v>0.1</v>
      </c>
      <c r="I1071" s="2">
        <f>cukier[[#This Row],[Rabat]]*cukier[[#This Row],[Ilosc]]</f>
        <v>16.8</v>
      </c>
    </row>
    <row r="1072" spans="1:9" x14ac:dyDescent="0.25">
      <c r="A1072" s="1">
        <v>40153</v>
      </c>
      <c r="B1072" s="2" t="s">
        <v>14</v>
      </c>
      <c r="C1072">
        <v>211</v>
      </c>
      <c r="D1072">
        <f>SUMIF(B:B,cukier[[#This Row],[NIP]],C:C)</f>
        <v>23660</v>
      </c>
      <c r="E1072" s="2">
        <f>YEAR(cukier[[#This Row],[Data]])</f>
        <v>2009</v>
      </c>
      <c r="F1072" s="2">
        <f>VLOOKUP(cukier[[#This Row],[Rok]],$U$8:$V$17,2)*cukier[[#This Row],[Ilosc]]</f>
        <v>449.42999999999995</v>
      </c>
      <c r="G1072" s="2">
        <f>SUMIFS(C:C,A:A,"&lt;"&amp;A1072,B:B,cukier[[#This Row],[NIP]])+cukier[[#This Row],[Ilosc]]</f>
        <v>11652</v>
      </c>
      <c r="H1072" s="2">
        <f>IF(cukier[[#This Row],[Dotychczas Kupno]]&lt;100, 0,IF(cukier[[#This Row],[Dotychczas Kupno]]&lt;1000, 0.05, IF(cukier[[#This Row],[Dotychczas Kupno]]&lt;10000, 0.1, 0.2)))</f>
        <v>0.2</v>
      </c>
      <c r="I1072" s="2">
        <f>cukier[[#This Row],[Rabat]]*cukier[[#This Row],[Ilosc]]</f>
        <v>42.2</v>
      </c>
    </row>
    <row r="1073" spans="1:9" x14ac:dyDescent="0.25">
      <c r="A1073" s="1">
        <v>40153</v>
      </c>
      <c r="B1073" s="2" t="s">
        <v>155</v>
      </c>
      <c r="C1073">
        <v>19</v>
      </c>
      <c r="D1073">
        <f>SUMIF(B:B,cukier[[#This Row],[NIP]],C:C)</f>
        <v>60</v>
      </c>
      <c r="E1073" s="2">
        <f>YEAR(cukier[[#This Row],[Data]])</f>
        <v>2009</v>
      </c>
      <c r="F1073" s="2">
        <f>VLOOKUP(cukier[[#This Row],[Rok]],$U$8:$V$17,2)*cukier[[#This Row],[Ilosc]]</f>
        <v>40.47</v>
      </c>
      <c r="G1073" s="2">
        <f>SUMIFS(C:C,A:A,"&lt;"&amp;A1073,B:B,cukier[[#This Row],[NIP]])+cukier[[#This Row],[Ilosc]]</f>
        <v>34</v>
      </c>
      <c r="H1073" s="2">
        <f>IF(cukier[[#This Row],[Dotychczas Kupno]]&lt;100, 0,IF(cukier[[#This Row],[Dotychczas Kupno]]&lt;1000, 0.05, IF(cukier[[#This Row],[Dotychczas Kupno]]&lt;10000, 0.1, 0.2)))</f>
        <v>0</v>
      </c>
      <c r="I1073" s="2">
        <f>cukier[[#This Row],[Rabat]]*cukier[[#This Row],[Ilosc]]</f>
        <v>0</v>
      </c>
    </row>
    <row r="1074" spans="1:9" x14ac:dyDescent="0.25">
      <c r="A1074" s="1">
        <v>40155</v>
      </c>
      <c r="B1074" s="2" t="s">
        <v>153</v>
      </c>
      <c r="C1074">
        <v>16</v>
      </c>
      <c r="D1074">
        <f>SUMIF(B:B,cukier[[#This Row],[NIP]],C:C)</f>
        <v>44</v>
      </c>
      <c r="E1074" s="2">
        <f>YEAR(cukier[[#This Row],[Data]])</f>
        <v>2009</v>
      </c>
      <c r="F1074" s="2">
        <f>VLOOKUP(cukier[[#This Row],[Rok]],$U$8:$V$17,2)*cukier[[#This Row],[Ilosc]]</f>
        <v>34.08</v>
      </c>
      <c r="G1074" s="2">
        <f>SUMIFS(C:C,A:A,"&lt;"&amp;A1074,B:B,cukier[[#This Row],[NIP]])+cukier[[#This Row],[Ilosc]]</f>
        <v>21</v>
      </c>
      <c r="H1074" s="2">
        <f>IF(cukier[[#This Row],[Dotychczas Kupno]]&lt;100, 0,IF(cukier[[#This Row],[Dotychczas Kupno]]&lt;1000, 0.05, IF(cukier[[#This Row],[Dotychczas Kupno]]&lt;10000, 0.1, 0.2)))</f>
        <v>0</v>
      </c>
      <c r="I1074" s="2">
        <f>cukier[[#This Row],[Rabat]]*cukier[[#This Row],[Ilosc]]</f>
        <v>0</v>
      </c>
    </row>
    <row r="1075" spans="1:9" x14ac:dyDescent="0.25">
      <c r="A1075" s="1">
        <v>40158</v>
      </c>
      <c r="B1075" s="2" t="s">
        <v>27</v>
      </c>
      <c r="C1075">
        <v>18</v>
      </c>
      <c r="D1075">
        <f>SUMIF(B:B,cukier[[#This Row],[NIP]],C:C)</f>
        <v>66</v>
      </c>
      <c r="E1075" s="2">
        <f>YEAR(cukier[[#This Row],[Data]])</f>
        <v>2009</v>
      </c>
      <c r="F1075" s="2">
        <f>VLOOKUP(cukier[[#This Row],[Rok]],$U$8:$V$17,2)*cukier[[#This Row],[Ilosc]]</f>
        <v>38.339999999999996</v>
      </c>
      <c r="G1075" s="2">
        <f>SUMIFS(C:C,A:A,"&lt;"&amp;A1075,B:B,cukier[[#This Row],[NIP]])+cukier[[#This Row],[Ilosc]]</f>
        <v>66</v>
      </c>
      <c r="H1075" s="2">
        <f>IF(cukier[[#This Row],[Dotychczas Kupno]]&lt;100, 0,IF(cukier[[#This Row],[Dotychczas Kupno]]&lt;1000, 0.05, IF(cukier[[#This Row],[Dotychczas Kupno]]&lt;10000, 0.1, 0.2)))</f>
        <v>0</v>
      </c>
      <c r="I1075" s="2">
        <f>cukier[[#This Row],[Rabat]]*cukier[[#This Row],[Ilosc]]</f>
        <v>0</v>
      </c>
    </row>
    <row r="1076" spans="1:9" x14ac:dyDescent="0.25">
      <c r="A1076" s="1">
        <v>40158</v>
      </c>
      <c r="B1076" s="2" t="s">
        <v>7</v>
      </c>
      <c r="C1076">
        <v>399</v>
      </c>
      <c r="D1076">
        <f>SUMIF(B:B,cukier[[#This Row],[NIP]],C:C)</f>
        <v>27505</v>
      </c>
      <c r="E1076" s="2">
        <f>YEAR(cukier[[#This Row],[Data]])</f>
        <v>2009</v>
      </c>
      <c r="F1076" s="2">
        <f>VLOOKUP(cukier[[#This Row],[Rok]],$U$8:$V$17,2)*cukier[[#This Row],[Ilosc]]</f>
        <v>849.87</v>
      </c>
      <c r="G1076" s="2">
        <f>SUMIFS(C:C,A:A,"&lt;"&amp;A1076,B:B,cukier[[#This Row],[NIP]])+cukier[[#This Row],[Ilosc]]</f>
        <v>14387</v>
      </c>
      <c r="H1076" s="2">
        <f>IF(cukier[[#This Row],[Dotychczas Kupno]]&lt;100, 0,IF(cukier[[#This Row],[Dotychczas Kupno]]&lt;1000, 0.05, IF(cukier[[#This Row],[Dotychczas Kupno]]&lt;10000, 0.1, 0.2)))</f>
        <v>0.2</v>
      </c>
      <c r="I1076" s="2">
        <f>cukier[[#This Row],[Rabat]]*cukier[[#This Row],[Ilosc]]</f>
        <v>79.800000000000011</v>
      </c>
    </row>
    <row r="1077" spans="1:9" x14ac:dyDescent="0.25">
      <c r="A1077" s="1">
        <v>40160</v>
      </c>
      <c r="B1077" s="2" t="s">
        <v>202</v>
      </c>
      <c r="C1077">
        <v>11</v>
      </c>
      <c r="D1077">
        <f>SUMIF(B:B,cukier[[#This Row],[NIP]],C:C)</f>
        <v>11</v>
      </c>
      <c r="E1077" s="2">
        <f>YEAR(cukier[[#This Row],[Data]])</f>
        <v>2009</v>
      </c>
      <c r="F1077" s="2">
        <f>VLOOKUP(cukier[[#This Row],[Rok]],$U$8:$V$17,2)*cukier[[#This Row],[Ilosc]]</f>
        <v>23.43</v>
      </c>
      <c r="G1077" s="2">
        <f>SUMIFS(C:C,A:A,"&lt;"&amp;A1077,B:B,cukier[[#This Row],[NIP]])+cukier[[#This Row],[Ilosc]]</f>
        <v>11</v>
      </c>
      <c r="H1077" s="2">
        <f>IF(cukier[[#This Row],[Dotychczas Kupno]]&lt;100, 0,IF(cukier[[#This Row],[Dotychczas Kupno]]&lt;1000, 0.05, IF(cukier[[#This Row],[Dotychczas Kupno]]&lt;10000, 0.1, 0.2)))</f>
        <v>0</v>
      </c>
      <c r="I1077" s="2">
        <f>cukier[[#This Row],[Rabat]]*cukier[[#This Row],[Ilosc]]</f>
        <v>0</v>
      </c>
    </row>
    <row r="1078" spans="1:9" x14ac:dyDescent="0.25">
      <c r="A1078" s="1">
        <v>40164</v>
      </c>
      <c r="B1078" s="2" t="s">
        <v>23</v>
      </c>
      <c r="C1078">
        <v>131</v>
      </c>
      <c r="D1078">
        <f>SUMIF(B:B,cukier[[#This Row],[NIP]],C:C)</f>
        <v>3905</v>
      </c>
      <c r="E1078" s="2">
        <f>YEAR(cukier[[#This Row],[Data]])</f>
        <v>2009</v>
      </c>
      <c r="F1078" s="2">
        <f>VLOOKUP(cukier[[#This Row],[Rok]],$U$8:$V$17,2)*cukier[[#This Row],[Ilosc]]</f>
        <v>279.02999999999997</v>
      </c>
      <c r="G1078" s="2">
        <f>SUMIFS(C:C,A:A,"&lt;"&amp;A1078,B:B,cukier[[#This Row],[NIP]])+cukier[[#This Row],[Ilosc]]</f>
        <v>2535</v>
      </c>
      <c r="H1078" s="2">
        <f>IF(cukier[[#This Row],[Dotychczas Kupno]]&lt;100, 0,IF(cukier[[#This Row],[Dotychczas Kupno]]&lt;1000, 0.05, IF(cukier[[#This Row],[Dotychczas Kupno]]&lt;10000, 0.1, 0.2)))</f>
        <v>0.1</v>
      </c>
      <c r="I1078" s="2">
        <f>cukier[[#This Row],[Rabat]]*cukier[[#This Row],[Ilosc]]</f>
        <v>13.100000000000001</v>
      </c>
    </row>
    <row r="1079" spans="1:9" x14ac:dyDescent="0.25">
      <c r="A1079" s="1">
        <v>40165</v>
      </c>
      <c r="B1079" s="2" t="s">
        <v>39</v>
      </c>
      <c r="C1079">
        <v>67</v>
      </c>
      <c r="D1079">
        <f>SUMIF(B:B,cukier[[#This Row],[NIP]],C:C)</f>
        <v>2042</v>
      </c>
      <c r="E1079" s="2">
        <f>YEAR(cukier[[#This Row],[Data]])</f>
        <v>2009</v>
      </c>
      <c r="F1079" s="2">
        <f>VLOOKUP(cukier[[#This Row],[Rok]],$U$8:$V$17,2)*cukier[[#This Row],[Ilosc]]</f>
        <v>142.70999999999998</v>
      </c>
      <c r="G1079" s="2">
        <f>SUMIFS(C:C,A:A,"&lt;"&amp;A1079,B:B,cukier[[#This Row],[NIP]])+cukier[[#This Row],[Ilosc]]</f>
        <v>1027</v>
      </c>
      <c r="H1079" s="2">
        <f>IF(cukier[[#This Row],[Dotychczas Kupno]]&lt;100, 0,IF(cukier[[#This Row],[Dotychczas Kupno]]&lt;1000, 0.05, IF(cukier[[#This Row],[Dotychczas Kupno]]&lt;10000, 0.1, 0.2)))</f>
        <v>0.1</v>
      </c>
      <c r="I1079" s="2">
        <f>cukier[[#This Row],[Rabat]]*cukier[[#This Row],[Ilosc]]</f>
        <v>6.7</v>
      </c>
    </row>
    <row r="1080" spans="1:9" x14ac:dyDescent="0.25">
      <c r="A1080" s="1">
        <v>40166</v>
      </c>
      <c r="B1080" s="2" t="s">
        <v>10</v>
      </c>
      <c r="C1080">
        <v>151</v>
      </c>
      <c r="D1080">
        <f>SUMIF(B:B,cukier[[#This Row],[NIP]],C:C)</f>
        <v>4831</v>
      </c>
      <c r="E1080" s="2">
        <f>YEAR(cukier[[#This Row],[Data]])</f>
        <v>2009</v>
      </c>
      <c r="F1080" s="2">
        <f>VLOOKUP(cukier[[#This Row],[Rok]],$U$8:$V$17,2)*cukier[[#This Row],[Ilosc]]</f>
        <v>321.63</v>
      </c>
      <c r="G1080" s="2">
        <f>SUMIFS(C:C,A:A,"&lt;"&amp;A1080,B:B,cukier[[#This Row],[NIP]])+cukier[[#This Row],[Ilosc]]</f>
        <v>1918</v>
      </c>
      <c r="H1080" s="2">
        <f>IF(cukier[[#This Row],[Dotychczas Kupno]]&lt;100, 0,IF(cukier[[#This Row],[Dotychczas Kupno]]&lt;1000, 0.05, IF(cukier[[#This Row],[Dotychczas Kupno]]&lt;10000, 0.1, 0.2)))</f>
        <v>0.1</v>
      </c>
      <c r="I1080" s="2">
        <f>cukier[[#This Row],[Rabat]]*cukier[[#This Row],[Ilosc]]</f>
        <v>15.100000000000001</v>
      </c>
    </row>
    <row r="1081" spans="1:9" x14ac:dyDescent="0.25">
      <c r="A1081" s="1">
        <v>40171</v>
      </c>
      <c r="B1081" s="2" t="s">
        <v>23</v>
      </c>
      <c r="C1081">
        <v>105</v>
      </c>
      <c r="D1081">
        <f>SUMIF(B:B,cukier[[#This Row],[NIP]],C:C)</f>
        <v>3905</v>
      </c>
      <c r="E1081" s="2">
        <f>YEAR(cukier[[#This Row],[Data]])</f>
        <v>2009</v>
      </c>
      <c r="F1081" s="2">
        <f>VLOOKUP(cukier[[#This Row],[Rok]],$U$8:$V$17,2)*cukier[[#This Row],[Ilosc]]</f>
        <v>223.64999999999998</v>
      </c>
      <c r="G1081" s="2">
        <f>SUMIFS(C:C,A:A,"&lt;"&amp;A1081,B:B,cukier[[#This Row],[NIP]])+cukier[[#This Row],[Ilosc]]</f>
        <v>2640</v>
      </c>
      <c r="H1081" s="2">
        <f>IF(cukier[[#This Row],[Dotychczas Kupno]]&lt;100, 0,IF(cukier[[#This Row],[Dotychczas Kupno]]&lt;1000, 0.05, IF(cukier[[#This Row],[Dotychczas Kupno]]&lt;10000, 0.1, 0.2)))</f>
        <v>0.1</v>
      </c>
      <c r="I1081" s="2">
        <f>cukier[[#This Row],[Rabat]]*cukier[[#This Row],[Ilosc]]</f>
        <v>10.5</v>
      </c>
    </row>
    <row r="1082" spans="1:9" x14ac:dyDescent="0.25">
      <c r="A1082" s="1">
        <v>40172</v>
      </c>
      <c r="B1082" s="2" t="s">
        <v>71</v>
      </c>
      <c r="C1082">
        <v>132</v>
      </c>
      <c r="D1082">
        <f>SUMIF(B:B,cukier[[#This Row],[NIP]],C:C)</f>
        <v>3185</v>
      </c>
      <c r="E1082" s="2">
        <f>YEAR(cukier[[#This Row],[Data]])</f>
        <v>2009</v>
      </c>
      <c r="F1082" s="2">
        <f>VLOOKUP(cukier[[#This Row],[Rok]],$U$8:$V$17,2)*cukier[[#This Row],[Ilosc]]</f>
        <v>281.15999999999997</v>
      </c>
      <c r="G1082" s="2">
        <f>SUMIFS(C:C,A:A,"&lt;"&amp;A1082,B:B,cukier[[#This Row],[NIP]])+cukier[[#This Row],[Ilosc]]</f>
        <v>1555</v>
      </c>
      <c r="H1082" s="2">
        <f>IF(cukier[[#This Row],[Dotychczas Kupno]]&lt;100, 0,IF(cukier[[#This Row],[Dotychczas Kupno]]&lt;1000, 0.05, IF(cukier[[#This Row],[Dotychczas Kupno]]&lt;10000, 0.1, 0.2)))</f>
        <v>0.1</v>
      </c>
      <c r="I1082" s="2">
        <f>cukier[[#This Row],[Rabat]]*cukier[[#This Row],[Ilosc]]</f>
        <v>13.200000000000001</v>
      </c>
    </row>
    <row r="1083" spans="1:9" x14ac:dyDescent="0.25">
      <c r="A1083" s="1">
        <v>40172</v>
      </c>
      <c r="B1083" s="2" t="s">
        <v>17</v>
      </c>
      <c r="C1083">
        <v>142</v>
      </c>
      <c r="D1083">
        <f>SUMIF(B:B,cukier[[#This Row],[NIP]],C:C)</f>
        <v>19896</v>
      </c>
      <c r="E1083" s="2">
        <f>YEAR(cukier[[#This Row],[Data]])</f>
        <v>2009</v>
      </c>
      <c r="F1083" s="2">
        <f>VLOOKUP(cukier[[#This Row],[Rok]],$U$8:$V$17,2)*cukier[[#This Row],[Ilosc]]</f>
        <v>302.45999999999998</v>
      </c>
      <c r="G1083" s="2">
        <f>SUMIFS(C:C,A:A,"&lt;"&amp;A1083,B:B,cukier[[#This Row],[NIP]])+cukier[[#This Row],[Ilosc]]</f>
        <v>9766</v>
      </c>
      <c r="H1083" s="2">
        <f>IF(cukier[[#This Row],[Dotychczas Kupno]]&lt;100, 0,IF(cukier[[#This Row],[Dotychczas Kupno]]&lt;1000, 0.05, IF(cukier[[#This Row],[Dotychczas Kupno]]&lt;10000, 0.1, 0.2)))</f>
        <v>0.1</v>
      </c>
      <c r="I1083" s="2">
        <f>cukier[[#This Row],[Rabat]]*cukier[[#This Row],[Ilosc]]</f>
        <v>14.200000000000001</v>
      </c>
    </row>
    <row r="1084" spans="1:9" x14ac:dyDescent="0.25">
      <c r="A1084" s="1">
        <v>40172</v>
      </c>
      <c r="B1084" s="2" t="s">
        <v>203</v>
      </c>
      <c r="C1084">
        <v>17</v>
      </c>
      <c r="D1084">
        <f>SUMIF(B:B,cukier[[#This Row],[NIP]],C:C)</f>
        <v>37</v>
      </c>
      <c r="E1084" s="2">
        <f>YEAR(cukier[[#This Row],[Data]])</f>
        <v>2009</v>
      </c>
      <c r="F1084" s="2">
        <f>VLOOKUP(cukier[[#This Row],[Rok]],$U$8:$V$17,2)*cukier[[#This Row],[Ilosc]]</f>
        <v>36.21</v>
      </c>
      <c r="G1084" s="2">
        <f>SUMIFS(C:C,A:A,"&lt;"&amp;A1084,B:B,cukier[[#This Row],[NIP]])+cukier[[#This Row],[Ilosc]]</f>
        <v>17</v>
      </c>
      <c r="H1084" s="2">
        <f>IF(cukier[[#This Row],[Dotychczas Kupno]]&lt;100, 0,IF(cukier[[#This Row],[Dotychczas Kupno]]&lt;1000, 0.05, IF(cukier[[#This Row],[Dotychczas Kupno]]&lt;10000, 0.1, 0.2)))</f>
        <v>0</v>
      </c>
      <c r="I1084" s="2">
        <f>cukier[[#This Row],[Rabat]]*cukier[[#This Row],[Ilosc]]</f>
        <v>0</v>
      </c>
    </row>
    <row r="1085" spans="1:9" x14ac:dyDescent="0.25">
      <c r="A1085" s="1">
        <v>40173</v>
      </c>
      <c r="B1085" s="2" t="s">
        <v>7</v>
      </c>
      <c r="C1085">
        <v>444</v>
      </c>
      <c r="D1085">
        <f>SUMIF(B:B,cukier[[#This Row],[NIP]],C:C)</f>
        <v>27505</v>
      </c>
      <c r="E1085" s="2">
        <f>YEAR(cukier[[#This Row],[Data]])</f>
        <v>2009</v>
      </c>
      <c r="F1085" s="2">
        <f>VLOOKUP(cukier[[#This Row],[Rok]],$U$8:$V$17,2)*cukier[[#This Row],[Ilosc]]</f>
        <v>945.71999999999991</v>
      </c>
      <c r="G1085" s="2">
        <f>SUMIFS(C:C,A:A,"&lt;"&amp;A1085,B:B,cukier[[#This Row],[NIP]])+cukier[[#This Row],[Ilosc]]</f>
        <v>14831</v>
      </c>
      <c r="H1085" s="2">
        <f>IF(cukier[[#This Row],[Dotychczas Kupno]]&lt;100, 0,IF(cukier[[#This Row],[Dotychczas Kupno]]&lt;1000, 0.05, IF(cukier[[#This Row],[Dotychczas Kupno]]&lt;10000, 0.1, 0.2)))</f>
        <v>0.2</v>
      </c>
      <c r="I1085" s="2">
        <f>cukier[[#This Row],[Rabat]]*cukier[[#This Row],[Ilosc]]</f>
        <v>88.800000000000011</v>
      </c>
    </row>
    <row r="1086" spans="1:9" x14ac:dyDescent="0.25">
      <c r="A1086" s="1">
        <v>40173</v>
      </c>
      <c r="B1086" s="2" t="s">
        <v>50</v>
      </c>
      <c r="C1086">
        <v>294</v>
      </c>
      <c r="D1086">
        <f>SUMIF(B:B,cukier[[#This Row],[NIP]],C:C)</f>
        <v>22352</v>
      </c>
      <c r="E1086" s="2">
        <f>YEAR(cukier[[#This Row],[Data]])</f>
        <v>2009</v>
      </c>
      <c r="F1086" s="2">
        <f>VLOOKUP(cukier[[#This Row],[Rok]],$U$8:$V$17,2)*cukier[[#This Row],[Ilosc]]</f>
        <v>626.21999999999991</v>
      </c>
      <c r="G1086" s="2">
        <f>SUMIFS(C:C,A:A,"&lt;"&amp;A1086,B:B,cukier[[#This Row],[NIP]])+cukier[[#This Row],[Ilosc]]</f>
        <v>14310</v>
      </c>
      <c r="H1086" s="2">
        <f>IF(cukier[[#This Row],[Dotychczas Kupno]]&lt;100, 0,IF(cukier[[#This Row],[Dotychczas Kupno]]&lt;1000, 0.05, IF(cukier[[#This Row],[Dotychczas Kupno]]&lt;10000, 0.1, 0.2)))</f>
        <v>0.2</v>
      </c>
      <c r="I1086" s="2">
        <f>cukier[[#This Row],[Rabat]]*cukier[[#This Row],[Ilosc]]</f>
        <v>58.800000000000004</v>
      </c>
    </row>
    <row r="1087" spans="1:9" x14ac:dyDescent="0.25">
      <c r="A1087" s="1">
        <v>40174</v>
      </c>
      <c r="B1087" s="2" t="s">
        <v>7</v>
      </c>
      <c r="C1087">
        <v>274</v>
      </c>
      <c r="D1087">
        <f>SUMIF(B:B,cukier[[#This Row],[NIP]],C:C)</f>
        <v>27505</v>
      </c>
      <c r="E1087" s="2">
        <f>YEAR(cukier[[#This Row],[Data]])</f>
        <v>2009</v>
      </c>
      <c r="F1087" s="2">
        <f>VLOOKUP(cukier[[#This Row],[Rok]],$U$8:$V$17,2)*cukier[[#This Row],[Ilosc]]</f>
        <v>583.62</v>
      </c>
      <c r="G1087" s="2">
        <f>SUMIFS(C:C,A:A,"&lt;"&amp;A1087,B:B,cukier[[#This Row],[NIP]])+cukier[[#This Row],[Ilosc]]</f>
        <v>15105</v>
      </c>
      <c r="H1087" s="2">
        <f>IF(cukier[[#This Row],[Dotychczas Kupno]]&lt;100, 0,IF(cukier[[#This Row],[Dotychczas Kupno]]&lt;1000, 0.05, IF(cukier[[#This Row],[Dotychczas Kupno]]&lt;10000, 0.1, 0.2)))</f>
        <v>0.2</v>
      </c>
      <c r="I1087" s="2">
        <f>cukier[[#This Row],[Rabat]]*cukier[[#This Row],[Ilosc]]</f>
        <v>54.800000000000004</v>
      </c>
    </row>
    <row r="1088" spans="1:9" x14ac:dyDescent="0.25">
      <c r="A1088" s="1">
        <v>40176</v>
      </c>
      <c r="B1088" s="2" t="s">
        <v>35</v>
      </c>
      <c r="C1088">
        <v>168</v>
      </c>
      <c r="D1088">
        <f>SUMIF(B:B,cukier[[#This Row],[NIP]],C:C)</f>
        <v>4407</v>
      </c>
      <c r="E1088" s="2">
        <f>YEAR(cukier[[#This Row],[Data]])</f>
        <v>2009</v>
      </c>
      <c r="F1088" s="2">
        <f>VLOOKUP(cukier[[#This Row],[Rok]],$U$8:$V$17,2)*cukier[[#This Row],[Ilosc]]</f>
        <v>357.84</v>
      </c>
      <c r="G1088" s="2">
        <f>SUMIFS(C:C,A:A,"&lt;"&amp;A1088,B:B,cukier[[#This Row],[NIP]])+cukier[[#This Row],[Ilosc]]</f>
        <v>1598</v>
      </c>
      <c r="H1088" s="2">
        <f>IF(cukier[[#This Row],[Dotychczas Kupno]]&lt;100, 0,IF(cukier[[#This Row],[Dotychczas Kupno]]&lt;1000, 0.05, IF(cukier[[#This Row],[Dotychczas Kupno]]&lt;10000, 0.1, 0.2)))</f>
        <v>0.1</v>
      </c>
      <c r="I1088" s="2">
        <f>cukier[[#This Row],[Rabat]]*cukier[[#This Row],[Ilosc]]</f>
        <v>16.8</v>
      </c>
    </row>
    <row r="1089" spans="1:9" x14ac:dyDescent="0.25">
      <c r="A1089" s="1">
        <v>40177</v>
      </c>
      <c r="B1089" s="2" t="s">
        <v>8</v>
      </c>
      <c r="C1089">
        <v>115</v>
      </c>
      <c r="D1089">
        <f>SUMIF(B:B,cukier[[#This Row],[NIP]],C:C)</f>
        <v>3835</v>
      </c>
      <c r="E1089" s="2">
        <f>YEAR(cukier[[#This Row],[Data]])</f>
        <v>2009</v>
      </c>
      <c r="F1089" s="2">
        <f>VLOOKUP(cukier[[#This Row],[Rok]],$U$8:$V$17,2)*cukier[[#This Row],[Ilosc]]</f>
        <v>244.95</v>
      </c>
      <c r="G1089" s="2">
        <f>SUMIFS(C:C,A:A,"&lt;"&amp;A1089,B:B,cukier[[#This Row],[NIP]])+cukier[[#This Row],[Ilosc]]</f>
        <v>1918</v>
      </c>
      <c r="H1089" s="2">
        <f>IF(cukier[[#This Row],[Dotychczas Kupno]]&lt;100, 0,IF(cukier[[#This Row],[Dotychczas Kupno]]&lt;1000, 0.05, IF(cukier[[#This Row],[Dotychczas Kupno]]&lt;10000, 0.1, 0.2)))</f>
        <v>0.1</v>
      </c>
      <c r="I1089" s="2">
        <f>cukier[[#This Row],[Rabat]]*cukier[[#This Row],[Ilosc]]</f>
        <v>11.5</v>
      </c>
    </row>
    <row r="1090" spans="1:9" x14ac:dyDescent="0.25">
      <c r="A1090" s="1">
        <v>40177</v>
      </c>
      <c r="B1090" s="2" t="s">
        <v>30</v>
      </c>
      <c r="C1090">
        <v>126</v>
      </c>
      <c r="D1090">
        <f>SUMIF(B:B,cukier[[#This Row],[NIP]],C:C)</f>
        <v>5120</v>
      </c>
      <c r="E1090" s="2">
        <f>YEAR(cukier[[#This Row],[Data]])</f>
        <v>2009</v>
      </c>
      <c r="F1090" s="2">
        <f>VLOOKUP(cukier[[#This Row],[Rok]],$U$8:$V$17,2)*cukier[[#This Row],[Ilosc]]</f>
        <v>268.38</v>
      </c>
      <c r="G1090" s="2">
        <f>SUMIFS(C:C,A:A,"&lt;"&amp;A1090,B:B,cukier[[#This Row],[NIP]])+cukier[[#This Row],[Ilosc]]</f>
        <v>2849</v>
      </c>
      <c r="H1090" s="2">
        <f>IF(cukier[[#This Row],[Dotychczas Kupno]]&lt;100, 0,IF(cukier[[#This Row],[Dotychczas Kupno]]&lt;1000, 0.05, IF(cukier[[#This Row],[Dotychczas Kupno]]&lt;10000, 0.1, 0.2)))</f>
        <v>0.1</v>
      </c>
      <c r="I1090" s="2">
        <f>cukier[[#This Row],[Rabat]]*cukier[[#This Row],[Ilosc]]</f>
        <v>12.600000000000001</v>
      </c>
    </row>
    <row r="1091" spans="1:9" x14ac:dyDescent="0.25">
      <c r="A1091" s="1">
        <v>40180</v>
      </c>
      <c r="B1091" s="2" t="s">
        <v>28</v>
      </c>
      <c r="C1091">
        <v>73</v>
      </c>
      <c r="D1091">
        <f>SUMIF(B:B,cukier[[#This Row],[NIP]],C:C)</f>
        <v>4440</v>
      </c>
      <c r="E1091" s="2">
        <f>YEAR(cukier[[#This Row],[Data]])</f>
        <v>2010</v>
      </c>
      <c r="F1091" s="2">
        <f>VLOOKUP(cukier[[#This Row],[Rok]],$U$8:$V$17,2)*cukier[[#This Row],[Ilosc]]</f>
        <v>153.30000000000001</v>
      </c>
      <c r="G1091" s="2">
        <f>SUMIFS(C:C,A:A,"&lt;"&amp;A1091,B:B,cukier[[#This Row],[NIP]])+cukier[[#This Row],[Ilosc]]</f>
        <v>2122</v>
      </c>
      <c r="H1091" s="2">
        <f>IF(cukier[[#This Row],[Dotychczas Kupno]]&lt;100, 0,IF(cukier[[#This Row],[Dotychczas Kupno]]&lt;1000, 0.05, IF(cukier[[#This Row],[Dotychczas Kupno]]&lt;10000, 0.1, 0.2)))</f>
        <v>0.1</v>
      </c>
      <c r="I1091" s="2">
        <f>cukier[[#This Row],[Rabat]]*cukier[[#This Row],[Ilosc]]</f>
        <v>7.3000000000000007</v>
      </c>
    </row>
    <row r="1092" spans="1:9" x14ac:dyDescent="0.25">
      <c r="A1092" s="1">
        <v>40180</v>
      </c>
      <c r="B1092" s="2" t="s">
        <v>22</v>
      </c>
      <c r="C1092">
        <v>413</v>
      </c>
      <c r="D1092">
        <f>SUMIF(B:B,cukier[[#This Row],[NIP]],C:C)</f>
        <v>26025</v>
      </c>
      <c r="E1092" s="2">
        <f>YEAR(cukier[[#This Row],[Data]])</f>
        <v>2010</v>
      </c>
      <c r="F1092" s="2">
        <f>VLOOKUP(cukier[[#This Row],[Rok]],$U$8:$V$17,2)*cukier[[#This Row],[Ilosc]]</f>
        <v>867.30000000000007</v>
      </c>
      <c r="G1092" s="2">
        <f>SUMIFS(C:C,A:A,"&lt;"&amp;A1092,B:B,cukier[[#This Row],[NIP]])+cukier[[#This Row],[Ilosc]]</f>
        <v>11507</v>
      </c>
      <c r="H1092" s="2">
        <f>IF(cukier[[#This Row],[Dotychczas Kupno]]&lt;100, 0,IF(cukier[[#This Row],[Dotychczas Kupno]]&lt;1000, 0.05, IF(cukier[[#This Row],[Dotychczas Kupno]]&lt;10000, 0.1, 0.2)))</f>
        <v>0.2</v>
      </c>
      <c r="I1092" s="2">
        <f>cukier[[#This Row],[Rabat]]*cukier[[#This Row],[Ilosc]]</f>
        <v>82.600000000000009</v>
      </c>
    </row>
    <row r="1093" spans="1:9" x14ac:dyDescent="0.25">
      <c r="A1093" s="1">
        <v>40181</v>
      </c>
      <c r="B1093" s="2" t="s">
        <v>7</v>
      </c>
      <c r="C1093">
        <v>393</v>
      </c>
      <c r="D1093">
        <f>SUMIF(B:B,cukier[[#This Row],[NIP]],C:C)</f>
        <v>27505</v>
      </c>
      <c r="E1093" s="2">
        <f>YEAR(cukier[[#This Row],[Data]])</f>
        <v>2010</v>
      </c>
      <c r="F1093" s="2">
        <f>VLOOKUP(cukier[[#This Row],[Rok]],$U$8:$V$17,2)*cukier[[#This Row],[Ilosc]]</f>
        <v>825.30000000000007</v>
      </c>
      <c r="G1093" s="2">
        <f>SUMIFS(C:C,A:A,"&lt;"&amp;A1093,B:B,cukier[[#This Row],[NIP]])+cukier[[#This Row],[Ilosc]]</f>
        <v>15498</v>
      </c>
      <c r="H1093" s="2">
        <f>IF(cukier[[#This Row],[Dotychczas Kupno]]&lt;100, 0,IF(cukier[[#This Row],[Dotychczas Kupno]]&lt;1000, 0.05, IF(cukier[[#This Row],[Dotychczas Kupno]]&lt;10000, 0.1, 0.2)))</f>
        <v>0.2</v>
      </c>
      <c r="I1093" s="2">
        <f>cukier[[#This Row],[Rabat]]*cukier[[#This Row],[Ilosc]]</f>
        <v>78.600000000000009</v>
      </c>
    </row>
    <row r="1094" spans="1:9" x14ac:dyDescent="0.25">
      <c r="A1094" s="1">
        <v>40184</v>
      </c>
      <c r="B1094" s="2" t="s">
        <v>143</v>
      </c>
      <c r="C1094">
        <v>13</v>
      </c>
      <c r="D1094">
        <f>SUMIF(B:B,cukier[[#This Row],[NIP]],C:C)</f>
        <v>22</v>
      </c>
      <c r="E1094" s="2">
        <f>YEAR(cukier[[#This Row],[Data]])</f>
        <v>2010</v>
      </c>
      <c r="F1094" s="2">
        <f>VLOOKUP(cukier[[#This Row],[Rok]],$U$8:$V$17,2)*cukier[[#This Row],[Ilosc]]</f>
        <v>27.3</v>
      </c>
      <c r="G1094" s="2">
        <f>SUMIFS(C:C,A:A,"&lt;"&amp;A1094,B:B,cukier[[#This Row],[NIP]])+cukier[[#This Row],[Ilosc]]</f>
        <v>22</v>
      </c>
      <c r="H1094" s="2">
        <f>IF(cukier[[#This Row],[Dotychczas Kupno]]&lt;100, 0,IF(cukier[[#This Row],[Dotychczas Kupno]]&lt;1000, 0.05, IF(cukier[[#This Row],[Dotychczas Kupno]]&lt;10000, 0.1, 0.2)))</f>
        <v>0</v>
      </c>
      <c r="I1094" s="2">
        <f>cukier[[#This Row],[Rabat]]*cukier[[#This Row],[Ilosc]]</f>
        <v>0</v>
      </c>
    </row>
    <row r="1095" spans="1:9" x14ac:dyDescent="0.25">
      <c r="A1095" s="1">
        <v>40185</v>
      </c>
      <c r="B1095" s="2" t="s">
        <v>22</v>
      </c>
      <c r="C1095">
        <v>211</v>
      </c>
      <c r="D1095">
        <f>SUMIF(B:B,cukier[[#This Row],[NIP]],C:C)</f>
        <v>26025</v>
      </c>
      <c r="E1095" s="2">
        <f>YEAR(cukier[[#This Row],[Data]])</f>
        <v>2010</v>
      </c>
      <c r="F1095" s="2">
        <f>VLOOKUP(cukier[[#This Row],[Rok]],$U$8:$V$17,2)*cukier[[#This Row],[Ilosc]]</f>
        <v>443.1</v>
      </c>
      <c r="G1095" s="2">
        <f>SUMIFS(C:C,A:A,"&lt;"&amp;A1095,B:B,cukier[[#This Row],[NIP]])+cukier[[#This Row],[Ilosc]]</f>
        <v>11718</v>
      </c>
      <c r="H1095" s="2">
        <f>IF(cukier[[#This Row],[Dotychczas Kupno]]&lt;100, 0,IF(cukier[[#This Row],[Dotychczas Kupno]]&lt;1000, 0.05, IF(cukier[[#This Row],[Dotychczas Kupno]]&lt;10000, 0.1, 0.2)))</f>
        <v>0.2</v>
      </c>
      <c r="I1095" s="2">
        <f>cukier[[#This Row],[Rabat]]*cukier[[#This Row],[Ilosc]]</f>
        <v>42.2</v>
      </c>
    </row>
    <row r="1096" spans="1:9" x14ac:dyDescent="0.25">
      <c r="A1096" s="1">
        <v>40189</v>
      </c>
      <c r="B1096" s="2" t="s">
        <v>61</v>
      </c>
      <c r="C1096">
        <v>116</v>
      </c>
      <c r="D1096">
        <f>SUMIF(B:B,cukier[[#This Row],[NIP]],C:C)</f>
        <v>3705</v>
      </c>
      <c r="E1096" s="2">
        <f>YEAR(cukier[[#This Row],[Data]])</f>
        <v>2010</v>
      </c>
      <c r="F1096" s="2">
        <f>VLOOKUP(cukier[[#This Row],[Rok]],$U$8:$V$17,2)*cukier[[#This Row],[Ilosc]]</f>
        <v>243.60000000000002</v>
      </c>
      <c r="G1096" s="2">
        <f>SUMIFS(C:C,A:A,"&lt;"&amp;A1096,B:B,cukier[[#This Row],[NIP]])+cukier[[#This Row],[Ilosc]]</f>
        <v>1838</v>
      </c>
      <c r="H1096" s="2">
        <f>IF(cukier[[#This Row],[Dotychczas Kupno]]&lt;100, 0,IF(cukier[[#This Row],[Dotychczas Kupno]]&lt;1000, 0.05, IF(cukier[[#This Row],[Dotychczas Kupno]]&lt;10000, 0.1, 0.2)))</f>
        <v>0.1</v>
      </c>
      <c r="I1096" s="2">
        <f>cukier[[#This Row],[Rabat]]*cukier[[#This Row],[Ilosc]]</f>
        <v>11.600000000000001</v>
      </c>
    </row>
    <row r="1097" spans="1:9" x14ac:dyDescent="0.25">
      <c r="A1097" s="1">
        <v>40189</v>
      </c>
      <c r="B1097" s="2" t="s">
        <v>0</v>
      </c>
      <c r="C1097">
        <v>9</v>
      </c>
      <c r="D1097">
        <f>SUMIF(B:B,cukier[[#This Row],[NIP]],C:C)</f>
        <v>60</v>
      </c>
      <c r="E1097" s="2">
        <f>YEAR(cukier[[#This Row],[Data]])</f>
        <v>2010</v>
      </c>
      <c r="F1097" s="2">
        <f>VLOOKUP(cukier[[#This Row],[Rok]],$U$8:$V$17,2)*cukier[[#This Row],[Ilosc]]</f>
        <v>18.900000000000002</v>
      </c>
      <c r="G1097" s="2">
        <f>SUMIFS(C:C,A:A,"&lt;"&amp;A1097,B:B,cukier[[#This Row],[NIP]])+cukier[[#This Row],[Ilosc]]</f>
        <v>39</v>
      </c>
      <c r="H1097" s="2">
        <f>IF(cukier[[#This Row],[Dotychczas Kupno]]&lt;100, 0,IF(cukier[[#This Row],[Dotychczas Kupno]]&lt;1000, 0.05, IF(cukier[[#This Row],[Dotychczas Kupno]]&lt;10000, 0.1, 0.2)))</f>
        <v>0</v>
      </c>
      <c r="I1097" s="2">
        <f>cukier[[#This Row],[Rabat]]*cukier[[#This Row],[Ilosc]]</f>
        <v>0</v>
      </c>
    </row>
    <row r="1098" spans="1:9" x14ac:dyDescent="0.25">
      <c r="A1098" s="1">
        <v>40193</v>
      </c>
      <c r="B1098" s="2" t="s">
        <v>45</v>
      </c>
      <c r="C1098">
        <v>117</v>
      </c>
      <c r="D1098">
        <f>SUMIF(B:B,cukier[[#This Row],[NIP]],C:C)</f>
        <v>26451</v>
      </c>
      <c r="E1098" s="2">
        <f>YEAR(cukier[[#This Row],[Data]])</f>
        <v>2010</v>
      </c>
      <c r="F1098" s="2">
        <f>VLOOKUP(cukier[[#This Row],[Rok]],$U$8:$V$17,2)*cukier[[#This Row],[Ilosc]]</f>
        <v>245.70000000000002</v>
      </c>
      <c r="G1098" s="2">
        <f>SUMIFS(C:C,A:A,"&lt;"&amp;A1098,B:B,cukier[[#This Row],[NIP]])+cukier[[#This Row],[Ilosc]]</f>
        <v>13632</v>
      </c>
      <c r="H1098" s="2">
        <f>IF(cukier[[#This Row],[Dotychczas Kupno]]&lt;100, 0,IF(cukier[[#This Row],[Dotychczas Kupno]]&lt;1000, 0.05, IF(cukier[[#This Row],[Dotychczas Kupno]]&lt;10000, 0.1, 0.2)))</f>
        <v>0.2</v>
      </c>
      <c r="I1098" s="2">
        <f>cukier[[#This Row],[Rabat]]*cukier[[#This Row],[Ilosc]]</f>
        <v>23.400000000000002</v>
      </c>
    </row>
    <row r="1099" spans="1:9" x14ac:dyDescent="0.25">
      <c r="A1099" s="1">
        <v>40194</v>
      </c>
      <c r="B1099" s="2" t="s">
        <v>50</v>
      </c>
      <c r="C1099">
        <v>221</v>
      </c>
      <c r="D1099">
        <f>SUMIF(B:B,cukier[[#This Row],[NIP]],C:C)</f>
        <v>22352</v>
      </c>
      <c r="E1099" s="2">
        <f>YEAR(cukier[[#This Row],[Data]])</f>
        <v>2010</v>
      </c>
      <c r="F1099" s="2">
        <f>VLOOKUP(cukier[[#This Row],[Rok]],$U$8:$V$17,2)*cukier[[#This Row],[Ilosc]]</f>
        <v>464.1</v>
      </c>
      <c r="G1099" s="2">
        <f>SUMIFS(C:C,A:A,"&lt;"&amp;A1099,B:B,cukier[[#This Row],[NIP]])+cukier[[#This Row],[Ilosc]]</f>
        <v>14531</v>
      </c>
      <c r="H1099" s="2">
        <f>IF(cukier[[#This Row],[Dotychczas Kupno]]&lt;100, 0,IF(cukier[[#This Row],[Dotychczas Kupno]]&lt;1000, 0.05, IF(cukier[[#This Row],[Dotychczas Kupno]]&lt;10000, 0.1, 0.2)))</f>
        <v>0.2</v>
      </c>
      <c r="I1099" s="2">
        <f>cukier[[#This Row],[Rabat]]*cukier[[#This Row],[Ilosc]]</f>
        <v>44.2</v>
      </c>
    </row>
    <row r="1100" spans="1:9" x14ac:dyDescent="0.25">
      <c r="A1100" s="1">
        <v>40198</v>
      </c>
      <c r="B1100" s="2" t="s">
        <v>152</v>
      </c>
      <c r="C1100">
        <v>9</v>
      </c>
      <c r="D1100">
        <f>SUMIF(B:B,cukier[[#This Row],[NIP]],C:C)</f>
        <v>36</v>
      </c>
      <c r="E1100" s="2">
        <f>YEAR(cukier[[#This Row],[Data]])</f>
        <v>2010</v>
      </c>
      <c r="F1100" s="2">
        <f>VLOOKUP(cukier[[#This Row],[Rok]],$U$8:$V$17,2)*cukier[[#This Row],[Ilosc]]</f>
        <v>18.900000000000002</v>
      </c>
      <c r="G1100" s="2">
        <f>SUMIFS(C:C,A:A,"&lt;"&amp;A1100,B:B,cukier[[#This Row],[NIP]])+cukier[[#This Row],[Ilosc]]</f>
        <v>21</v>
      </c>
      <c r="H1100" s="2">
        <f>IF(cukier[[#This Row],[Dotychczas Kupno]]&lt;100, 0,IF(cukier[[#This Row],[Dotychczas Kupno]]&lt;1000, 0.05, IF(cukier[[#This Row],[Dotychczas Kupno]]&lt;10000, 0.1, 0.2)))</f>
        <v>0</v>
      </c>
      <c r="I1100" s="2">
        <f>cukier[[#This Row],[Rabat]]*cukier[[#This Row],[Ilosc]]</f>
        <v>0</v>
      </c>
    </row>
    <row r="1101" spans="1:9" x14ac:dyDescent="0.25">
      <c r="A1101" s="1">
        <v>40199</v>
      </c>
      <c r="B1101" s="2" t="s">
        <v>17</v>
      </c>
      <c r="C1101">
        <v>214</v>
      </c>
      <c r="D1101">
        <f>SUMIF(B:B,cukier[[#This Row],[NIP]],C:C)</f>
        <v>19896</v>
      </c>
      <c r="E1101" s="2">
        <f>YEAR(cukier[[#This Row],[Data]])</f>
        <v>2010</v>
      </c>
      <c r="F1101" s="2">
        <f>VLOOKUP(cukier[[#This Row],[Rok]],$U$8:$V$17,2)*cukier[[#This Row],[Ilosc]]</f>
        <v>449.40000000000003</v>
      </c>
      <c r="G1101" s="2">
        <f>SUMIFS(C:C,A:A,"&lt;"&amp;A1101,B:B,cukier[[#This Row],[NIP]])+cukier[[#This Row],[Ilosc]]</f>
        <v>9980</v>
      </c>
      <c r="H1101" s="2">
        <f>IF(cukier[[#This Row],[Dotychczas Kupno]]&lt;100, 0,IF(cukier[[#This Row],[Dotychczas Kupno]]&lt;1000, 0.05, IF(cukier[[#This Row],[Dotychczas Kupno]]&lt;10000, 0.1, 0.2)))</f>
        <v>0.1</v>
      </c>
      <c r="I1101" s="2">
        <f>cukier[[#This Row],[Rabat]]*cukier[[#This Row],[Ilosc]]</f>
        <v>21.400000000000002</v>
      </c>
    </row>
    <row r="1102" spans="1:9" x14ac:dyDescent="0.25">
      <c r="A1102" s="1">
        <v>40200</v>
      </c>
      <c r="B1102" s="2" t="s">
        <v>37</v>
      </c>
      <c r="C1102">
        <v>138</v>
      </c>
      <c r="D1102">
        <f>SUMIF(B:B,cukier[[#This Row],[NIP]],C:C)</f>
        <v>5232</v>
      </c>
      <c r="E1102" s="2">
        <f>YEAR(cukier[[#This Row],[Data]])</f>
        <v>2010</v>
      </c>
      <c r="F1102" s="2">
        <f>VLOOKUP(cukier[[#This Row],[Rok]],$U$8:$V$17,2)*cukier[[#This Row],[Ilosc]]</f>
        <v>289.8</v>
      </c>
      <c r="G1102" s="2">
        <f>SUMIFS(C:C,A:A,"&lt;"&amp;A1102,B:B,cukier[[#This Row],[NIP]])+cukier[[#This Row],[Ilosc]]</f>
        <v>2586</v>
      </c>
      <c r="H1102" s="2">
        <f>IF(cukier[[#This Row],[Dotychczas Kupno]]&lt;100, 0,IF(cukier[[#This Row],[Dotychczas Kupno]]&lt;1000, 0.05, IF(cukier[[#This Row],[Dotychczas Kupno]]&lt;10000, 0.1, 0.2)))</f>
        <v>0.1</v>
      </c>
      <c r="I1102" s="2">
        <f>cukier[[#This Row],[Rabat]]*cukier[[#This Row],[Ilosc]]</f>
        <v>13.8</v>
      </c>
    </row>
    <row r="1103" spans="1:9" x14ac:dyDescent="0.25">
      <c r="A1103" s="1">
        <v>40201</v>
      </c>
      <c r="B1103" s="2" t="s">
        <v>81</v>
      </c>
      <c r="C1103">
        <v>11</v>
      </c>
      <c r="D1103">
        <f>SUMIF(B:B,cukier[[#This Row],[NIP]],C:C)</f>
        <v>58</v>
      </c>
      <c r="E1103" s="2">
        <f>YEAR(cukier[[#This Row],[Data]])</f>
        <v>2010</v>
      </c>
      <c r="F1103" s="2">
        <f>VLOOKUP(cukier[[#This Row],[Rok]],$U$8:$V$17,2)*cukier[[#This Row],[Ilosc]]</f>
        <v>23.1</v>
      </c>
      <c r="G1103" s="2">
        <f>SUMIFS(C:C,A:A,"&lt;"&amp;A1103,B:B,cukier[[#This Row],[NIP]])+cukier[[#This Row],[Ilosc]]</f>
        <v>28</v>
      </c>
      <c r="H1103" s="2">
        <f>IF(cukier[[#This Row],[Dotychczas Kupno]]&lt;100, 0,IF(cukier[[#This Row],[Dotychczas Kupno]]&lt;1000, 0.05, IF(cukier[[#This Row],[Dotychczas Kupno]]&lt;10000, 0.1, 0.2)))</f>
        <v>0</v>
      </c>
      <c r="I1103" s="2">
        <f>cukier[[#This Row],[Rabat]]*cukier[[#This Row],[Ilosc]]</f>
        <v>0</v>
      </c>
    </row>
    <row r="1104" spans="1:9" x14ac:dyDescent="0.25">
      <c r="A1104" s="1">
        <v>40201</v>
      </c>
      <c r="B1104" s="2" t="s">
        <v>52</v>
      </c>
      <c r="C1104">
        <v>128</v>
      </c>
      <c r="D1104">
        <f>SUMIF(B:B,cukier[[#This Row],[NIP]],C:C)</f>
        <v>5460</v>
      </c>
      <c r="E1104" s="2">
        <f>YEAR(cukier[[#This Row],[Data]])</f>
        <v>2010</v>
      </c>
      <c r="F1104" s="2">
        <f>VLOOKUP(cukier[[#This Row],[Rok]],$U$8:$V$17,2)*cukier[[#This Row],[Ilosc]]</f>
        <v>268.8</v>
      </c>
      <c r="G1104" s="2">
        <f>SUMIFS(C:C,A:A,"&lt;"&amp;A1104,B:B,cukier[[#This Row],[NIP]])+cukier[[#This Row],[Ilosc]]</f>
        <v>2030</v>
      </c>
      <c r="H1104" s="2">
        <f>IF(cukier[[#This Row],[Dotychczas Kupno]]&lt;100, 0,IF(cukier[[#This Row],[Dotychczas Kupno]]&lt;1000, 0.05, IF(cukier[[#This Row],[Dotychczas Kupno]]&lt;10000, 0.1, 0.2)))</f>
        <v>0.1</v>
      </c>
      <c r="I1104" s="2">
        <f>cukier[[#This Row],[Rabat]]*cukier[[#This Row],[Ilosc]]</f>
        <v>12.8</v>
      </c>
    </row>
    <row r="1105" spans="1:9" x14ac:dyDescent="0.25">
      <c r="A1105" s="1">
        <v>40202</v>
      </c>
      <c r="B1105" s="2" t="s">
        <v>17</v>
      </c>
      <c r="C1105">
        <v>376</v>
      </c>
      <c r="D1105">
        <f>SUMIF(B:B,cukier[[#This Row],[NIP]],C:C)</f>
        <v>19896</v>
      </c>
      <c r="E1105" s="2">
        <f>YEAR(cukier[[#This Row],[Data]])</f>
        <v>2010</v>
      </c>
      <c r="F1105" s="2">
        <f>VLOOKUP(cukier[[#This Row],[Rok]],$U$8:$V$17,2)*cukier[[#This Row],[Ilosc]]</f>
        <v>789.6</v>
      </c>
      <c r="G1105" s="2">
        <f>SUMIFS(C:C,A:A,"&lt;"&amp;A1105,B:B,cukier[[#This Row],[NIP]])+cukier[[#This Row],[Ilosc]]</f>
        <v>10356</v>
      </c>
      <c r="H1105" s="2">
        <f>IF(cukier[[#This Row],[Dotychczas Kupno]]&lt;100, 0,IF(cukier[[#This Row],[Dotychczas Kupno]]&lt;1000, 0.05, IF(cukier[[#This Row],[Dotychczas Kupno]]&lt;10000, 0.1, 0.2)))</f>
        <v>0.2</v>
      </c>
      <c r="I1105" s="2">
        <f>cukier[[#This Row],[Rabat]]*cukier[[#This Row],[Ilosc]]</f>
        <v>75.2</v>
      </c>
    </row>
    <row r="1106" spans="1:9" x14ac:dyDescent="0.25">
      <c r="A1106" s="1">
        <v>40203</v>
      </c>
      <c r="B1106" s="2" t="s">
        <v>17</v>
      </c>
      <c r="C1106">
        <v>121</v>
      </c>
      <c r="D1106">
        <f>SUMIF(B:B,cukier[[#This Row],[NIP]],C:C)</f>
        <v>19896</v>
      </c>
      <c r="E1106" s="2">
        <f>YEAR(cukier[[#This Row],[Data]])</f>
        <v>2010</v>
      </c>
      <c r="F1106" s="2">
        <f>VLOOKUP(cukier[[#This Row],[Rok]],$U$8:$V$17,2)*cukier[[#This Row],[Ilosc]]</f>
        <v>254.10000000000002</v>
      </c>
      <c r="G1106" s="2">
        <f>SUMIFS(C:C,A:A,"&lt;"&amp;A1106,B:B,cukier[[#This Row],[NIP]])+cukier[[#This Row],[Ilosc]]</f>
        <v>10477</v>
      </c>
      <c r="H1106" s="2">
        <f>IF(cukier[[#This Row],[Dotychczas Kupno]]&lt;100, 0,IF(cukier[[#This Row],[Dotychczas Kupno]]&lt;1000, 0.05, IF(cukier[[#This Row],[Dotychczas Kupno]]&lt;10000, 0.1, 0.2)))</f>
        <v>0.2</v>
      </c>
      <c r="I1106" s="2">
        <f>cukier[[#This Row],[Rabat]]*cukier[[#This Row],[Ilosc]]</f>
        <v>24.200000000000003</v>
      </c>
    </row>
    <row r="1107" spans="1:9" x14ac:dyDescent="0.25">
      <c r="A1107" s="1">
        <v>40203</v>
      </c>
      <c r="B1107" s="2" t="s">
        <v>14</v>
      </c>
      <c r="C1107">
        <v>200</v>
      </c>
      <c r="D1107">
        <f>SUMIF(B:B,cukier[[#This Row],[NIP]],C:C)</f>
        <v>23660</v>
      </c>
      <c r="E1107" s="2">
        <f>YEAR(cukier[[#This Row],[Data]])</f>
        <v>2010</v>
      </c>
      <c r="F1107" s="2">
        <f>VLOOKUP(cukier[[#This Row],[Rok]],$U$8:$V$17,2)*cukier[[#This Row],[Ilosc]]</f>
        <v>420</v>
      </c>
      <c r="G1107" s="2">
        <f>SUMIFS(C:C,A:A,"&lt;"&amp;A1107,B:B,cukier[[#This Row],[NIP]])+cukier[[#This Row],[Ilosc]]</f>
        <v>11852</v>
      </c>
      <c r="H1107" s="2">
        <f>IF(cukier[[#This Row],[Dotychczas Kupno]]&lt;100, 0,IF(cukier[[#This Row],[Dotychczas Kupno]]&lt;1000, 0.05, IF(cukier[[#This Row],[Dotychczas Kupno]]&lt;10000, 0.1, 0.2)))</f>
        <v>0.2</v>
      </c>
      <c r="I1107" s="2">
        <f>cukier[[#This Row],[Rabat]]*cukier[[#This Row],[Ilosc]]</f>
        <v>40</v>
      </c>
    </row>
    <row r="1108" spans="1:9" x14ac:dyDescent="0.25">
      <c r="A1108" s="1">
        <v>40204</v>
      </c>
      <c r="B1108" s="2" t="s">
        <v>17</v>
      </c>
      <c r="C1108">
        <v>500</v>
      </c>
      <c r="D1108">
        <f>SUMIF(B:B,cukier[[#This Row],[NIP]],C:C)</f>
        <v>19896</v>
      </c>
      <c r="E1108" s="2">
        <f>YEAR(cukier[[#This Row],[Data]])</f>
        <v>2010</v>
      </c>
      <c r="F1108" s="2">
        <f>VLOOKUP(cukier[[#This Row],[Rok]],$U$8:$V$17,2)*cukier[[#This Row],[Ilosc]]</f>
        <v>1050</v>
      </c>
      <c r="G1108" s="2">
        <f>SUMIFS(C:C,A:A,"&lt;"&amp;A1108,B:B,cukier[[#This Row],[NIP]])+cukier[[#This Row],[Ilosc]]</f>
        <v>10977</v>
      </c>
      <c r="H1108" s="2">
        <f>IF(cukier[[#This Row],[Dotychczas Kupno]]&lt;100, 0,IF(cukier[[#This Row],[Dotychczas Kupno]]&lt;1000, 0.05, IF(cukier[[#This Row],[Dotychczas Kupno]]&lt;10000, 0.1, 0.2)))</f>
        <v>0.2</v>
      </c>
      <c r="I1108" s="2">
        <f>cukier[[#This Row],[Rabat]]*cukier[[#This Row],[Ilosc]]</f>
        <v>100</v>
      </c>
    </row>
    <row r="1109" spans="1:9" x14ac:dyDescent="0.25">
      <c r="A1109" s="1">
        <v>40206</v>
      </c>
      <c r="B1109" s="2" t="s">
        <v>71</v>
      </c>
      <c r="C1109">
        <v>108</v>
      </c>
      <c r="D1109">
        <f>SUMIF(B:B,cukier[[#This Row],[NIP]],C:C)</f>
        <v>3185</v>
      </c>
      <c r="E1109" s="2">
        <f>YEAR(cukier[[#This Row],[Data]])</f>
        <v>2010</v>
      </c>
      <c r="F1109" s="2">
        <f>VLOOKUP(cukier[[#This Row],[Rok]],$U$8:$V$17,2)*cukier[[#This Row],[Ilosc]]</f>
        <v>226.8</v>
      </c>
      <c r="G1109" s="2">
        <f>SUMIFS(C:C,A:A,"&lt;"&amp;A1109,B:B,cukier[[#This Row],[NIP]])+cukier[[#This Row],[Ilosc]]</f>
        <v>1663</v>
      </c>
      <c r="H1109" s="2">
        <f>IF(cukier[[#This Row],[Dotychczas Kupno]]&lt;100, 0,IF(cukier[[#This Row],[Dotychczas Kupno]]&lt;1000, 0.05, IF(cukier[[#This Row],[Dotychczas Kupno]]&lt;10000, 0.1, 0.2)))</f>
        <v>0.1</v>
      </c>
      <c r="I1109" s="2">
        <f>cukier[[#This Row],[Rabat]]*cukier[[#This Row],[Ilosc]]</f>
        <v>10.8</v>
      </c>
    </row>
    <row r="1110" spans="1:9" x14ac:dyDescent="0.25">
      <c r="A1110" s="1">
        <v>40207</v>
      </c>
      <c r="B1110" s="2" t="s">
        <v>25</v>
      </c>
      <c r="C1110">
        <v>59</v>
      </c>
      <c r="D1110">
        <f>SUMIF(B:B,cukier[[#This Row],[NIP]],C:C)</f>
        <v>2717</v>
      </c>
      <c r="E1110" s="2">
        <f>YEAR(cukier[[#This Row],[Data]])</f>
        <v>2010</v>
      </c>
      <c r="F1110" s="2">
        <f>VLOOKUP(cukier[[#This Row],[Rok]],$U$8:$V$17,2)*cukier[[#This Row],[Ilosc]]</f>
        <v>123.9</v>
      </c>
      <c r="G1110" s="2">
        <f>SUMIFS(C:C,A:A,"&lt;"&amp;A1110,B:B,cukier[[#This Row],[NIP]])+cukier[[#This Row],[Ilosc]]</f>
        <v>1141</v>
      </c>
      <c r="H1110" s="2">
        <f>IF(cukier[[#This Row],[Dotychczas Kupno]]&lt;100, 0,IF(cukier[[#This Row],[Dotychczas Kupno]]&lt;1000, 0.05, IF(cukier[[#This Row],[Dotychczas Kupno]]&lt;10000, 0.1, 0.2)))</f>
        <v>0.1</v>
      </c>
      <c r="I1110" s="2">
        <f>cukier[[#This Row],[Rabat]]*cukier[[#This Row],[Ilosc]]</f>
        <v>5.9</v>
      </c>
    </row>
    <row r="1111" spans="1:9" x14ac:dyDescent="0.25">
      <c r="A1111" s="1">
        <v>40208</v>
      </c>
      <c r="B1111" s="2" t="s">
        <v>10</v>
      </c>
      <c r="C1111">
        <v>191</v>
      </c>
      <c r="D1111">
        <f>SUMIF(B:B,cukier[[#This Row],[NIP]],C:C)</f>
        <v>4831</v>
      </c>
      <c r="E1111" s="2">
        <f>YEAR(cukier[[#This Row],[Data]])</f>
        <v>2010</v>
      </c>
      <c r="F1111" s="2">
        <f>VLOOKUP(cukier[[#This Row],[Rok]],$U$8:$V$17,2)*cukier[[#This Row],[Ilosc]]</f>
        <v>401.1</v>
      </c>
      <c r="G1111" s="2">
        <f>SUMIFS(C:C,A:A,"&lt;"&amp;A1111,B:B,cukier[[#This Row],[NIP]])+cukier[[#This Row],[Ilosc]]</f>
        <v>2109</v>
      </c>
      <c r="H1111" s="2">
        <f>IF(cukier[[#This Row],[Dotychczas Kupno]]&lt;100, 0,IF(cukier[[#This Row],[Dotychczas Kupno]]&lt;1000, 0.05, IF(cukier[[#This Row],[Dotychczas Kupno]]&lt;10000, 0.1, 0.2)))</f>
        <v>0.1</v>
      </c>
      <c r="I1111" s="2">
        <f>cukier[[#This Row],[Rabat]]*cukier[[#This Row],[Ilosc]]</f>
        <v>19.100000000000001</v>
      </c>
    </row>
    <row r="1112" spans="1:9" x14ac:dyDescent="0.25">
      <c r="A1112" s="1">
        <v>40209</v>
      </c>
      <c r="B1112" s="2" t="s">
        <v>19</v>
      </c>
      <c r="C1112">
        <v>189</v>
      </c>
      <c r="D1112">
        <f>SUMIF(B:B,cukier[[#This Row],[NIP]],C:C)</f>
        <v>4784</v>
      </c>
      <c r="E1112" s="2">
        <f>YEAR(cukier[[#This Row],[Data]])</f>
        <v>2010</v>
      </c>
      <c r="F1112" s="2">
        <f>VLOOKUP(cukier[[#This Row],[Rok]],$U$8:$V$17,2)*cukier[[#This Row],[Ilosc]]</f>
        <v>396.90000000000003</v>
      </c>
      <c r="G1112" s="2">
        <f>SUMIFS(C:C,A:A,"&lt;"&amp;A1112,B:B,cukier[[#This Row],[NIP]])+cukier[[#This Row],[Ilosc]]</f>
        <v>2192</v>
      </c>
      <c r="H1112" s="2">
        <f>IF(cukier[[#This Row],[Dotychczas Kupno]]&lt;100, 0,IF(cukier[[#This Row],[Dotychczas Kupno]]&lt;1000, 0.05, IF(cukier[[#This Row],[Dotychczas Kupno]]&lt;10000, 0.1, 0.2)))</f>
        <v>0.1</v>
      </c>
      <c r="I1112" s="2">
        <f>cukier[[#This Row],[Rabat]]*cukier[[#This Row],[Ilosc]]</f>
        <v>18.900000000000002</v>
      </c>
    </row>
    <row r="1113" spans="1:9" x14ac:dyDescent="0.25">
      <c r="A1113" s="1">
        <v>40211</v>
      </c>
      <c r="B1113" s="2" t="s">
        <v>45</v>
      </c>
      <c r="C1113">
        <v>247</v>
      </c>
      <c r="D1113">
        <f>SUMIF(B:B,cukier[[#This Row],[NIP]],C:C)</f>
        <v>26451</v>
      </c>
      <c r="E1113" s="2">
        <f>YEAR(cukier[[#This Row],[Data]])</f>
        <v>2010</v>
      </c>
      <c r="F1113" s="2">
        <f>VLOOKUP(cukier[[#This Row],[Rok]],$U$8:$V$17,2)*cukier[[#This Row],[Ilosc]]</f>
        <v>518.70000000000005</v>
      </c>
      <c r="G1113" s="2">
        <f>SUMIFS(C:C,A:A,"&lt;"&amp;A1113,B:B,cukier[[#This Row],[NIP]])+cukier[[#This Row],[Ilosc]]</f>
        <v>13879</v>
      </c>
      <c r="H1113" s="2">
        <f>IF(cukier[[#This Row],[Dotychczas Kupno]]&lt;100, 0,IF(cukier[[#This Row],[Dotychczas Kupno]]&lt;1000, 0.05, IF(cukier[[#This Row],[Dotychczas Kupno]]&lt;10000, 0.1, 0.2)))</f>
        <v>0.2</v>
      </c>
      <c r="I1113" s="2">
        <f>cukier[[#This Row],[Rabat]]*cukier[[#This Row],[Ilosc]]</f>
        <v>49.400000000000006</v>
      </c>
    </row>
    <row r="1114" spans="1:9" x14ac:dyDescent="0.25">
      <c r="A1114" s="1">
        <v>40211</v>
      </c>
      <c r="B1114" s="2" t="s">
        <v>35</v>
      </c>
      <c r="C1114">
        <v>195</v>
      </c>
      <c r="D1114">
        <f>SUMIF(B:B,cukier[[#This Row],[NIP]],C:C)</f>
        <v>4407</v>
      </c>
      <c r="E1114" s="2">
        <f>YEAR(cukier[[#This Row],[Data]])</f>
        <v>2010</v>
      </c>
      <c r="F1114" s="2">
        <f>VLOOKUP(cukier[[#This Row],[Rok]],$U$8:$V$17,2)*cukier[[#This Row],[Ilosc]]</f>
        <v>409.5</v>
      </c>
      <c r="G1114" s="2">
        <f>SUMIFS(C:C,A:A,"&lt;"&amp;A1114,B:B,cukier[[#This Row],[NIP]])+cukier[[#This Row],[Ilosc]]</f>
        <v>1793</v>
      </c>
      <c r="H1114" s="2">
        <f>IF(cukier[[#This Row],[Dotychczas Kupno]]&lt;100, 0,IF(cukier[[#This Row],[Dotychczas Kupno]]&lt;1000, 0.05, IF(cukier[[#This Row],[Dotychczas Kupno]]&lt;10000, 0.1, 0.2)))</f>
        <v>0.1</v>
      </c>
      <c r="I1114" s="2">
        <f>cukier[[#This Row],[Rabat]]*cukier[[#This Row],[Ilosc]]</f>
        <v>19.5</v>
      </c>
    </row>
    <row r="1115" spans="1:9" x14ac:dyDescent="0.25">
      <c r="A1115" s="1">
        <v>40212</v>
      </c>
      <c r="B1115" s="2" t="s">
        <v>204</v>
      </c>
      <c r="C1115">
        <v>6</v>
      </c>
      <c r="D1115">
        <f>SUMIF(B:B,cukier[[#This Row],[NIP]],C:C)</f>
        <v>16</v>
      </c>
      <c r="E1115" s="2">
        <f>YEAR(cukier[[#This Row],[Data]])</f>
        <v>2010</v>
      </c>
      <c r="F1115" s="2">
        <f>VLOOKUP(cukier[[#This Row],[Rok]],$U$8:$V$17,2)*cukier[[#This Row],[Ilosc]]</f>
        <v>12.600000000000001</v>
      </c>
      <c r="G1115" s="2">
        <f>SUMIFS(C:C,A:A,"&lt;"&amp;A1115,B:B,cukier[[#This Row],[NIP]])+cukier[[#This Row],[Ilosc]]</f>
        <v>6</v>
      </c>
      <c r="H1115" s="2">
        <f>IF(cukier[[#This Row],[Dotychczas Kupno]]&lt;100, 0,IF(cukier[[#This Row],[Dotychczas Kupno]]&lt;1000, 0.05, IF(cukier[[#This Row],[Dotychczas Kupno]]&lt;10000, 0.1, 0.2)))</f>
        <v>0</v>
      </c>
      <c r="I1115" s="2">
        <f>cukier[[#This Row],[Rabat]]*cukier[[#This Row],[Ilosc]]</f>
        <v>0</v>
      </c>
    </row>
    <row r="1116" spans="1:9" x14ac:dyDescent="0.25">
      <c r="A1116" s="1">
        <v>40213</v>
      </c>
      <c r="B1116" s="2" t="s">
        <v>205</v>
      </c>
      <c r="C1116">
        <v>1</v>
      </c>
      <c r="D1116">
        <f>SUMIF(B:B,cukier[[#This Row],[NIP]],C:C)</f>
        <v>12</v>
      </c>
      <c r="E1116" s="2">
        <f>YEAR(cukier[[#This Row],[Data]])</f>
        <v>2010</v>
      </c>
      <c r="F1116" s="2">
        <f>VLOOKUP(cukier[[#This Row],[Rok]],$U$8:$V$17,2)*cukier[[#This Row],[Ilosc]]</f>
        <v>2.1</v>
      </c>
      <c r="G1116" s="2">
        <f>SUMIFS(C:C,A:A,"&lt;"&amp;A1116,B:B,cukier[[#This Row],[NIP]])+cukier[[#This Row],[Ilosc]]</f>
        <v>1</v>
      </c>
      <c r="H1116" s="2">
        <f>IF(cukier[[#This Row],[Dotychczas Kupno]]&lt;100, 0,IF(cukier[[#This Row],[Dotychczas Kupno]]&lt;1000, 0.05, IF(cukier[[#This Row],[Dotychczas Kupno]]&lt;10000, 0.1, 0.2)))</f>
        <v>0</v>
      </c>
      <c r="I1116" s="2">
        <f>cukier[[#This Row],[Rabat]]*cukier[[#This Row],[Ilosc]]</f>
        <v>0</v>
      </c>
    </row>
    <row r="1117" spans="1:9" x14ac:dyDescent="0.25">
      <c r="A1117" s="1">
        <v>40214</v>
      </c>
      <c r="B1117" s="2" t="s">
        <v>50</v>
      </c>
      <c r="C1117">
        <v>347</v>
      </c>
      <c r="D1117">
        <f>SUMIF(B:B,cukier[[#This Row],[NIP]],C:C)</f>
        <v>22352</v>
      </c>
      <c r="E1117" s="2">
        <f>YEAR(cukier[[#This Row],[Data]])</f>
        <v>2010</v>
      </c>
      <c r="F1117" s="2">
        <f>VLOOKUP(cukier[[#This Row],[Rok]],$U$8:$V$17,2)*cukier[[#This Row],[Ilosc]]</f>
        <v>728.7</v>
      </c>
      <c r="G1117" s="2">
        <f>SUMIFS(C:C,A:A,"&lt;"&amp;A1117,B:B,cukier[[#This Row],[NIP]])+cukier[[#This Row],[Ilosc]]</f>
        <v>14878</v>
      </c>
      <c r="H1117" s="2">
        <f>IF(cukier[[#This Row],[Dotychczas Kupno]]&lt;100, 0,IF(cukier[[#This Row],[Dotychczas Kupno]]&lt;1000, 0.05, IF(cukier[[#This Row],[Dotychczas Kupno]]&lt;10000, 0.1, 0.2)))</f>
        <v>0.2</v>
      </c>
      <c r="I1117" s="2">
        <f>cukier[[#This Row],[Rabat]]*cukier[[#This Row],[Ilosc]]</f>
        <v>69.400000000000006</v>
      </c>
    </row>
    <row r="1118" spans="1:9" x14ac:dyDescent="0.25">
      <c r="A1118" s="1">
        <v>40217</v>
      </c>
      <c r="B1118" s="2" t="s">
        <v>14</v>
      </c>
      <c r="C1118">
        <v>317</v>
      </c>
      <c r="D1118">
        <f>SUMIF(B:B,cukier[[#This Row],[NIP]],C:C)</f>
        <v>23660</v>
      </c>
      <c r="E1118" s="2">
        <f>YEAR(cukier[[#This Row],[Data]])</f>
        <v>2010</v>
      </c>
      <c r="F1118" s="2">
        <f>VLOOKUP(cukier[[#This Row],[Rok]],$U$8:$V$17,2)*cukier[[#This Row],[Ilosc]]</f>
        <v>665.7</v>
      </c>
      <c r="G1118" s="2">
        <f>SUMIFS(C:C,A:A,"&lt;"&amp;A1118,B:B,cukier[[#This Row],[NIP]])+cukier[[#This Row],[Ilosc]]</f>
        <v>12169</v>
      </c>
      <c r="H1118" s="2">
        <f>IF(cukier[[#This Row],[Dotychczas Kupno]]&lt;100, 0,IF(cukier[[#This Row],[Dotychczas Kupno]]&lt;1000, 0.05, IF(cukier[[#This Row],[Dotychczas Kupno]]&lt;10000, 0.1, 0.2)))</f>
        <v>0.2</v>
      </c>
      <c r="I1118" s="2">
        <f>cukier[[#This Row],[Rabat]]*cukier[[#This Row],[Ilosc]]</f>
        <v>63.400000000000006</v>
      </c>
    </row>
    <row r="1119" spans="1:9" x14ac:dyDescent="0.25">
      <c r="A1119" s="1">
        <v>40218</v>
      </c>
      <c r="B1119" s="2" t="s">
        <v>45</v>
      </c>
      <c r="C1119">
        <v>271</v>
      </c>
      <c r="D1119">
        <f>SUMIF(B:B,cukier[[#This Row],[NIP]],C:C)</f>
        <v>26451</v>
      </c>
      <c r="E1119" s="2">
        <f>YEAR(cukier[[#This Row],[Data]])</f>
        <v>2010</v>
      </c>
      <c r="F1119" s="2">
        <f>VLOOKUP(cukier[[#This Row],[Rok]],$U$8:$V$17,2)*cukier[[#This Row],[Ilosc]]</f>
        <v>569.1</v>
      </c>
      <c r="G1119" s="2">
        <f>SUMIFS(C:C,A:A,"&lt;"&amp;A1119,B:B,cukier[[#This Row],[NIP]])+cukier[[#This Row],[Ilosc]]</f>
        <v>14150</v>
      </c>
      <c r="H1119" s="2">
        <f>IF(cukier[[#This Row],[Dotychczas Kupno]]&lt;100, 0,IF(cukier[[#This Row],[Dotychczas Kupno]]&lt;1000, 0.05, IF(cukier[[#This Row],[Dotychczas Kupno]]&lt;10000, 0.1, 0.2)))</f>
        <v>0.2</v>
      </c>
      <c r="I1119" s="2">
        <f>cukier[[#This Row],[Rabat]]*cukier[[#This Row],[Ilosc]]</f>
        <v>54.2</v>
      </c>
    </row>
    <row r="1120" spans="1:9" x14ac:dyDescent="0.25">
      <c r="A1120" s="1">
        <v>40218</v>
      </c>
      <c r="B1120" s="2" t="s">
        <v>85</v>
      </c>
      <c r="C1120">
        <v>4</v>
      </c>
      <c r="D1120">
        <f>SUMIF(B:B,cukier[[#This Row],[NIP]],C:C)</f>
        <v>30</v>
      </c>
      <c r="E1120" s="2">
        <f>YEAR(cukier[[#This Row],[Data]])</f>
        <v>2010</v>
      </c>
      <c r="F1120" s="2">
        <f>VLOOKUP(cukier[[#This Row],[Rok]],$U$8:$V$17,2)*cukier[[#This Row],[Ilosc]]</f>
        <v>8.4</v>
      </c>
      <c r="G1120" s="2">
        <f>SUMIFS(C:C,A:A,"&lt;"&amp;A1120,B:B,cukier[[#This Row],[NIP]])+cukier[[#This Row],[Ilosc]]</f>
        <v>14</v>
      </c>
      <c r="H1120" s="2">
        <f>IF(cukier[[#This Row],[Dotychczas Kupno]]&lt;100, 0,IF(cukier[[#This Row],[Dotychczas Kupno]]&lt;1000, 0.05, IF(cukier[[#This Row],[Dotychczas Kupno]]&lt;10000, 0.1, 0.2)))</f>
        <v>0</v>
      </c>
      <c r="I1120" s="2">
        <f>cukier[[#This Row],[Rabat]]*cukier[[#This Row],[Ilosc]]</f>
        <v>0</v>
      </c>
    </row>
    <row r="1121" spans="1:9" x14ac:dyDescent="0.25">
      <c r="A1121" s="1">
        <v>40220</v>
      </c>
      <c r="B1121" s="2" t="s">
        <v>28</v>
      </c>
      <c r="C1121">
        <v>121</v>
      </c>
      <c r="D1121">
        <f>SUMIF(B:B,cukier[[#This Row],[NIP]],C:C)</f>
        <v>4440</v>
      </c>
      <c r="E1121" s="2">
        <f>YEAR(cukier[[#This Row],[Data]])</f>
        <v>2010</v>
      </c>
      <c r="F1121" s="2">
        <f>VLOOKUP(cukier[[#This Row],[Rok]],$U$8:$V$17,2)*cukier[[#This Row],[Ilosc]]</f>
        <v>254.10000000000002</v>
      </c>
      <c r="G1121" s="2">
        <f>SUMIFS(C:C,A:A,"&lt;"&amp;A1121,B:B,cukier[[#This Row],[NIP]])+cukier[[#This Row],[Ilosc]]</f>
        <v>2243</v>
      </c>
      <c r="H1121" s="2">
        <f>IF(cukier[[#This Row],[Dotychczas Kupno]]&lt;100, 0,IF(cukier[[#This Row],[Dotychczas Kupno]]&lt;1000, 0.05, IF(cukier[[#This Row],[Dotychczas Kupno]]&lt;10000, 0.1, 0.2)))</f>
        <v>0.1</v>
      </c>
      <c r="I1121" s="2">
        <f>cukier[[#This Row],[Rabat]]*cukier[[#This Row],[Ilosc]]</f>
        <v>12.100000000000001</v>
      </c>
    </row>
    <row r="1122" spans="1:9" x14ac:dyDescent="0.25">
      <c r="A1122" s="1">
        <v>40221</v>
      </c>
      <c r="B1122" s="2" t="s">
        <v>6</v>
      </c>
      <c r="C1122">
        <v>81</v>
      </c>
      <c r="D1122">
        <f>SUMIF(B:B,cukier[[#This Row],[NIP]],C:C)</f>
        <v>4309</v>
      </c>
      <c r="E1122" s="2">
        <f>YEAR(cukier[[#This Row],[Data]])</f>
        <v>2010</v>
      </c>
      <c r="F1122" s="2">
        <f>VLOOKUP(cukier[[#This Row],[Rok]],$U$8:$V$17,2)*cukier[[#This Row],[Ilosc]]</f>
        <v>170.1</v>
      </c>
      <c r="G1122" s="2">
        <f>SUMIFS(C:C,A:A,"&lt;"&amp;A1122,B:B,cukier[[#This Row],[NIP]])+cukier[[#This Row],[Ilosc]]</f>
        <v>1634</v>
      </c>
      <c r="H1122" s="2">
        <f>IF(cukier[[#This Row],[Dotychczas Kupno]]&lt;100, 0,IF(cukier[[#This Row],[Dotychczas Kupno]]&lt;1000, 0.05, IF(cukier[[#This Row],[Dotychczas Kupno]]&lt;10000, 0.1, 0.2)))</f>
        <v>0.1</v>
      </c>
      <c r="I1122" s="2">
        <f>cukier[[#This Row],[Rabat]]*cukier[[#This Row],[Ilosc]]</f>
        <v>8.1</v>
      </c>
    </row>
    <row r="1123" spans="1:9" x14ac:dyDescent="0.25">
      <c r="A1123" s="1">
        <v>40221</v>
      </c>
      <c r="B1123" s="2" t="s">
        <v>84</v>
      </c>
      <c r="C1123">
        <v>1</v>
      </c>
      <c r="D1123">
        <f>SUMIF(B:B,cukier[[#This Row],[NIP]],C:C)</f>
        <v>19</v>
      </c>
      <c r="E1123" s="2">
        <f>YEAR(cukier[[#This Row],[Data]])</f>
        <v>2010</v>
      </c>
      <c r="F1123" s="2">
        <f>VLOOKUP(cukier[[#This Row],[Rok]],$U$8:$V$17,2)*cukier[[#This Row],[Ilosc]]</f>
        <v>2.1</v>
      </c>
      <c r="G1123" s="2">
        <f>SUMIFS(C:C,A:A,"&lt;"&amp;A1123,B:B,cukier[[#This Row],[NIP]])+cukier[[#This Row],[Ilosc]]</f>
        <v>11</v>
      </c>
      <c r="H1123" s="2">
        <f>IF(cukier[[#This Row],[Dotychczas Kupno]]&lt;100, 0,IF(cukier[[#This Row],[Dotychczas Kupno]]&lt;1000, 0.05, IF(cukier[[#This Row],[Dotychczas Kupno]]&lt;10000, 0.1, 0.2)))</f>
        <v>0</v>
      </c>
      <c r="I1123" s="2">
        <f>cukier[[#This Row],[Rabat]]*cukier[[#This Row],[Ilosc]]</f>
        <v>0</v>
      </c>
    </row>
    <row r="1124" spans="1:9" x14ac:dyDescent="0.25">
      <c r="A1124" s="1">
        <v>40223</v>
      </c>
      <c r="B1124" s="2" t="s">
        <v>30</v>
      </c>
      <c r="C1124">
        <v>142</v>
      </c>
      <c r="D1124">
        <f>SUMIF(B:B,cukier[[#This Row],[NIP]],C:C)</f>
        <v>5120</v>
      </c>
      <c r="E1124" s="2">
        <f>YEAR(cukier[[#This Row],[Data]])</f>
        <v>2010</v>
      </c>
      <c r="F1124" s="2">
        <f>VLOOKUP(cukier[[#This Row],[Rok]],$U$8:$V$17,2)*cukier[[#This Row],[Ilosc]]</f>
        <v>298.2</v>
      </c>
      <c r="G1124" s="2">
        <f>SUMIFS(C:C,A:A,"&lt;"&amp;A1124,B:B,cukier[[#This Row],[NIP]])+cukier[[#This Row],[Ilosc]]</f>
        <v>2991</v>
      </c>
      <c r="H1124" s="2">
        <f>IF(cukier[[#This Row],[Dotychczas Kupno]]&lt;100, 0,IF(cukier[[#This Row],[Dotychczas Kupno]]&lt;1000, 0.05, IF(cukier[[#This Row],[Dotychczas Kupno]]&lt;10000, 0.1, 0.2)))</f>
        <v>0.1</v>
      </c>
      <c r="I1124" s="2">
        <f>cukier[[#This Row],[Rabat]]*cukier[[#This Row],[Ilosc]]</f>
        <v>14.200000000000001</v>
      </c>
    </row>
    <row r="1125" spans="1:9" x14ac:dyDescent="0.25">
      <c r="A1125" s="1">
        <v>40224</v>
      </c>
      <c r="B1125" s="2" t="s">
        <v>22</v>
      </c>
      <c r="C1125">
        <v>265</v>
      </c>
      <c r="D1125">
        <f>SUMIF(B:B,cukier[[#This Row],[NIP]],C:C)</f>
        <v>26025</v>
      </c>
      <c r="E1125" s="2">
        <f>YEAR(cukier[[#This Row],[Data]])</f>
        <v>2010</v>
      </c>
      <c r="F1125" s="2">
        <f>VLOOKUP(cukier[[#This Row],[Rok]],$U$8:$V$17,2)*cukier[[#This Row],[Ilosc]]</f>
        <v>556.5</v>
      </c>
      <c r="G1125" s="2">
        <f>SUMIFS(C:C,A:A,"&lt;"&amp;A1125,B:B,cukier[[#This Row],[NIP]])+cukier[[#This Row],[Ilosc]]</f>
        <v>11983</v>
      </c>
      <c r="H1125" s="2">
        <f>IF(cukier[[#This Row],[Dotychczas Kupno]]&lt;100, 0,IF(cukier[[#This Row],[Dotychczas Kupno]]&lt;1000, 0.05, IF(cukier[[#This Row],[Dotychczas Kupno]]&lt;10000, 0.1, 0.2)))</f>
        <v>0.2</v>
      </c>
      <c r="I1125" s="2">
        <f>cukier[[#This Row],[Rabat]]*cukier[[#This Row],[Ilosc]]</f>
        <v>53</v>
      </c>
    </row>
    <row r="1126" spans="1:9" x14ac:dyDescent="0.25">
      <c r="A1126" s="1">
        <v>40225</v>
      </c>
      <c r="B1126" s="2" t="s">
        <v>6</v>
      </c>
      <c r="C1126">
        <v>194</v>
      </c>
      <c r="D1126">
        <f>SUMIF(B:B,cukier[[#This Row],[NIP]],C:C)</f>
        <v>4309</v>
      </c>
      <c r="E1126" s="2">
        <f>YEAR(cukier[[#This Row],[Data]])</f>
        <v>2010</v>
      </c>
      <c r="F1126" s="2">
        <f>VLOOKUP(cukier[[#This Row],[Rok]],$U$8:$V$17,2)*cukier[[#This Row],[Ilosc]]</f>
        <v>407.40000000000003</v>
      </c>
      <c r="G1126" s="2">
        <f>SUMIFS(C:C,A:A,"&lt;"&amp;A1126,B:B,cukier[[#This Row],[NIP]])+cukier[[#This Row],[Ilosc]]</f>
        <v>1828</v>
      </c>
      <c r="H1126" s="2">
        <f>IF(cukier[[#This Row],[Dotychczas Kupno]]&lt;100, 0,IF(cukier[[#This Row],[Dotychczas Kupno]]&lt;1000, 0.05, IF(cukier[[#This Row],[Dotychczas Kupno]]&lt;10000, 0.1, 0.2)))</f>
        <v>0.1</v>
      </c>
      <c r="I1126" s="2">
        <f>cukier[[#This Row],[Rabat]]*cukier[[#This Row],[Ilosc]]</f>
        <v>19.400000000000002</v>
      </c>
    </row>
    <row r="1127" spans="1:9" x14ac:dyDescent="0.25">
      <c r="A1127" s="1">
        <v>40225</v>
      </c>
      <c r="B1127" s="2" t="s">
        <v>161</v>
      </c>
      <c r="C1127">
        <v>15</v>
      </c>
      <c r="D1127">
        <f>SUMIF(B:B,cukier[[#This Row],[NIP]],C:C)</f>
        <v>25</v>
      </c>
      <c r="E1127" s="2">
        <f>YEAR(cukier[[#This Row],[Data]])</f>
        <v>2010</v>
      </c>
      <c r="F1127" s="2">
        <f>VLOOKUP(cukier[[#This Row],[Rok]],$U$8:$V$17,2)*cukier[[#This Row],[Ilosc]]</f>
        <v>31.5</v>
      </c>
      <c r="G1127" s="2">
        <f>SUMIFS(C:C,A:A,"&lt;"&amp;A1127,B:B,cukier[[#This Row],[NIP]])+cukier[[#This Row],[Ilosc]]</f>
        <v>25</v>
      </c>
      <c r="H1127" s="2">
        <f>IF(cukier[[#This Row],[Dotychczas Kupno]]&lt;100, 0,IF(cukier[[#This Row],[Dotychczas Kupno]]&lt;1000, 0.05, IF(cukier[[#This Row],[Dotychczas Kupno]]&lt;10000, 0.1, 0.2)))</f>
        <v>0</v>
      </c>
      <c r="I1127" s="2">
        <f>cukier[[#This Row],[Rabat]]*cukier[[#This Row],[Ilosc]]</f>
        <v>0</v>
      </c>
    </row>
    <row r="1128" spans="1:9" x14ac:dyDescent="0.25">
      <c r="A1128" s="1">
        <v>40227</v>
      </c>
      <c r="B1128" s="2" t="s">
        <v>10</v>
      </c>
      <c r="C1128">
        <v>23</v>
      </c>
      <c r="D1128">
        <f>SUMIF(B:B,cukier[[#This Row],[NIP]],C:C)</f>
        <v>4831</v>
      </c>
      <c r="E1128" s="2">
        <f>YEAR(cukier[[#This Row],[Data]])</f>
        <v>2010</v>
      </c>
      <c r="F1128" s="2">
        <f>VLOOKUP(cukier[[#This Row],[Rok]],$U$8:$V$17,2)*cukier[[#This Row],[Ilosc]]</f>
        <v>48.300000000000004</v>
      </c>
      <c r="G1128" s="2">
        <f>SUMIFS(C:C,A:A,"&lt;"&amp;A1128,B:B,cukier[[#This Row],[NIP]])+cukier[[#This Row],[Ilosc]]</f>
        <v>2132</v>
      </c>
      <c r="H1128" s="2">
        <f>IF(cukier[[#This Row],[Dotychczas Kupno]]&lt;100, 0,IF(cukier[[#This Row],[Dotychczas Kupno]]&lt;1000, 0.05, IF(cukier[[#This Row],[Dotychczas Kupno]]&lt;10000, 0.1, 0.2)))</f>
        <v>0.1</v>
      </c>
      <c r="I1128" s="2">
        <f>cukier[[#This Row],[Rabat]]*cukier[[#This Row],[Ilosc]]</f>
        <v>2.3000000000000003</v>
      </c>
    </row>
    <row r="1129" spans="1:9" x14ac:dyDescent="0.25">
      <c r="A1129" s="1">
        <v>40227</v>
      </c>
      <c r="B1129" s="2" t="s">
        <v>22</v>
      </c>
      <c r="C1129">
        <v>279</v>
      </c>
      <c r="D1129">
        <f>SUMIF(B:B,cukier[[#This Row],[NIP]],C:C)</f>
        <v>26025</v>
      </c>
      <c r="E1129" s="2">
        <f>YEAR(cukier[[#This Row],[Data]])</f>
        <v>2010</v>
      </c>
      <c r="F1129" s="2">
        <f>VLOOKUP(cukier[[#This Row],[Rok]],$U$8:$V$17,2)*cukier[[#This Row],[Ilosc]]</f>
        <v>585.9</v>
      </c>
      <c r="G1129" s="2">
        <f>SUMIFS(C:C,A:A,"&lt;"&amp;A1129,B:B,cukier[[#This Row],[NIP]])+cukier[[#This Row],[Ilosc]]</f>
        <v>12262</v>
      </c>
      <c r="H1129" s="2">
        <f>IF(cukier[[#This Row],[Dotychczas Kupno]]&lt;100, 0,IF(cukier[[#This Row],[Dotychczas Kupno]]&lt;1000, 0.05, IF(cukier[[#This Row],[Dotychczas Kupno]]&lt;10000, 0.1, 0.2)))</f>
        <v>0.2</v>
      </c>
      <c r="I1129" s="2">
        <f>cukier[[#This Row],[Rabat]]*cukier[[#This Row],[Ilosc]]</f>
        <v>55.800000000000004</v>
      </c>
    </row>
    <row r="1130" spans="1:9" x14ac:dyDescent="0.25">
      <c r="A1130" s="1">
        <v>40229</v>
      </c>
      <c r="B1130" s="2" t="s">
        <v>206</v>
      </c>
      <c r="C1130">
        <v>1</v>
      </c>
      <c r="D1130">
        <f>SUMIF(B:B,cukier[[#This Row],[NIP]],C:C)</f>
        <v>21</v>
      </c>
      <c r="E1130" s="2">
        <f>YEAR(cukier[[#This Row],[Data]])</f>
        <v>2010</v>
      </c>
      <c r="F1130" s="2">
        <f>VLOOKUP(cukier[[#This Row],[Rok]],$U$8:$V$17,2)*cukier[[#This Row],[Ilosc]]</f>
        <v>2.1</v>
      </c>
      <c r="G1130" s="2">
        <f>SUMIFS(C:C,A:A,"&lt;"&amp;A1130,B:B,cukier[[#This Row],[NIP]])+cukier[[#This Row],[Ilosc]]</f>
        <v>1</v>
      </c>
      <c r="H1130" s="2">
        <f>IF(cukier[[#This Row],[Dotychczas Kupno]]&lt;100, 0,IF(cukier[[#This Row],[Dotychczas Kupno]]&lt;1000, 0.05, IF(cukier[[#This Row],[Dotychczas Kupno]]&lt;10000, 0.1, 0.2)))</f>
        <v>0</v>
      </c>
      <c r="I1130" s="2">
        <f>cukier[[#This Row],[Rabat]]*cukier[[#This Row],[Ilosc]]</f>
        <v>0</v>
      </c>
    </row>
    <row r="1131" spans="1:9" x14ac:dyDescent="0.25">
      <c r="A1131" s="1">
        <v>40234</v>
      </c>
      <c r="B1131" s="2" t="s">
        <v>22</v>
      </c>
      <c r="C1131">
        <v>487</v>
      </c>
      <c r="D1131">
        <f>SUMIF(B:B,cukier[[#This Row],[NIP]],C:C)</f>
        <v>26025</v>
      </c>
      <c r="E1131" s="2">
        <f>YEAR(cukier[[#This Row],[Data]])</f>
        <v>2010</v>
      </c>
      <c r="F1131" s="2">
        <f>VLOOKUP(cukier[[#This Row],[Rok]],$U$8:$V$17,2)*cukier[[#This Row],[Ilosc]]</f>
        <v>1022.7</v>
      </c>
      <c r="G1131" s="2">
        <f>SUMIFS(C:C,A:A,"&lt;"&amp;A1131,B:B,cukier[[#This Row],[NIP]])+cukier[[#This Row],[Ilosc]]</f>
        <v>12749</v>
      </c>
      <c r="H1131" s="2">
        <f>IF(cukier[[#This Row],[Dotychczas Kupno]]&lt;100, 0,IF(cukier[[#This Row],[Dotychczas Kupno]]&lt;1000, 0.05, IF(cukier[[#This Row],[Dotychczas Kupno]]&lt;10000, 0.1, 0.2)))</f>
        <v>0.2</v>
      </c>
      <c r="I1131" s="2">
        <f>cukier[[#This Row],[Rabat]]*cukier[[#This Row],[Ilosc]]</f>
        <v>97.4</v>
      </c>
    </row>
    <row r="1132" spans="1:9" x14ac:dyDescent="0.25">
      <c r="A1132" s="1">
        <v>40234</v>
      </c>
      <c r="B1132" s="2" t="s">
        <v>7</v>
      </c>
      <c r="C1132">
        <v>395</v>
      </c>
      <c r="D1132">
        <f>SUMIF(B:B,cukier[[#This Row],[NIP]],C:C)</f>
        <v>27505</v>
      </c>
      <c r="E1132" s="2">
        <f>YEAR(cukier[[#This Row],[Data]])</f>
        <v>2010</v>
      </c>
      <c r="F1132" s="2">
        <f>VLOOKUP(cukier[[#This Row],[Rok]],$U$8:$V$17,2)*cukier[[#This Row],[Ilosc]]</f>
        <v>829.5</v>
      </c>
      <c r="G1132" s="2">
        <f>SUMIFS(C:C,A:A,"&lt;"&amp;A1132,B:B,cukier[[#This Row],[NIP]])+cukier[[#This Row],[Ilosc]]</f>
        <v>15893</v>
      </c>
      <c r="H1132" s="2">
        <f>IF(cukier[[#This Row],[Dotychczas Kupno]]&lt;100, 0,IF(cukier[[#This Row],[Dotychczas Kupno]]&lt;1000, 0.05, IF(cukier[[#This Row],[Dotychczas Kupno]]&lt;10000, 0.1, 0.2)))</f>
        <v>0.2</v>
      </c>
      <c r="I1132" s="2">
        <f>cukier[[#This Row],[Rabat]]*cukier[[#This Row],[Ilosc]]</f>
        <v>79</v>
      </c>
    </row>
    <row r="1133" spans="1:9" x14ac:dyDescent="0.25">
      <c r="A1133" s="1">
        <v>40236</v>
      </c>
      <c r="B1133" s="2" t="s">
        <v>71</v>
      </c>
      <c r="C1133">
        <v>91</v>
      </c>
      <c r="D1133">
        <f>SUMIF(B:B,cukier[[#This Row],[NIP]],C:C)</f>
        <v>3185</v>
      </c>
      <c r="E1133" s="2">
        <f>YEAR(cukier[[#This Row],[Data]])</f>
        <v>2010</v>
      </c>
      <c r="F1133" s="2">
        <f>VLOOKUP(cukier[[#This Row],[Rok]],$U$8:$V$17,2)*cukier[[#This Row],[Ilosc]]</f>
        <v>191.1</v>
      </c>
      <c r="G1133" s="2">
        <f>SUMIFS(C:C,A:A,"&lt;"&amp;A1133,B:B,cukier[[#This Row],[NIP]])+cukier[[#This Row],[Ilosc]]</f>
        <v>1754</v>
      </c>
      <c r="H1133" s="2">
        <f>IF(cukier[[#This Row],[Dotychczas Kupno]]&lt;100, 0,IF(cukier[[#This Row],[Dotychczas Kupno]]&lt;1000, 0.05, IF(cukier[[#This Row],[Dotychczas Kupno]]&lt;10000, 0.1, 0.2)))</f>
        <v>0.1</v>
      </c>
      <c r="I1133" s="2">
        <f>cukier[[#This Row],[Rabat]]*cukier[[#This Row],[Ilosc]]</f>
        <v>9.1</v>
      </c>
    </row>
    <row r="1134" spans="1:9" x14ac:dyDescent="0.25">
      <c r="A1134" s="1">
        <v>40236</v>
      </c>
      <c r="B1134" s="2" t="s">
        <v>25</v>
      </c>
      <c r="C1134">
        <v>39</v>
      </c>
      <c r="D1134">
        <f>SUMIF(B:B,cukier[[#This Row],[NIP]],C:C)</f>
        <v>2717</v>
      </c>
      <c r="E1134" s="2">
        <f>YEAR(cukier[[#This Row],[Data]])</f>
        <v>2010</v>
      </c>
      <c r="F1134" s="2">
        <f>VLOOKUP(cukier[[#This Row],[Rok]],$U$8:$V$17,2)*cukier[[#This Row],[Ilosc]]</f>
        <v>81.900000000000006</v>
      </c>
      <c r="G1134" s="2">
        <f>SUMIFS(C:C,A:A,"&lt;"&amp;A1134,B:B,cukier[[#This Row],[NIP]])+cukier[[#This Row],[Ilosc]]</f>
        <v>1180</v>
      </c>
      <c r="H1134" s="2">
        <f>IF(cukier[[#This Row],[Dotychczas Kupno]]&lt;100, 0,IF(cukier[[#This Row],[Dotychczas Kupno]]&lt;1000, 0.05, IF(cukier[[#This Row],[Dotychczas Kupno]]&lt;10000, 0.1, 0.2)))</f>
        <v>0.1</v>
      </c>
      <c r="I1134" s="2">
        <f>cukier[[#This Row],[Rabat]]*cukier[[#This Row],[Ilosc]]</f>
        <v>3.9000000000000004</v>
      </c>
    </row>
    <row r="1135" spans="1:9" x14ac:dyDescent="0.25">
      <c r="A1135" s="1">
        <v>40236</v>
      </c>
      <c r="B1135" s="2" t="s">
        <v>22</v>
      </c>
      <c r="C1135">
        <v>312</v>
      </c>
      <c r="D1135">
        <f>SUMIF(B:B,cukier[[#This Row],[NIP]],C:C)</f>
        <v>26025</v>
      </c>
      <c r="E1135" s="2">
        <f>YEAR(cukier[[#This Row],[Data]])</f>
        <v>2010</v>
      </c>
      <c r="F1135" s="2">
        <f>VLOOKUP(cukier[[#This Row],[Rok]],$U$8:$V$17,2)*cukier[[#This Row],[Ilosc]]</f>
        <v>655.20000000000005</v>
      </c>
      <c r="G1135" s="2">
        <f>SUMIFS(C:C,A:A,"&lt;"&amp;A1135,B:B,cukier[[#This Row],[NIP]])+cukier[[#This Row],[Ilosc]]</f>
        <v>13061</v>
      </c>
      <c r="H1135" s="2">
        <f>IF(cukier[[#This Row],[Dotychczas Kupno]]&lt;100, 0,IF(cukier[[#This Row],[Dotychczas Kupno]]&lt;1000, 0.05, IF(cukier[[#This Row],[Dotychczas Kupno]]&lt;10000, 0.1, 0.2)))</f>
        <v>0.2</v>
      </c>
      <c r="I1135" s="2">
        <f>cukier[[#This Row],[Rabat]]*cukier[[#This Row],[Ilosc]]</f>
        <v>62.400000000000006</v>
      </c>
    </row>
    <row r="1136" spans="1:9" x14ac:dyDescent="0.25">
      <c r="A1136" s="1">
        <v>40237</v>
      </c>
      <c r="B1136" s="2" t="s">
        <v>207</v>
      </c>
      <c r="C1136">
        <v>20</v>
      </c>
      <c r="D1136">
        <f>SUMIF(B:B,cukier[[#This Row],[NIP]],C:C)</f>
        <v>29</v>
      </c>
      <c r="E1136" s="2">
        <f>YEAR(cukier[[#This Row],[Data]])</f>
        <v>2010</v>
      </c>
      <c r="F1136" s="2">
        <f>VLOOKUP(cukier[[#This Row],[Rok]],$U$8:$V$17,2)*cukier[[#This Row],[Ilosc]]</f>
        <v>42</v>
      </c>
      <c r="G1136" s="2">
        <f>SUMIFS(C:C,A:A,"&lt;"&amp;A1136,B:B,cukier[[#This Row],[NIP]])+cukier[[#This Row],[Ilosc]]</f>
        <v>20</v>
      </c>
      <c r="H1136" s="2">
        <f>IF(cukier[[#This Row],[Dotychczas Kupno]]&lt;100, 0,IF(cukier[[#This Row],[Dotychczas Kupno]]&lt;1000, 0.05, IF(cukier[[#This Row],[Dotychczas Kupno]]&lt;10000, 0.1, 0.2)))</f>
        <v>0</v>
      </c>
      <c r="I1136" s="2">
        <f>cukier[[#This Row],[Rabat]]*cukier[[#This Row],[Ilosc]]</f>
        <v>0</v>
      </c>
    </row>
    <row r="1137" spans="1:9" x14ac:dyDescent="0.25">
      <c r="A1137" s="1">
        <v>40240</v>
      </c>
      <c r="B1137" s="2" t="s">
        <v>28</v>
      </c>
      <c r="C1137">
        <v>35</v>
      </c>
      <c r="D1137">
        <f>SUMIF(B:B,cukier[[#This Row],[NIP]],C:C)</f>
        <v>4440</v>
      </c>
      <c r="E1137" s="2">
        <f>YEAR(cukier[[#This Row],[Data]])</f>
        <v>2010</v>
      </c>
      <c r="F1137" s="2">
        <f>VLOOKUP(cukier[[#This Row],[Rok]],$U$8:$V$17,2)*cukier[[#This Row],[Ilosc]]</f>
        <v>73.5</v>
      </c>
      <c r="G1137" s="2">
        <f>SUMIFS(C:C,A:A,"&lt;"&amp;A1137,B:B,cukier[[#This Row],[NIP]])+cukier[[#This Row],[Ilosc]]</f>
        <v>2278</v>
      </c>
      <c r="H1137" s="2">
        <f>IF(cukier[[#This Row],[Dotychczas Kupno]]&lt;100, 0,IF(cukier[[#This Row],[Dotychczas Kupno]]&lt;1000, 0.05, IF(cukier[[#This Row],[Dotychczas Kupno]]&lt;10000, 0.1, 0.2)))</f>
        <v>0.1</v>
      </c>
      <c r="I1137" s="2">
        <f>cukier[[#This Row],[Rabat]]*cukier[[#This Row],[Ilosc]]</f>
        <v>3.5</v>
      </c>
    </row>
    <row r="1138" spans="1:9" x14ac:dyDescent="0.25">
      <c r="A1138" s="1">
        <v>40242</v>
      </c>
      <c r="B1138" s="2" t="s">
        <v>203</v>
      </c>
      <c r="C1138">
        <v>20</v>
      </c>
      <c r="D1138">
        <f>SUMIF(B:B,cukier[[#This Row],[NIP]],C:C)</f>
        <v>37</v>
      </c>
      <c r="E1138" s="2">
        <f>YEAR(cukier[[#This Row],[Data]])</f>
        <v>2010</v>
      </c>
      <c r="F1138" s="2">
        <f>VLOOKUP(cukier[[#This Row],[Rok]],$U$8:$V$17,2)*cukier[[#This Row],[Ilosc]]</f>
        <v>42</v>
      </c>
      <c r="G1138" s="2">
        <f>SUMIFS(C:C,A:A,"&lt;"&amp;A1138,B:B,cukier[[#This Row],[NIP]])+cukier[[#This Row],[Ilosc]]</f>
        <v>37</v>
      </c>
      <c r="H1138" s="2">
        <f>IF(cukier[[#This Row],[Dotychczas Kupno]]&lt;100, 0,IF(cukier[[#This Row],[Dotychczas Kupno]]&lt;1000, 0.05, IF(cukier[[#This Row],[Dotychczas Kupno]]&lt;10000, 0.1, 0.2)))</f>
        <v>0</v>
      </c>
      <c r="I1138" s="2">
        <f>cukier[[#This Row],[Rabat]]*cukier[[#This Row],[Ilosc]]</f>
        <v>0</v>
      </c>
    </row>
    <row r="1139" spans="1:9" x14ac:dyDescent="0.25">
      <c r="A1139" s="1">
        <v>40245</v>
      </c>
      <c r="B1139" s="2" t="s">
        <v>30</v>
      </c>
      <c r="C1139">
        <v>125</v>
      </c>
      <c r="D1139">
        <f>SUMIF(B:B,cukier[[#This Row],[NIP]],C:C)</f>
        <v>5120</v>
      </c>
      <c r="E1139" s="2">
        <f>YEAR(cukier[[#This Row],[Data]])</f>
        <v>2010</v>
      </c>
      <c r="F1139" s="2">
        <f>VLOOKUP(cukier[[#This Row],[Rok]],$U$8:$V$17,2)*cukier[[#This Row],[Ilosc]]</f>
        <v>262.5</v>
      </c>
      <c r="G1139" s="2">
        <f>SUMIFS(C:C,A:A,"&lt;"&amp;A1139,B:B,cukier[[#This Row],[NIP]])+cukier[[#This Row],[Ilosc]]</f>
        <v>3116</v>
      </c>
      <c r="H1139" s="2">
        <f>IF(cukier[[#This Row],[Dotychczas Kupno]]&lt;100, 0,IF(cukier[[#This Row],[Dotychczas Kupno]]&lt;1000, 0.05, IF(cukier[[#This Row],[Dotychczas Kupno]]&lt;10000, 0.1, 0.2)))</f>
        <v>0.1</v>
      </c>
      <c r="I1139" s="2">
        <f>cukier[[#This Row],[Rabat]]*cukier[[#This Row],[Ilosc]]</f>
        <v>12.5</v>
      </c>
    </row>
    <row r="1140" spans="1:9" x14ac:dyDescent="0.25">
      <c r="A1140" s="1">
        <v>40245</v>
      </c>
      <c r="B1140" s="2" t="s">
        <v>45</v>
      </c>
      <c r="C1140">
        <v>396</v>
      </c>
      <c r="D1140">
        <f>SUMIF(B:B,cukier[[#This Row],[NIP]],C:C)</f>
        <v>26451</v>
      </c>
      <c r="E1140" s="2">
        <f>YEAR(cukier[[#This Row],[Data]])</f>
        <v>2010</v>
      </c>
      <c r="F1140" s="2">
        <f>VLOOKUP(cukier[[#This Row],[Rok]],$U$8:$V$17,2)*cukier[[#This Row],[Ilosc]]</f>
        <v>831.6</v>
      </c>
      <c r="G1140" s="2">
        <f>SUMIFS(C:C,A:A,"&lt;"&amp;A1140,B:B,cukier[[#This Row],[NIP]])+cukier[[#This Row],[Ilosc]]</f>
        <v>14546</v>
      </c>
      <c r="H1140" s="2">
        <f>IF(cukier[[#This Row],[Dotychczas Kupno]]&lt;100, 0,IF(cukier[[#This Row],[Dotychczas Kupno]]&lt;1000, 0.05, IF(cukier[[#This Row],[Dotychczas Kupno]]&lt;10000, 0.1, 0.2)))</f>
        <v>0.2</v>
      </c>
      <c r="I1140" s="2">
        <f>cukier[[#This Row],[Rabat]]*cukier[[#This Row],[Ilosc]]</f>
        <v>79.2</v>
      </c>
    </row>
    <row r="1141" spans="1:9" x14ac:dyDescent="0.25">
      <c r="A1141" s="1">
        <v>40246</v>
      </c>
      <c r="B1141" s="2" t="s">
        <v>208</v>
      </c>
      <c r="C1141">
        <v>7</v>
      </c>
      <c r="D1141">
        <f>SUMIF(B:B,cukier[[#This Row],[NIP]],C:C)</f>
        <v>23</v>
      </c>
      <c r="E1141" s="2">
        <f>YEAR(cukier[[#This Row],[Data]])</f>
        <v>2010</v>
      </c>
      <c r="F1141" s="2">
        <f>VLOOKUP(cukier[[#This Row],[Rok]],$U$8:$V$17,2)*cukier[[#This Row],[Ilosc]]</f>
        <v>14.700000000000001</v>
      </c>
      <c r="G1141" s="2">
        <f>SUMIFS(C:C,A:A,"&lt;"&amp;A1141,B:B,cukier[[#This Row],[NIP]])+cukier[[#This Row],[Ilosc]]</f>
        <v>7</v>
      </c>
      <c r="H1141" s="2">
        <f>IF(cukier[[#This Row],[Dotychczas Kupno]]&lt;100, 0,IF(cukier[[#This Row],[Dotychczas Kupno]]&lt;1000, 0.05, IF(cukier[[#This Row],[Dotychczas Kupno]]&lt;10000, 0.1, 0.2)))</f>
        <v>0</v>
      </c>
      <c r="I1141" s="2">
        <f>cukier[[#This Row],[Rabat]]*cukier[[#This Row],[Ilosc]]</f>
        <v>0</v>
      </c>
    </row>
    <row r="1142" spans="1:9" x14ac:dyDescent="0.25">
      <c r="A1142" s="1">
        <v>40247</v>
      </c>
      <c r="B1142" s="2" t="s">
        <v>78</v>
      </c>
      <c r="C1142">
        <v>59</v>
      </c>
      <c r="D1142">
        <f>SUMIF(B:B,cukier[[#This Row],[NIP]],C:C)</f>
        <v>2123</v>
      </c>
      <c r="E1142" s="2">
        <f>YEAR(cukier[[#This Row],[Data]])</f>
        <v>2010</v>
      </c>
      <c r="F1142" s="2">
        <f>VLOOKUP(cukier[[#This Row],[Rok]],$U$8:$V$17,2)*cukier[[#This Row],[Ilosc]]</f>
        <v>123.9</v>
      </c>
      <c r="G1142" s="2">
        <f>SUMIFS(C:C,A:A,"&lt;"&amp;A1142,B:B,cukier[[#This Row],[NIP]])+cukier[[#This Row],[Ilosc]]</f>
        <v>1659</v>
      </c>
      <c r="H1142" s="2">
        <f>IF(cukier[[#This Row],[Dotychczas Kupno]]&lt;100, 0,IF(cukier[[#This Row],[Dotychczas Kupno]]&lt;1000, 0.05, IF(cukier[[#This Row],[Dotychczas Kupno]]&lt;10000, 0.1, 0.2)))</f>
        <v>0.1</v>
      </c>
      <c r="I1142" s="2">
        <f>cukier[[#This Row],[Rabat]]*cukier[[#This Row],[Ilosc]]</f>
        <v>5.9</v>
      </c>
    </row>
    <row r="1143" spans="1:9" x14ac:dyDescent="0.25">
      <c r="A1143" s="1">
        <v>40250</v>
      </c>
      <c r="B1143" s="2" t="s">
        <v>14</v>
      </c>
      <c r="C1143">
        <v>417</v>
      </c>
      <c r="D1143">
        <f>SUMIF(B:B,cukier[[#This Row],[NIP]],C:C)</f>
        <v>23660</v>
      </c>
      <c r="E1143" s="2">
        <f>YEAR(cukier[[#This Row],[Data]])</f>
        <v>2010</v>
      </c>
      <c r="F1143" s="2">
        <f>VLOOKUP(cukier[[#This Row],[Rok]],$U$8:$V$17,2)*cukier[[#This Row],[Ilosc]]</f>
        <v>875.7</v>
      </c>
      <c r="G1143" s="2">
        <f>SUMIFS(C:C,A:A,"&lt;"&amp;A1143,B:B,cukier[[#This Row],[NIP]])+cukier[[#This Row],[Ilosc]]</f>
        <v>12586</v>
      </c>
      <c r="H1143" s="2">
        <f>IF(cukier[[#This Row],[Dotychczas Kupno]]&lt;100, 0,IF(cukier[[#This Row],[Dotychczas Kupno]]&lt;1000, 0.05, IF(cukier[[#This Row],[Dotychczas Kupno]]&lt;10000, 0.1, 0.2)))</f>
        <v>0.2</v>
      </c>
      <c r="I1143" s="2">
        <f>cukier[[#This Row],[Rabat]]*cukier[[#This Row],[Ilosc]]</f>
        <v>83.4</v>
      </c>
    </row>
    <row r="1144" spans="1:9" x14ac:dyDescent="0.25">
      <c r="A1144" s="1">
        <v>40250</v>
      </c>
      <c r="B1144" s="2" t="s">
        <v>45</v>
      </c>
      <c r="C1144">
        <v>115</v>
      </c>
      <c r="D1144">
        <f>SUMIF(B:B,cukier[[#This Row],[NIP]],C:C)</f>
        <v>26451</v>
      </c>
      <c r="E1144" s="2">
        <f>YEAR(cukier[[#This Row],[Data]])</f>
        <v>2010</v>
      </c>
      <c r="F1144" s="2">
        <f>VLOOKUP(cukier[[#This Row],[Rok]],$U$8:$V$17,2)*cukier[[#This Row],[Ilosc]]</f>
        <v>241.5</v>
      </c>
      <c r="G1144" s="2">
        <f>SUMIFS(C:C,A:A,"&lt;"&amp;A1144,B:B,cukier[[#This Row],[NIP]])+cukier[[#This Row],[Ilosc]]</f>
        <v>14661</v>
      </c>
      <c r="H1144" s="2">
        <f>IF(cukier[[#This Row],[Dotychczas Kupno]]&lt;100, 0,IF(cukier[[#This Row],[Dotychczas Kupno]]&lt;1000, 0.05, IF(cukier[[#This Row],[Dotychczas Kupno]]&lt;10000, 0.1, 0.2)))</f>
        <v>0.2</v>
      </c>
      <c r="I1144" s="2">
        <f>cukier[[#This Row],[Rabat]]*cukier[[#This Row],[Ilosc]]</f>
        <v>23</v>
      </c>
    </row>
    <row r="1145" spans="1:9" x14ac:dyDescent="0.25">
      <c r="A1145" s="1">
        <v>40253</v>
      </c>
      <c r="B1145" s="2" t="s">
        <v>54</v>
      </c>
      <c r="C1145">
        <v>6</v>
      </c>
      <c r="D1145">
        <f>SUMIF(B:B,cukier[[#This Row],[NIP]],C:C)</f>
        <v>36</v>
      </c>
      <c r="E1145" s="2">
        <f>YEAR(cukier[[#This Row],[Data]])</f>
        <v>2010</v>
      </c>
      <c r="F1145" s="2">
        <f>VLOOKUP(cukier[[#This Row],[Rok]],$U$8:$V$17,2)*cukier[[#This Row],[Ilosc]]</f>
        <v>12.600000000000001</v>
      </c>
      <c r="G1145" s="2">
        <f>SUMIFS(C:C,A:A,"&lt;"&amp;A1145,B:B,cukier[[#This Row],[NIP]])+cukier[[#This Row],[Ilosc]]</f>
        <v>26</v>
      </c>
      <c r="H1145" s="2">
        <f>IF(cukier[[#This Row],[Dotychczas Kupno]]&lt;100, 0,IF(cukier[[#This Row],[Dotychczas Kupno]]&lt;1000, 0.05, IF(cukier[[#This Row],[Dotychczas Kupno]]&lt;10000, 0.1, 0.2)))</f>
        <v>0</v>
      </c>
      <c r="I1145" s="2">
        <f>cukier[[#This Row],[Rabat]]*cukier[[#This Row],[Ilosc]]</f>
        <v>0</v>
      </c>
    </row>
    <row r="1146" spans="1:9" x14ac:dyDescent="0.25">
      <c r="A1146" s="1">
        <v>40254</v>
      </c>
      <c r="B1146" s="2" t="s">
        <v>19</v>
      </c>
      <c r="C1146">
        <v>69</v>
      </c>
      <c r="D1146">
        <f>SUMIF(B:B,cukier[[#This Row],[NIP]],C:C)</f>
        <v>4784</v>
      </c>
      <c r="E1146" s="2">
        <f>YEAR(cukier[[#This Row],[Data]])</f>
        <v>2010</v>
      </c>
      <c r="F1146" s="2">
        <f>VLOOKUP(cukier[[#This Row],[Rok]],$U$8:$V$17,2)*cukier[[#This Row],[Ilosc]]</f>
        <v>144.9</v>
      </c>
      <c r="G1146" s="2">
        <f>SUMIFS(C:C,A:A,"&lt;"&amp;A1146,B:B,cukier[[#This Row],[NIP]])+cukier[[#This Row],[Ilosc]]</f>
        <v>2261</v>
      </c>
      <c r="H1146" s="2">
        <f>IF(cukier[[#This Row],[Dotychczas Kupno]]&lt;100, 0,IF(cukier[[#This Row],[Dotychczas Kupno]]&lt;1000, 0.05, IF(cukier[[#This Row],[Dotychczas Kupno]]&lt;10000, 0.1, 0.2)))</f>
        <v>0.1</v>
      </c>
      <c r="I1146" s="2">
        <f>cukier[[#This Row],[Rabat]]*cukier[[#This Row],[Ilosc]]</f>
        <v>6.9</v>
      </c>
    </row>
    <row r="1147" spans="1:9" x14ac:dyDescent="0.25">
      <c r="A1147" s="1">
        <v>40256</v>
      </c>
      <c r="B1147" s="2" t="s">
        <v>12</v>
      </c>
      <c r="C1147">
        <v>58</v>
      </c>
      <c r="D1147">
        <f>SUMIF(B:B,cukier[[#This Row],[NIP]],C:C)</f>
        <v>5492</v>
      </c>
      <c r="E1147" s="2">
        <f>YEAR(cukier[[#This Row],[Data]])</f>
        <v>2010</v>
      </c>
      <c r="F1147" s="2">
        <f>VLOOKUP(cukier[[#This Row],[Rok]],$U$8:$V$17,2)*cukier[[#This Row],[Ilosc]]</f>
        <v>121.80000000000001</v>
      </c>
      <c r="G1147" s="2">
        <f>SUMIFS(C:C,A:A,"&lt;"&amp;A1147,B:B,cukier[[#This Row],[NIP]])+cukier[[#This Row],[Ilosc]]</f>
        <v>2499</v>
      </c>
      <c r="H1147" s="2">
        <f>IF(cukier[[#This Row],[Dotychczas Kupno]]&lt;100, 0,IF(cukier[[#This Row],[Dotychczas Kupno]]&lt;1000, 0.05, IF(cukier[[#This Row],[Dotychczas Kupno]]&lt;10000, 0.1, 0.2)))</f>
        <v>0.1</v>
      </c>
      <c r="I1147" s="2">
        <f>cukier[[#This Row],[Rabat]]*cukier[[#This Row],[Ilosc]]</f>
        <v>5.8000000000000007</v>
      </c>
    </row>
    <row r="1148" spans="1:9" x14ac:dyDescent="0.25">
      <c r="A1148" s="1">
        <v>40256</v>
      </c>
      <c r="B1148" s="2" t="s">
        <v>25</v>
      </c>
      <c r="C1148">
        <v>159</v>
      </c>
      <c r="D1148">
        <f>SUMIF(B:B,cukier[[#This Row],[NIP]],C:C)</f>
        <v>2717</v>
      </c>
      <c r="E1148" s="2">
        <f>YEAR(cukier[[#This Row],[Data]])</f>
        <v>2010</v>
      </c>
      <c r="F1148" s="2">
        <f>VLOOKUP(cukier[[#This Row],[Rok]],$U$8:$V$17,2)*cukier[[#This Row],[Ilosc]]</f>
        <v>333.90000000000003</v>
      </c>
      <c r="G1148" s="2">
        <f>SUMIFS(C:C,A:A,"&lt;"&amp;A1148,B:B,cukier[[#This Row],[NIP]])+cukier[[#This Row],[Ilosc]]</f>
        <v>1339</v>
      </c>
      <c r="H1148" s="2">
        <f>IF(cukier[[#This Row],[Dotychczas Kupno]]&lt;100, 0,IF(cukier[[#This Row],[Dotychczas Kupno]]&lt;1000, 0.05, IF(cukier[[#This Row],[Dotychczas Kupno]]&lt;10000, 0.1, 0.2)))</f>
        <v>0.1</v>
      </c>
      <c r="I1148" s="2">
        <f>cukier[[#This Row],[Rabat]]*cukier[[#This Row],[Ilosc]]</f>
        <v>15.9</v>
      </c>
    </row>
    <row r="1149" spans="1:9" x14ac:dyDescent="0.25">
      <c r="A1149" s="1">
        <v>40258</v>
      </c>
      <c r="B1149" s="2" t="s">
        <v>209</v>
      </c>
      <c r="C1149">
        <v>6</v>
      </c>
      <c r="D1149">
        <f>SUMIF(B:B,cukier[[#This Row],[NIP]],C:C)</f>
        <v>12</v>
      </c>
      <c r="E1149" s="2">
        <f>YEAR(cukier[[#This Row],[Data]])</f>
        <v>2010</v>
      </c>
      <c r="F1149" s="2">
        <f>VLOOKUP(cukier[[#This Row],[Rok]],$U$8:$V$17,2)*cukier[[#This Row],[Ilosc]]</f>
        <v>12.600000000000001</v>
      </c>
      <c r="G1149" s="2">
        <f>SUMIFS(C:C,A:A,"&lt;"&amp;A1149,B:B,cukier[[#This Row],[NIP]])+cukier[[#This Row],[Ilosc]]</f>
        <v>6</v>
      </c>
      <c r="H1149" s="2">
        <f>IF(cukier[[#This Row],[Dotychczas Kupno]]&lt;100, 0,IF(cukier[[#This Row],[Dotychczas Kupno]]&lt;1000, 0.05, IF(cukier[[#This Row],[Dotychczas Kupno]]&lt;10000, 0.1, 0.2)))</f>
        <v>0</v>
      </c>
      <c r="I1149" s="2">
        <f>cukier[[#This Row],[Rabat]]*cukier[[#This Row],[Ilosc]]</f>
        <v>0</v>
      </c>
    </row>
    <row r="1150" spans="1:9" x14ac:dyDescent="0.25">
      <c r="A1150" s="1">
        <v>40259</v>
      </c>
      <c r="B1150" s="2" t="s">
        <v>12</v>
      </c>
      <c r="C1150">
        <v>103</v>
      </c>
      <c r="D1150">
        <f>SUMIF(B:B,cukier[[#This Row],[NIP]],C:C)</f>
        <v>5492</v>
      </c>
      <c r="E1150" s="2">
        <f>YEAR(cukier[[#This Row],[Data]])</f>
        <v>2010</v>
      </c>
      <c r="F1150" s="2">
        <f>VLOOKUP(cukier[[#This Row],[Rok]],$U$8:$V$17,2)*cukier[[#This Row],[Ilosc]]</f>
        <v>216.3</v>
      </c>
      <c r="G1150" s="2">
        <f>SUMIFS(C:C,A:A,"&lt;"&amp;A1150,B:B,cukier[[#This Row],[NIP]])+cukier[[#This Row],[Ilosc]]</f>
        <v>2602</v>
      </c>
      <c r="H1150" s="2">
        <f>IF(cukier[[#This Row],[Dotychczas Kupno]]&lt;100, 0,IF(cukier[[#This Row],[Dotychczas Kupno]]&lt;1000, 0.05, IF(cukier[[#This Row],[Dotychczas Kupno]]&lt;10000, 0.1, 0.2)))</f>
        <v>0.1</v>
      </c>
      <c r="I1150" s="2">
        <f>cukier[[#This Row],[Rabat]]*cukier[[#This Row],[Ilosc]]</f>
        <v>10.3</v>
      </c>
    </row>
    <row r="1151" spans="1:9" x14ac:dyDescent="0.25">
      <c r="A1151" s="1">
        <v>40263</v>
      </c>
      <c r="B1151" s="2" t="s">
        <v>7</v>
      </c>
      <c r="C1151">
        <v>155</v>
      </c>
      <c r="D1151">
        <f>SUMIF(B:B,cukier[[#This Row],[NIP]],C:C)</f>
        <v>27505</v>
      </c>
      <c r="E1151" s="2">
        <f>YEAR(cukier[[#This Row],[Data]])</f>
        <v>2010</v>
      </c>
      <c r="F1151" s="2">
        <f>VLOOKUP(cukier[[#This Row],[Rok]],$U$8:$V$17,2)*cukier[[#This Row],[Ilosc]]</f>
        <v>325.5</v>
      </c>
      <c r="G1151" s="2">
        <f>SUMIFS(C:C,A:A,"&lt;"&amp;A1151,B:B,cukier[[#This Row],[NIP]])+cukier[[#This Row],[Ilosc]]</f>
        <v>16048</v>
      </c>
      <c r="H1151" s="2">
        <f>IF(cukier[[#This Row],[Dotychczas Kupno]]&lt;100, 0,IF(cukier[[#This Row],[Dotychczas Kupno]]&lt;1000, 0.05, IF(cukier[[#This Row],[Dotychczas Kupno]]&lt;10000, 0.1, 0.2)))</f>
        <v>0.2</v>
      </c>
      <c r="I1151" s="2">
        <f>cukier[[#This Row],[Rabat]]*cukier[[#This Row],[Ilosc]]</f>
        <v>31</v>
      </c>
    </row>
    <row r="1152" spans="1:9" x14ac:dyDescent="0.25">
      <c r="A1152" s="1">
        <v>40263</v>
      </c>
      <c r="B1152" s="2" t="s">
        <v>81</v>
      </c>
      <c r="C1152">
        <v>10</v>
      </c>
      <c r="D1152">
        <f>SUMIF(B:B,cukier[[#This Row],[NIP]],C:C)</f>
        <v>58</v>
      </c>
      <c r="E1152" s="2">
        <f>YEAR(cukier[[#This Row],[Data]])</f>
        <v>2010</v>
      </c>
      <c r="F1152" s="2">
        <f>VLOOKUP(cukier[[#This Row],[Rok]],$U$8:$V$17,2)*cukier[[#This Row],[Ilosc]]</f>
        <v>21</v>
      </c>
      <c r="G1152" s="2">
        <f>SUMIFS(C:C,A:A,"&lt;"&amp;A1152,B:B,cukier[[#This Row],[NIP]])+cukier[[#This Row],[Ilosc]]</f>
        <v>38</v>
      </c>
      <c r="H1152" s="2">
        <f>IF(cukier[[#This Row],[Dotychczas Kupno]]&lt;100, 0,IF(cukier[[#This Row],[Dotychczas Kupno]]&lt;1000, 0.05, IF(cukier[[#This Row],[Dotychczas Kupno]]&lt;10000, 0.1, 0.2)))</f>
        <v>0</v>
      </c>
      <c r="I1152" s="2">
        <f>cukier[[#This Row],[Rabat]]*cukier[[#This Row],[Ilosc]]</f>
        <v>0</v>
      </c>
    </row>
    <row r="1153" spans="1:9" x14ac:dyDescent="0.25">
      <c r="A1153" s="1">
        <v>40265</v>
      </c>
      <c r="B1153" s="2" t="s">
        <v>28</v>
      </c>
      <c r="C1153">
        <v>158</v>
      </c>
      <c r="D1153">
        <f>SUMIF(B:B,cukier[[#This Row],[NIP]],C:C)</f>
        <v>4440</v>
      </c>
      <c r="E1153" s="2">
        <f>YEAR(cukier[[#This Row],[Data]])</f>
        <v>2010</v>
      </c>
      <c r="F1153" s="2">
        <f>VLOOKUP(cukier[[#This Row],[Rok]],$U$8:$V$17,2)*cukier[[#This Row],[Ilosc]]</f>
        <v>331.8</v>
      </c>
      <c r="G1153" s="2">
        <f>SUMIFS(C:C,A:A,"&lt;"&amp;A1153,B:B,cukier[[#This Row],[NIP]])+cukier[[#This Row],[Ilosc]]</f>
        <v>2436</v>
      </c>
      <c r="H1153" s="2">
        <f>IF(cukier[[#This Row],[Dotychczas Kupno]]&lt;100, 0,IF(cukier[[#This Row],[Dotychczas Kupno]]&lt;1000, 0.05, IF(cukier[[#This Row],[Dotychczas Kupno]]&lt;10000, 0.1, 0.2)))</f>
        <v>0.1</v>
      </c>
      <c r="I1153" s="2">
        <f>cukier[[#This Row],[Rabat]]*cukier[[#This Row],[Ilosc]]</f>
        <v>15.8</v>
      </c>
    </row>
    <row r="1154" spans="1:9" x14ac:dyDescent="0.25">
      <c r="A1154" s="1">
        <v>40267</v>
      </c>
      <c r="B1154" s="2" t="s">
        <v>55</v>
      </c>
      <c r="C1154">
        <v>146</v>
      </c>
      <c r="D1154">
        <f>SUMIF(B:B,cukier[[#This Row],[NIP]],C:C)</f>
        <v>4926</v>
      </c>
      <c r="E1154" s="2">
        <f>YEAR(cukier[[#This Row],[Data]])</f>
        <v>2010</v>
      </c>
      <c r="F1154" s="2">
        <f>VLOOKUP(cukier[[#This Row],[Rok]],$U$8:$V$17,2)*cukier[[#This Row],[Ilosc]]</f>
        <v>306.60000000000002</v>
      </c>
      <c r="G1154" s="2">
        <f>SUMIFS(C:C,A:A,"&lt;"&amp;A1154,B:B,cukier[[#This Row],[NIP]])+cukier[[#This Row],[Ilosc]]</f>
        <v>3013</v>
      </c>
      <c r="H1154" s="2">
        <f>IF(cukier[[#This Row],[Dotychczas Kupno]]&lt;100, 0,IF(cukier[[#This Row],[Dotychczas Kupno]]&lt;1000, 0.05, IF(cukier[[#This Row],[Dotychczas Kupno]]&lt;10000, 0.1, 0.2)))</f>
        <v>0.1</v>
      </c>
      <c r="I1154" s="2">
        <f>cukier[[#This Row],[Rabat]]*cukier[[#This Row],[Ilosc]]</f>
        <v>14.600000000000001</v>
      </c>
    </row>
    <row r="1155" spans="1:9" x14ac:dyDescent="0.25">
      <c r="A1155" s="1">
        <v>40268</v>
      </c>
      <c r="B1155" s="2" t="s">
        <v>22</v>
      </c>
      <c r="C1155">
        <v>230</v>
      </c>
      <c r="D1155">
        <f>SUMIF(B:B,cukier[[#This Row],[NIP]],C:C)</f>
        <v>26025</v>
      </c>
      <c r="E1155" s="2">
        <f>YEAR(cukier[[#This Row],[Data]])</f>
        <v>2010</v>
      </c>
      <c r="F1155" s="2">
        <f>VLOOKUP(cukier[[#This Row],[Rok]],$U$8:$V$17,2)*cukier[[#This Row],[Ilosc]]</f>
        <v>483</v>
      </c>
      <c r="G1155" s="2">
        <f>SUMIFS(C:C,A:A,"&lt;"&amp;A1155,B:B,cukier[[#This Row],[NIP]])+cukier[[#This Row],[Ilosc]]</f>
        <v>13291</v>
      </c>
      <c r="H1155" s="2">
        <f>IF(cukier[[#This Row],[Dotychczas Kupno]]&lt;100, 0,IF(cukier[[#This Row],[Dotychczas Kupno]]&lt;1000, 0.05, IF(cukier[[#This Row],[Dotychczas Kupno]]&lt;10000, 0.1, 0.2)))</f>
        <v>0.2</v>
      </c>
      <c r="I1155" s="2">
        <f>cukier[[#This Row],[Rabat]]*cukier[[#This Row],[Ilosc]]</f>
        <v>46</v>
      </c>
    </row>
    <row r="1156" spans="1:9" x14ac:dyDescent="0.25">
      <c r="A1156" s="1">
        <v>40270</v>
      </c>
      <c r="B1156" s="2" t="s">
        <v>39</v>
      </c>
      <c r="C1156">
        <v>143</v>
      </c>
      <c r="D1156">
        <f>SUMIF(B:B,cukier[[#This Row],[NIP]],C:C)</f>
        <v>2042</v>
      </c>
      <c r="E1156" s="2">
        <f>YEAR(cukier[[#This Row],[Data]])</f>
        <v>2010</v>
      </c>
      <c r="F1156" s="2">
        <f>VLOOKUP(cukier[[#This Row],[Rok]],$U$8:$V$17,2)*cukier[[#This Row],[Ilosc]]</f>
        <v>300.3</v>
      </c>
      <c r="G1156" s="2">
        <f>SUMIFS(C:C,A:A,"&lt;"&amp;A1156,B:B,cukier[[#This Row],[NIP]])+cukier[[#This Row],[Ilosc]]</f>
        <v>1170</v>
      </c>
      <c r="H1156" s="2">
        <f>IF(cukier[[#This Row],[Dotychczas Kupno]]&lt;100, 0,IF(cukier[[#This Row],[Dotychczas Kupno]]&lt;1000, 0.05, IF(cukier[[#This Row],[Dotychczas Kupno]]&lt;10000, 0.1, 0.2)))</f>
        <v>0.1</v>
      </c>
      <c r="I1156" s="2">
        <f>cukier[[#This Row],[Rabat]]*cukier[[#This Row],[Ilosc]]</f>
        <v>14.3</v>
      </c>
    </row>
    <row r="1157" spans="1:9" x14ac:dyDescent="0.25">
      <c r="A1157" s="1">
        <v>40270</v>
      </c>
      <c r="B1157" s="2" t="s">
        <v>61</v>
      </c>
      <c r="C1157">
        <v>167</v>
      </c>
      <c r="D1157">
        <f>SUMIF(B:B,cukier[[#This Row],[NIP]],C:C)</f>
        <v>3705</v>
      </c>
      <c r="E1157" s="2">
        <f>YEAR(cukier[[#This Row],[Data]])</f>
        <v>2010</v>
      </c>
      <c r="F1157" s="2">
        <f>VLOOKUP(cukier[[#This Row],[Rok]],$U$8:$V$17,2)*cukier[[#This Row],[Ilosc]]</f>
        <v>350.7</v>
      </c>
      <c r="G1157" s="2">
        <f>SUMIFS(C:C,A:A,"&lt;"&amp;A1157,B:B,cukier[[#This Row],[NIP]])+cukier[[#This Row],[Ilosc]]</f>
        <v>2005</v>
      </c>
      <c r="H1157" s="2">
        <f>IF(cukier[[#This Row],[Dotychczas Kupno]]&lt;100, 0,IF(cukier[[#This Row],[Dotychczas Kupno]]&lt;1000, 0.05, IF(cukier[[#This Row],[Dotychczas Kupno]]&lt;10000, 0.1, 0.2)))</f>
        <v>0.1</v>
      </c>
      <c r="I1157" s="2">
        <f>cukier[[#This Row],[Rabat]]*cukier[[#This Row],[Ilosc]]</f>
        <v>16.7</v>
      </c>
    </row>
    <row r="1158" spans="1:9" x14ac:dyDescent="0.25">
      <c r="A1158" s="1">
        <v>40270</v>
      </c>
      <c r="B1158" s="2" t="s">
        <v>52</v>
      </c>
      <c r="C1158">
        <v>119</v>
      </c>
      <c r="D1158">
        <f>SUMIF(B:B,cukier[[#This Row],[NIP]],C:C)</f>
        <v>5460</v>
      </c>
      <c r="E1158" s="2">
        <f>YEAR(cukier[[#This Row],[Data]])</f>
        <v>2010</v>
      </c>
      <c r="F1158" s="2">
        <f>VLOOKUP(cukier[[#This Row],[Rok]],$U$8:$V$17,2)*cukier[[#This Row],[Ilosc]]</f>
        <v>249.9</v>
      </c>
      <c r="G1158" s="2">
        <f>SUMIFS(C:C,A:A,"&lt;"&amp;A1158,B:B,cukier[[#This Row],[NIP]])+cukier[[#This Row],[Ilosc]]</f>
        <v>2149</v>
      </c>
      <c r="H1158" s="2">
        <f>IF(cukier[[#This Row],[Dotychczas Kupno]]&lt;100, 0,IF(cukier[[#This Row],[Dotychczas Kupno]]&lt;1000, 0.05, IF(cukier[[#This Row],[Dotychczas Kupno]]&lt;10000, 0.1, 0.2)))</f>
        <v>0.1</v>
      </c>
      <c r="I1158" s="2">
        <f>cukier[[#This Row],[Rabat]]*cukier[[#This Row],[Ilosc]]</f>
        <v>11.9</v>
      </c>
    </row>
    <row r="1159" spans="1:9" x14ac:dyDescent="0.25">
      <c r="A1159" s="1">
        <v>40272</v>
      </c>
      <c r="B1159" s="2" t="s">
        <v>14</v>
      </c>
      <c r="C1159">
        <v>400</v>
      </c>
      <c r="D1159">
        <f>SUMIF(B:B,cukier[[#This Row],[NIP]],C:C)</f>
        <v>23660</v>
      </c>
      <c r="E1159" s="2">
        <f>YEAR(cukier[[#This Row],[Data]])</f>
        <v>2010</v>
      </c>
      <c r="F1159" s="2">
        <f>VLOOKUP(cukier[[#This Row],[Rok]],$U$8:$V$17,2)*cukier[[#This Row],[Ilosc]]</f>
        <v>840</v>
      </c>
      <c r="G1159" s="2">
        <f>SUMIFS(C:C,A:A,"&lt;"&amp;A1159,B:B,cukier[[#This Row],[NIP]])+cukier[[#This Row],[Ilosc]]</f>
        <v>12986</v>
      </c>
      <c r="H1159" s="2">
        <f>IF(cukier[[#This Row],[Dotychczas Kupno]]&lt;100, 0,IF(cukier[[#This Row],[Dotychczas Kupno]]&lt;1000, 0.05, IF(cukier[[#This Row],[Dotychczas Kupno]]&lt;10000, 0.1, 0.2)))</f>
        <v>0.2</v>
      </c>
      <c r="I1159" s="2">
        <f>cukier[[#This Row],[Rabat]]*cukier[[#This Row],[Ilosc]]</f>
        <v>80</v>
      </c>
    </row>
    <row r="1160" spans="1:9" x14ac:dyDescent="0.25">
      <c r="A1160" s="1">
        <v>40274</v>
      </c>
      <c r="B1160" s="2" t="s">
        <v>37</v>
      </c>
      <c r="C1160">
        <v>172</v>
      </c>
      <c r="D1160">
        <f>SUMIF(B:B,cukier[[#This Row],[NIP]],C:C)</f>
        <v>5232</v>
      </c>
      <c r="E1160" s="2">
        <f>YEAR(cukier[[#This Row],[Data]])</f>
        <v>2010</v>
      </c>
      <c r="F1160" s="2">
        <f>VLOOKUP(cukier[[#This Row],[Rok]],$U$8:$V$17,2)*cukier[[#This Row],[Ilosc]]</f>
        <v>361.2</v>
      </c>
      <c r="G1160" s="2">
        <f>SUMIFS(C:C,A:A,"&lt;"&amp;A1160,B:B,cukier[[#This Row],[NIP]])+cukier[[#This Row],[Ilosc]]</f>
        <v>2758</v>
      </c>
      <c r="H1160" s="2">
        <f>IF(cukier[[#This Row],[Dotychczas Kupno]]&lt;100, 0,IF(cukier[[#This Row],[Dotychczas Kupno]]&lt;1000, 0.05, IF(cukier[[#This Row],[Dotychczas Kupno]]&lt;10000, 0.1, 0.2)))</f>
        <v>0.1</v>
      </c>
      <c r="I1160" s="2">
        <f>cukier[[#This Row],[Rabat]]*cukier[[#This Row],[Ilosc]]</f>
        <v>17.2</v>
      </c>
    </row>
    <row r="1161" spans="1:9" x14ac:dyDescent="0.25">
      <c r="A1161" s="1">
        <v>40275</v>
      </c>
      <c r="B1161" s="2" t="s">
        <v>98</v>
      </c>
      <c r="C1161">
        <v>19</v>
      </c>
      <c r="D1161">
        <f>SUMIF(B:B,cukier[[#This Row],[NIP]],C:C)</f>
        <v>55</v>
      </c>
      <c r="E1161" s="2">
        <f>YEAR(cukier[[#This Row],[Data]])</f>
        <v>2010</v>
      </c>
      <c r="F1161" s="2">
        <f>VLOOKUP(cukier[[#This Row],[Rok]],$U$8:$V$17,2)*cukier[[#This Row],[Ilosc]]</f>
        <v>39.9</v>
      </c>
      <c r="G1161" s="2">
        <f>SUMIFS(C:C,A:A,"&lt;"&amp;A1161,B:B,cukier[[#This Row],[NIP]])+cukier[[#This Row],[Ilosc]]</f>
        <v>31</v>
      </c>
      <c r="H1161" s="2">
        <f>IF(cukier[[#This Row],[Dotychczas Kupno]]&lt;100, 0,IF(cukier[[#This Row],[Dotychczas Kupno]]&lt;1000, 0.05, IF(cukier[[#This Row],[Dotychczas Kupno]]&lt;10000, 0.1, 0.2)))</f>
        <v>0</v>
      </c>
      <c r="I1161" s="2">
        <f>cukier[[#This Row],[Rabat]]*cukier[[#This Row],[Ilosc]]</f>
        <v>0</v>
      </c>
    </row>
    <row r="1162" spans="1:9" x14ac:dyDescent="0.25">
      <c r="A1162" s="1">
        <v>40277</v>
      </c>
      <c r="B1162" s="2" t="s">
        <v>7</v>
      </c>
      <c r="C1162">
        <v>116</v>
      </c>
      <c r="D1162">
        <f>SUMIF(B:B,cukier[[#This Row],[NIP]],C:C)</f>
        <v>27505</v>
      </c>
      <c r="E1162" s="2">
        <f>YEAR(cukier[[#This Row],[Data]])</f>
        <v>2010</v>
      </c>
      <c r="F1162" s="2">
        <f>VLOOKUP(cukier[[#This Row],[Rok]],$U$8:$V$17,2)*cukier[[#This Row],[Ilosc]]</f>
        <v>243.60000000000002</v>
      </c>
      <c r="G1162" s="2">
        <f>SUMIFS(C:C,A:A,"&lt;"&amp;A1162,B:B,cukier[[#This Row],[NIP]])+cukier[[#This Row],[Ilosc]]</f>
        <v>16164</v>
      </c>
      <c r="H1162" s="2">
        <f>IF(cukier[[#This Row],[Dotychczas Kupno]]&lt;100, 0,IF(cukier[[#This Row],[Dotychczas Kupno]]&lt;1000, 0.05, IF(cukier[[#This Row],[Dotychczas Kupno]]&lt;10000, 0.1, 0.2)))</f>
        <v>0.2</v>
      </c>
      <c r="I1162" s="2">
        <f>cukier[[#This Row],[Rabat]]*cukier[[#This Row],[Ilosc]]</f>
        <v>23.200000000000003</v>
      </c>
    </row>
    <row r="1163" spans="1:9" x14ac:dyDescent="0.25">
      <c r="A1163" s="1">
        <v>40279</v>
      </c>
      <c r="B1163" s="2" t="s">
        <v>22</v>
      </c>
      <c r="C1163">
        <v>143</v>
      </c>
      <c r="D1163">
        <f>SUMIF(B:B,cukier[[#This Row],[NIP]],C:C)</f>
        <v>26025</v>
      </c>
      <c r="E1163" s="2">
        <f>YEAR(cukier[[#This Row],[Data]])</f>
        <v>2010</v>
      </c>
      <c r="F1163" s="2">
        <f>VLOOKUP(cukier[[#This Row],[Rok]],$U$8:$V$17,2)*cukier[[#This Row],[Ilosc]]</f>
        <v>300.3</v>
      </c>
      <c r="G1163" s="2">
        <f>SUMIFS(C:C,A:A,"&lt;"&amp;A1163,B:B,cukier[[#This Row],[NIP]])+cukier[[#This Row],[Ilosc]]</f>
        <v>13434</v>
      </c>
      <c r="H1163" s="2">
        <f>IF(cukier[[#This Row],[Dotychczas Kupno]]&lt;100, 0,IF(cukier[[#This Row],[Dotychczas Kupno]]&lt;1000, 0.05, IF(cukier[[#This Row],[Dotychczas Kupno]]&lt;10000, 0.1, 0.2)))</f>
        <v>0.2</v>
      </c>
      <c r="I1163" s="2">
        <f>cukier[[#This Row],[Rabat]]*cukier[[#This Row],[Ilosc]]</f>
        <v>28.6</v>
      </c>
    </row>
    <row r="1164" spans="1:9" x14ac:dyDescent="0.25">
      <c r="A1164" s="1">
        <v>40280</v>
      </c>
      <c r="B1164" s="2" t="s">
        <v>9</v>
      </c>
      <c r="C1164">
        <v>222</v>
      </c>
      <c r="D1164">
        <f>SUMIF(B:B,cukier[[#This Row],[NIP]],C:C)</f>
        <v>26955</v>
      </c>
      <c r="E1164" s="2">
        <f>YEAR(cukier[[#This Row],[Data]])</f>
        <v>2010</v>
      </c>
      <c r="F1164" s="2">
        <f>VLOOKUP(cukier[[#This Row],[Rok]],$U$8:$V$17,2)*cukier[[#This Row],[Ilosc]]</f>
        <v>466.20000000000005</v>
      </c>
      <c r="G1164" s="2">
        <f>SUMIFS(C:C,A:A,"&lt;"&amp;A1164,B:B,cukier[[#This Row],[NIP]])+cukier[[#This Row],[Ilosc]]</f>
        <v>13309</v>
      </c>
      <c r="H1164" s="2">
        <f>IF(cukier[[#This Row],[Dotychczas Kupno]]&lt;100, 0,IF(cukier[[#This Row],[Dotychczas Kupno]]&lt;1000, 0.05, IF(cukier[[#This Row],[Dotychczas Kupno]]&lt;10000, 0.1, 0.2)))</f>
        <v>0.2</v>
      </c>
      <c r="I1164" s="2">
        <f>cukier[[#This Row],[Rabat]]*cukier[[#This Row],[Ilosc]]</f>
        <v>44.400000000000006</v>
      </c>
    </row>
    <row r="1165" spans="1:9" x14ac:dyDescent="0.25">
      <c r="A1165" s="1">
        <v>40282</v>
      </c>
      <c r="B1165" s="2" t="s">
        <v>9</v>
      </c>
      <c r="C1165">
        <v>352</v>
      </c>
      <c r="D1165">
        <f>SUMIF(B:B,cukier[[#This Row],[NIP]],C:C)</f>
        <v>26955</v>
      </c>
      <c r="E1165" s="2">
        <f>YEAR(cukier[[#This Row],[Data]])</f>
        <v>2010</v>
      </c>
      <c r="F1165" s="2">
        <f>VLOOKUP(cukier[[#This Row],[Rok]],$U$8:$V$17,2)*cukier[[#This Row],[Ilosc]]</f>
        <v>739.2</v>
      </c>
      <c r="G1165" s="2">
        <f>SUMIFS(C:C,A:A,"&lt;"&amp;A1165,B:B,cukier[[#This Row],[NIP]])+cukier[[#This Row],[Ilosc]]</f>
        <v>13661</v>
      </c>
      <c r="H1165" s="2">
        <f>IF(cukier[[#This Row],[Dotychczas Kupno]]&lt;100, 0,IF(cukier[[#This Row],[Dotychczas Kupno]]&lt;1000, 0.05, IF(cukier[[#This Row],[Dotychczas Kupno]]&lt;10000, 0.1, 0.2)))</f>
        <v>0.2</v>
      </c>
      <c r="I1165" s="2">
        <f>cukier[[#This Row],[Rabat]]*cukier[[#This Row],[Ilosc]]</f>
        <v>70.400000000000006</v>
      </c>
    </row>
    <row r="1166" spans="1:9" x14ac:dyDescent="0.25">
      <c r="A1166" s="1">
        <v>40282</v>
      </c>
      <c r="B1166" s="2" t="s">
        <v>52</v>
      </c>
      <c r="C1166">
        <v>69</v>
      </c>
      <c r="D1166">
        <f>SUMIF(B:B,cukier[[#This Row],[NIP]],C:C)</f>
        <v>5460</v>
      </c>
      <c r="E1166" s="2">
        <f>YEAR(cukier[[#This Row],[Data]])</f>
        <v>2010</v>
      </c>
      <c r="F1166" s="2">
        <f>VLOOKUP(cukier[[#This Row],[Rok]],$U$8:$V$17,2)*cukier[[#This Row],[Ilosc]]</f>
        <v>144.9</v>
      </c>
      <c r="G1166" s="2">
        <f>SUMIFS(C:C,A:A,"&lt;"&amp;A1166,B:B,cukier[[#This Row],[NIP]])+cukier[[#This Row],[Ilosc]]</f>
        <v>2218</v>
      </c>
      <c r="H1166" s="2">
        <f>IF(cukier[[#This Row],[Dotychczas Kupno]]&lt;100, 0,IF(cukier[[#This Row],[Dotychczas Kupno]]&lt;1000, 0.05, IF(cukier[[#This Row],[Dotychczas Kupno]]&lt;10000, 0.1, 0.2)))</f>
        <v>0.1</v>
      </c>
      <c r="I1166" s="2">
        <f>cukier[[#This Row],[Rabat]]*cukier[[#This Row],[Ilosc]]</f>
        <v>6.9</v>
      </c>
    </row>
    <row r="1167" spans="1:9" x14ac:dyDescent="0.25">
      <c r="A1167" s="1">
        <v>40283</v>
      </c>
      <c r="B1167" s="2" t="s">
        <v>45</v>
      </c>
      <c r="C1167">
        <v>182</v>
      </c>
      <c r="D1167">
        <f>SUMIF(B:B,cukier[[#This Row],[NIP]],C:C)</f>
        <v>26451</v>
      </c>
      <c r="E1167" s="2">
        <f>YEAR(cukier[[#This Row],[Data]])</f>
        <v>2010</v>
      </c>
      <c r="F1167" s="2">
        <f>VLOOKUP(cukier[[#This Row],[Rok]],$U$8:$V$17,2)*cukier[[#This Row],[Ilosc]]</f>
        <v>382.2</v>
      </c>
      <c r="G1167" s="2">
        <f>SUMIFS(C:C,A:A,"&lt;"&amp;A1167,B:B,cukier[[#This Row],[NIP]])+cukier[[#This Row],[Ilosc]]</f>
        <v>14843</v>
      </c>
      <c r="H1167" s="2">
        <f>IF(cukier[[#This Row],[Dotychczas Kupno]]&lt;100, 0,IF(cukier[[#This Row],[Dotychczas Kupno]]&lt;1000, 0.05, IF(cukier[[#This Row],[Dotychczas Kupno]]&lt;10000, 0.1, 0.2)))</f>
        <v>0.2</v>
      </c>
      <c r="I1167" s="2">
        <f>cukier[[#This Row],[Rabat]]*cukier[[#This Row],[Ilosc]]</f>
        <v>36.4</v>
      </c>
    </row>
    <row r="1168" spans="1:9" x14ac:dyDescent="0.25">
      <c r="A1168" s="1">
        <v>40285</v>
      </c>
      <c r="B1168" s="2" t="s">
        <v>9</v>
      </c>
      <c r="C1168">
        <v>182</v>
      </c>
      <c r="D1168">
        <f>SUMIF(B:B,cukier[[#This Row],[NIP]],C:C)</f>
        <v>26955</v>
      </c>
      <c r="E1168" s="2">
        <f>YEAR(cukier[[#This Row],[Data]])</f>
        <v>2010</v>
      </c>
      <c r="F1168" s="2">
        <f>VLOOKUP(cukier[[#This Row],[Rok]],$U$8:$V$17,2)*cukier[[#This Row],[Ilosc]]</f>
        <v>382.2</v>
      </c>
      <c r="G1168" s="2">
        <f>SUMIFS(C:C,A:A,"&lt;"&amp;A1168,B:B,cukier[[#This Row],[NIP]])+cukier[[#This Row],[Ilosc]]</f>
        <v>13843</v>
      </c>
      <c r="H1168" s="2">
        <f>IF(cukier[[#This Row],[Dotychczas Kupno]]&lt;100, 0,IF(cukier[[#This Row],[Dotychczas Kupno]]&lt;1000, 0.05, IF(cukier[[#This Row],[Dotychczas Kupno]]&lt;10000, 0.1, 0.2)))</f>
        <v>0.2</v>
      </c>
      <c r="I1168" s="2">
        <f>cukier[[#This Row],[Rabat]]*cukier[[#This Row],[Ilosc]]</f>
        <v>36.4</v>
      </c>
    </row>
    <row r="1169" spans="1:9" x14ac:dyDescent="0.25">
      <c r="A1169" s="1">
        <v>40285</v>
      </c>
      <c r="B1169" s="2" t="s">
        <v>52</v>
      </c>
      <c r="C1169">
        <v>165</v>
      </c>
      <c r="D1169">
        <f>SUMIF(B:B,cukier[[#This Row],[NIP]],C:C)</f>
        <v>5460</v>
      </c>
      <c r="E1169" s="2">
        <f>YEAR(cukier[[#This Row],[Data]])</f>
        <v>2010</v>
      </c>
      <c r="F1169" s="2">
        <f>VLOOKUP(cukier[[#This Row],[Rok]],$U$8:$V$17,2)*cukier[[#This Row],[Ilosc]]</f>
        <v>346.5</v>
      </c>
      <c r="G1169" s="2">
        <f>SUMIFS(C:C,A:A,"&lt;"&amp;A1169,B:B,cukier[[#This Row],[NIP]])+cukier[[#This Row],[Ilosc]]</f>
        <v>2383</v>
      </c>
      <c r="H1169" s="2">
        <f>IF(cukier[[#This Row],[Dotychczas Kupno]]&lt;100, 0,IF(cukier[[#This Row],[Dotychczas Kupno]]&lt;1000, 0.05, IF(cukier[[#This Row],[Dotychczas Kupno]]&lt;10000, 0.1, 0.2)))</f>
        <v>0.1</v>
      </c>
      <c r="I1169" s="2">
        <f>cukier[[#This Row],[Rabat]]*cukier[[#This Row],[Ilosc]]</f>
        <v>16.5</v>
      </c>
    </row>
    <row r="1170" spans="1:9" x14ac:dyDescent="0.25">
      <c r="A1170" s="1">
        <v>40286</v>
      </c>
      <c r="B1170" s="2" t="s">
        <v>40</v>
      </c>
      <c r="C1170">
        <v>18</v>
      </c>
      <c r="D1170">
        <f>SUMIF(B:B,cukier[[#This Row],[NIP]],C:C)</f>
        <v>50</v>
      </c>
      <c r="E1170" s="2">
        <f>YEAR(cukier[[#This Row],[Data]])</f>
        <v>2010</v>
      </c>
      <c r="F1170" s="2">
        <f>VLOOKUP(cukier[[#This Row],[Rok]],$U$8:$V$17,2)*cukier[[#This Row],[Ilosc]]</f>
        <v>37.800000000000004</v>
      </c>
      <c r="G1170" s="2">
        <f>SUMIFS(C:C,A:A,"&lt;"&amp;A1170,B:B,cukier[[#This Row],[NIP]])+cukier[[#This Row],[Ilosc]]</f>
        <v>50</v>
      </c>
      <c r="H1170" s="2">
        <f>IF(cukier[[#This Row],[Dotychczas Kupno]]&lt;100, 0,IF(cukier[[#This Row],[Dotychczas Kupno]]&lt;1000, 0.05, IF(cukier[[#This Row],[Dotychczas Kupno]]&lt;10000, 0.1, 0.2)))</f>
        <v>0</v>
      </c>
      <c r="I1170" s="2">
        <f>cukier[[#This Row],[Rabat]]*cukier[[#This Row],[Ilosc]]</f>
        <v>0</v>
      </c>
    </row>
    <row r="1171" spans="1:9" x14ac:dyDescent="0.25">
      <c r="A1171" s="1">
        <v>40286</v>
      </c>
      <c r="B1171" s="2" t="s">
        <v>210</v>
      </c>
      <c r="C1171">
        <v>2</v>
      </c>
      <c r="D1171">
        <f>SUMIF(B:B,cukier[[#This Row],[NIP]],C:C)</f>
        <v>33</v>
      </c>
      <c r="E1171" s="2">
        <f>YEAR(cukier[[#This Row],[Data]])</f>
        <v>2010</v>
      </c>
      <c r="F1171" s="2">
        <f>VLOOKUP(cukier[[#This Row],[Rok]],$U$8:$V$17,2)*cukier[[#This Row],[Ilosc]]</f>
        <v>4.2</v>
      </c>
      <c r="G1171" s="2">
        <f>SUMIFS(C:C,A:A,"&lt;"&amp;A1171,B:B,cukier[[#This Row],[NIP]])+cukier[[#This Row],[Ilosc]]</f>
        <v>2</v>
      </c>
      <c r="H1171" s="2">
        <f>IF(cukier[[#This Row],[Dotychczas Kupno]]&lt;100, 0,IF(cukier[[#This Row],[Dotychczas Kupno]]&lt;1000, 0.05, IF(cukier[[#This Row],[Dotychczas Kupno]]&lt;10000, 0.1, 0.2)))</f>
        <v>0</v>
      </c>
      <c r="I1171" s="2">
        <f>cukier[[#This Row],[Rabat]]*cukier[[#This Row],[Ilosc]]</f>
        <v>0</v>
      </c>
    </row>
    <row r="1172" spans="1:9" x14ac:dyDescent="0.25">
      <c r="A1172" s="1">
        <v>40287</v>
      </c>
      <c r="B1172" s="2" t="s">
        <v>184</v>
      </c>
      <c r="C1172">
        <v>15</v>
      </c>
      <c r="D1172">
        <f>SUMIF(B:B,cukier[[#This Row],[NIP]],C:C)</f>
        <v>38</v>
      </c>
      <c r="E1172" s="2">
        <f>YEAR(cukier[[#This Row],[Data]])</f>
        <v>2010</v>
      </c>
      <c r="F1172" s="2">
        <f>VLOOKUP(cukier[[#This Row],[Rok]],$U$8:$V$17,2)*cukier[[#This Row],[Ilosc]]</f>
        <v>31.5</v>
      </c>
      <c r="G1172" s="2">
        <f>SUMIFS(C:C,A:A,"&lt;"&amp;A1172,B:B,cukier[[#This Row],[NIP]])+cukier[[#This Row],[Ilosc]]</f>
        <v>33</v>
      </c>
      <c r="H1172" s="2">
        <f>IF(cukier[[#This Row],[Dotychczas Kupno]]&lt;100, 0,IF(cukier[[#This Row],[Dotychczas Kupno]]&lt;1000, 0.05, IF(cukier[[#This Row],[Dotychczas Kupno]]&lt;10000, 0.1, 0.2)))</f>
        <v>0</v>
      </c>
      <c r="I1172" s="2">
        <f>cukier[[#This Row],[Rabat]]*cukier[[#This Row],[Ilosc]]</f>
        <v>0</v>
      </c>
    </row>
    <row r="1173" spans="1:9" x14ac:dyDescent="0.25">
      <c r="A1173" s="1">
        <v>40288</v>
      </c>
      <c r="B1173" s="2" t="s">
        <v>211</v>
      </c>
      <c r="C1173">
        <v>19</v>
      </c>
      <c r="D1173">
        <f>SUMIF(B:B,cukier[[#This Row],[NIP]],C:C)</f>
        <v>29</v>
      </c>
      <c r="E1173" s="2">
        <f>YEAR(cukier[[#This Row],[Data]])</f>
        <v>2010</v>
      </c>
      <c r="F1173" s="2">
        <f>VLOOKUP(cukier[[#This Row],[Rok]],$U$8:$V$17,2)*cukier[[#This Row],[Ilosc]]</f>
        <v>39.9</v>
      </c>
      <c r="G1173" s="2">
        <f>SUMIFS(C:C,A:A,"&lt;"&amp;A1173,B:B,cukier[[#This Row],[NIP]])+cukier[[#This Row],[Ilosc]]</f>
        <v>19</v>
      </c>
      <c r="H1173" s="2">
        <f>IF(cukier[[#This Row],[Dotychczas Kupno]]&lt;100, 0,IF(cukier[[#This Row],[Dotychczas Kupno]]&lt;1000, 0.05, IF(cukier[[#This Row],[Dotychczas Kupno]]&lt;10000, 0.1, 0.2)))</f>
        <v>0</v>
      </c>
      <c r="I1173" s="2">
        <f>cukier[[#This Row],[Rabat]]*cukier[[#This Row],[Ilosc]]</f>
        <v>0</v>
      </c>
    </row>
    <row r="1174" spans="1:9" x14ac:dyDescent="0.25">
      <c r="A1174" s="1">
        <v>40289</v>
      </c>
      <c r="B1174" s="2" t="s">
        <v>37</v>
      </c>
      <c r="C1174">
        <v>66</v>
      </c>
      <c r="D1174">
        <f>SUMIF(B:B,cukier[[#This Row],[NIP]],C:C)</f>
        <v>5232</v>
      </c>
      <c r="E1174" s="2">
        <f>YEAR(cukier[[#This Row],[Data]])</f>
        <v>2010</v>
      </c>
      <c r="F1174" s="2">
        <f>VLOOKUP(cukier[[#This Row],[Rok]],$U$8:$V$17,2)*cukier[[#This Row],[Ilosc]]</f>
        <v>138.6</v>
      </c>
      <c r="G1174" s="2">
        <f>SUMIFS(C:C,A:A,"&lt;"&amp;A1174,B:B,cukier[[#This Row],[NIP]])+cukier[[#This Row],[Ilosc]]</f>
        <v>2824</v>
      </c>
      <c r="H1174" s="2">
        <f>IF(cukier[[#This Row],[Dotychczas Kupno]]&lt;100, 0,IF(cukier[[#This Row],[Dotychczas Kupno]]&lt;1000, 0.05, IF(cukier[[#This Row],[Dotychczas Kupno]]&lt;10000, 0.1, 0.2)))</f>
        <v>0.1</v>
      </c>
      <c r="I1174" s="2">
        <f>cukier[[#This Row],[Rabat]]*cukier[[#This Row],[Ilosc]]</f>
        <v>6.6000000000000005</v>
      </c>
    </row>
    <row r="1175" spans="1:9" x14ac:dyDescent="0.25">
      <c r="A1175" s="1">
        <v>40289</v>
      </c>
      <c r="B1175" s="2" t="s">
        <v>170</v>
      </c>
      <c r="C1175">
        <v>12</v>
      </c>
      <c r="D1175">
        <f>SUMIF(B:B,cukier[[#This Row],[NIP]],C:C)</f>
        <v>59</v>
      </c>
      <c r="E1175" s="2">
        <f>YEAR(cukier[[#This Row],[Data]])</f>
        <v>2010</v>
      </c>
      <c r="F1175" s="2">
        <f>VLOOKUP(cukier[[#This Row],[Rok]],$U$8:$V$17,2)*cukier[[#This Row],[Ilosc]]</f>
        <v>25.200000000000003</v>
      </c>
      <c r="G1175" s="2">
        <f>SUMIFS(C:C,A:A,"&lt;"&amp;A1175,B:B,cukier[[#This Row],[NIP]])+cukier[[#This Row],[Ilosc]]</f>
        <v>36</v>
      </c>
      <c r="H1175" s="2">
        <f>IF(cukier[[#This Row],[Dotychczas Kupno]]&lt;100, 0,IF(cukier[[#This Row],[Dotychczas Kupno]]&lt;1000, 0.05, IF(cukier[[#This Row],[Dotychczas Kupno]]&lt;10000, 0.1, 0.2)))</f>
        <v>0</v>
      </c>
      <c r="I1175" s="2">
        <f>cukier[[#This Row],[Rabat]]*cukier[[#This Row],[Ilosc]]</f>
        <v>0</v>
      </c>
    </row>
    <row r="1176" spans="1:9" x14ac:dyDescent="0.25">
      <c r="A1176" s="1">
        <v>40290</v>
      </c>
      <c r="B1176" s="2" t="s">
        <v>118</v>
      </c>
      <c r="C1176">
        <v>19</v>
      </c>
      <c r="D1176">
        <f>SUMIF(B:B,cukier[[#This Row],[NIP]],C:C)</f>
        <v>69</v>
      </c>
      <c r="E1176" s="2">
        <f>YEAR(cukier[[#This Row],[Data]])</f>
        <v>2010</v>
      </c>
      <c r="F1176" s="2">
        <f>VLOOKUP(cukier[[#This Row],[Rok]],$U$8:$V$17,2)*cukier[[#This Row],[Ilosc]]</f>
        <v>39.9</v>
      </c>
      <c r="G1176" s="2">
        <f>SUMIFS(C:C,A:A,"&lt;"&amp;A1176,B:B,cukier[[#This Row],[NIP]])+cukier[[#This Row],[Ilosc]]</f>
        <v>39</v>
      </c>
      <c r="H1176" s="2">
        <f>IF(cukier[[#This Row],[Dotychczas Kupno]]&lt;100, 0,IF(cukier[[#This Row],[Dotychczas Kupno]]&lt;1000, 0.05, IF(cukier[[#This Row],[Dotychczas Kupno]]&lt;10000, 0.1, 0.2)))</f>
        <v>0</v>
      </c>
      <c r="I1176" s="2">
        <f>cukier[[#This Row],[Rabat]]*cukier[[#This Row],[Ilosc]]</f>
        <v>0</v>
      </c>
    </row>
    <row r="1177" spans="1:9" x14ac:dyDescent="0.25">
      <c r="A1177" s="1">
        <v>40290</v>
      </c>
      <c r="B1177" s="2" t="s">
        <v>23</v>
      </c>
      <c r="C1177">
        <v>96</v>
      </c>
      <c r="D1177">
        <f>SUMIF(B:B,cukier[[#This Row],[NIP]],C:C)</f>
        <v>3905</v>
      </c>
      <c r="E1177" s="2">
        <f>YEAR(cukier[[#This Row],[Data]])</f>
        <v>2010</v>
      </c>
      <c r="F1177" s="2">
        <f>VLOOKUP(cukier[[#This Row],[Rok]],$U$8:$V$17,2)*cukier[[#This Row],[Ilosc]]</f>
        <v>201.60000000000002</v>
      </c>
      <c r="G1177" s="2">
        <f>SUMIFS(C:C,A:A,"&lt;"&amp;A1177,B:B,cukier[[#This Row],[NIP]])+cukier[[#This Row],[Ilosc]]</f>
        <v>2736</v>
      </c>
      <c r="H1177" s="2">
        <f>IF(cukier[[#This Row],[Dotychczas Kupno]]&lt;100, 0,IF(cukier[[#This Row],[Dotychczas Kupno]]&lt;1000, 0.05, IF(cukier[[#This Row],[Dotychczas Kupno]]&lt;10000, 0.1, 0.2)))</f>
        <v>0.1</v>
      </c>
      <c r="I1177" s="2">
        <f>cukier[[#This Row],[Rabat]]*cukier[[#This Row],[Ilosc]]</f>
        <v>9.6000000000000014</v>
      </c>
    </row>
    <row r="1178" spans="1:9" x14ac:dyDescent="0.25">
      <c r="A1178" s="1">
        <v>40293</v>
      </c>
      <c r="B1178" s="2" t="s">
        <v>9</v>
      </c>
      <c r="C1178">
        <v>240</v>
      </c>
      <c r="D1178">
        <f>SUMIF(B:B,cukier[[#This Row],[NIP]],C:C)</f>
        <v>26955</v>
      </c>
      <c r="E1178" s="2">
        <f>YEAR(cukier[[#This Row],[Data]])</f>
        <v>2010</v>
      </c>
      <c r="F1178" s="2">
        <f>VLOOKUP(cukier[[#This Row],[Rok]],$U$8:$V$17,2)*cukier[[#This Row],[Ilosc]]</f>
        <v>504</v>
      </c>
      <c r="G1178" s="2">
        <f>SUMIFS(C:C,A:A,"&lt;"&amp;A1178,B:B,cukier[[#This Row],[NIP]])+cukier[[#This Row],[Ilosc]]</f>
        <v>14083</v>
      </c>
      <c r="H1178" s="2">
        <f>IF(cukier[[#This Row],[Dotychczas Kupno]]&lt;100, 0,IF(cukier[[#This Row],[Dotychczas Kupno]]&lt;1000, 0.05, IF(cukier[[#This Row],[Dotychczas Kupno]]&lt;10000, 0.1, 0.2)))</f>
        <v>0.2</v>
      </c>
      <c r="I1178" s="2">
        <f>cukier[[#This Row],[Rabat]]*cukier[[#This Row],[Ilosc]]</f>
        <v>48</v>
      </c>
    </row>
    <row r="1179" spans="1:9" x14ac:dyDescent="0.25">
      <c r="A1179" s="1">
        <v>40295</v>
      </c>
      <c r="B1179" s="2" t="s">
        <v>28</v>
      </c>
      <c r="C1179">
        <v>57</v>
      </c>
      <c r="D1179">
        <f>SUMIF(B:B,cukier[[#This Row],[NIP]],C:C)</f>
        <v>4440</v>
      </c>
      <c r="E1179" s="2">
        <f>YEAR(cukier[[#This Row],[Data]])</f>
        <v>2010</v>
      </c>
      <c r="F1179" s="2">
        <f>VLOOKUP(cukier[[#This Row],[Rok]],$U$8:$V$17,2)*cukier[[#This Row],[Ilosc]]</f>
        <v>119.7</v>
      </c>
      <c r="G1179" s="2">
        <f>SUMIFS(C:C,A:A,"&lt;"&amp;A1179,B:B,cukier[[#This Row],[NIP]])+cukier[[#This Row],[Ilosc]]</f>
        <v>2493</v>
      </c>
      <c r="H1179" s="2">
        <f>IF(cukier[[#This Row],[Dotychczas Kupno]]&lt;100, 0,IF(cukier[[#This Row],[Dotychczas Kupno]]&lt;1000, 0.05, IF(cukier[[#This Row],[Dotychczas Kupno]]&lt;10000, 0.1, 0.2)))</f>
        <v>0.1</v>
      </c>
      <c r="I1179" s="2">
        <f>cukier[[#This Row],[Rabat]]*cukier[[#This Row],[Ilosc]]</f>
        <v>5.7</v>
      </c>
    </row>
    <row r="1180" spans="1:9" x14ac:dyDescent="0.25">
      <c r="A1180" s="1">
        <v>40299</v>
      </c>
      <c r="B1180" s="2" t="s">
        <v>14</v>
      </c>
      <c r="C1180">
        <v>475</v>
      </c>
      <c r="D1180">
        <f>SUMIF(B:B,cukier[[#This Row],[NIP]],C:C)</f>
        <v>23660</v>
      </c>
      <c r="E1180" s="2">
        <f>YEAR(cukier[[#This Row],[Data]])</f>
        <v>2010</v>
      </c>
      <c r="F1180" s="2">
        <f>VLOOKUP(cukier[[#This Row],[Rok]],$U$8:$V$17,2)*cukier[[#This Row],[Ilosc]]</f>
        <v>997.5</v>
      </c>
      <c r="G1180" s="2">
        <f>SUMIFS(C:C,A:A,"&lt;"&amp;A1180,B:B,cukier[[#This Row],[NIP]])+cukier[[#This Row],[Ilosc]]</f>
        <v>13461</v>
      </c>
      <c r="H1180" s="2">
        <f>IF(cukier[[#This Row],[Dotychczas Kupno]]&lt;100, 0,IF(cukier[[#This Row],[Dotychczas Kupno]]&lt;1000, 0.05, IF(cukier[[#This Row],[Dotychczas Kupno]]&lt;10000, 0.1, 0.2)))</f>
        <v>0.2</v>
      </c>
      <c r="I1180" s="2">
        <f>cukier[[#This Row],[Rabat]]*cukier[[#This Row],[Ilosc]]</f>
        <v>95</v>
      </c>
    </row>
    <row r="1181" spans="1:9" x14ac:dyDescent="0.25">
      <c r="A1181" s="1">
        <v>40300</v>
      </c>
      <c r="B1181" s="2" t="s">
        <v>7</v>
      </c>
      <c r="C1181">
        <v>162</v>
      </c>
      <c r="D1181">
        <f>SUMIF(B:B,cukier[[#This Row],[NIP]],C:C)</f>
        <v>27505</v>
      </c>
      <c r="E1181" s="2">
        <f>YEAR(cukier[[#This Row],[Data]])</f>
        <v>2010</v>
      </c>
      <c r="F1181" s="2">
        <f>VLOOKUP(cukier[[#This Row],[Rok]],$U$8:$V$17,2)*cukier[[#This Row],[Ilosc]]</f>
        <v>340.2</v>
      </c>
      <c r="G1181" s="2">
        <f>SUMIFS(C:C,A:A,"&lt;"&amp;A1181,B:B,cukier[[#This Row],[NIP]])+cukier[[#This Row],[Ilosc]]</f>
        <v>16326</v>
      </c>
      <c r="H1181" s="2">
        <f>IF(cukier[[#This Row],[Dotychczas Kupno]]&lt;100, 0,IF(cukier[[#This Row],[Dotychczas Kupno]]&lt;1000, 0.05, IF(cukier[[#This Row],[Dotychczas Kupno]]&lt;10000, 0.1, 0.2)))</f>
        <v>0.2</v>
      </c>
      <c r="I1181" s="2">
        <f>cukier[[#This Row],[Rabat]]*cukier[[#This Row],[Ilosc]]</f>
        <v>32.4</v>
      </c>
    </row>
    <row r="1182" spans="1:9" x14ac:dyDescent="0.25">
      <c r="A1182" s="1">
        <v>40302</v>
      </c>
      <c r="B1182" s="2" t="s">
        <v>7</v>
      </c>
      <c r="C1182">
        <v>150</v>
      </c>
      <c r="D1182">
        <f>SUMIF(B:B,cukier[[#This Row],[NIP]],C:C)</f>
        <v>27505</v>
      </c>
      <c r="E1182" s="2">
        <f>YEAR(cukier[[#This Row],[Data]])</f>
        <v>2010</v>
      </c>
      <c r="F1182" s="2">
        <f>VLOOKUP(cukier[[#This Row],[Rok]],$U$8:$V$17,2)*cukier[[#This Row],[Ilosc]]</f>
        <v>315</v>
      </c>
      <c r="G1182" s="2">
        <f>SUMIFS(C:C,A:A,"&lt;"&amp;A1182,B:B,cukier[[#This Row],[NIP]])+cukier[[#This Row],[Ilosc]]</f>
        <v>16476</v>
      </c>
      <c r="H1182" s="2">
        <f>IF(cukier[[#This Row],[Dotychczas Kupno]]&lt;100, 0,IF(cukier[[#This Row],[Dotychczas Kupno]]&lt;1000, 0.05, IF(cukier[[#This Row],[Dotychczas Kupno]]&lt;10000, 0.1, 0.2)))</f>
        <v>0.2</v>
      </c>
      <c r="I1182" s="2">
        <f>cukier[[#This Row],[Rabat]]*cukier[[#This Row],[Ilosc]]</f>
        <v>30</v>
      </c>
    </row>
    <row r="1183" spans="1:9" x14ac:dyDescent="0.25">
      <c r="A1183" s="1">
        <v>40303</v>
      </c>
      <c r="B1183" s="2" t="s">
        <v>50</v>
      </c>
      <c r="C1183">
        <v>139</v>
      </c>
      <c r="D1183">
        <f>SUMIF(B:B,cukier[[#This Row],[NIP]],C:C)</f>
        <v>22352</v>
      </c>
      <c r="E1183" s="2">
        <f>YEAR(cukier[[#This Row],[Data]])</f>
        <v>2010</v>
      </c>
      <c r="F1183" s="2">
        <f>VLOOKUP(cukier[[#This Row],[Rok]],$U$8:$V$17,2)*cukier[[#This Row],[Ilosc]]</f>
        <v>291.90000000000003</v>
      </c>
      <c r="G1183" s="2">
        <f>SUMIFS(C:C,A:A,"&lt;"&amp;A1183,B:B,cukier[[#This Row],[NIP]])+cukier[[#This Row],[Ilosc]]</f>
        <v>15017</v>
      </c>
      <c r="H1183" s="2">
        <f>IF(cukier[[#This Row],[Dotychczas Kupno]]&lt;100, 0,IF(cukier[[#This Row],[Dotychczas Kupno]]&lt;1000, 0.05, IF(cukier[[#This Row],[Dotychczas Kupno]]&lt;10000, 0.1, 0.2)))</f>
        <v>0.2</v>
      </c>
      <c r="I1183" s="2">
        <f>cukier[[#This Row],[Rabat]]*cukier[[#This Row],[Ilosc]]</f>
        <v>27.8</v>
      </c>
    </row>
    <row r="1184" spans="1:9" x14ac:dyDescent="0.25">
      <c r="A1184" s="1">
        <v>40305</v>
      </c>
      <c r="B1184" s="2" t="s">
        <v>19</v>
      </c>
      <c r="C1184">
        <v>183</v>
      </c>
      <c r="D1184">
        <f>SUMIF(B:B,cukier[[#This Row],[NIP]],C:C)</f>
        <v>4784</v>
      </c>
      <c r="E1184" s="2">
        <f>YEAR(cukier[[#This Row],[Data]])</f>
        <v>2010</v>
      </c>
      <c r="F1184" s="2">
        <f>VLOOKUP(cukier[[#This Row],[Rok]],$U$8:$V$17,2)*cukier[[#This Row],[Ilosc]]</f>
        <v>384.3</v>
      </c>
      <c r="G1184" s="2">
        <f>SUMIFS(C:C,A:A,"&lt;"&amp;A1184,B:B,cukier[[#This Row],[NIP]])+cukier[[#This Row],[Ilosc]]</f>
        <v>2444</v>
      </c>
      <c r="H1184" s="2">
        <f>IF(cukier[[#This Row],[Dotychczas Kupno]]&lt;100, 0,IF(cukier[[#This Row],[Dotychczas Kupno]]&lt;1000, 0.05, IF(cukier[[#This Row],[Dotychczas Kupno]]&lt;10000, 0.1, 0.2)))</f>
        <v>0.1</v>
      </c>
      <c r="I1184" s="2">
        <f>cukier[[#This Row],[Rabat]]*cukier[[#This Row],[Ilosc]]</f>
        <v>18.3</v>
      </c>
    </row>
    <row r="1185" spans="1:9" x14ac:dyDescent="0.25">
      <c r="A1185" s="1">
        <v>40315</v>
      </c>
      <c r="B1185" s="2" t="s">
        <v>7</v>
      </c>
      <c r="C1185">
        <v>214</v>
      </c>
      <c r="D1185">
        <f>SUMIF(B:B,cukier[[#This Row],[NIP]],C:C)</f>
        <v>27505</v>
      </c>
      <c r="E1185" s="2">
        <f>YEAR(cukier[[#This Row],[Data]])</f>
        <v>2010</v>
      </c>
      <c r="F1185" s="2">
        <f>VLOOKUP(cukier[[#This Row],[Rok]],$U$8:$V$17,2)*cukier[[#This Row],[Ilosc]]</f>
        <v>449.40000000000003</v>
      </c>
      <c r="G1185" s="2">
        <f>SUMIFS(C:C,A:A,"&lt;"&amp;A1185,B:B,cukier[[#This Row],[NIP]])+cukier[[#This Row],[Ilosc]]</f>
        <v>16690</v>
      </c>
      <c r="H1185" s="2">
        <f>IF(cukier[[#This Row],[Dotychczas Kupno]]&lt;100, 0,IF(cukier[[#This Row],[Dotychczas Kupno]]&lt;1000, 0.05, IF(cukier[[#This Row],[Dotychczas Kupno]]&lt;10000, 0.1, 0.2)))</f>
        <v>0.2</v>
      </c>
      <c r="I1185" s="2">
        <f>cukier[[#This Row],[Rabat]]*cukier[[#This Row],[Ilosc]]</f>
        <v>42.800000000000004</v>
      </c>
    </row>
    <row r="1186" spans="1:9" x14ac:dyDescent="0.25">
      <c r="A1186" s="1">
        <v>40318</v>
      </c>
      <c r="B1186" s="2" t="s">
        <v>175</v>
      </c>
      <c r="C1186">
        <v>14</v>
      </c>
      <c r="D1186">
        <f>SUMIF(B:B,cukier[[#This Row],[NIP]],C:C)</f>
        <v>59</v>
      </c>
      <c r="E1186" s="2">
        <f>YEAR(cukier[[#This Row],[Data]])</f>
        <v>2010</v>
      </c>
      <c r="F1186" s="2">
        <f>VLOOKUP(cukier[[#This Row],[Rok]],$U$8:$V$17,2)*cukier[[#This Row],[Ilosc]]</f>
        <v>29.400000000000002</v>
      </c>
      <c r="G1186" s="2">
        <f>SUMIFS(C:C,A:A,"&lt;"&amp;A1186,B:B,cukier[[#This Row],[NIP]])+cukier[[#This Row],[Ilosc]]</f>
        <v>28</v>
      </c>
      <c r="H1186" s="2">
        <f>IF(cukier[[#This Row],[Dotychczas Kupno]]&lt;100, 0,IF(cukier[[#This Row],[Dotychczas Kupno]]&lt;1000, 0.05, IF(cukier[[#This Row],[Dotychczas Kupno]]&lt;10000, 0.1, 0.2)))</f>
        <v>0</v>
      </c>
      <c r="I1186" s="2">
        <f>cukier[[#This Row],[Rabat]]*cukier[[#This Row],[Ilosc]]</f>
        <v>0</v>
      </c>
    </row>
    <row r="1187" spans="1:9" x14ac:dyDescent="0.25">
      <c r="A1187" s="1">
        <v>40319</v>
      </c>
      <c r="B1187" s="2" t="s">
        <v>195</v>
      </c>
      <c r="C1187">
        <v>2</v>
      </c>
      <c r="D1187">
        <f>SUMIF(B:B,cukier[[#This Row],[NIP]],C:C)</f>
        <v>11</v>
      </c>
      <c r="E1187" s="2">
        <f>YEAR(cukier[[#This Row],[Data]])</f>
        <v>2010</v>
      </c>
      <c r="F1187" s="2">
        <f>VLOOKUP(cukier[[#This Row],[Rok]],$U$8:$V$17,2)*cukier[[#This Row],[Ilosc]]</f>
        <v>4.2</v>
      </c>
      <c r="G1187" s="2">
        <f>SUMIFS(C:C,A:A,"&lt;"&amp;A1187,B:B,cukier[[#This Row],[NIP]])+cukier[[#This Row],[Ilosc]]</f>
        <v>11</v>
      </c>
      <c r="H1187" s="2">
        <f>IF(cukier[[#This Row],[Dotychczas Kupno]]&lt;100, 0,IF(cukier[[#This Row],[Dotychczas Kupno]]&lt;1000, 0.05, IF(cukier[[#This Row],[Dotychczas Kupno]]&lt;10000, 0.1, 0.2)))</f>
        <v>0</v>
      </c>
      <c r="I1187" s="2">
        <f>cukier[[#This Row],[Rabat]]*cukier[[#This Row],[Ilosc]]</f>
        <v>0</v>
      </c>
    </row>
    <row r="1188" spans="1:9" x14ac:dyDescent="0.25">
      <c r="A1188" s="1">
        <v>40320</v>
      </c>
      <c r="B1188" s="2" t="s">
        <v>22</v>
      </c>
      <c r="C1188">
        <v>383</v>
      </c>
      <c r="D1188">
        <f>SUMIF(B:B,cukier[[#This Row],[NIP]],C:C)</f>
        <v>26025</v>
      </c>
      <c r="E1188" s="2">
        <f>YEAR(cukier[[#This Row],[Data]])</f>
        <v>2010</v>
      </c>
      <c r="F1188" s="2">
        <f>VLOOKUP(cukier[[#This Row],[Rok]],$U$8:$V$17,2)*cukier[[#This Row],[Ilosc]]</f>
        <v>804.30000000000007</v>
      </c>
      <c r="G1188" s="2">
        <f>SUMIFS(C:C,A:A,"&lt;"&amp;A1188,B:B,cukier[[#This Row],[NIP]])+cukier[[#This Row],[Ilosc]]</f>
        <v>13817</v>
      </c>
      <c r="H1188" s="2">
        <f>IF(cukier[[#This Row],[Dotychczas Kupno]]&lt;100, 0,IF(cukier[[#This Row],[Dotychczas Kupno]]&lt;1000, 0.05, IF(cukier[[#This Row],[Dotychczas Kupno]]&lt;10000, 0.1, 0.2)))</f>
        <v>0.2</v>
      </c>
      <c r="I1188" s="2">
        <f>cukier[[#This Row],[Rabat]]*cukier[[#This Row],[Ilosc]]</f>
        <v>76.600000000000009</v>
      </c>
    </row>
    <row r="1189" spans="1:9" x14ac:dyDescent="0.25">
      <c r="A1189" s="1">
        <v>40321</v>
      </c>
      <c r="B1189" s="2" t="s">
        <v>0</v>
      </c>
      <c r="C1189">
        <v>14</v>
      </c>
      <c r="D1189">
        <f>SUMIF(B:B,cukier[[#This Row],[NIP]],C:C)</f>
        <v>60</v>
      </c>
      <c r="E1189" s="2">
        <f>YEAR(cukier[[#This Row],[Data]])</f>
        <v>2010</v>
      </c>
      <c r="F1189" s="2">
        <f>VLOOKUP(cukier[[#This Row],[Rok]],$U$8:$V$17,2)*cukier[[#This Row],[Ilosc]]</f>
        <v>29.400000000000002</v>
      </c>
      <c r="G1189" s="2">
        <f>SUMIFS(C:C,A:A,"&lt;"&amp;A1189,B:B,cukier[[#This Row],[NIP]])+cukier[[#This Row],[Ilosc]]</f>
        <v>53</v>
      </c>
      <c r="H1189" s="2">
        <f>IF(cukier[[#This Row],[Dotychczas Kupno]]&lt;100, 0,IF(cukier[[#This Row],[Dotychczas Kupno]]&lt;1000, 0.05, IF(cukier[[#This Row],[Dotychczas Kupno]]&lt;10000, 0.1, 0.2)))</f>
        <v>0</v>
      </c>
      <c r="I1189" s="2">
        <f>cukier[[#This Row],[Rabat]]*cukier[[#This Row],[Ilosc]]</f>
        <v>0</v>
      </c>
    </row>
    <row r="1190" spans="1:9" x14ac:dyDescent="0.25">
      <c r="A1190" s="1">
        <v>40321</v>
      </c>
      <c r="B1190" s="2" t="s">
        <v>52</v>
      </c>
      <c r="C1190">
        <v>127</v>
      </c>
      <c r="D1190">
        <f>SUMIF(B:B,cukier[[#This Row],[NIP]],C:C)</f>
        <v>5460</v>
      </c>
      <c r="E1190" s="2">
        <f>YEAR(cukier[[#This Row],[Data]])</f>
        <v>2010</v>
      </c>
      <c r="F1190" s="2">
        <f>VLOOKUP(cukier[[#This Row],[Rok]],$U$8:$V$17,2)*cukier[[#This Row],[Ilosc]]</f>
        <v>266.7</v>
      </c>
      <c r="G1190" s="2">
        <f>SUMIFS(C:C,A:A,"&lt;"&amp;A1190,B:B,cukier[[#This Row],[NIP]])+cukier[[#This Row],[Ilosc]]</f>
        <v>2510</v>
      </c>
      <c r="H1190" s="2">
        <f>IF(cukier[[#This Row],[Dotychczas Kupno]]&lt;100, 0,IF(cukier[[#This Row],[Dotychczas Kupno]]&lt;1000, 0.05, IF(cukier[[#This Row],[Dotychczas Kupno]]&lt;10000, 0.1, 0.2)))</f>
        <v>0.1</v>
      </c>
      <c r="I1190" s="2">
        <f>cukier[[#This Row],[Rabat]]*cukier[[#This Row],[Ilosc]]</f>
        <v>12.700000000000001</v>
      </c>
    </row>
    <row r="1191" spans="1:9" x14ac:dyDescent="0.25">
      <c r="A1191" s="1">
        <v>40322</v>
      </c>
      <c r="B1191" s="2" t="s">
        <v>30</v>
      </c>
      <c r="C1191">
        <v>179</v>
      </c>
      <c r="D1191">
        <f>SUMIF(B:B,cukier[[#This Row],[NIP]],C:C)</f>
        <v>5120</v>
      </c>
      <c r="E1191" s="2">
        <f>YEAR(cukier[[#This Row],[Data]])</f>
        <v>2010</v>
      </c>
      <c r="F1191" s="2">
        <f>VLOOKUP(cukier[[#This Row],[Rok]],$U$8:$V$17,2)*cukier[[#This Row],[Ilosc]]</f>
        <v>375.90000000000003</v>
      </c>
      <c r="G1191" s="2">
        <f>SUMIFS(C:C,A:A,"&lt;"&amp;A1191,B:B,cukier[[#This Row],[NIP]])+cukier[[#This Row],[Ilosc]]</f>
        <v>3295</v>
      </c>
      <c r="H1191" s="2">
        <f>IF(cukier[[#This Row],[Dotychczas Kupno]]&lt;100, 0,IF(cukier[[#This Row],[Dotychczas Kupno]]&lt;1000, 0.05, IF(cukier[[#This Row],[Dotychczas Kupno]]&lt;10000, 0.1, 0.2)))</f>
        <v>0.1</v>
      </c>
      <c r="I1191" s="2">
        <f>cukier[[#This Row],[Rabat]]*cukier[[#This Row],[Ilosc]]</f>
        <v>17.900000000000002</v>
      </c>
    </row>
    <row r="1192" spans="1:9" x14ac:dyDescent="0.25">
      <c r="A1192" s="1">
        <v>40323</v>
      </c>
      <c r="B1192" s="2" t="s">
        <v>23</v>
      </c>
      <c r="C1192">
        <v>74</v>
      </c>
      <c r="D1192">
        <f>SUMIF(B:B,cukier[[#This Row],[NIP]],C:C)</f>
        <v>3905</v>
      </c>
      <c r="E1192" s="2">
        <f>YEAR(cukier[[#This Row],[Data]])</f>
        <v>2010</v>
      </c>
      <c r="F1192" s="2">
        <f>VLOOKUP(cukier[[#This Row],[Rok]],$U$8:$V$17,2)*cukier[[#This Row],[Ilosc]]</f>
        <v>155.4</v>
      </c>
      <c r="G1192" s="2">
        <f>SUMIFS(C:C,A:A,"&lt;"&amp;A1192,B:B,cukier[[#This Row],[NIP]])+cukier[[#This Row],[Ilosc]]</f>
        <v>2810</v>
      </c>
      <c r="H1192" s="2">
        <f>IF(cukier[[#This Row],[Dotychczas Kupno]]&lt;100, 0,IF(cukier[[#This Row],[Dotychczas Kupno]]&lt;1000, 0.05, IF(cukier[[#This Row],[Dotychczas Kupno]]&lt;10000, 0.1, 0.2)))</f>
        <v>0.1</v>
      </c>
      <c r="I1192" s="2">
        <f>cukier[[#This Row],[Rabat]]*cukier[[#This Row],[Ilosc]]</f>
        <v>7.4</v>
      </c>
    </row>
    <row r="1193" spans="1:9" x14ac:dyDescent="0.25">
      <c r="A1193" s="1">
        <v>40323</v>
      </c>
      <c r="B1193" s="2" t="s">
        <v>50</v>
      </c>
      <c r="C1193">
        <v>311</v>
      </c>
      <c r="D1193">
        <f>SUMIF(B:B,cukier[[#This Row],[NIP]],C:C)</f>
        <v>22352</v>
      </c>
      <c r="E1193" s="2">
        <f>YEAR(cukier[[#This Row],[Data]])</f>
        <v>2010</v>
      </c>
      <c r="F1193" s="2">
        <f>VLOOKUP(cukier[[#This Row],[Rok]],$U$8:$V$17,2)*cukier[[#This Row],[Ilosc]]</f>
        <v>653.1</v>
      </c>
      <c r="G1193" s="2">
        <f>SUMIFS(C:C,A:A,"&lt;"&amp;A1193,B:B,cukier[[#This Row],[NIP]])+cukier[[#This Row],[Ilosc]]</f>
        <v>15328</v>
      </c>
      <c r="H1193" s="2">
        <f>IF(cukier[[#This Row],[Dotychczas Kupno]]&lt;100, 0,IF(cukier[[#This Row],[Dotychczas Kupno]]&lt;1000, 0.05, IF(cukier[[#This Row],[Dotychczas Kupno]]&lt;10000, 0.1, 0.2)))</f>
        <v>0.2</v>
      </c>
      <c r="I1193" s="2">
        <f>cukier[[#This Row],[Rabat]]*cukier[[#This Row],[Ilosc]]</f>
        <v>62.2</v>
      </c>
    </row>
    <row r="1194" spans="1:9" x14ac:dyDescent="0.25">
      <c r="A1194" s="1">
        <v>40327</v>
      </c>
      <c r="B1194" s="2" t="s">
        <v>66</v>
      </c>
      <c r="C1194">
        <v>190</v>
      </c>
      <c r="D1194">
        <f>SUMIF(B:B,cukier[[#This Row],[NIP]],C:C)</f>
        <v>3795</v>
      </c>
      <c r="E1194" s="2">
        <f>YEAR(cukier[[#This Row],[Data]])</f>
        <v>2010</v>
      </c>
      <c r="F1194" s="2">
        <f>VLOOKUP(cukier[[#This Row],[Rok]],$U$8:$V$17,2)*cukier[[#This Row],[Ilosc]]</f>
        <v>399</v>
      </c>
      <c r="G1194" s="2">
        <f>SUMIFS(C:C,A:A,"&lt;"&amp;A1194,B:B,cukier[[#This Row],[NIP]])+cukier[[#This Row],[Ilosc]]</f>
        <v>2263</v>
      </c>
      <c r="H1194" s="2">
        <f>IF(cukier[[#This Row],[Dotychczas Kupno]]&lt;100, 0,IF(cukier[[#This Row],[Dotychczas Kupno]]&lt;1000, 0.05, IF(cukier[[#This Row],[Dotychczas Kupno]]&lt;10000, 0.1, 0.2)))</f>
        <v>0.1</v>
      </c>
      <c r="I1194" s="2">
        <f>cukier[[#This Row],[Rabat]]*cukier[[#This Row],[Ilosc]]</f>
        <v>19</v>
      </c>
    </row>
    <row r="1195" spans="1:9" x14ac:dyDescent="0.25">
      <c r="A1195" s="1">
        <v>40329</v>
      </c>
      <c r="B1195" s="2" t="s">
        <v>31</v>
      </c>
      <c r="C1195">
        <v>67</v>
      </c>
      <c r="D1195">
        <f>SUMIF(B:B,cukier[[#This Row],[NIP]],C:C)</f>
        <v>1737</v>
      </c>
      <c r="E1195" s="2">
        <f>YEAR(cukier[[#This Row],[Data]])</f>
        <v>2010</v>
      </c>
      <c r="F1195" s="2">
        <f>VLOOKUP(cukier[[#This Row],[Rok]],$U$8:$V$17,2)*cukier[[#This Row],[Ilosc]]</f>
        <v>140.70000000000002</v>
      </c>
      <c r="G1195" s="2">
        <f>SUMIFS(C:C,A:A,"&lt;"&amp;A1195,B:B,cukier[[#This Row],[NIP]])+cukier[[#This Row],[Ilosc]]</f>
        <v>1360</v>
      </c>
      <c r="H1195" s="2">
        <f>IF(cukier[[#This Row],[Dotychczas Kupno]]&lt;100, 0,IF(cukier[[#This Row],[Dotychczas Kupno]]&lt;1000, 0.05, IF(cukier[[#This Row],[Dotychczas Kupno]]&lt;10000, 0.1, 0.2)))</f>
        <v>0.1</v>
      </c>
      <c r="I1195" s="2">
        <f>cukier[[#This Row],[Rabat]]*cukier[[#This Row],[Ilosc]]</f>
        <v>6.7</v>
      </c>
    </row>
    <row r="1196" spans="1:9" x14ac:dyDescent="0.25">
      <c r="A1196" s="1">
        <v>40331</v>
      </c>
      <c r="B1196" s="2" t="s">
        <v>7</v>
      </c>
      <c r="C1196">
        <v>331</v>
      </c>
      <c r="D1196">
        <f>SUMIF(B:B,cukier[[#This Row],[NIP]],C:C)</f>
        <v>27505</v>
      </c>
      <c r="E1196" s="2">
        <f>YEAR(cukier[[#This Row],[Data]])</f>
        <v>2010</v>
      </c>
      <c r="F1196" s="2">
        <f>VLOOKUP(cukier[[#This Row],[Rok]],$U$8:$V$17,2)*cukier[[#This Row],[Ilosc]]</f>
        <v>695.1</v>
      </c>
      <c r="G1196" s="2">
        <f>SUMIFS(C:C,A:A,"&lt;"&amp;A1196,B:B,cukier[[#This Row],[NIP]])+cukier[[#This Row],[Ilosc]]</f>
        <v>17021</v>
      </c>
      <c r="H1196" s="2">
        <f>IF(cukier[[#This Row],[Dotychczas Kupno]]&lt;100, 0,IF(cukier[[#This Row],[Dotychczas Kupno]]&lt;1000, 0.05, IF(cukier[[#This Row],[Dotychczas Kupno]]&lt;10000, 0.1, 0.2)))</f>
        <v>0.2</v>
      </c>
      <c r="I1196" s="2">
        <f>cukier[[#This Row],[Rabat]]*cukier[[#This Row],[Ilosc]]</f>
        <v>66.2</v>
      </c>
    </row>
    <row r="1197" spans="1:9" x14ac:dyDescent="0.25">
      <c r="A1197" s="1">
        <v>40331</v>
      </c>
      <c r="B1197" s="2" t="s">
        <v>39</v>
      </c>
      <c r="C1197">
        <v>114</v>
      </c>
      <c r="D1197">
        <f>SUMIF(B:B,cukier[[#This Row],[NIP]],C:C)</f>
        <v>2042</v>
      </c>
      <c r="E1197" s="2">
        <f>YEAR(cukier[[#This Row],[Data]])</f>
        <v>2010</v>
      </c>
      <c r="F1197" s="2">
        <f>VLOOKUP(cukier[[#This Row],[Rok]],$U$8:$V$17,2)*cukier[[#This Row],[Ilosc]]</f>
        <v>239.4</v>
      </c>
      <c r="G1197" s="2">
        <f>SUMIFS(C:C,A:A,"&lt;"&amp;A1197,B:B,cukier[[#This Row],[NIP]])+cukier[[#This Row],[Ilosc]]</f>
        <v>1284</v>
      </c>
      <c r="H1197" s="2">
        <f>IF(cukier[[#This Row],[Dotychczas Kupno]]&lt;100, 0,IF(cukier[[#This Row],[Dotychczas Kupno]]&lt;1000, 0.05, IF(cukier[[#This Row],[Dotychczas Kupno]]&lt;10000, 0.1, 0.2)))</f>
        <v>0.1</v>
      </c>
      <c r="I1197" s="2">
        <f>cukier[[#This Row],[Rabat]]*cukier[[#This Row],[Ilosc]]</f>
        <v>11.4</v>
      </c>
    </row>
    <row r="1198" spans="1:9" x14ac:dyDescent="0.25">
      <c r="A1198" s="1">
        <v>40332</v>
      </c>
      <c r="B1198" s="2" t="s">
        <v>52</v>
      </c>
      <c r="C1198">
        <v>79</v>
      </c>
      <c r="D1198">
        <f>SUMIF(B:B,cukier[[#This Row],[NIP]],C:C)</f>
        <v>5460</v>
      </c>
      <c r="E1198" s="2">
        <f>YEAR(cukier[[#This Row],[Data]])</f>
        <v>2010</v>
      </c>
      <c r="F1198" s="2">
        <f>VLOOKUP(cukier[[#This Row],[Rok]],$U$8:$V$17,2)*cukier[[#This Row],[Ilosc]]</f>
        <v>165.9</v>
      </c>
      <c r="G1198" s="2">
        <f>SUMIFS(C:C,A:A,"&lt;"&amp;A1198,B:B,cukier[[#This Row],[NIP]])+cukier[[#This Row],[Ilosc]]</f>
        <v>2589</v>
      </c>
      <c r="H1198" s="2">
        <f>IF(cukier[[#This Row],[Dotychczas Kupno]]&lt;100, 0,IF(cukier[[#This Row],[Dotychczas Kupno]]&lt;1000, 0.05, IF(cukier[[#This Row],[Dotychczas Kupno]]&lt;10000, 0.1, 0.2)))</f>
        <v>0.1</v>
      </c>
      <c r="I1198" s="2">
        <f>cukier[[#This Row],[Rabat]]*cukier[[#This Row],[Ilosc]]</f>
        <v>7.9</v>
      </c>
    </row>
    <row r="1199" spans="1:9" x14ac:dyDescent="0.25">
      <c r="A1199" s="1">
        <v>40333</v>
      </c>
      <c r="B1199" s="2" t="s">
        <v>71</v>
      </c>
      <c r="C1199">
        <v>22</v>
      </c>
      <c r="D1199">
        <f>SUMIF(B:B,cukier[[#This Row],[NIP]],C:C)</f>
        <v>3185</v>
      </c>
      <c r="E1199" s="2">
        <f>YEAR(cukier[[#This Row],[Data]])</f>
        <v>2010</v>
      </c>
      <c r="F1199" s="2">
        <f>VLOOKUP(cukier[[#This Row],[Rok]],$U$8:$V$17,2)*cukier[[#This Row],[Ilosc]]</f>
        <v>46.2</v>
      </c>
      <c r="G1199" s="2">
        <f>SUMIFS(C:C,A:A,"&lt;"&amp;A1199,B:B,cukier[[#This Row],[NIP]])+cukier[[#This Row],[Ilosc]]</f>
        <v>1776</v>
      </c>
      <c r="H1199" s="2">
        <f>IF(cukier[[#This Row],[Dotychczas Kupno]]&lt;100, 0,IF(cukier[[#This Row],[Dotychczas Kupno]]&lt;1000, 0.05, IF(cukier[[#This Row],[Dotychczas Kupno]]&lt;10000, 0.1, 0.2)))</f>
        <v>0.1</v>
      </c>
      <c r="I1199" s="2">
        <f>cukier[[#This Row],[Rabat]]*cukier[[#This Row],[Ilosc]]</f>
        <v>2.2000000000000002</v>
      </c>
    </row>
    <row r="1200" spans="1:9" x14ac:dyDescent="0.25">
      <c r="A1200" s="1">
        <v>40333</v>
      </c>
      <c r="B1200" s="2" t="s">
        <v>92</v>
      </c>
      <c r="C1200">
        <v>5</v>
      </c>
      <c r="D1200">
        <f>SUMIF(B:B,cukier[[#This Row],[NIP]],C:C)</f>
        <v>37</v>
      </c>
      <c r="E1200" s="2">
        <f>YEAR(cukier[[#This Row],[Data]])</f>
        <v>2010</v>
      </c>
      <c r="F1200" s="2">
        <f>VLOOKUP(cukier[[#This Row],[Rok]],$U$8:$V$17,2)*cukier[[#This Row],[Ilosc]]</f>
        <v>10.5</v>
      </c>
      <c r="G1200" s="2">
        <f>SUMIFS(C:C,A:A,"&lt;"&amp;A1200,B:B,cukier[[#This Row],[NIP]])+cukier[[#This Row],[Ilosc]]</f>
        <v>21</v>
      </c>
      <c r="H1200" s="2">
        <f>IF(cukier[[#This Row],[Dotychczas Kupno]]&lt;100, 0,IF(cukier[[#This Row],[Dotychczas Kupno]]&lt;1000, 0.05, IF(cukier[[#This Row],[Dotychczas Kupno]]&lt;10000, 0.1, 0.2)))</f>
        <v>0</v>
      </c>
      <c r="I1200" s="2">
        <f>cukier[[#This Row],[Rabat]]*cukier[[#This Row],[Ilosc]]</f>
        <v>0</v>
      </c>
    </row>
    <row r="1201" spans="1:9" x14ac:dyDescent="0.25">
      <c r="A1201" s="1">
        <v>40336</v>
      </c>
      <c r="B1201" s="2" t="s">
        <v>72</v>
      </c>
      <c r="C1201">
        <v>17</v>
      </c>
      <c r="D1201">
        <f>SUMIF(B:B,cukier[[#This Row],[NIP]],C:C)</f>
        <v>62</v>
      </c>
      <c r="E1201" s="2">
        <f>YEAR(cukier[[#This Row],[Data]])</f>
        <v>2010</v>
      </c>
      <c r="F1201" s="2">
        <f>VLOOKUP(cukier[[#This Row],[Rok]],$U$8:$V$17,2)*cukier[[#This Row],[Ilosc]]</f>
        <v>35.700000000000003</v>
      </c>
      <c r="G1201" s="2">
        <f>SUMIFS(C:C,A:A,"&lt;"&amp;A1201,B:B,cukier[[#This Row],[NIP]])+cukier[[#This Row],[Ilosc]]</f>
        <v>51</v>
      </c>
      <c r="H1201" s="2">
        <f>IF(cukier[[#This Row],[Dotychczas Kupno]]&lt;100, 0,IF(cukier[[#This Row],[Dotychczas Kupno]]&lt;1000, 0.05, IF(cukier[[#This Row],[Dotychczas Kupno]]&lt;10000, 0.1, 0.2)))</f>
        <v>0</v>
      </c>
      <c r="I1201" s="2">
        <f>cukier[[#This Row],[Rabat]]*cukier[[#This Row],[Ilosc]]</f>
        <v>0</v>
      </c>
    </row>
    <row r="1202" spans="1:9" x14ac:dyDescent="0.25">
      <c r="A1202" s="1">
        <v>40337</v>
      </c>
      <c r="B1202" s="2" t="s">
        <v>45</v>
      </c>
      <c r="C1202">
        <v>344</v>
      </c>
      <c r="D1202">
        <f>SUMIF(B:B,cukier[[#This Row],[NIP]],C:C)</f>
        <v>26451</v>
      </c>
      <c r="E1202" s="2">
        <f>YEAR(cukier[[#This Row],[Data]])</f>
        <v>2010</v>
      </c>
      <c r="F1202" s="2">
        <f>VLOOKUP(cukier[[#This Row],[Rok]],$U$8:$V$17,2)*cukier[[#This Row],[Ilosc]]</f>
        <v>722.4</v>
      </c>
      <c r="G1202" s="2">
        <f>SUMIFS(C:C,A:A,"&lt;"&amp;A1202,B:B,cukier[[#This Row],[NIP]])+cukier[[#This Row],[Ilosc]]</f>
        <v>15187</v>
      </c>
      <c r="H1202" s="2">
        <f>IF(cukier[[#This Row],[Dotychczas Kupno]]&lt;100, 0,IF(cukier[[#This Row],[Dotychczas Kupno]]&lt;1000, 0.05, IF(cukier[[#This Row],[Dotychczas Kupno]]&lt;10000, 0.1, 0.2)))</f>
        <v>0.2</v>
      </c>
      <c r="I1202" s="2">
        <f>cukier[[#This Row],[Rabat]]*cukier[[#This Row],[Ilosc]]</f>
        <v>68.8</v>
      </c>
    </row>
    <row r="1203" spans="1:9" x14ac:dyDescent="0.25">
      <c r="A1203" s="1">
        <v>40337</v>
      </c>
      <c r="B1203" s="2" t="s">
        <v>14</v>
      </c>
      <c r="C1203">
        <v>329</v>
      </c>
      <c r="D1203">
        <f>SUMIF(B:B,cukier[[#This Row],[NIP]],C:C)</f>
        <v>23660</v>
      </c>
      <c r="E1203" s="2">
        <f>YEAR(cukier[[#This Row],[Data]])</f>
        <v>2010</v>
      </c>
      <c r="F1203" s="2">
        <f>VLOOKUP(cukier[[#This Row],[Rok]],$U$8:$V$17,2)*cukier[[#This Row],[Ilosc]]</f>
        <v>690.9</v>
      </c>
      <c r="G1203" s="2">
        <f>SUMIFS(C:C,A:A,"&lt;"&amp;A1203,B:B,cukier[[#This Row],[NIP]])+cukier[[#This Row],[Ilosc]]</f>
        <v>13790</v>
      </c>
      <c r="H1203" s="2">
        <f>IF(cukier[[#This Row],[Dotychczas Kupno]]&lt;100, 0,IF(cukier[[#This Row],[Dotychczas Kupno]]&lt;1000, 0.05, IF(cukier[[#This Row],[Dotychczas Kupno]]&lt;10000, 0.1, 0.2)))</f>
        <v>0.2</v>
      </c>
      <c r="I1203" s="2">
        <f>cukier[[#This Row],[Rabat]]*cukier[[#This Row],[Ilosc]]</f>
        <v>65.8</v>
      </c>
    </row>
    <row r="1204" spans="1:9" x14ac:dyDescent="0.25">
      <c r="A1204" s="1">
        <v>40337</v>
      </c>
      <c r="B1204" s="2" t="s">
        <v>112</v>
      </c>
      <c r="C1204">
        <v>10</v>
      </c>
      <c r="D1204">
        <f>SUMIF(B:B,cukier[[#This Row],[NIP]],C:C)</f>
        <v>69</v>
      </c>
      <c r="E1204" s="2">
        <f>YEAR(cukier[[#This Row],[Data]])</f>
        <v>2010</v>
      </c>
      <c r="F1204" s="2">
        <f>VLOOKUP(cukier[[#This Row],[Rok]],$U$8:$V$17,2)*cukier[[#This Row],[Ilosc]]</f>
        <v>21</v>
      </c>
      <c r="G1204" s="2">
        <f>SUMIFS(C:C,A:A,"&lt;"&amp;A1204,B:B,cukier[[#This Row],[NIP]])+cukier[[#This Row],[Ilosc]]</f>
        <v>69</v>
      </c>
      <c r="H1204" s="2">
        <f>IF(cukier[[#This Row],[Dotychczas Kupno]]&lt;100, 0,IF(cukier[[#This Row],[Dotychczas Kupno]]&lt;1000, 0.05, IF(cukier[[#This Row],[Dotychczas Kupno]]&lt;10000, 0.1, 0.2)))</f>
        <v>0</v>
      </c>
      <c r="I1204" s="2">
        <f>cukier[[#This Row],[Rabat]]*cukier[[#This Row],[Ilosc]]</f>
        <v>0</v>
      </c>
    </row>
    <row r="1205" spans="1:9" x14ac:dyDescent="0.25">
      <c r="A1205" s="1">
        <v>40341</v>
      </c>
      <c r="B1205" s="2" t="s">
        <v>30</v>
      </c>
      <c r="C1205">
        <v>105</v>
      </c>
      <c r="D1205">
        <f>SUMIF(B:B,cukier[[#This Row],[NIP]],C:C)</f>
        <v>5120</v>
      </c>
      <c r="E1205" s="2">
        <f>YEAR(cukier[[#This Row],[Data]])</f>
        <v>2010</v>
      </c>
      <c r="F1205" s="2">
        <f>VLOOKUP(cukier[[#This Row],[Rok]],$U$8:$V$17,2)*cukier[[#This Row],[Ilosc]]</f>
        <v>220.5</v>
      </c>
      <c r="G1205" s="2">
        <f>SUMIFS(C:C,A:A,"&lt;"&amp;A1205,B:B,cukier[[#This Row],[NIP]])+cukier[[#This Row],[Ilosc]]</f>
        <v>3400</v>
      </c>
      <c r="H1205" s="2">
        <f>IF(cukier[[#This Row],[Dotychczas Kupno]]&lt;100, 0,IF(cukier[[#This Row],[Dotychczas Kupno]]&lt;1000, 0.05, IF(cukier[[#This Row],[Dotychczas Kupno]]&lt;10000, 0.1, 0.2)))</f>
        <v>0.1</v>
      </c>
      <c r="I1205" s="2">
        <f>cukier[[#This Row],[Rabat]]*cukier[[#This Row],[Ilosc]]</f>
        <v>10.5</v>
      </c>
    </row>
    <row r="1206" spans="1:9" x14ac:dyDescent="0.25">
      <c r="A1206" s="1">
        <v>40342</v>
      </c>
      <c r="B1206" s="2" t="s">
        <v>69</v>
      </c>
      <c r="C1206">
        <v>26</v>
      </c>
      <c r="D1206">
        <f>SUMIF(B:B,cukier[[#This Row],[NIP]],C:C)</f>
        <v>3803</v>
      </c>
      <c r="E1206" s="2">
        <f>YEAR(cukier[[#This Row],[Data]])</f>
        <v>2010</v>
      </c>
      <c r="F1206" s="2">
        <f>VLOOKUP(cukier[[#This Row],[Rok]],$U$8:$V$17,2)*cukier[[#This Row],[Ilosc]]</f>
        <v>54.6</v>
      </c>
      <c r="G1206" s="2">
        <f>SUMIFS(C:C,A:A,"&lt;"&amp;A1206,B:B,cukier[[#This Row],[NIP]])+cukier[[#This Row],[Ilosc]]</f>
        <v>2095</v>
      </c>
      <c r="H1206" s="2">
        <f>IF(cukier[[#This Row],[Dotychczas Kupno]]&lt;100, 0,IF(cukier[[#This Row],[Dotychczas Kupno]]&lt;1000, 0.05, IF(cukier[[#This Row],[Dotychczas Kupno]]&lt;10000, 0.1, 0.2)))</f>
        <v>0.1</v>
      </c>
      <c r="I1206" s="2">
        <f>cukier[[#This Row],[Rabat]]*cukier[[#This Row],[Ilosc]]</f>
        <v>2.6</v>
      </c>
    </row>
    <row r="1207" spans="1:9" x14ac:dyDescent="0.25">
      <c r="A1207" s="1">
        <v>40343</v>
      </c>
      <c r="B1207" s="2" t="s">
        <v>39</v>
      </c>
      <c r="C1207">
        <v>121</v>
      </c>
      <c r="D1207">
        <f>SUMIF(B:B,cukier[[#This Row],[NIP]],C:C)</f>
        <v>2042</v>
      </c>
      <c r="E1207" s="2">
        <f>YEAR(cukier[[#This Row],[Data]])</f>
        <v>2010</v>
      </c>
      <c r="F1207" s="2">
        <f>VLOOKUP(cukier[[#This Row],[Rok]],$U$8:$V$17,2)*cukier[[#This Row],[Ilosc]]</f>
        <v>254.10000000000002</v>
      </c>
      <c r="G1207" s="2">
        <f>SUMIFS(C:C,A:A,"&lt;"&amp;A1207,B:B,cukier[[#This Row],[NIP]])+cukier[[#This Row],[Ilosc]]</f>
        <v>1405</v>
      </c>
      <c r="H1207" s="2">
        <f>IF(cukier[[#This Row],[Dotychczas Kupno]]&lt;100, 0,IF(cukier[[#This Row],[Dotychczas Kupno]]&lt;1000, 0.05, IF(cukier[[#This Row],[Dotychczas Kupno]]&lt;10000, 0.1, 0.2)))</f>
        <v>0.1</v>
      </c>
      <c r="I1207" s="2">
        <f>cukier[[#This Row],[Rabat]]*cukier[[#This Row],[Ilosc]]</f>
        <v>12.100000000000001</v>
      </c>
    </row>
    <row r="1208" spans="1:9" x14ac:dyDescent="0.25">
      <c r="A1208" s="1">
        <v>40345</v>
      </c>
      <c r="B1208" s="2" t="s">
        <v>8</v>
      </c>
      <c r="C1208">
        <v>174</v>
      </c>
      <c r="D1208">
        <f>SUMIF(B:B,cukier[[#This Row],[NIP]],C:C)</f>
        <v>3835</v>
      </c>
      <c r="E1208" s="2">
        <f>YEAR(cukier[[#This Row],[Data]])</f>
        <v>2010</v>
      </c>
      <c r="F1208" s="2">
        <f>VLOOKUP(cukier[[#This Row],[Rok]],$U$8:$V$17,2)*cukier[[#This Row],[Ilosc]]</f>
        <v>365.40000000000003</v>
      </c>
      <c r="G1208" s="2">
        <f>SUMIFS(C:C,A:A,"&lt;"&amp;A1208,B:B,cukier[[#This Row],[NIP]])+cukier[[#This Row],[Ilosc]]</f>
        <v>2092</v>
      </c>
      <c r="H1208" s="2">
        <f>IF(cukier[[#This Row],[Dotychczas Kupno]]&lt;100, 0,IF(cukier[[#This Row],[Dotychczas Kupno]]&lt;1000, 0.05, IF(cukier[[#This Row],[Dotychczas Kupno]]&lt;10000, 0.1, 0.2)))</f>
        <v>0.1</v>
      </c>
      <c r="I1208" s="2">
        <f>cukier[[#This Row],[Rabat]]*cukier[[#This Row],[Ilosc]]</f>
        <v>17.400000000000002</v>
      </c>
    </row>
    <row r="1209" spans="1:9" x14ac:dyDescent="0.25">
      <c r="A1209" s="1">
        <v>40346</v>
      </c>
      <c r="B1209" s="2" t="s">
        <v>14</v>
      </c>
      <c r="C1209">
        <v>233</v>
      </c>
      <c r="D1209">
        <f>SUMIF(B:B,cukier[[#This Row],[NIP]],C:C)</f>
        <v>23660</v>
      </c>
      <c r="E1209" s="2">
        <f>YEAR(cukier[[#This Row],[Data]])</f>
        <v>2010</v>
      </c>
      <c r="F1209" s="2">
        <f>VLOOKUP(cukier[[#This Row],[Rok]],$U$8:$V$17,2)*cukier[[#This Row],[Ilosc]]</f>
        <v>489.3</v>
      </c>
      <c r="G1209" s="2">
        <f>SUMIFS(C:C,A:A,"&lt;"&amp;A1209,B:B,cukier[[#This Row],[NIP]])+cukier[[#This Row],[Ilosc]]</f>
        <v>14023</v>
      </c>
      <c r="H1209" s="2">
        <f>IF(cukier[[#This Row],[Dotychczas Kupno]]&lt;100, 0,IF(cukier[[#This Row],[Dotychczas Kupno]]&lt;1000, 0.05, IF(cukier[[#This Row],[Dotychczas Kupno]]&lt;10000, 0.1, 0.2)))</f>
        <v>0.2</v>
      </c>
      <c r="I1209" s="2">
        <f>cukier[[#This Row],[Rabat]]*cukier[[#This Row],[Ilosc]]</f>
        <v>46.6</v>
      </c>
    </row>
    <row r="1210" spans="1:9" x14ac:dyDescent="0.25">
      <c r="A1210" s="1">
        <v>40347</v>
      </c>
      <c r="B1210" s="2" t="s">
        <v>10</v>
      </c>
      <c r="C1210">
        <v>117</v>
      </c>
      <c r="D1210">
        <f>SUMIF(B:B,cukier[[#This Row],[NIP]],C:C)</f>
        <v>4831</v>
      </c>
      <c r="E1210" s="2">
        <f>YEAR(cukier[[#This Row],[Data]])</f>
        <v>2010</v>
      </c>
      <c r="F1210" s="2">
        <f>VLOOKUP(cukier[[#This Row],[Rok]],$U$8:$V$17,2)*cukier[[#This Row],[Ilosc]]</f>
        <v>245.70000000000002</v>
      </c>
      <c r="G1210" s="2">
        <f>SUMIFS(C:C,A:A,"&lt;"&amp;A1210,B:B,cukier[[#This Row],[NIP]])+cukier[[#This Row],[Ilosc]]</f>
        <v>2249</v>
      </c>
      <c r="H1210" s="2">
        <f>IF(cukier[[#This Row],[Dotychczas Kupno]]&lt;100, 0,IF(cukier[[#This Row],[Dotychczas Kupno]]&lt;1000, 0.05, IF(cukier[[#This Row],[Dotychczas Kupno]]&lt;10000, 0.1, 0.2)))</f>
        <v>0.1</v>
      </c>
      <c r="I1210" s="2">
        <f>cukier[[#This Row],[Rabat]]*cukier[[#This Row],[Ilosc]]</f>
        <v>11.700000000000001</v>
      </c>
    </row>
    <row r="1211" spans="1:9" x14ac:dyDescent="0.25">
      <c r="A1211" s="1">
        <v>40348</v>
      </c>
      <c r="B1211" s="2" t="s">
        <v>72</v>
      </c>
      <c r="C1211">
        <v>11</v>
      </c>
      <c r="D1211">
        <f>SUMIF(B:B,cukier[[#This Row],[NIP]],C:C)</f>
        <v>62</v>
      </c>
      <c r="E1211" s="2">
        <f>YEAR(cukier[[#This Row],[Data]])</f>
        <v>2010</v>
      </c>
      <c r="F1211" s="2">
        <f>VLOOKUP(cukier[[#This Row],[Rok]],$U$8:$V$17,2)*cukier[[#This Row],[Ilosc]]</f>
        <v>23.1</v>
      </c>
      <c r="G1211" s="2">
        <f>SUMIFS(C:C,A:A,"&lt;"&amp;A1211,B:B,cukier[[#This Row],[NIP]])+cukier[[#This Row],[Ilosc]]</f>
        <v>62</v>
      </c>
      <c r="H1211" s="2">
        <f>IF(cukier[[#This Row],[Dotychczas Kupno]]&lt;100, 0,IF(cukier[[#This Row],[Dotychczas Kupno]]&lt;1000, 0.05, IF(cukier[[#This Row],[Dotychczas Kupno]]&lt;10000, 0.1, 0.2)))</f>
        <v>0</v>
      </c>
      <c r="I1211" s="2">
        <f>cukier[[#This Row],[Rabat]]*cukier[[#This Row],[Ilosc]]</f>
        <v>0</v>
      </c>
    </row>
    <row r="1212" spans="1:9" x14ac:dyDescent="0.25">
      <c r="A1212" s="1">
        <v>40348</v>
      </c>
      <c r="B1212" s="2" t="s">
        <v>212</v>
      </c>
      <c r="C1212">
        <v>18</v>
      </c>
      <c r="D1212">
        <f>SUMIF(B:B,cukier[[#This Row],[NIP]],C:C)</f>
        <v>26</v>
      </c>
      <c r="E1212" s="2">
        <f>YEAR(cukier[[#This Row],[Data]])</f>
        <v>2010</v>
      </c>
      <c r="F1212" s="2">
        <f>VLOOKUP(cukier[[#This Row],[Rok]],$U$8:$V$17,2)*cukier[[#This Row],[Ilosc]]</f>
        <v>37.800000000000004</v>
      </c>
      <c r="G1212" s="2">
        <f>SUMIFS(C:C,A:A,"&lt;"&amp;A1212,B:B,cukier[[#This Row],[NIP]])+cukier[[#This Row],[Ilosc]]</f>
        <v>18</v>
      </c>
      <c r="H1212" s="2">
        <f>IF(cukier[[#This Row],[Dotychczas Kupno]]&lt;100, 0,IF(cukier[[#This Row],[Dotychczas Kupno]]&lt;1000, 0.05, IF(cukier[[#This Row],[Dotychczas Kupno]]&lt;10000, 0.1, 0.2)))</f>
        <v>0</v>
      </c>
      <c r="I1212" s="2">
        <f>cukier[[#This Row],[Rabat]]*cukier[[#This Row],[Ilosc]]</f>
        <v>0</v>
      </c>
    </row>
    <row r="1213" spans="1:9" x14ac:dyDescent="0.25">
      <c r="A1213" s="1">
        <v>40348</v>
      </c>
      <c r="B1213" s="2" t="s">
        <v>45</v>
      </c>
      <c r="C1213">
        <v>332</v>
      </c>
      <c r="D1213">
        <f>SUMIF(B:B,cukier[[#This Row],[NIP]],C:C)</f>
        <v>26451</v>
      </c>
      <c r="E1213" s="2">
        <f>YEAR(cukier[[#This Row],[Data]])</f>
        <v>2010</v>
      </c>
      <c r="F1213" s="2">
        <f>VLOOKUP(cukier[[#This Row],[Rok]],$U$8:$V$17,2)*cukier[[#This Row],[Ilosc]]</f>
        <v>697.2</v>
      </c>
      <c r="G1213" s="2">
        <f>SUMIFS(C:C,A:A,"&lt;"&amp;A1213,B:B,cukier[[#This Row],[NIP]])+cukier[[#This Row],[Ilosc]]</f>
        <v>15519</v>
      </c>
      <c r="H1213" s="2">
        <f>IF(cukier[[#This Row],[Dotychczas Kupno]]&lt;100, 0,IF(cukier[[#This Row],[Dotychczas Kupno]]&lt;1000, 0.05, IF(cukier[[#This Row],[Dotychczas Kupno]]&lt;10000, 0.1, 0.2)))</f>
        <v>0.2</v>
      </c>
      <c r="I1213" s="2">
        <f>cukier[[#This Row],[Rabat]]*cukier[[#This Row],[Ilosc]]</f>
        <v>66.400000000000006</v>
      </c>
    </row>
    <row r="1214" spans="1:9" x14ac:dyDescent="0.25">
      <c r="A1214" s="1">
        <v>40349</v>
      </c>
      <c r="B1214" s="2" t="s">
        <v>156</v>
      </c>
      <c r="C1214">
        <v>6</v>
      </c>
      <c r="D1214">
        <f>SUMIF(B:B,cukier[[#This Row],[NIP]],C:C)</f>
        <v>31</v>
      </c>
      <c r="E1214" s="2">
        <f>YEAR(cukier[[#This Row],[Data]])</f>
        <v>2010</v>
      </c>
      <c r="F1214" s="2">
        <f>VLOOKUP(cukier[[#This Row],[Rok]],$U$8:$V$17,2)*cukier[[#This Row],[Ilosc]]</f>
        <v>12.600000000000001</v>
      </c>
      <c r="G1214" s="2">
        <f>SUMIFS(C:C,A:A,"&lt;"&amp;A1214,B:B,cukier[[#This Row],[NIP]])+cukier[[#This Row],[Ilosc]]</f>
        <v>11</v>
      </c>
      <c r="H1214" s="2">
        <f>IF(cukier[[#This Row],[Dotychczas Kupno]]&lt;100, 0,IF(cukier[[#This Row],[Dotychczas Kupno]]&lt;1000, 0.05, IF(cukier[[#This Row],[Dotychczas Kupno]]&lt;10000, 0.1, 0.2)))</f>
        <v>0</v>
      </c>
      <c r="I1214" s="2">
        <f>cukier[[#This Row],[Rabat]]*cukier[[#This Row],[Ilosc]]</f>
        <v>0</v>
      </c>
    </row>
    <row r="1215" spans="1:9" x14ac:dyDescent="0.25">
      <c r="A1215" s="1">
        <v>40350</v>
      </c>
      <c r="B1215" s="2" t="s">
        <v>102</v>
      </c>
      <c r="C1215">
        <v>260</v>
      </c>
      <c r="D1215">
        <f>SUMIF(B:B,cukier[[#This Row],[NIP]],C:C)</f>
        <v>7904</v>
      </c>
      <c r="E1215" s="2">
        <f>YEAR(cukier[[#This Row],[Data]])</f>
        <v>2010</v>
      </c>
      <c r="F1215" s="2">
        <f>VLOOKUP(cukier[[#This Row],[Rok]],$U$8:$V$17,2)*cukier[[#This Row],[Ilosc]]</f>
        <v>546</v>
      </c>
      <c r="G1215" s="2">
        <f>SUMIFS(C:C,A:A,"&lt;"&amp;A1215,B:B,cukier[[#This Row],[NIP]])+cukier[[#This Row],[Ilosc]]</f>
        <v>3546</v>
      </c>
      <c r="H1215" s="2">
        <f>IF(cukier[[#This Row],[Dotychczas Kupno]]&lt;100, 0,IF(cukier[[#This Row],[Dotychczas Kupno]]&lt;1000, 0.05, IF(cukier[[#This Row],[Dotychczas Kupno]]&lt;10000, 0.1, 0.2)))</f>
        <v>0.1</v>
      </c>
      <c r="I1215" s="2">
        <f>cukier[[#This Row],[Rabat]]*cukier[[#This Row],[Ilosc]]</f>
        <v>26</v>
      </c>
    </row>
    <row r="1216" spans="1:9" x14ac:dyDescent="0.25">
      <c r="A1216" s="1">
        <v>40350</v>
      </c>
      <c r="B1216" s="2" t="s">
        <v>80</v>
      </c>
      <c r="C1216">
        <v>22</v>
      </c>
      <c r="D1216">
        <f>SUMIF(B:B,cukier[[#This Row],[NIP]],C:C)</f>
        <v>888</v>
      </c>
      <c r="E1216" s="2">
        <f>YEAR(cukier[[#This Row],[Data]])</f>
        <v>2010</v>
      </c>
      <c r="F1216" s="2">
        <f>VLOOKUP(cukier[[#This Row],[Rok]],$U$8:$V$17,2)*cukier[[#This Row],[Ilosc]]</f>
        <v>46.2</v>
      </c>
      <c r="G1216" s="2">
        <f>SUMIFS(C:C,A:A,"&lt;"&amp;A1216,B:B,cukier[[#This Row],[NIP]])+cukier[[#This Row],[Ilosc]]</f>
        <v>637</v>
      </c>
      <c r="H1216" s="2">
        <f>IF(cukier[[#This Row],[Dotychczas Kupno]]&lt;100, 0,IF(cukier[[#This Row],[Dotychczas Kupno]]&lt;1000, 0.05, IF(cukier[[#This Row],[Dotychczas Kupno]]&lt;10000, 0.1, 0.2)))</f>
        <v>0.05</v>
      </c>
      <c r="I1216" s="2">
        <f>cukier[[#This Row],[Rabat]]*cukier[[#This Row],[Ilosc]]</f>
        <v>1.1000000000000001</v>
      </c>
    </row>
    <row r="1217" spans="1:9" x14ac:dyDescent="0.25">
      <c r="A1217" s="1">
        <v>40352</v>
      </c>
      <c r="B1217" s="2" t="s">
        <v>129</v>
      </c>
      <c r="C1217">
        <v>9</v>
      </c>
      <c r="D1217">
        <f>SUMIF(B:B,cukier[[#This Row],[NIP]],C:C)</f>
        <v>16</v>
      </c>
      <c r="E1217" s="2">
        <f>YEAR(cukier[[#This Row],[Data]])</f>
        <v>2010</v>
      </c>
      <c r="F1217" s="2">
        <f>VLOOKUP(cukier[[#This Row],[Rok]],$U$8:$V$17,2)*cukier[[#This Row],[Ilosc]]</f>
        <v>18.900000000000002</v>
      </c>
      <c r="G1217" s="2">
        <f>SUMIFS(C:C,A:A,"&lt;"&amp;A1217,B:B,cukier[[#This Row],[NIP]])+cukier[[#This Row],[Ilosc]]</f>
        <v>16</v>
      </c>
      <c r="H1217" s="2">
        <f>IF(cukier[[#This Row],[Dotychczas Kupno]]&lt;100, 0,IF(cukier[[#This Row],[Dotychczas Kupno]]&lt;1000, 0.05, IF(cukier[[#This Row],[Dotychczas Kupno]]&lt;10000, 0.1, 0.2)))</f>
        <v>0</v>
      </c>
      <c r="I1217" s="2">
        <f>cukier[[#This Row],[Rabat]]*cukier[[#This Row],[Ilosc]]</f>
        <v>0</v>
      </c>
    </row>
    <row r="1218" spans="1:9" x14ac:dyDescent="0.25">
      <c r="A1218" s="1">
        <v>40353</v>
      </c>
      <c r="B1218" s="2" t="s">
        <v>66</v>
      </c>
      <c r="C1218">
        <v>79</v>
      </c>
      <c r="D1218">
        <f>SUMIF(B:B,cukier[[#This Row],[NIP]],C:C)</f>
        <v>3795</v>
      </c>
      <c r="E1218" s="2">
        <f>YEAR(cukier[[#This Row],[Data]])</f>
        <v>2010</v>
      </c>
      <c r="F1218" s="2">
        <f>VLOOKUP(cukier[[#This Row],[Rok]],$U$8:$V$17,2)*cukier[[#This Row],[Ilosc]]</f>
        <v>165.9</v>
      </c>
      <c r="G1218" s="2">
        <f>SUMIFS(C:C,A:A,"&lt;"&amp;A1218,B:B,cukier[[#This Row],[NIP]])+cukier[[#This Row],[Ilosc]]</f>
        <v>2342</v>
      </c>
      <c r="H1218" s="2">
        <f>IF(cukier[[#This Row],[Dotychczas Kupno]]&lt;100, 0,IF(cukier[[#This Row],[Dotychczas Kupno]]&lt;1000, 0.05, IF(cukier[[#This Row],[Dotychczas Kupno]]&lt;10000, 0.1, 0.2)))</f>
        <v>0.1</v>
      </c>
      <c r="I1218" s="2">
        <f>cukier[[#This Row],[Rabat]]*cukier[[#This Row],[Ilosc]]</f>
        <v>7.9</v>
      </c>
    </row>
    <row r="1219" spans="1:9" x14ac:dyDescent="0.25">
      <c r="A1219" s="1">
        <v>40355</v>
      </c>
      <c r="B1219" s="2" t="s">
        <v>45</v>
      </c>
      <c r="C1219">
        <v>480</v>
      </c>
      <c r="D1219">
        <f>SUMIF(B:B,cukier[[#This Row],[NIP]],C:C)</f>
        <v>26451</v>
      </c>
      <c r="E1219" s="2">
        <f>YEAR(cukier[[#This Row],[Data]])</f>
        <v>2010</v>
      </c>
      <c r="F1219" s="2">
        <f>VLOOKUP(cukier[[#This Row],[Rok]],$U$8:$V$17,2)*cukier[[#This Row],[Ilosc]]</f>
        <v>1008</v>
      </c>
      <c r="G1219" s="2">
        <f>SUMIFS(C:C,A:A,"&lt;"&amp;A1219,B:B,cukier[[#This Row],[NIP]])+cukier[[#This Row],[Ilosc]]</f>
        <v>15999</v>
      </c>
      <c r="H1219" s="2">
        <f>IF(cukier[[#This Row],[Dotychczas Kupno]]&lt;100, 0,IF(cukier[[#This Row],[Dotychczas Kupno]]&lt;1000, 0.05, IF(cukier[[#This Row],[Dotychczas Kupno]]&lt;10000, 0.1, 0.2)))</f>
        <v>0.2</v>
      </c>
      <c r="I1219" s="2">
        <f>cukier[[#This Row],[Rabat]]*cukier[[#This Row],[Ilosc]]</f>
        <v>96</v>
      </c>
    </row>
    <row r="1220" spans="1:9" x14ac:dyDescent="0.25">
      <c r="A1220" s="1">
        <v>40360</v>
      </c>
      <c r="B1220" s="2" t="s">
        <v>9</v>
      </c>
      <c r="C1220">
        <v>154</v>
      </c>
      <c r="D1220">
        <f>SUMIF(B:B,cukier[[#This Row],[NIP]],C:C)</f>
        <v>26955</v>
      </c>
      <c r="E1220" s="2">
        <f>YEAR(cukier[[#This Row],[Data]])</f>
        <v>2010</v>
      </c>
      <c r="F1220" s="2">
        <f>VLOOKUP(cukier[[#This Row],[Rok]],$U$8:$V$17,2)*cukier[[#This Row],[Ilosc]]</f>
        <v>323.40000000000003</v>
      </c>
      <c r="G1220" s="2">
        <f>SUMIFS(C:C,A:A,"&lt;"&amp;A1220,B:B,cukier[[#This Row],[NIP]])+cukier[[#This Row],[Ilosc]]</f>
        <v>14237</v>
      </c>
      <c r="H1220" s="2">
        <f>IF(cukier[[#This Row],[Dotychczas Kupno]]&lt;100, 0,IF(cukier[[#This Row],[Dotychczas Kupno]]&lt;1000, 0.05, IF(cukier[[#This Row],[Dotychczas Kupno]]&lt;10000, 0.1, 0.2)))</f>
        <v>0.2</v>
      </c>
      <c r="I1220" s="2">
        <f>cukier[[#This Row],[Rabat]]*cukier[[#This Row],[Ilosc]]</f>
        <v>30.8</v>
      </c>
    </row>
    <row r="1221" spans="1:9" x14ac:dyDescent="0.25">
      <c r="A1221" s="1">
        <v>40360</v>
      </c>
      <c r="B1221" s="2" t="s">
        <v>35</v>
      </c>
      <c r="C1221">
        <v>170</v>
      </c>
      <c r="D1221">
        <f>SUMIF(B:B,cukier[[#This Row],[NIP]],C:C)</f>
        <v>4407</v>
      </c>
      <c r="E1221" s="2">
        <f>YEAR(cukier[[#This Row],[Data]])</f>
        <v>2010</v>
      </c>
      <c r="F1221" s="2">
        <f>VLOOKUP(cukier[[#This Row],[Rok]],$U$8:$V$17,2)*cukier[[#This Row],[Ilosc]]</f>
        <v>357</v>
      </c>
      <c r="G1221" s="2">
        <f>SUMIFS(C:C,A:A,"&lt;"&amp;A1221,B:B,cukier[[#This Row],[NIP]])+cukier[[#This Row],[Ilosc]]</f>
        <v>1963</v>
      </c>
      <c r="H1221" s="2">
        <f>IF(cukier[[#This Row],[Dotychczas Kupno]]&lt;100, 0,IF(cukier[[#This Row],[Dotychczas Kupno]]&lt;1000, 0.05, IF(cukier[[#This Row],[Dotychczas Kupno]]&lt;10000, 0.1, 0.2)))</f>
        <v>0.1</v>
      </c>
      <c r="I1221" s="2">
        <f>cukier[[#This Row],[Rabat]]*cukier[[#This Row],[Ilosc]]</f>
        <v>17</v>
      </c>
    </row>
    <row r="1222" spans="1:9" x14ac:dyDescent="0.25">
      <c r="A1222" s="1">
        <v>40361</v>
      </c>
      <c r="B1222" s="2" t="s">
        <v>213</v>
      </c>
      <c r="C1222">
        <v>13</v>
      </c>
      <c r="D1222">
        <f>SUMIF(B:B,cukier[[#This Row],[NIP]],C:C)</f>
        <v>13</v>
      </c>
      <c r="E1222" s="2">
        <f>YEAR(cukier[[#This Row],[Data]])</f>
        <v>2010</v>
      </c>
      <c r="F1222" s="2">
        <f>VLOOKUP(cukier[[#This Row],[Rok]],$U$8:$V$17,2)*cukier[[#This Row],[Ilosc]]</f>
        <v>27.3</v>
      </c>
      <c r="G1222" s="2">
        <f>SUMIFS(C:C,A:A,"&lt;"&amp;A1222,B:B,cukier[[#This Row],[NIP]])+cukier[[#This Row],[Ilosc]]</f>
        <v>13</v>
      </c>
      <c r="H1222" s="2">
        <f>IF(cukier[[#This Row],[Dotychczas Kupno]]&lt;100, 0,IF(cukier[[#This Row],[Dotychczas Kupno]]&lt;1000, 0.05, IF(cukier[[#This Row],[Dotychczas Kupno]]&lt;10000, 0.1, 0.2)))</f>
        <v>0</v>
      </c>
      <c r="I1222" s="2">
        <f>cukier[[#This Row],[Rabat]]*cukier[[#This Row],[Ilosc]]</f>
        <v>0</v>
      </c>
    </row>
    <row r="1223" spans="1:9" x14ac:dyDescent="0.25">
      <c r="A1223" s="1">
        <v>40364</v>
      </c>
      <c r="B1223" s="2" t="s">
        <v>18</v>
      </c>
      <c r="C1223">
        <v>29</v>
      </c>
      <c r="D1223">
        <f>SUMIF(B:B,cukier[[#This Row],[NIP]],C:C)</f>
        <v>5156</v>
      </c>
      <c r="E1223" s="2">
        <f>YEAR(cukier[[#This Row],[Data]])</f>
        <v>2010</v>
      </c>
      <c r="F1223" s="2">
        <f>VLOOKUP(cukier[[#This Row],[Rok]],$U$8:$V$17,2)*cukier[[#This Row],[Ilosc]]</f>
        <v>60.900000000000006</v>
      </c>
      <c r="G1223" s="2">
        <f>SUMIFS(C:C,A:A,"&lt;"&amp;A1223,B:B,cukier[[#This Row],[NIP]])+cukier[[#This Row],[Ilosc]]</f>
        <v>3691</v>
      </c>
      <c r="H1223" s="2">
        <f>IF(cukier[[#This Row],[Dotychczas Kupno]]&lt;100, 0,IF(cukier[[#This Row],[Dotychczas Kupno]]&lt;1000, 0.05, IF(cukier[[#This Row],[Dotychczas Kupno]]&lt;10000, 0.1, 0.2)))</f>
        <v>0.1</v>
      </c>
      <c r="I1223" s="2">
        <f>cukier[[#This Row],[Rabat]]*cukier[[#This Row],[Ilosc]]</f>
        <v>2.9000000000000004</v>
      </c>
    </row>
    <row r="1224" spans="1:9" x14ac:dyDescent="0.25">
      <c r="A1224" s="1">
        <v>40366</v>
      </c>
      <c r="B1224" s="2" t="s">
        <v>19</v>
      </c>
      <c r="C1224">
        <v>80</v>
      </c>
      <c r="D1224">
        <f>SUMIF(B:B,cukier[[#This Row],[NIP]],C:C)</f>
        <v>4784</v>
      </c>
      <c r="E1224" s="2">
        <f>YEAR(cukier[[#This Row],[Data]])</f>
        <v>2010</v>
      </c>
      <c r="F1224" s="2">
        <f>VLOOKUP(cukier[[#This Row],[Rok]],$U$8:$V$17,2)*cukier[[#This Row],[Ilosc]]</f>
        <v>168</v>
      </c>
      <c r="G1224" s="2">
        <f>SUMIFS(C:C,A:A,"&lt;"&amp;A1224,B:B,cukier[[#This Row],[NIP]])+cukier[[#This Row],[Ilosc]]</f>
        <v>2524</v>
      </c>
      <c r="H1224" s="2">
        <f>IF(cukier[[#This Row],[Dotychczas Kupno]]&lt;100, 0,IF(cukier[[#This Row],[Dotychczas Kupno]]&lt;1000, 0.05, IF(cukier[[#This Row],[Dotychczas Kupno]]&lt;10000, 0.1, 0.2)))</f>
        <v>0.1</v>
      </c>
      <c r="I1224" s="2">
        <f>cukier[[#This Row],[Rabat]]*cukier[[#This Row],[Ilosc]]</f>
        <v>8</v>
      </c>
    </row>
    <row r="1225" spans="1:9" x14ac:dyDescent="0.25">
      <c r="A1225" s="1">
        <v>40370</v>
      </c>
      <c r="B1225" s="2" t="s">
        <v>176</v>
      </c>
      <c r="C1225">
        <v>20</v>
      </c>
      <c r="D1225">
        <f>SUMIF(B:B,cukier[[#This Row],[NIP]],C:C)</f>
        <v>37</v>
      </c>
      <c r="E1225" s="2">
        <f>YEAR(cukier[[#This Row],[Data]])</f>
        <v>2010</v>
      </c>
      <c r="F1225" s="2">
        <f>VLOOKUP(cukier[[#This Row],[Rok]],$U$8:$V$17,2)*cukier[[#This Row],[Ilosc]]</f>
        <v>42</v>
      </c>
      <c r="G1225" s="2">
        <f>SUMIFS(C:C,A:A,"&lt;"&amp;A1225,B:B,cukier[[#This Row],[NIP]])+cukier[[#This Row],[Ilosc]]</f>
        <v>37</v>
      </c>
      <c r="H1225" s="2">
        <f>IF(cukier[[#This Row],[Dotychczas Kupno]]&lt;100, 0,IF(cukier[[#This Row],[Dotychczas Kupno]]&lt;1000, 0.05, IF(cukier[[#This Row],[Dotychczas Kupno]]&lt;10000, 0.1, 0.2)))</f>
        <v>0</v>
      </c>
      <c r="I1225" s="2">
        <f>cukier[[#This Row],[Rabat]]*cukier[[#This Row],[Ilosc]]</f>
        <v>0</v>
      </c>
    </row>
    <row r="1226" spans="1:9" x14ac:dyDescent="0.25">
      <c r="A1226" s="1">
        <v>40370</v>
      </c>
      <c r="B1226" s="2" t="s">
        <v>9</v>
      </c>
      <c r="C1226">
        <v>401</v>
      </c>
      <c r="D1226">
        <f>SUMIF(B:B,cukier[[#This Row],[NIP]],C:C)</f>
        <v>26955</v>
      </c>
      <c r="E1226" s="2">
        <f>YEAR(cukier[[#This Row],[Data]])</f>
        <v>2010</v>
      </c>
      <c r="F1226" s="2">
        <f>VLOOKUP(cukier[[#This Row],[Rok]],$U$8:$V$17,2)*cukier[[#This Row],[Ilosc]]</f>
        <v>842.1</v>
      </c>
      <c r="G1226" s="2">
        <f>SUMIFS(C:C,A:A,"&lt;"&amp;A1226,B:B,cukier[[#This Row],[NIP]])+cukier[[#This Row],[Ilosc]]</f>
        <v>14638</v>
      </c>
      <c r="H1226" s="2">
        <f>IF(cukier[[#This Row],[Dotychczas Kupno]]&lt;100, 0,IF(cukier[[#This Row],[Dotychczas Kupno]]&lt;1000, 0.05, IF(cukier[[#This Row],[Dotychczas Kupno]]&lt;10000, 0.1, 0.2)))</f>
        <v>0.2</v>
      </c>
      <c r="I1226" s="2">
        <f>cukier[[#This Row],[Rabat]]*cukier[[#This Row],[Ilosc]]</f>
        <v>80.2</v>
      </c>
    </row>
    <row r="1227" spans="1:9" x14ac:dyDescent="0.25">
      <c r="A1227" s="1">
        <v>40372</v>
      </c>
      <c r="B1227" s="2" t="s">
        <v>39</v>
      </c>
      <c r="C1227">
        <v>134</v>
      </c>
      <c r="D1227">
        <f>SUMIF(B:B,cukier[[#This Row],[NIP]],C:C)</f>
        <v>2042</v>
      </c>
      <c r="E1227" s="2">
        <f>YEAR(cukier[[#This Row],[Data]])</f>
        <v>2010</v>
      </c>
      <c r="F1227" s="2">
        <f>VLOOKUP(cukier[[#This Row],[Rok]],$U$8:$V$17,2)*cukier[[#This Row],[Ilosc]]</f>
        <v>281.40000000000003</v>
      </c>
      <c r="G1227" s="2">
        <f>SUMIFS(C:C,A:A,"&lt;"&amp;A1227,B:B,cukier[[#This Row],[NIP]])+cukier[[#This Row],[Ilosc]]</f>
        <v>1539</v>
      </c>
      <c r="H1227" s="2">
        <f>IF(cukier[[#This Row],[Dotychczas Kupno]]&lt;100, 0,IF(cukier[[#This Row],[Dotychczas Kupno]]&lt;1000, 0.05, IF(cukier[[#This Row],[Dotychczas Kupno]]&lt;10000, 0.1, 0.2)))</f>
        <v>0.1</v>
      </c>
      <c r="I1227" s="2">
        <f>cukier[[#This Row],[Rabat]]*cukier[[#This Row],[Ilosc]]</f>
        <v>13.4</v>
      </c>
    </row>
    <row r="1228" spans="1:9" x14ac:dyDescent="0.25">
      <c r="A1228" s="1">
        <v>40374</v>
      </c>
      <c r="B1228" s="2" t="s">
        <v>37</v>
      </c>
      <c r="C1228">
        <v>107</v>
      </c>
      <c r="D1228">
        <f>SUMIF(B:B,cukier[[#This Row],[NIP]],C:C)</f>
        <v>5232</v>
      </c>
      <c r="E1228" s="2">
        <f>YEAR(cukier[[#This Row],[Data]])</f>
        <v>2010</v>
      </c>
      <c r="F1228" s="2">
        <f>VLOOKUP(cukier[[#This Row],[Rok]],$U$8:$V$17,2)*cukier[[#This Row],[Ilosc]]</f>
        <v>224.70000000000002</v>
      </c>
      <c r="G1228" s="2">
        <f>SUMIFS(C:C,A:A,"&lt;"&amp;A1228,B:B,cukier[[#This Row],[NIP]])+cukier[[#This Row],[Ilosc]]</f>
        <v>2931</v>
      </c>
      <c r="H1228" s="2">
        <f>IF(cukier[[#This Row],[Dotychczas Kupno]]&lt;100, 0,IF(cukier[[#This Row],[Dotychczas Kupno]]&lt;1000, 0.05, IF(cukier[[#This Row],[Dotychczas Kupno]]&lt;10000, 0.1, 0.2)))</f>
        <v>0.1</v>
      </c>
      <c r="I1228" s="2">
        <f>cukier[[#This Row],[Rabat]]*cukier[[#This Row],[Ilosc]]</f>
        <v>10.700000000000001</v>
      </c>
    </row>
    <row r="1229" spans="1:9" x14ac:dyDescent="0.25">
      <c r="A1229" s="1">
        <v>40379</v>
      </c>
      <c r="B1229" s="2" t="s">
        <v>10</v>
      </c>
      <c r="C1229">
        <v>30</v>
      </c>
      <c r="D1229">
        <f>SUMIF(B:B,cukier[[#This Row],[NIP]],C:C)</f>
        <v>4831</v>
      </c>
      <c r="E1229" s="2">
        <f>YEAR(cukier[[#This Row],[Data]])</f>
        <v>2010</v>
      </c>
      <c r="F1229" s="2">
        <f>VLOOKUP(cukier[[#This Row],[Rok]],$U$8:$V$17,2)*cukier[[#This Row],[Ilosc]]</f>
        <v>63</v>
      </c>
      <c r="G1229" s="2">
        <f>SUMIFS(C:C,A:A,"&lt;"&amp;A1229,B:B,cukier[[#This Row],[NIP]])+cukier[[#This Row],[Ilosc]]</f>
        <v>2279</v>
      </c>
      <c r="H1229" s="2">
        <f>IF(cukier[[#This Row],[Dotychczas Kupno]]&lt;100, 0,IF(cukier[[#This Row],[Dotychczas Kupno]]&lt;1000, 0.05, IF(cukier[[#This Row],[Dotychczas Kupno]]&lt;10000, 0.1, 0.2)))</f>
        <v>0.1</v>
      </c>
      <c r="I1229" s="2">
        <f>cukier[[#This Row],[Rabat]]*cukier[[#This Row],[Ilosc]]</f>
        <v>3</v>
      </c>
    </row>
    <row r="1230" spans="1:9" x14ac:dyDescent="0.25">
      <c r="A1230" s="1">
        <v>40381</v>
      </c>
      <c r="B1230" s="2" t="s">
        <v>24</v>
      </c>
      <c r="C1230">
        <v>138</v>
      </c>
      <c r="D1230">
        <f>SUMIF(B:B,cukier[[#This Row],[NIP]],C:C)</f>
        <v>5797</v>
      </c>
      <c r="E1230" s="2">
        <f>YEAR(cukier[[#This Row],[Data]])</f>
        <v>2010</v>
      </c>
      <c r="F1230" s="2">
        <f>VLOOKUP(cukier[[#This Row],[Rok]],$U$8:$V$17,2)*cukier[[#This Row],[Ilosc]]</f>
        <v>289.8</v>
      </c>
      <c r="G1230" s="2">
        <f>SUMIFS(C:C,A:A,"&lt;"&amp;A1230,B:B,cukier[[#This Row],[NIP]])+cukier[[#This Row],[Ilosc]]</f>
        <v>4003</v>
      </c>
      <c r="H1230" s="2">
        <f>IF(cukier[[#This Row],[Dotychczas Kupno]]&lt;100, 0,IF(cukier[[#This Row],[Dotychczas Kupno]]&lt;1000, 0.05, IF(cukier[[#This Row],[Dotychczas Kupno]]&lt;10000, 0.1, 0.2)))</f>
        <v>0.1</v>
      </c>
      <c r="I1230" s="2">
        <f>cukier[[#This Row],[Rabat]]*cukier[[#This Row],[Ilosc]]</f>
        <v>13.8</v>
      </c>
    </row>
    <row r="1231" spans="1:9" x14ac:dyDescent="0.25">
      <c r="A1231" s="1">
        <v>40382</v>
      </c>
      <c r="B1231" s="2" t="s">
        <v>22</v>
      </c>
      <c r="C1231">
        <v>404</v>
      </c>
      <c r="D1231">
        <f>SUMIF(B:B,cukier[[#This Row],[NIP]],C:C)</f>
        <v>26025</v>
      </c>
      <c r="E1231" s="2">
        <f>YEAR(cukier[[#This Row],[Data]])</f>
        <v>2010</v>
      </c>
      <c r="F1231" s="2">
        <f>VLOOKUP(cukier[[#This Row],[Rok]],$U$8:$V$17,2)*cukier[[#This Row],[Ilosc]]</f>
        <v>848.40000000000009</v>
      </c>
      <c r="G1231" s="2">
        <f>SUMIFS(C:C,A:A,"&lt;"&amp;A1231,B:B,cukier[[#This Row],[NIP]])+cukier[[#This Row],[Ilosc]]</f>
        <v>14221</v>
      </c>
      <c r="H1231" s="2">
        <f>IF(cukier[[#This Row],[Dotychczas Kupno]]&lt;100, 0,IF(cukier[[#This Row],[Dotychczas Kupno]]&lt;1000, 0.05, IF(cukier[[#This Row],[Dotychczas Kupno]]&lt;10000, 0.1, 0.2)))</f>
        <v>0.2</v>
      </c>
      <c r="I1231" s="2">
        <f>cukier[[#This Row],[Rabat]]*cukier[[#This Row],[Ilosc]]</f>
        <v>80.800000000000011</v>
      </c>
    </row>
    <row r="1232" spans="1:9" x14ac:dyDescent="0.25">
      <c r="A1232" s="1">
        <v>40386</v>
      </c>
      <c r="B1232" s="2" t="s">
        <v>37</v>
      </c>
      <c r="C1232">
        <v>117</v>
      </c>
      <c r="D1232">
        <f>SUMIF(B:B,cukier[[#This Row],[NIP]],C:C)</f>
        <v>5232</v>
      </c>
      <c r="E1232" s="2">
        <f>YEAR(cukier[[#This Row],[Data]])</f>
        <v>2010</v>
      </c>
      <c r="F1232" s="2">
        <f>VLOOKUP(cukier[[#This Row],[Rok]],$U$8:$V$17,2)*cukier[[#This Row],[Ilosc]]</f>
        <v>245.70000000000002</v>
      </c>
      <c r="G1232" s="2">
        <f>SUMIFS(C:C,A:A,"&lt;"&amp;A1232,B:B,cukier[[#This Row],[NIP]])+cukier[[#This Row],[Ilosc]]</f>
        <v>3048</v>
      </c>
      <c r="H1232" s="2">
        <f>IF(cukier[[#This Row],[Dotychczas Kupno]]&lt;100, 0,IF(cukier[[#This Row],[Dotychczas Kupno]]&lt;1000, 0.05, IF(cukier[[#This Row],[Dotychczas Kupno]]&lt;10000, 0.1, 0.2)))</f>
        <v>0.1</v>
      </c>
      <c r="I1232" s="2">
        <f>cukier[[#This Row],[Rabat]]*cukier[[#This Row],[Ilosc]]</f>
        <v>11.700000000000001</v>
      </c>
    </row>
    <row r="1233" spans="1:9" x14ac:dyDescent="0.25">
      <c r="A1233" s="1">
        <v>40389</v>
      </c>
      <c r="B1233" s="2" t="s">
        <v>9</v>
      </c>
      <c r="C1233">
        <v>124</v>
      </c>
      <c r="D1233">
        <f>SUMIF(B:B,cukier[[#This Row],[NIP]],C:C)</f>
        <v>26955</v>
      </c>
      <c r="E1233" s="2">
        <f>YEAR(cukier[[#This Row],[Data]])</f>
        <v>2010</v>
      </c>
      <c r="F1233" s="2">
        <f>VLOOKUP(cukier[[#This Row],[Rok]],$U$8:$V$17,2)*cukier[[#This Row],[Ilosc]]</f>
        <v>260.40000000000003</v>
      </c>
      <c r="G1233" s="2">
        <f>SUMIFS(C:C,A:A,"&lt;"&amp;A1233,B:B,cukier[[#This Row],[NIP]])+cukier[[#This Row],[Ilosc]]</f>
        <v>14762</v>
      </c>
      <c r="H1233" s="2">
        <f>IF(cukier[[#This Row],[Dotychczas Kupno]]&lt;100, 0,IF(cukier[[#This Row],[Dotychczas Kupno]]&lt;1000, 0.05, IF(cukier[[#This Row],[Dotychczas Kupno]]&lt;10000, 0.1, 0.2)))</f>
        <v>0.2</v>
      </c>
      <c r="I1233" s="2">
        <f>cukier[[#This Row],[Rabat]]*cukier[[#This Row],[Ilosc]]</f>
        <v>24.8</v>
      </c>
    </row>
    <row r="1234" spans="1:9" x14ac:dyDescent="0.25">
      <c r="A1234" s="1">
        <v>40390</v>
      </c>
      <c r="B1234" s="2" t="s">
        <v>52</v>
      </c>
      <c r="C1234">
        <v>155</v>
      </c>
      <c r="D1234">
        <f>SUMIF(B:B,cukier[[#This Row],[NIP]],C:C)</f>
        <v>5460</v>
      </c>
      <c r="E1234" s="2">
        <f>YEAR(cukier[[#This Row],[Data]])</f>
        <v>2010</v>
      </c>
      <c r="F1234" s="2">
        <f>VLOOKUP(cukier[[#This Row],[Rok]],$U$8:$V$17,2)*cukier[[#This Row],[Ilosc]]</f>
        <v>325.5</v>
      </c>
      <c r="G1234" s="2">
        <f>SUMIFS(C:C,A:A,"&lt;"&amp;A1234,B:B,cukier[[#This Row],[NIP]])+cukier[[#This Row],[Ilosc]]</f>
        <v>2744</v>
      </c>
      <c r="H1234" s="2">
        <f>IF(cukier[[#This Row],[Dotychczas Kupno]]&lt;100, 0,IF(cukier[[#This Row],[Dotychczas Kupno]]&lt;1000, 0.05, IF(cukier[[#This Row],[Dotychczas Kupno]]&lt;10000, 0.1, 0.2)))</f>
        <v>0.1</v>
      </c>
      <c r="I1234" s="2">
        <f>cukier[[#This Row],[Rabat]]*cukier[[#This Row],[Ilosc]]</f>
        <v>15.5</v>
      </c>
    </row>
    <row r="1235" spans="1:9" x14ac:dyDescent="0.25">
      <c r="A1235" s="1">
        <v>40391</v>
      </c>
      <c r="B1235" s="2" t="s">
        <v>28</v>
      </c>
      <c r="C1235">
        <v>161</v>
      </c>
      <c r="D1235">
        <f>SUMIF(B:B,cukier[[#This Row],[NIP]],C:C)</f>
        <v>4440</v>
      </c>
      <c r="E1235" s="2">
        <f>YEAR(cukier[[#This Row],[Data]])</f>
        <v>2010</v>
      </c>
      <c r="F1235" s="2">
        <f>VLOOKUP(cukier[[#This Row],[Rok]],$U$8:$V$17,2)*cukier[[#This Row],[Ilosc]]</f>
        <v>338.1</v>
      </c>
      <c r="G1235" s="2">
        <f>SUMIFS(C:C,A:A,"&lt;"&amp;A1235,B:B,cukier[[#This Row],[NIP]])+cukier[[#This Row],[Ilosc]]</f>
        <v>2654</v>
      </c>
      <c r="H1235" s="2">
        <f>IF(cukier[[#This Row],[Dotychczas Kupno]]&lt;100, 0,IF(cukier[[#This Row],[Dotychczas Kupno]]&lt;1000, 0.05, IF(cukier[[#This Row],[Dotychczas Kupno]]&lt;10000, 0.1, 0.2)))</f>
        <v>0.1</v>
      </c>
      <c r="I1235" s="2">
        <f>cukier[[#This Row],[Rabat]]*cukier[[#This Row],[Ilosc]]</f>
        <v>16.100000000000001</v>
      </c>
    </row>
    <row r="1236" spans="1:9" x14ac:dyDescent="0.25">
      <c r="A1236" s="1">
        <v>40395</v>
      </c>
      <c r="B1236" s="2" t="s">
        <v>12</v>
      </c>
      <c r="C1236">
        <v>80</v>
      </c>
      <c r="D1236">
        <f>SUMIF(B:B,cukier[[#This Row],[NIP]],C:C)</f>
        <v>5492</v>
      </c>
      <c r="E1236" s="2">
        <f>YEAR(cukier[[#This Row],[Data]])</f>
        <v>2010</v>
      </c>
      <c r="F1236" s="2">
        <f>VLOOKUP(cukier[[#This Row],[Rok]],$U$8:$V$17,2)*cukier[[#This Row],[Ilosc]]</f>
        <v>168</v>
      </c>
      <c r="G1236" s="2">
        <f>SUMIFS(C:C,A:A,"&lt;"&amp;A1236,B:B,cukier[[#This Row],[NIP]])+cukier[[#This Row],[Ilosc]]</f>
        <v>2682</v>
      </c>
      <c r="H1236" s="2">
        <f>IF(cukier[[#This Row],[Dotychczas Kupno]]&lt;100, 0,IF(cukier[[#This Row],[Dotychczas Kupno]]&lt;1000, 0.05, IF(cukier[[#This Row],[Dotychczas Kupno]]&lt;10000, 0.1, 0.2)))</f>
        <v>0.1</v>
      </c>
      <c r="I1236" s="2">
        <f>cukier[[#This Row],[Rabat]]*cukier[[#This Row],[Ilosc]]</f>
        <v>8</v>
      </c>
    </row>
    <row r="1237" spans="1:9" x14ac:dyDescent="0.25">
      <c r="A1237" s="1">
        <v>40395</v>
      </c>
      <c r="B1237" s="2" t="s">
        <v>172</v>
      </c>
      <c r="C1237">
        <v>9</v>
      </c>
      <c r="D1237">
        <f>SUMIF(B:B,cukier[[#This Row],[NIP]],C:C)</f>
        <v>44</v>
      </c>
      <c r="E1237" s="2">
        <f>YEAR(cukier[[#This Row],[Data]])</f>
        <v>2010</v>
      </c>
      <c r="F1237" s="2">
        <f>VLOOKUP(cukier[[#This Row],[Rok]],$U$8:$V$17,2)*cukier[[#This Row],[Ilosc]]</f>
        <v>18.900000000000002</v>
      </c>
      <c r="G1237" s="2">
        <f>SUMIFS(C:C,A:A,"&lt;"&amp;A1237,B:B,cukier[[#This Row],[NIP]])+cukier[[#This Row],[Ilosc]]</f>
        <v>34</v>
      </c>
      <c r="H1237" s="2">
        <f>IF(cukier[[#This Row],[Dotychczas Kupno]]&lt;100, 0,IF(cukier[[#This Row],[Dotychczas Kupno]]&lt;1000, 0.05, IF(cukier[[#This Row],[Dotychczas Kupno]]&lt;10000, 0.1, 0.2)))</f>
        <v>0</v>
      </c>
      <c r="I1237" s="2">
        <f>cukier[[#This Row],[Rabat]]*cukier[[#This Row],[Ilosc]]</f>
        <v>0</v>
      </c>
    </row>
    <row r="1238" spans="1:9" x14ac:dyDescent="0.25">
      <c r="A1238" s="1">
        <v>40396</v>
      </c>
      <c r="B1238" s="2" t="s">
        <v>12</v>
      </c>
      <c r="C1238">
        <v>160</v>
      </c>
      <c r="D1238">
        <f>SUMIF(B:B,cukier[[#This Row],[NIP]],C:C)</f>
        <v>5492</v>
      </c>
      <c r="E1238" s="2">
        <f>YEAR(cukier[[#This Row],[Data]])</f>
        <v>2010</v>
      </c>
      <c r="F1238" s="2">
        <f>VLOOKUP(cukier[[#This Row],[Rok]],$U$8:$V$17,2)*cukier[[#This Row],[Ilosc]]</f>
        <v>336</v>
      </c>
      <c r="G1238" s="2">
        <f>SUMIFS(C:C,A:A,"&lt;"&amp;A1238,B:B,cukier[[#This Row],[NIP]])+cukier[[#This Row],[Ilosc]]</f>
        <v>2842</v>
      </c>
      <c r="H1238" s="2">
        <f>IF(cukier[[#This Row],[Dotychczas Kupno]]&lt;100, 0,IF(cukier[[#This Row],[Dotychczas Kupno]]&lt;1000, 0.05, IF(cukier[[#This Row],[Dotychczas Kupno]]&lt;10000, 0.1, 0.2)))</f>
        <v>0.1</v>
      </c>
      <c r="I1238" s="2">
        <f>cukier[[#This Row],[Rabat]]*cukier[[#This Row],[Ilosc]]</f>
        <v>16</v>
      </c>
    </row>
    <row r="1239" spans="1:9" x14ac:dyDescent="0.25">
      <c r="A1239" s="1">
        <v>40399</v>
      </c>
      <c r="B1239" s="2" t="s">
        <v>113</v>
      </c>
      <c r="C1239">
        <v>18</v>
      </c>
      <c r="D1239">
        <f>SUMIF(B:B,cukier[[#This Row],[NIP]],C:C)</f>
        <v>63</v>
      </c>
      <c r="E1239" s="2">
        <f>YEAR(cukier[[#This Row],[Data]])</f>
        <v>2010</v>
      </c>
      <c r="F1239" s="2">
        <f>VLOOKUP(cukier[[#This Row],[Rok]],$U$8:$V$17,2)*cukier[[#This Row],[Ilosc]]</f>
        <v>37.800000000000004</v>
      </c>
      <c r="G1239" s="2">
        <f>SUMIFS(C:C,A:A,"&lt;"&amp;A1239,B:B,cukier[[#This Row],[NIP]])+cukier[[#This Row],[Ilosc]]</f>
        <v>46</v>
      </c>
      <c r="H1239" s="2">
        <f>IF(cukier[[#This Row],[Dotychczas Kupno]]&lt;100, 0,IF(cukier[[#This Row],[Dotychczas Kupno]]&lt;1000, 0.05, IF(cukier[[#This Row],[Dotychczas Kupno]]&lt;10000, 0.1, 0.2)))</f>
        <v>0</v>
      </c>
      <c r="I1239" s="2">
        <f>cukier[[#This Row],[Rabat]]*cukier[[#This Row],[Ilosc]]</f>
        <v>0</v>
      </c>
    </row>
    <row r="1240" spans="1:9" x14ac:dyDescent="0.25">
      <c r="A1240" s="1">
        <v>40401</v>
      </c>
      <c r="B1240" s="2" t="s">
        <v>10</v>
      </c>
      <c r="C1240">
        <v>150</v>
      </c>
      <c r="D1240">
        <f>SUMIF(B:B,cukier[[#This Row],[NIP]],C:C)</f>
        <v>4831</v>
      </c>
      <c r="E1240" s="2">
        <f>YEAR(cukier[[#This Row],[Data]])</f>
        <v>2010</v>
      </c>
      <c r="F1240" s="2">
        <f>VLOOKUP(cukier[[#This Row],[Rok]],$U$8:$V$17,2)*cukier[[#This Row],[Ilosc]]</f>
        <v>315</v>
      </c>
      <c r="G1240" s="2">
        <f>SUMIFS(C:C,A:A,"&lt;"&amp;A1240,B:B,cukier[[#This Row],[NIP]])+cukier[[#This Row],[Ilosc]]</f>
        <v>2429</v>
      </c>
      <c r="H1240" s="2">
        <f>IF(cukier[[#This Row],[Dotychczas Kupno]]&lt;100, 0,IF(cukier[[#This Row],[Dotychczas Kupno]]&lt;1000, 0.05, IF(cukier[[#This Row],[Dotychczas Kupno]]&lt;10000, 0.1, 0.2)))</f>
        <v>0.1</v>
      </c>
      <c r="I1240" s="2">
        <f>cukier[[#This Row],[Rabat]]*cukier[[#This Row],[Ilosc]]</f>
        <v>15</v>
      </c>
    </row>
    <row r="1241" spans="1:9" x14ac:dyDescent="0.25">
      <c r="A1241" s="1">
        <v>40405</v>
      </c>
      <c r="B1241" s="2" t="s">
        <v>214</v>
      </c>
      <c r="C1241">
        <v>16</v>
      </c>
      <c r="D1241">
        <f>SUMIF(B:B,cukier[[#This Row],[NIP]],C:C)</f>
        <v>16</v>
      </c>
      <c r="E1241" s="2">
        <f>YEAR(cukier[[#This Row],[Data]])</f>
        <v>2010</v>
      </c>
      <c r="F1241" s="2">
        <f>VLOOKUP(cukier[[#This Row],[Rok]],$U$8:$V$17,2)*cukier[[#This Row],[Ilosc]]</f>
        <v>33.6</v>
      </c>
      <c r="G1241" s="2">
        <f>SUMIFS(C:C,A:A,"&lt;"&amp;A1241,B:B,cukier[[#This Row],[NIP]])+cukier[[#This Row],[Ilosc]]</f>
        <v>16</v>
      </c>
      <c r="H1241" s="2">
        <f>IF(cukier[[#This Row],[Dotychczas Kupno]]&lt;100, 0,IF(cukier[[#This Row],[Dotychczas Kupno]]&lt;1000, 0.05, IF(cukier[[#This Row],[Dotychczas Kupno]]&lt;10000, 0.1, 0.2)))</f>
        <v>0</v>
      </c>
      <c r="I1241" s="2">
        <f>cukier[[#This Row],[Rabat]]*cukier[[#This Row],[Ilosc]]</f>
        <v>0</v>
      </c>
    </row>
    <row r="1242" spans="1:9" x14ac:dyDescent="0.25">
      <c r="A1242" s="1">
        <v>40412</v>
      </c>
      <c r="B1242" s="2" t="s">
        <v>69</v>
      </c>
      <c r="C1242">
        <v>158</v>
      </c>
      <c r="D1242">
        <f>SUMIF(B:B,cukier[[#This Row],[NIP]],C:C)</f>
        <v>3803</v>
      </c>
      <c r="E1242" s="2">
        <f>YEAR(cukier[[#This Row],[Data]])</f>
        <v>2010</v>
      </c>
      <c r="F1242" s="2">
        <f>VLOOKUP(cukier[[#This Row],[Rok]],$U$8:$V$17,2)*cukier[[#This Row],[Ilosc]]</f>
        <v>331.8</v>
      </c>
      <c r="G1242" s="2">
        <f>SUMIFS(C:C,A:A,"&lt;"&amp;A1242,B:B,cukier[[#This Row],[NIP]])+cukier[[#This Row],[Ilosc]]</f>
        <v>2253</v>
      </c>
      <c r="H1242" s="2">
        <f>IF(cukier[[#This Row],[Dotychczas Kupno]]&lt;100, 0,IF(cukier[[#This Row],[Dotychczas Kupno]]&lt;1000, 0.05, IF(cukier[[#This Row],[Dotychczas Kupno]]&lt;10000, 0.1, 0.2)))</f>
        <v>0.1</v>
      </c>
      <c r="I1242" s="2">
        <f>cukier[[#This Row],[Rabat]]*cukier[[#This Row],[Ilosc]]</f>
        <v>15.8</v>
      </c>
    </row>
    <row r="1243" spans="1:9" x14ac:dyDescent="0.25">
      <c r="A1243" s="1">
        <v>40414</v>
      </c>
      <c r="B1243" s="2" t="s">
        <v>61</v>
      </c>
      <c r="C1243">
        <v>29</v>
      </c>
      <c r="D1243">
        <f>SUMIF(B:B,cukier[[#This Row],[NIP]],C:C)</f>
        <v>3705</v>
      </c>
      <c r="E1243" s="2">
        <f>YEAR(cukier[[#This Row],[Data]])</f>
        <v>2010</v>
      </c>
      <c r="F1243" s="2">
        <f>VLOOKUP(cukier[[#This Row],[Rok]],$U$8:$V$17,2)*cukier[[#This Row],[Ilosc]]</f>
        <v>60.900000000000006</v>
      </c>
      <c r="G1243" s="2">
        <f>SUMIFS(C:C,A:A,"&lt;"&amp;A1243,B:B,cukier[[#This Row],[NIP]])+cukier[[#This Row],[Ilosc]]</f>
        <v>2034</v>
      </c>
      <c r="H1243" s="2">
        <f>IF(cukier[[#This Row],[Dotychczas Kupno]]&lt;100, 0,IF(cukier[[#This Row],[Dotychczas Kupno]]&lt;1000, 0.05, IF(cukier[[#This Row],[Dotychczas Kupno]]&lt;10000, 0.1, 0.2)))</f>
        <v>0.1</v>
      </c>
      <c r="I1243" s="2">
        <f>cukier[[#This Row],[Rabat]]*cukier[[#This Row],[Ilosc]]</f>
        <v>2.9000000000000004</v>
      </c>
    </row>
    <row r="1244" spans="1:9" x14ac:dyDescent="0.25">
      <c r="A1244" s="1">
        <v>40423</v>
      </c>
      <c r="B1244" s="2" t="s">
        <v>106</v>
      </c>
      <c r="C1244">
        <v>6</v>
      </c>
      <c r="D1244">
        <f>SUMIF(B:B,cukier[[#This Row],[NIP]],C:C)</f>
        <v>27</v>
      </c>
      <c r="E1244" s="2">
        <f>YEAR(cukier[[#This Row],[Data]])</f>
        <v>2010</v>
      </c>
      <c r="F1244" s="2">
        <f>VLOOKUP(cukier[[#This Row],[Rok]],$U$8:$V$17,2)*cukier[[#This Row],[Ilosc]]</f>
        <v>12.600000000000001</v>
      </c>
      <c r="G1244" s="2">
        <f>SUMIFS(C:C,A:A,"&lt;"&amp;A1244,B:B,cukier[[#This Row],[NIP]])+cukier[[#This Row],[Ilosc]]</f>
        <v>26</v>
      </c>
      <c r="H1244" s="2">
        <f>IF(cukier[[#This Row],[Dotychczas Kupno]]&lt;100, 0,IF(cukier[[#This Row],[Dotychczas Kupno]]&lt;1000, 0.05, IF(cukier[[#This Row],[Dotychczas Kupno]]&lt;10000, 0.1, 0.2)))</f>
        <v>0</v>
      </c>
      <c r="I1244" s="2">
        <f>cukier[[#This Row],[Rabat]]*cukier[[#This Row],[Ilosc]]</f>
        <v>0</v>
      </c>
    </row>
    <row r="1245" spans="1:9" x14ac:dyDescent="0.25">
      <c r="A1245" s="1">
        <v>40423</v>
      </c>
      <c r="B1245" s="2" t="s">
        <v>9</v>
      </c>
      <c r="C1245">
        <v>489</v>
      </c>
      <c r="D1245">
        <f>SUMIF(B:B,cukier[[#This Row],[NIP]],C:C)</f>
        <v>26955</v>
      </c>
      <c r="E1245" s="2">
        <f>YEAR(cukier[[#This Row],[Data]])</f>
        <v>2010</v>
      </c>
      <c r="F1245" s="2">
        <f>VLOOKUP(cukier[[#This Row],[Rok]],$U$8:$V$17,2)*cukier[[#This Row],[Ilosc]]</f>
        <v>1026.9000000000001</v>
      </c>
      <c r="G1245" s="2">
        <f>SUMIFS(C:C,A:A,"&lt;"&amp;A1245,B:B,cukier[[#This Row],[NIP]])+cukier[[#This Row],[Ilosc]]</f>
        <v>15251</v>
      </c>
      <c r="H1245" s="2">
        <f>IF(cukier[[#This Row],[Dotychczas Kupno]]&lt;100, 0,IF(cukier[[#This Row],[Dotychczas Kupno]]&lt;1000, 0.05, IF(cukier[[#This Row],[Dotychczas Kupno]]&lt;10000, 0.1, 0.2)))</f>
        <v>0.2</v>
      </c>
      <c r="I1245" s="2">
        <f>cukier[[#This Row],[Rabat]]*cukier[[#This Row],[Ilosc]]</f>
        <v>97.800000000000011</v>
      </c>
    </row>
    <row r="1246" spans="1:9" x14ac:dyDescent="0.25">
      <c r="A1246" s="1">
        <v>40425</v>
      </c>
      <c r="B1246" s="2" t="s">
        <v>35</v>
      </c>
      <c r="C1246">
        <v>200</v>
      </c>
      <c r="D1246">
        <f>SUMIF(B:B,cukier[[#This Row],[NIP]],C:C)</f>
        <v>4407</v>
      </c>
      <c r="E1246" s="2">
        <f>YEAR(cukier[[#This Row],[Data]])</f>
        <v>2010</v>
      </c>
      <c r="F1246" s="2">
        <f>VLOOKUP(cukier[[#This Row],[Rok]],$U$8:$V$17,2)*cukier[[#This Row],[Ilosc]]</f>
        <v>420</v>
      </c>
      <c r="G1246" s="2">
        <f>SUMIFS(C:C,A:A,"&lt;"&amp;A1246,B:B,cukier[[#This Row],[NIP]])+cukier[[#This Row],[Ilosc]]</f>
        <v>2163</v>
      </c>
      <c r="H1246" s="2">
        <f>IF(cukier[[#This Row],[Dotychczas Kupno]]&lt;100, 0,IF(cukier[[#This Row],[Dotychczas Kupno]]&lt;1000, 0.05, IF(cukier[[#This Row],[Dotychczas Kupno]]&lt;10000, 0.1, 0.2)))</f>
        <v>0.1</v>
      </c>
      <c r="I1246" s="2">
        <f>cukier[[#This Row],[Rabat]]*cukier[[#This Row],[Ilosc]]</f>
        <v>20</v>
      </c>
    </row>
    <row r="1247" spans="1:9" x14ac:dyDescent="0.25">
      <c r="A1247" s="1">
        <v>40427</v>
      </c>
      <c r="B1247" s="2" t="s">
        <v>10</v>
      </c>
      <c r="C1247">
        <v>28</v>
      </c>
      <c r="D1247">
        <f>SUMIF(B:B,cukier[[#This Row],[NIP]],C:C)</f>
        <v>4831</v>
      </c>
      <c r="E1247" s="2">
        <f>YEAR(cukier[[#This Row],[Data]])</f>
        <v>2010</v>
      </c>
      <c r="F1247" s="2">
        <f>VLOOKUP(cukier[[#This Row],[Rok]],$U$8:$V$17,2)*cukier[[#This Row],[Ilosc]]</f>
        <v>58.800000000000004</v>
      </c>
      <c r="G1247" s="2">
        <f>SUMIFS(C:C,A:A,"&lt;"&amp;A1247,B:B,cukier[[#This Row],[NIP]])+cukier[[#This Row],[Ilosc]]</f>
        <v>2457</v>
      </c>
      <c r="H1247" s="2">
        <f>IF(cukier[[#This Row],[Dotychczas Kupno]]&lt;100, 0,IF(cukier[[#This Row],[Dotychczas Kupno]]&lt;1000, 0.05, IF(cukier[[#This Row],[Dotychczas Kupno]]&lt;10000, 0.1, 0.2)))</f>
        <v>0.1</v>
      </c>
      <c r="I1247" s="2">
        <f>cukier[[#This Row],[Rabat]]*cukier[[#This Row],[Ilosc]]</f>
        <v>2.8000000000000003</v>
      </c>
    </row>
    <row r="1248" spans="1:9" x14ac:dyDescent="0.25">
      <c r="A1248" s="1">
        <v>40431</v>
      </c>
      <c r="B1248" s="2" t="s">
        <v>10</v>
      </c>
      <c r="C1248">
        <v>28</v>
      </c>
      <c r="D1248">
        <f>SUMIF(B:B,cukier[[#This Row],[NIP]],C:C)</f>
        <v>4831</v>
      </c>
      <c r="E1248" s="2">
        <f>YEAR(cukier[[#This Row],[Data]])</f>
        <v>2010</v>
      </c>
      <c r="F1248" s="2">
        <f>VLOOKUP(cukier[[#This Row],[Rok]],$U$8:$V$17,2)*cukier[[#This Row],[Ilosc]]</f>
        <v>58.800000000000004</v>
      </c>
      <c r="G1248" s="2">
        <f>SUMIFS(C:C,A:A,"&lt;"&amp;A1248,B:B,cukier[[#This Row],[NIP]])+cukier[[#This Row],[Ilosc]]</f>
        <v>2485</v>
      </c>
      <c r="H1248" s="2">
        <f>IF(cukier[[#This Row],[Dotychczas Kupno]]&lt;100, 0,IF(cukier[[#This Row],[Dotychczas Kupno]]&lt;1000, 0.05, IF(cukier[[#This Row],[Dotychczas Kupno]]&lt;10000, 0.1, 0.2)))</f>
        <v>0.1</v>
      </c>
      <c r="I1248" s="2">
        <f>cukier[[#This Row],[Rabat]]*cukier[[#This Row],[Ilosc]]</f>
        <v>2.8000000000000003</v>
      </c>
    </row>
    <row r="1249" spans="1:9" x14ac:dyDescent="0.25">
      <c r="A1249" s="1">
        <v>40432</v>
      </c>
      <c r="B1249" s="2" t="s">
        <v>9</v>
      </c>
      <c r="C1249">
        <v>297</v>
      </c>
      <c r="D1249">
        <f>SUMIF(B:B,cukier[[#This Row],[NIP]],C:C)</f>
        <v>26955</v>
      </c>
      <c r="E1249" s="2">
        <f>YEAR(cukier[[#This Row],[Data]])</f>
        <v>2010</v>
      </c>
      <c r="F1249" s="2">
        <f>VLOOKUP(cukier[[#This Row],[Rok]],$U$8:$V$17,2)*cukier[[#This Row],[Ilosc]]</f>
        <v>623.70000000000005</v>
      </c>
      <c r="G1249" s="2">
        <f>SUMIFS(C:C,A:A,"&lt;"&amp;A1249,B:B,cukier[[#This Row],[NIP]])+cukier[[#This Row],[Ilosc]]</f>
        <v>15548</v>
      </c>
      <c r="H1249" s="2">
        <f>IF(cukier[[#This Row],[Dotychczas Kupno]]&lt;100, 0,IF(cukier[[#This Row],[Dotychczas Kupno]]&lt;1000, 0.05, IF(cukier[[#This Row],[Dotychczas Kupno]]&lt;10000, 0.1, 0.2)))</f>
        <v>0.2</v>
      </c>
      <c r="I1249" s="2">
        <f>cukier[[#This Row],[Rabat]]*cukier[[#This Row],[Ilosc]]</f>
        <v>59.400000000000006</v>
      </c>
    </row>
    <row r="1250" spans="1:9" x14ac:dyDescent="0.25">
      <c r="A1250" s="1">
        <v>40434</v>
      </c>
      <c r="B1250" s="2" t="s">
        <v>17</v>
      </c>
      <c r="C1250">
        <v>227</v>
      </c>
      <c r="D1250">
        <f>SUMIF(B:B,cukier[[#This Row],[NIP]],C:C)</f>
        <v>19896</v>
      </c>
      <c r="E1250" s="2">
        <f>YEAR(cukier[[#This Row],[Data]])</f>
        <v>2010</v>
      </c>
      <c r="F1250" s="2">
        <f>VLOOKUP(cukier[[#This Row],[Rok]],$U$8:$V$17,2)*cukier[[#This Row],[Ilosc]]</f>
        <v>476.70000000000005</v>
      </c>
      <c r="G1250" s="2">
        <f>SUMIFS(C:C,A:A,"&lt;"&amp;A1250,B:B,cukier[[#This Row],[NIP]])+cukier[[#This Row],[Ilosc]]</f>
        <v>11204</v>
      </c>
      <c r="H1250" s="2">
        <f>IF(cukier[[#This Row],[Dotychczas Kupno]]&lt;100, 0,IF(cukier[[#This Row],[Dotychczas Kupno]]&lt;1000, 0.05, IF(cukier[[#This Row],[Dotychczas Kupno]]&lt;10000, 0.1, 0.2)))</f>
        <v>0.2</v>
      </c>
      <c r="I1250" s="2">
        <f>cukier[[#This Row],[Rabat]]*cukier[[#This Row],[Ilosc]]</f>
        <v>45.400000000000006</v>
      </c>
    </row>
    <row r="1251" spans="1:9" x14ac:dyDescent="0.25">
      <c r="A1251" s="1">
        <v>40434</v>
      </c>
      <c r="B1251" s="2" t="s">
        <v>140</v>
      </c>
      <c r="C1251">
        <v>14</v>
      </c>
      <c r="D1251">
        <f>SUMIF(B:B,cukier[[#This Row],[NIP]],C:C)</f>
        <v>40</v>
      </c>
      <c r="E1251" s="2">
        <f>YEAR(cukier[[#This Row],[Data]])</f>
        <v>2010</v>
      </c>
      <c r="F1251" s="2">
        <f>VLOOKUP(cukier[[#This Row],[Rok]],$U$8:$V$17,2)*cukier[[#This Row],[Ilosc]]</f>
        <v>29.400000000000002</v>
      </c>
      <c r="G1251" s="2">
        <f>SUMIFS(C:C,A:A,"&lt;"&amp;A1251,B:B,cukier[[#This Row],[NIP]])+cukier[[#This Row],[Ilosc]]</f>
        <v>40</v>
      </c>
      <c r="H1251" s="2">
        <f>IF(cukier[[#This Row],[Dotychczas Kupno]]&lt;100, 0,IF(cukier[[#This Row],[Dotychczas Kupno]]&lt;1000, 0.05, IF(cukier[[#This Row],[Dotychczas Kupno]]&lt;10000, 0.1, 0.2)))</f>
        <v>0</v>
      </c>
      <c r="I1251" s="2">
        <f>cukier[[#This Row],[Rabat]]*cukier[[#This Row],[Ilosc]]</f>
        <v>0</v>
      </c>
    </row>
    <row r="1252" spans="1:9" x14ac:dyDescent="0.25">
      <c r="A1252" s="1">
        <v>40437</v>
      </c>
      <c r="B1252" s="2" t="s">
        <v>98</v>
      </c>
      <c r="C1252">
        <v>20</v>
      </c>
      <c r="D1252">
        <f>SUMIF(B:B,cukier[[#This Row],[NIP]],C:C)</f>
        <v>55</v>
      </c>
      <c r="E1252" s="2">
        <f>YEAR(cukier[[#This Row],[Data]])</f>
        <v>2010</v>
      </c>
      <c r="F1252" s="2">
        <f>VLOOKUP(cukier[[#This Row],[Rok]],$U$8:$V$17,2)*cukier[[#This Row],[Ilosc]]</f>
        <v>42</v>
      </c>
      <c r="G1252" s="2">
        <f>SUMIFS(C:C,A:A,"&lt;"&amp;A1252,B:B,cukier[[#This Row],[NIP]])+cukier[[#This Row],[Ilosc]]</f>
        <v>51</v>
      </c>
      <c r="H1252" s="2">
        <f>IF(cukier[[#This Row],[Dotychczas Kupno]]&lt;100, 0,IF(cukier[[#This Row],[Dotychczas Kupno]]&lt;1000, 0.05, IF(cukier[[#This Row],[Dotychczas Kupno]]&lt;10000, 0.1, 0.2)))</f>
        <v>0</v>
      </c>
      <c r="I1252" s="2">
        <f>cukier[[#This Row],[Rabat]]*cukier[[#This Row],[Ilosc]]</f>
        <v>0</v>
      </c>
    </row>
    <row r="1253" spans="1:9" x14ac:dyDescent="0.25">
      <c r="A1253" s="1">
        <v>40439</v>
      </c>
      <c r="B1253" s="2" t="s">
        <v>63</v>
      </c>
      <c r="C1253">
        <v>194</v>
      </c>
      <c r="D1253">
        <f>SUMIF(B:B,cukier[[#This Row],[NIP]],C:C)</f>
        <v>1002</v>
      </c>
      <c r="E1253" s="2">
        <f>YEAR(cukier[[#This Row],[Data]])</f>
        <v>2010</v>
      </c>
      <c r="F1253" s="2">
        <f>VLOOKUP(cukier[[#This Row],[Rok]],$U$8:$V$17,2)*cukier[[#This Row],[Ilosc]]</f>
        <v>407.40000000000003</v>
      </c>
      <c r="G1253" s="2">
        <f>SUMIFS(C:C,A:A,"&lt;"&amp;A1253,B:B,cukier[[#This Row],[NIP]])+cukier[[#This Row],[Ilosc]]</f>
        <v>600</v>
      </c>
      <c r="H1253" s="2">
        <f>IF(cukier[[#This Row],[Dotychczas Kupno]]&lt;100, 0,IF(cukier[[#This Row],[Dotychczas Kupno]]&lt;1000, 0.05, IF(cukier[[#This Row],[Dotychczas Kupno]]&lt;10000, 0.1, 0.2)))</f>
        <v>0.05</v>
      </c>
      <c r="I1253" s="2">
        <f>cukier[[#This Row],[Rabat]]*cukier[[#This Row],[Ilosc]]</f>
        <v>9.7000000000000011</v>
      </c>
    </row>
    <row r="1254" spans="1:9" x14ac:dyDescent="0.25">
      <c r="A1254" s="1">
        <v>40439</v>
      </c>
      <c r="B1254" s="2" t="s">
        <v>35</v>
      </c>
      <c r="C1254">
        <v>58</v>
      </c>
      <c r="D1254">
        <f>SUMIF(B:B,cukier[[#This Row],[NIP]],C:C)</f>
        <v>4407</v>
      </c>
      <c r="E1254" s="2">
        <f>YEAR(cukier[[#This Row],[Data]])</f>
        <v>2010</v>
      </c>
      <c r="F1254" s="2">
        <f>VLOOKUP(cukier[[#This Row],[Rok]],$U$8:$V$17,2)*cukier[[#This Row],[Ilosc]]</f>
        <v>121.80000000000001</v>
      </c>
      <c r="G1254" s="2">
        <f>SUMIFS(C:C,A:A,"&lt;"&amp;A1254,B:B,cukier[[#This Row],[NIP]])+cukier[[#This Row],[Ilosc]]</f>
        <v>2221</v>
      </c>
      <c r="H1254" s="2">
        <f>IF(cukier[[#This Row],[Dotychczas Kupno]]&lt;100, 0,IF(cukier[[#This Row],[Dotychczas Kupno]]&lt;1000, 0.05, IF(cukier[[#This Row],[Dotychczas Kupno]]&lt;10000, 0.1, 0.2)))</f>
        <v>0.1</v>
      </c>
      <c r="I1254" s="2">
        <f>cukier[[#This Row],[Rabat]]*cukier[[#This Row],[Ilosc]]</f>
        <v>5.8000000000000007</v>
      </c>
    </row>
    <row r="1255" spans="1:9" x14ac:dyDescent="0.25">
      <c r="A1255" s="1">
        <v>40440</v>
      </c>
      <c r="B1255" s="2" t="s">
        <v>66</v>
      </c>
      <c r="C1255">
        <v>30</v>
      </c>
      <c r="D1255">
        <f>SUMIF(B:B,cukier[[#This Row],[NIP]],C:C)</f>
        <v>3795</v>
      </c>
      <c r="E1255" s="2">
        <f>YEAR(cukier[[#This Row],[Data]])</f>
        <v>2010</v>
      </c>
      <c r="F1255" s="2">
        <f>VLOOKUP(cukier[[#This Row],[Rok]],$U$8:$V$17,2)*cukier[[#This Row],[Ilosc]]</f>
        <v>63</v>
      </c>
      <c r="G1255" s="2">
        <f>SUMIFS(C:C,A:A,"&lt;"&amp;A1255,B:B,cukier[[#This Row],[NIP]])+cukier[[#This Row],[Ilosc]]</f>
        <v>2372</v>
      </c>
      <c r="H1255" s="2">
        <f>IF(cukier[[#This Row],[Dotychczas Kupno]]&lt;100, 0,IF(cukier[[#This Row],[Dotychczas Kupno]]&lt;1000, 0.05, IF(cukier[[#This Row],[Dotychczas Kupno]]&lt;10000, 0.1, 0.2)))</f>
        <v>0.1</v>
      </c>
      <c r="I1255" s="2">
        <f>cukier[[#This Row],[Rabat]]*cukier[[#This Row],[Ilosc]]</f>
        <v>3</v>
      </c>
    </row>
    <row r="1256" spans="1:9" x14ac:dyDescent="0.25">
      <c r="A1256" s="1">
        <v>40440</v>
      </c>
      <c r="B1256" s="2" t="s">
        <v>17</v>
      </c>
      <c r="C1256">
        <v>159</v>
      </c>
      <c r="D1256">
        <f>SUMIF(B:B,cukier[[#This Row],[NIP]],C:C)</f>
        <v>19896</v>
      </c>
      <c r="E1256" s="2">
        <f>YEAR(cukier[[#This Row],[Data]])</f>
        <v>2010</v>
      </c>
      <c r="F1256" s="2">
        <f>VLOOKUP(cukier[[#This Row],[Rok]],$U$8:$V$17,2)*cukier[[#This Row],[Ilosc]]</f>
        <v>333.90000000000003</v>
      </c>
      <c r="G1256" s="2">
        <f>SUMIFS(C:C,A:A,"&lt;"&amp;A1256,B:B,cukier[[#This Row],[NIP]])+cukier[[#This Row],[Ilosc]]</f>
        <v>11363</v>
      </c>
      <c r="H1256" s="2">
        <f>IF(cukier[[#This Row],[Dotychczas Kupno]]&lt;100, 0,IF(cukier[[#This Row],[Dotychczas Kupno]]&lt;1000, 0.05, IF(cukier[[#This Row],[Dotychczas Kupno]]&lt;10000, 0.1, 0.2)))</f>
        <v>0.2</v>
      </c>
      <c r="I1256" s="2">
        <f>cukier[[#This Row],[Rabat]]*cukier[[#This Row],[Ilosc]]</f>
        <v>31.8</v>
      </c>
    </row>
    <row r="1257" spans="1:9" x14ac:dyDescent="0.25">
      <c r="A1257" s="1">
        <v>40443</v>
      </c>
      <c r="B1257" s="2" t="s">
        <v>22</v>
      </c>
      <c r="C1257">
        <v>279</v>
      </c>
      <c r="D1257">
        <f>SUMIF(B:B,cukier[[#This Row],[NIP]],C:C)</f>
        <v>26025</v>
      </c>
      <c r="E1257" s="2">
        <f>YEAR(cukier[[#This Row],[Data]])</f>
        <v>2010</v>
      </c>
      <c r="F1257" s="2">
        <f>VLOOKUP(cukier[[#This Row],[Rok]],$U$8:$V$17,2)*cukier[[#This Row],[Ilosc]]</f>
        <v>585.9</v>
      </c>
      <c r="G1257" s="2">
        <f>SUMIFS(C:C,A:A,"&lt;"&amp;A1257,B:B,cukier[[#This Row],[NIP]])+cukier[[#This Row],[Ilosc]]</f>
        <v>14500</v>
      </c>
      <c r="H1257" s="2">
        <f>IF(cukier[[#This Row],[Dotychczas Kupno]]&lt;100, 0,IF(cukier[[#This Row],[Dotychczas Kupno]]&lt;1000, 0.05, IF(cukier[[#This Row],[Dotychczas Kupno]]&lt;10000, 0.1, 0.2)))</f>
        <v>0.2</v>
      </c>
      <c r="I1257" s="2">
        <f>cukier[[#This Row],[Rabat]]*cukier[[#This Row],[Ilosc]]</f>
        <v>55.800000000000004</v>
      </c>
    </row>
    <row r="1258" spans="1:9" x14ac:dyDescent="0.25">
      <c r="A1258" s="1">
        <v>40444</v>
      </c>
      <c r="B1258" s="2" t="s">
        <v>26</v>
      </c>
      <c r="C1258">
        <v>38</v>
      </c>
      <c r="D1258">
        <f>SUMIF(B:B,cukier[[#This Row],[NIP]],C:C)</f>
        <v>2286</v>
      </c>
      <c r="E1258" s="2">
        <f>YEAR(cukier[[#This Row],[Data]])</f>
        <v>2010</v>
      </c>
      <c r="F1258" s="2">
        <f>VLOOKUP(cukier[[#This Row],[Rok]],$U$8:$V$17,2)*cukier[[#This Row],[Ilosc]]</f>
        <v>79.8</v>
      </c>
      <c r="G1258" s="2">
        <f>SUMIFS(C:C,A:A,"&lt;"&amp;A1258,B:B,cukier[[#This Row],[NIP]])+cukier[[#This Row],[Ilosc]]</f>
        <v>674</v>
      </c>
      <c r="H1258" s="2">
        <f>IF(cukier[[#This Row],[Dotychczas Kupno]]&lt;100, 0,IF(cukier[[#This Row],[Dotychczas Kupno]]&lt;1000, 0.05, IF(cukier[[#This Row],[Dotychczas Kupno]]&lt;10000, 0.1, 0.2)))</f>
        <v>0.05</v>
      </c>
      <c r="I1258" s="2">
        <f>cukier[[#This Row],[Rabat]]*cukier[[#This Row],[Ilosc]]</f>
        <v>1.9000000000000001</v>
      </c>
    </row>
    <row r="1259" spans="1:9" x14ac:dyDescent="0.25">
      <c r="A1259" s="1">
        <v>40446</v>
      </c>
      <c r="B1259" s="2" t="s">
        <v>36</v>
      </c>
      <c r="C1259">
        <v>7</v>
      </c>
      <c r="D1259">
        <f>SUMIF(B:B,cukier[[#This Row],[NIP]],C:C)</f>
        <v>48</v>
      </c>
      <c r="E1259" s="2">
        <f>YEAR(cukier[[#This Row],[Data]])</f>
        <v>2010</v>
      </c>
      <c r="F1259" s="2">
        <f>VLOOKUP(cukier[[#This Row],[Rok]],$U$8:$V$17,2)*cukier[[#This Row],[Ilosc]]</f>
        <v>14.700000000000001</v>
      </c>
      <c r="G1259" s="2">
        <f>SUMIFS(C:C,A:A,"&lt;"&amp;A1259,B:B,cukier[[#This Row],[NIP]])+cukier[[#This Row],[Ilosc]]</f>
        <v>41</v>
      </c>
      <c r="H1259" s="2">
        <f>IF(cukier[[#This Row],[Dotychczas Kupno]]&lt;100, 0,IF(cukier[[#This Row],[Dotychczas Kupno]]&lt;1000, 0.05, IF(cukier[[#This Row],[Dotychczas Kupno]]&lt;10000, 0.1, 0.2)))</f>
        <v>0</v>
      </c>
      <c r="I1259" s="2">
        <f>cukier[[#This Row],[Rabat]]*cukier[[#This Row],[Ilosc]]</f>
        <v>0</v>
      </c>
    </row>
    <row r="1260" spans="1:9" x14ac:dyDescent="0.25">
      <c r="A1260" s="1">
        <v>40447</v>
      </c>
      <c r="B1260" s="2" t="s">
        <v>22</v>
      </c>
      <c r="C1260">
        <v>154</v>
      </c>
      <c r="D1260">
        <f>SUMIF(B:B,cukier[[#This Row],[NIP]],C:C)</f>
        <v>26025</v>
      </c>
      <c r="E1260" s="2">
        <f>YEAR(cukier[[#This Row],[Data]])</f>
        <v>2010</v>
      </c>
      <c r="F1260" s="2">
        <f>VLOOKUP(cukier[[#This Row],[Rok]],$U$8:$V$17,2)*cukier[[#This Row],[Ilosc]]</f>
        <v>323.40000000000003</v>
      </c>
      <c r="G1260" s="2">
        <f>SUMIFS(C:C,A:A,"&lt;"&amp;A1260,B:B,cukier[[#This Row],[NIP]])+cukier[[#This Row],[Ilosc]]</f>
        <v>14654</v>
      </c>
      <c r="H1260" s="2">
        <f>IF(cukier[[#This Row],[Dotychczas Kupno]]&lt;100, 0,IF(cukier[[#This Row],[Dotychczas Kupno]]&lt;1000, 0.05, IF(cukier[[#This Row],[Dotychczas Kupno]]&lt;10000, 0.1, 0.2)))</f>
        <v>0.2</v>
      </c>
      <c r="I1260" s="2">
        <f>cukier[[#This Row],[Rabat]]*cukier[[#This Row],[Ilosc]]</f>
        <v>30.8</v>
      </c>
    </row>
    <row r="1261" spans="1:9" x14ac:dyDescent="0.25">
      <c r="A1261" s="1">
        <v>40447</v>
      </c>
      <c r="B1261" s="2" t="s">
        <v>50</v>
      </c>
      <c r="C1261">
        <v>274</v>
      </c>
      <c r="D1261">
        <f>SUMIF(B:B,cukier[[#This Row],[NIP]],C:C)</f>
        <v>22352</v>
      </c>
      <c r="E1261" s="2">
        <f>YEAR(cukier[[#This Row],[Data]])</f>
        <v>2010</v>
      </c>
      <c r="F1261" s="2">
        <f>VLOOKUP(cukier[[#This Row],[Rok]],$U$8:$V$17,2)*cukier[[#This Row],[Ilosc]]</f>
        <v>575.4</v>
      </c>
      <c r="G1261" s="2">
        <f>SUMIFS(C:C,A:A,"&lt;"&amp;A1261,B:B,cukier[[#This Row],[NIP]])+cukier[[#This Row],[Ilosc]]</f>
        <v>15602</v>
      </c>
      <c r="H1261" s="2">
        <f>IF(cukier[[#This Row],[Dotychczas Kupno]]&lt;100, 0,IF(cukier[[#This Row],[Dotychczas Kupno]]&lt;1000, 0.05, IF(cukier[[#This Row],[Dotychczas Kupno]]&lt;10000, 0.1, 0.2)))</f>
        <v>0.2</v>
      </c>
      <c r="I1261" s="2">
        <f>cukier[[#This Row],[Rabat]]*cukier[[#This Row],[Ilosc]]</f>
        <v>54.800000000000004</v>
      </c>
    </row>
    <row r="1262" spans="1:9" x14ac:dyDescent="0.25">
      <c r="A1262" s="1">
        <v>40448</v>
      </c>
      <c r="B1262" s="2" t="s">
        <v>14</v>
      </c>
      <c r="C1262">
        <v>219</v>
      </c>
      <c r="D1262">
        <f>SUMIF(B:B,cukier[[#This Row],[NIP]],C:C)</f>
        <v>23660</v>
      </c>
      <c r="E1262" s="2">
        <f>YEAR(cukier[[#This Row],[Data]])</f>
        <v>2010</v>
      </c>
      <c r="F1262" s="2">
        <f>VLOOKUP(cukier[[#This Row],[Rok]],$U$8:$V$17,2)*cukier[[#This Row],[Ilosc]]</f>
        <v>459.90000000000003</v>
      </c>
      <c r="G1262" s="2">
        <f>SUMIFS(C:C,A:A,"&lt;"&amp;A1262,B:B,cukier[[#This Row],[NIP]])+cukier[[#This Row],[Ilosc]]</f>
        <v>14242</v>
      </c>
      <c r="H1262" s="2">
        <f>IF(cukier[[#This Row],[Dotychczas Kupno]]&lt;100, 0,IF(cukier[[#This Row],[Dotychczas Kupno]]&lt;1000, 0.05, IF(cukier[[#This Row],[Dotychczas Kupno]]&lt;10000, 0.1, 0.2)))</f>
        <v>0.2</v>
      </c>
      <c r="I1262" s="2">
        <f>cukier[[#This Row],[Rabat]]*cukier[[#This Row],[Ilosc]]</f>
        <v>43.800000000000004</v>
      </c>
    </row>
    <row r="1263" spans="1:9" x14ac:dyDescent="0.25">
      <c r="A1263" s="1">
        <v>40449</v>
      </c>
      <c r="B1263" s="2" t="s">
        <v>30</v>
      </c>
      <c r="C1263">
        <v>57</v>
      </c>
      <c r="D1263">
        <f>SUMIF(B:B,cukier[[#This Row],[NIP]],C:C)</f>
        <v>5120</v>
      </c>
      <c r="E1263" s="2">
        <f>YEAR(cukier[[#This Row],[Data]])</f>
        <v>2010</v>
      </c>
      <c r="F1263" s="2">
        <f>VLOOKUP(cukier[[#This Row],[Rok]],$U$8:$V$17,2)*cukier[[#This Row],[Ilosc]]</f>
        <v>119.7</v>
      </c>
      <c r="G1263" s="2">
        <f>SUMIFS(C:C,A:A,"&lt;"&amp;A1263,B:B,cukier[[#This Row],[NIP]])+cukier[[#This Row],[Ilosc]]</f>
        <v>3457</v>
      </c>
      <c r="H1263" s="2">
        <f>IF(cukier[[#This Row],[Dotychczas Kupno]]&lt;100, 0,IF(cukier[[#This Row],[Dotychczas Kupno]]&lt;1000, 0.05, IF(cukier[[#This Row],[Dotychczas Kupno]]&lt;10000, 0.1, 0.2)))</f>
        <v>0.1</v>
      </c>
      <c r="I1263" s="2">
        <f>cukier[[#This Row],[Rabat]]*cukier[[#This Row],[Ilosc]]</f>
        <v>5.7</v>
      </c>
    </row>
    <row r="1264" spans="1:9" x14ac:dyDescent="0.25">
      <c r="A1264" s="1">
        <v>40449</v>
      </c>
      <c r="B1264" s="2" t="s">
        <v>12</v>
      </c>
      <c r="C1264">
        <v>152</v>
      </c>
      <c r="D1264">
        <f>SUMIF(B:B,cukier[[#This Row],[NIP]],C:C)</f>
        <v>5492</v>
      </c>
      <c r="E1264" s="2">
        <f>YEAR(cukier[[#This Row],[Data]])</f>
        <v>2010</v>
      </c>
      <c r="F1264" s="2">
        <f>VLOOKUP(cukier[[#This Row],[Rok]],$U$8:$V$17,2)*cukier[[#This Row],[Ilosc]]</f>
        <v>319.2</v>
      </c>
      <c r="G1264" s="2">
        <f>SUMIFS(C:C,A:A,"&lt;"&amp;A1264,B:B,cukier[[#This Row],[NIP]])+cukier[[#This Row],[Ilosc]]</f>
        <v>2994</v>
      </c>
      <c r="H1264" s="2">
        <f>IF(cukier[[#This Row],[Dotychczas Kupno]]&lt;100, 0,IF(cukier[[#This Row],[Dotychczas Kupno]]&lt;1000, 0.05, IF(cukier[[#This Row],[Dotychczas Kupno]]&lt;10000, 0.1, 0.2)))</f>
        <v>0.1</v>
      </c>
      <c r="I1264" s="2">
        <f>cukier[[#This Row],[Rabat]]*cukier[[#This Row],[Ilosc]]</f>
        <v>15.200000000000001</v>
      </c>
    </row>
    <row r="1265" spans="1:9" x14ac:dyDescent="0.25">
      <c r="A1265" s="1">
        <v>40454</v>
      </c>
      <c r="B1265" s="2" t="s">
        <v>45</v>
      </c>
      <c r="C1265">
        <v>263</v>
      </c>
      <c r="D1265">
        <f>SUMIF(B:B,cukier[[#This Row],[NIP]],C:C)</f>
        <v>26451</v>
      </c>
      <c r="E1265" s="2">
        <f>YEAR(cukier[[#This Row],[Data]])</f>
        <v>2010</v>
      </c>
      <c r="F1265" s="2">
        <f>VLOOKUP(cukier[[#This Row],[Rok]],$U$8:$V$17,2)*cukier[[#This Row],[Ilosc]]</f>
        <v>552.30000000000007</v>
      </c>
      <c r="G1265" s="2">
        <f>SUMIFS(C:C,A:A,"&lt;"&amp;A1265,B:B,cukier[[#This Row],[NIP]])+cukier[[#This Row],[Ilosc]]</f>
        <v>16262</v>
      </c>
      <c r="H1265" s="2">
        <f>IF(cukier[[#This Row],[Dotychczas Kupno]]&lt;100, 0,IF(cukier[[#This Row],[Dotychczas Kupno]]&lt;1000, 0.05, IF(cukier[[#This Row],[Dotychczas Kupno]]&lt;10000, 0.1, 0.2)))</f>
        <v>0.2</v>
      </c>
      <c r="I1265" s="2">
        <f>cukier[[#This Row],[Rabat]]*cukier[[#This Row],[Ilosc]]</f>
        <v>52.6</v>
      </c>
    </row>
    <row r="1266" spans="1:9" x14ac:dyDescent="0.25">
      <c r="A1266" s="1">
        <v>40456</v>
      </c>
      <c r="B1266" s="2" t="s">
        <v>28</v>
      </c>
      <c r="C1266">
        <v>61</v>
      </c>
      <c r="D1266">
        <f>SUMIF(B:B,cukier[[#This Row],[NIP]],C:C)</f>
        <v>4440</v>
      </c>
      <c r="E1266" s="2">
        <f>YEAR(cukier[[#This Row],[Data]])</f>
        <v>2010</v>
      </c>
      <c r="F1266" s="2">
        <f>VLOOKUP(cukier[[#This Row],[Rok]],$U$8:$V$17,2)*cukier[[#This Row],[Ilosc]]</f>
        <v>128.1</v>
      </c>
      <c r="G1266" s="2">
        <f>SUMIFS(C:C,A:A,"&lt;"&amp;A1266,B:B,cukier[[#This Row],[NIP]])+cukier[[#This Row],[Ilosc]]</f>
        <v>2715</v>
      </c>
      <c r="H1266" s="2">
        <f>IF(cukier[[#This Row],[Dotychczas Kupno]]&lt;100, 0,IF(cukier[[#This Row],[Dotychczas Kupno]]&lt;1000, 0.05, IF(cukier[[#This Row],[Dotychczas Kupno]]&lt;10000, 0.1, 0.2)))</f>
        <v>0.1</v>
      </c>
      <c r="I1266" s="2">
        <f>cukier[[#This Row],[Rabat]]*cukier[[#This Row],[Ilosc]]</f>
        <v>6.1000000000000005</v>
      </c>
    </row>
    <row r="1267" spans="1:9" x14ac:dyDescent="0.25">
      <c r="A1267" s="1">
        <v>40456</v>
      </c>
      <c r="B1267" s="2" t="s">
        <v>50</v>
      </c>
      <c r="C1267">
        <v>217</v>
      </c>
      <c r="D1267">
        <f>SUMIF(B:B,cukier[[#This Row],[NIP]],C:C)</f>
        <v>22352</v>
      </c>
      <c r="E1267" s="2">
        <f>YEAR(cukier[[#This Row],[Data]])</f>
        <v>2010</v>
      </c>
      <c r="F1267" s="2">
        <f>VLOOKUP(cukier[[#This Row],[Rok]],$U$8:$V$17,2)*cukier[[#This Row],[Ilosc]]</f>
        <v>455.70000000000005</v>
      </c>
      <c r="G1267" s="2">
        <f>SUMIFS(C:C,A:A,"&lt;"&amp;A1267,B:B,cukier[[#This Row],[NIP]])+cukier[[#This Row],[Ilosc]]</f>
        <v>15819</v>
      </c>
      <c r="H1267" s="2">
        <f>IF(cukier[[#This Row],[Dotychczas Kupno]]&lt;100, 0,IF(cukier[[#This Row],[Dotychczas Kupno]]&lt;1000, 0.05, IF(cukier[[#This Row],[Dotychczas Kupno]]&lt;10000, 0.1, 0.2)))</f>
        <v>0.2</v>
      </c>
      <c r="I1267" s="2">
        <f>cukier[[#This Row],[Rabat]]*cukier[[#This Row],[Ilosc]]</f>
        <v>43.400000000000006</v>
      </c>
    </row>
    <row r="1268" spans="1:9" x14ac:dyDescent="0.25">
      <c r="A1268" s="1">
        <v>40457</v>
      </c>
      <c r="B1268" s="2" t="s">
        <v>61</v>
      </c>
      <c r="C1268">
        <v>28</v>
      </c>
      <c r="D1268">
        <f>SUMIF(B:B,cukier[[#This Row],[NIP]],C:C)</f>
        <v>3705</v>
      </c>
      <c r="E1268" s="2">
        <f>YEAR(cukier[[#This Row],[Data]])</f>
        <v>2010</v>
      </c>
      <c r="F1268" s="2">
        <f>VLOOKUP(cukier[[#This Row],[Rok]],$U$8:$V$17,2)*cukier[[#This Row],[Ilosc]]</f>
        <v>58.800000000000004</v>
      </c>
      <c r="G1268" s="2">
        <f>SUMIFS(C:C,A:A,"&lt;"&amp;A1268,B:B,cukier[[#This Row],[NIP]])+cukier[[#This Row],[Ilosc]]</f>
        <v>2062</v>
      </c>
      <c r="H1268" s="2">
        <f>IF(cukier[[#This Row],[Dotychczas Kupno]]&lt;100, 0,IF(cukier[[#This Row],[Dotychczas Kupno]]&lt;1000, 0.05, IF(cukier[[#This Row],[Dotychczas Kupno]]&lt;10000, 0.1, 0.2)))</f>
        <v>0.1</v>
      </c>
      <c r="I1268" s="2">
        <f>cukier[[#This Row],[Rabat]]*cukier[[#This Row],[Ilosc]]</f>
        <v>2.8000000000000003</v>
      </c>
    </row>
    <row r="1269" spans="1:9" x14ac:dyDescent="0.25">
      <c r="A1269" s="1">
        <v>40457</v>
      </c>
      <c r="B1269" s="2" t="s">
        <v>45</v>
      </c>
      <c r="C1269">
        <v>299</v>
      </c>
      <c r="D1269">
        <f>SUMIF(B:B,cukier[[#This Row],[NIP]],C:C)</f>
        <v>26451</v>
      </c>
      <c r="E1269" s="2">
        <f>YEAR(cukier[[#This Row],[Data]])</f>
        <v>2010</v>
      </c>
      <c r="F1269" s="2">
        <f>VLOOKUP(cukier[[#This Row],[Rok]],$U$8:$V$17,2)*cukier[[#This Row],[Ilosc]]</f>
        <v>627.9</v>
      </c>
      <c r="G1269" s="2">
        <f>SUMIFS(C:C,A:A,"&lt;"&amp;A1269,B:B,cukier[[#This Row],[NIP]])+cukier[[#This Row],[Ilosc]]</f>
        <v>16561</v>
      </c>
      <c r="H1269" s="2">
        <f>IF(cukier[[#This Row],[Dotychczas Kupno]]&lt;100, 0,IF(cukier[[#This Row],[Dotychczas Kupno]]&lt;1000, 0.05, IF(cukier[[#This Row],[Dotychczas Kupno]]&lt;10000, 0.1, 0.2)))</f>
        <v>0.2</v>
      </c>
      <c r="I1269" s="2">
        <f>cukier[[#This Row],[Rabat]]*cukier[[#This Row],[Ilosc]]</f>
        <v>59.800000000000004</v>
      </c>
    </row>
    <row r="1270" spans="1:9" x14ac:dyDescent="0.25">
      <c r="A1270" s="1">
        <v>40460</v>
      </c>
      <c r="B1270" s="2" t="s">
        <v>14</v>
      </c>
      <c r="C1270">
        <v>429</v>
      </c>
      <c r="D1270">
        <f>SUMIF(B:B,cukier[[#This Row],[NIP]],C:C)</f>
        <v>23660</v>
      </c>
      <c r="E1270" s="2">
        <f>YEAR(cukier[[#This Row],[Data]])</f>
        <v>2010</v>
      </c>
      <c r="F1270" s="2">
        <f>VLOOKUP(cukier[[#This Row],[Rok]],$U$8:$V$17,2)*cukier[[#This Row],[Ilosc]]</f>
        <v>900.90000000000009</v>
      </c>
      <c r="G1270" s="2">
        <f>SUMIFS(C:C,A:A,"&lt;"&amp;A1270,B:B,cukier[[#This Row],[NIP]])+cukier[[#This Row],[Ilosc]]</f>
        <v>14671</v>
      </c>
      <c r="H1270" s="2">
        <f>IF(cukier[[#This Row],[Dotychczas Kupno]]&lt;100, 0,IF(cukier[[#This Row],[Dotychczas Kupno]]&lt;1000, 0.05, IF(cukier[[#This Row],[Dotychczas Kupno]]&lt;10000, 0.1, 0.2)))</f>
        <v>0.2</v>
      </c>
      <c r="I1270" s="2">
        <f>cukier[[#This Row],[Rabat]]*cukier[[#This Row],[Ilosc]]</f>
        <v>85.800000000000011</v>
      </c>
    </row>
    <row r="1271" spans="1:9" x14ac:dyDescent="0.25">
      <c r="A1271" s="1">
        <v>40463</v>
      </c>
      <c r="B1271" s="2" t="s">
        <v>14</v>
      </c>
      <c r="C1271">
        <v>427</v>
      </c>
      <c r="D1271">
        <f>SUMIF(B:B,cukier[[#This Row],[NIP]],C:C)</f>
        <v>23660</v>
      </c>
      <c r="E1271" s="2">
        <f>YEAR(cukier[[#This Row],[Data]])</f>
        <v>2010</v>
      </c>
      <c r="F1271" s="2">
        <f>VLOOKUP(cukier[[#This Row],[Rok]],$U$8:$V$17,2)*cukier[[#This Row],[Ilosc]]</f>
        <v>896.7</v>
      </c>
      <c r="G1271" s="2">
        <f>SUMIFS(C:C,A:A,"&lt;"&amp;A1271,B:B,cukier[[#This Row],[NIP]])+cukier[[#This Row],[Ilosc]]</f>
        <v>15098</v>
      </c>
      <c r="H1271" s="2">
        <f>IF(cukier[[#This Row],[Dotychczas Kupno]]&lt;100, 0,IF(cukier[[#This Row],[Dotychczas Kupno]]&lt;1000, 0.05, IF(cukier[[#This Row],[Dotychczas Kupno]]&lt;10000, 0.1, 0.2)))</f>
        <v>0.2</v>
      </c>
      <c r="I1271" s="2">
        <f>cukier[[#This Row],[Rabat]]*cukier[[#This Row],[Ilosc]]</f>
        <v>85.4</v>
      </c>
    </row>
    <row r="1272" spans="1:9" x14ac:dyDescent="0.25">
      <c r="A1272" s="1">
        <v>40463</v>
      </c>
      <c r="B1272" s="2" t="s">
        <v>12</v>
      </c>
      <c r="C1272">
        <v>87</v>
      </c>
      <c r="D1272">
        <f>SUMIF(B:B,cukier[[#This Row],[NIP]],C:C)</f>
        <v>5492</v>
      </c>
      <c r="E1272" s="2">
        <f>YEAR(cukier[[#This Row],[Data]])</f>
        <v>2010</v>
      </c>
      <c r="F1272" s="2">
        <f>VLOOKUP(cukier[[#This Row],[Rok]],$U$8:$V$17,2)*cukier[[#This Row],[Ilosc]]</f>
        <v>182.70000000000002</v>
      </c>
      <c r="G1272" s="2">
        <f>SUMIFS(C:C,A:A,"&lt;"&amp;A1272,B:B,cukier[[#This Row],[NIP]])+cukier[[#This Row],[Ilosc]]</f>
        <v>3081</v>
      </c>
      <c r="H1272" s="2">
        <f>IF(cukier[[#This Row],[Dotychczas Kupno]]&lt;100, 0,IF(cukier[[#This Row],[Dotychczas Kupno]]&lt;1000, 0.05, IF(cukier[[#This Row],[Dotychczas Kupno]]&lt;10000, 0.1, 0.2)))</f>
        <v>0.1</v>
      </c>
      <c r="I1272" s="2">
        <f>cukier[[#This Row],[Rabat]]*cukier[[#This Row],[Ilosc]]</f>
        <v>8.7000000000000011</v>
      </c>
    </row>
    <row r="1273" spans="1:9" x14ac:dyDescent="0.25">
      <c r="A1273" s="1">
        <v>40463</v>
      </c>
      <c r="B1273" s="2" t="s">
        <v>141</v>
      </c>
      <c r="C1273">
        <v>17</v>
      </c>
      <c r="D1273">
        <f>SUMIF(B:B,cukier[[#This Row],[NIP]],C:C)</f>
        <v>29</v>
      </c>
      <c r="E1273" s="2">
        <f>YEAR(cukier[[#This Row],[Data]])</f>
        <v>2010</v>
      </c>
      <c r="F1273" s="2">
        <f>VLOOKUP(cukier[[#This Row],[Rok]],$U$8:$V$17,2)*cukier[[#This Row],[Ilosc]]</f>
        <v>35.700000000000003</v>
      </c>
      <c r="G1273" s="2">
        <f>SUMIFS(C:C,A:A,"&lt;"&amp;A1273,B:B,cukier[[#This Row],[NIP]])+cukier[[#This Row],[Ilosc]]</f>
        <v>29</v>
      </c>
      <c r="H1273" s="2">
        <f>IF(cukier[[#This Row],[Dotychczas Kupno]]&lt;100, 0,IF(cukier[[#This Row],[Dotychczas Kupno]]&lt;1000, 0.05, IF(cukier[[#This Row],[Dotychczas Kupno]]&lt;10000, 0.1, 0.2)))</f>
        <v>0</v>
      </c>
      <c r="I1273" s="2">
        <f>cukier[[#This Row],[Rabat]]*cukier[[#This Row],[Ilosc]]</f>
        <v>0</v>
      </c>
    </row>
    <row r="1274" spans="1:9" x14ac:dyDescent="0.25">
      <c r="A1274" s="1">
        <v>40465</v>
      </c>
      <c r="B1274" s="2" t="s">
        <v>35</v>
      </c>
      <c r="C1274">
        <v>124</v>
      </c>
      <c r="D1274">
        <f>SUMIF(B:B,cukier[[#This Row],[NIP]],C:C)</f>
        <v>4407</v>
      </c>
      <c r="E1274" s="2">
        <f>YEAR(cukier[[#This Row],[Data]])</f>
        <v>2010</v>
      </c>
      <c r="F1274" s="2">
        <f>VLOOKUP(cukier[[#This Row],[Rok]],$U$8:$V$17,2)*cukier[[#This Row],[Ilosc]]</f>
        <v>260.40000000000003</v>
      </c>
      <c r="G1274" s="2">
        <f>SUMIFS(C:C,A:A,"&lt;"&amp;A1274,B:B,cukier[[#This Row],[NIP]])+cukier[[#This Row],[Ilosc]]</f>
        <v>2345</v>
      </c>
      <c r="H1274" s="2">
        <f>IF(cukier[[#This Row],[Dotychczas Kupno]]&lt;100, 0,IF(cukier[[#This Row],[Dotychczas Kupno]]&lt;1000, 0.05, IF(cukier[[#This Row],[Dotychczas Kupno]]&lt;10000, 0.1, 0.2)))</f>
        <v>0.1</v>
      </c>
      <c r="I1274" s="2">
        <f>cukier[[#This Row],[Rabat]]*cukier[[#This Row],[Ilosc]]</f>
        <v>12.4</v>
      </c>
    </row>
    <row r="1275" spans="1:9" x14ac:dyDescent="0.25">
      <c r="A1275" s="1">
        <v>40467</v>
      </c>
      <c r="B1275" s="2" t="s">
        <v>7</v>
      </c>
      <c r="C1275">
        <v>406</v>
      </c>
      <c r="D1275">
        <f>SUMIF(B:B,cukier[[#This Row],[NIP]],C:C)</f>
        <v>27505</v>
      </c>
      <c r="E1275" s="2">
        <f>YEAR(cukier[[#This Row],[Data]])</f>
        <v>2010</v>
      </c>
      <c r="F1275" s="2">
        <f>VLOOKUP(cukier[[#This Row],[Rok]],$U$8:$V$17,2)*cukier[[#This Row],[Ilosc]]</f>
        <v>852.6</v>
      </c>
      <c r="G1275" s="2">
        <f>SUMIFS(C:C,A:A,"&lt;"&amp;A1275,B:B,cukier[[#This Row],[NIP]])+cukier[[#This Row],[Ilosc]]</f>
        <v>17427</v>
      </c>
      <c r="H1275" s="2">
        <f>IF(cukier[[#This Row],[Dotychczas Kupno]]&lt;100, 0,IF(cukier[[#This Row],[Dotychczas Kupno]]&lt;1000, 0.05, IF(cukier[[#This Row],[Dotychczas Kupno]]&lt;10000, 0.1, 0.2)))</f>
        <v>0.2</v>
      </c>
      <c r="I1275" s="2">
        <f>cukier[[#This Row],[Rabat]]*cukier[[#This Row],[Ilosc]]</f>
        <v>81.2</v>
      </c>
    </row>
    <row r="1276" spans="1:9" x14ac:dyDescent="0.25">
      <c r="A1276" s="1">
        <v>40467</v>
      </c>
      <c r="B1276" s="2" t="s">
        <v>52</v>
      </c>
      <c r="C1276">
        <v>136</v>
      </c>
      <c r="D1276">
        <f>SUMIF(B:B,cukier[[#This Row],[NIP]],C:C)</f>
        <v>5460</v>
      </c>
      <c r="E1276" s="2">
        <f>YEAR(cukier[[#This Row],[Data]])</f>
        <v>2010</v>
      </c>
      <c r="F1276" s="2">
        <f>VLOOKUP(cukier[[#This Row],[Rok]],$U$8:$V$17,2)*cukier[[#This Row],[Ilosc]]</f>
        <v>285.60000000000002</v>
      </c>
      <c r="G1276" s="2">
        <f>SUMIFS(C:C,A:A,"&lt;"&amp;A1276,B:B,cukier[[#This Row],[NIP]])+cukier[[#This Row],[Ilosc]]</f>
        <v>2880</v>
      </c>
      <c r="H1276" s="2">
        <f>IF(cukier[[#This Row],[Dotychczas Kupno]]&lt;100, 0,IF(cukier[[#This Row],[Dotychczas Kupno]]&lt;1000, 0.05, IF(cukier[[#This Row],[Dotychczas Kupno]]&lt;10000, 0.1, 0.2)))</f>
        <v>0.1</v>
      </c>
      <c r="I1276" s="2">
        <f>cukier[[#This Row],[Rabat]]*cukier[[#This Row],[Ilosc]]</f>
        <v>13.600000000000001</v>
      </c>
    </row>
    <row r="1277" spans="1:9" x14ac:dyDescent="0.25">
      <c r="A1277" s="1">
        <v>40468</v>
      </c>
      <c r="B1277" s="2" t="s">
        <v>25</v>
      </c>
      <c r="C1277">
        <v>44</v>
      </c>
      <c r="D1277">
        <f>SUMIF(B:B,cukier[[#This Row],[NIP]],C:C)</f>
        <v>2717</v>
      </c>
      <c r="E1277" s="2">
        <f>YEAR(cukier[[#This Row],[Data]])</f>
        <v>2010</v>
      </c>
      <c r="F1277" s="2">
        <f>VLOOKUP(cukier[[#This Row],[Rok]],$U$8:$V$17,2)*cukier[[#This Row],[Ilosc]]</f>
        <v>92.4</v>
      </c>
      <c r="G1277" s="2">
        <f>SUMIFS(C:C,A:A,"&lt;"&amp;A1277,B:B,cukier[[#This Row],[NIP]])+cukier[[#This Row],[Ilosc]]</f>
        <v>1383</v>
      </c>
      <c r="H1277" s="2">
        <f>IF(cukier[[#This Row],[Dotychczas Kupno]]&lt;100, 0,IF(cukier[[#This Row],[Dotychczas Kupno]]&lt;1000, 0.05, IF(cukier[[#This Row],[Dotychczas Kupno]]&lt;10000, 0.1, 0.2)))</f>
        <v>0.1</v>
      </c>
      <c r="I1277" s="2">
        <f>cukier[[#This Row],[Rabat]]*cukier[[#This Row],[Ilosc]]</f>
        <v>4.4000000000000004</v>
      </c>
    </row>
    <row r="1278" spans="1:9" x14ac:dyDescent="0.25">
      <c r="A1278" s="1">
        <v>40470</v>
      </c>
      <c r="B1278" s="2" t="s">
        <v>39</v>
      </c>
      <c r="C1278">
        <v>76</v>
      </c>
      <c r="D1278">
        <f>SUMIF(B:B,cukier[[#This Row],[NIP]],C:C)</f>
        <v>2042</v>
      </c>
      <c r="E1278" s="2">
        <f>YEAR(cukier[[#This Row],[Data]])</f>
        <v>2010</v>
      </c>
      <c r="F1278" s="2">
        <f>VLOOKUP(cukier[[#This Row],[Rok]],$U$8:$V$17,2)*cukier[[#This Row],[Ilosc]]</f>
        <v>159.6</v>
      </c>
      <c r="G1278" s="2">
        <f>SUMIFS(C:C,A:A,"&lt;"&amp;A1278,B:B,cukier[[#This Row],[NIP]])+cukier[[#This Row],[Ilosc]]</f>
        <v>1615</v>
      </c>
      <c r="H1278" s="2">
        <f>IF(cukier[[#This Row],[Dotychczas Kupno]]&lt;100, 0,IF(cukier[[#This Row],[Dotychczas Kupno]]&lt;1000, 0.05, IF(cukier[[#This Row],[Dotychczas Kupno]]&lt;10000, 0.1, 0.2)))</f>
        <v>0.1</v>
      </c>
      <c r="I1278" s="2">
        <f>cukier[[#This Row],[Rabat]]*cukier[[#This Row],[Ilosc]]</f>
        <v>7.6000000000000005</v>
      </c>
    </row>
    <row r="1279" spans="1:9" x14ac:dyDescent="0.25">
      <c r="A1279" s="1">
        <v>40473</v>
      </c>
      <c r="B1279" s="2" t="s">
        <v>19</v>
      </c>
      <c r="C1279">
        <v>104</v>
      </c>
      <c r="D1279">
        <f>SUMIF(B:B,cukier[[#This Row],[NIP]],C:C)</f>
        <v>4784</v>
      </c>
      <c r="E1279" s="2">
        <f>YEAR(cukier[[#This Row],[Data]])</f>
        <v>2010</v>
      </c>
      <c r="F1279" s="2">
        <f>VLOOKUP(cukier[[#This Row],[Rok]],$U$8:$V$17,2)*cukier[[#This Row],[Ilosc]]</f>
        <v>218.4</v>
      </c>
      <c r="G1279" s="2">
        <f>SUMIFS(C:C,A:A,"&lt;"&amp;A1279,B:B,cukier[[#This Row],[NIP]])+cukier[[#This Row],[Ilosc]]</f>
        <v>2628</v>
      </c>
      <c r="H1279" s="2">
        <f>IF(cukier[[#This Row],[Dotychczas Kupno]]&lt;100, 0,IF(cukier[[#This Row],[Dotychczas Kupno]]&lt;1000, 0.05, IF(cukier[[#This Row],[Dotychczas Kupno]]&lt;10000, 0.1, 0.2)))</f>
        <v>0.1</v>
      </c>
      <c r="I1279" s="2">
        <f>cukier[[#This Row],[Rabat]]*cukier[[#This Row],[Ilosc]]</f>
        <v>10.4</v>
      </c>
    </row>
    <row r="1280" spans="1:9" x14ac:dyDescent="0.25">
      <c r="A1280" s="1">
        <v>40474</v>
      </c>
      <c r="B1280" s="2" t="s">
        <v>12</v>
      </c>
      <c r="C1280">
        <v>107</v>
      </c>
      <c r="D1280">
        <f>SUMIF(B:B,cukier[[#This Row],[NIP]],C:C)</f>
        <v>5492</v>
      </c>
      <c r="E1280" s="2">
        <f>YEAR(cukier[[#This Row],[Data]])</f>
        <v>2010</v>
      </c>
      <c r="F1280" s="2">
        <f>VLOOKUP(cukier[[#This Row],[Rok]],$U$8:$V$17,2)*cukier[[#This Row],[Ilosc]]</f>
        <v>224.70000000000002</v>
      </c>
      <c r="G1280" s="2">
        <f>SUMIFS(C:C,A:A,"&lt;"&amp;A1280,B:B,cukier[[#This Row],[NIP]])+cukier[[#This Row],[Ilosc]]</f>
        <v>3188</v>
      </c>
      <c r="H1280" s="2">
        <f>IF(cukier[[#This Row],[Dotychczas Kupno]]&lt;100, 0,IF(cukier[[#This Row],[Dotychczas Kupno]]&lt;1000, 0.05, IF(cukier[[#This Row],[Dotychczas Kupno]]&lt;10000, 0.1, 0.2)))</f>
        <v>0.1</v>
      </c>
      <c r="I1280" s="2">
        <f>cukier[[#This Row],[Rabat]]*cukier[[#This Row],[Ilosc]]</f>
        <v>10.700000000000001</v>
      </c>
    </row>
    <row r="1281" spans="1:9" x14ac:dyDescent="0.25">
      <c r="A1281" s="1">
        <v>40477</v>
      </c>
      <c r="B1281" s="2" t="s">
        <v>22</v>
      </c>
      <c r="C1281">
        <v>339</v>
      </c>
      <c r="D1281">
        <f>SUMIF(B:B,cukier[[#This Row],[NIP]],C:C)</f>
        <v>26025</v>
      </c>
      <c r="E1281" s="2">
        <f>YEAR(cukier[[#This Row],[Data]])</f>
        <v>2010</v>
      </c>
      <c r="F1281" s="2">
        <f>VLOOKUP(cukier[[#This Row],[Rok]],$U$8:$V$17,2)*cukier[[#This Row],[Ilosc]]</f>
        <v>711.9</v>
      </c>
      <c r="G1281" s="2">
        <f>SUMIFS(C:C,A:A,"&lt;"&amp;A1281,B:B,cukier[[#This Row],[NIP]])+cukier[[#This Row],[Ilosc]]</f>
        <v>14993</v>
      </c>
      <c r="H1281" s="2">
        <f>IF(cukier[[#This Row],[Dotychczas Kupno]]&lt;100, 0,IF(cukier[[#This Row],[Dotychczas Kupno]]&lt;1000, 0.05, IF(cukier[[#This Row],[Dotychczas Kupno]]&lt;10000, 0.1, 0.2)))</f>
        <v>0.2</v>
      </c>
      <c r="I1281" s="2">
        <f>cukier[[#This Row],[Rabat]]*cukier[[#This Row],[Ilosc]]</f>
        <v>67.8</v>
      </c>
    </row>
    <row r="1282" spans="1:9" x14ac:dyDescent="0.25">
      <c r="A1282" s="1">
        <v>40480</v>
      </c>
      <c r="B1282" s="2" t="s">
        <v>45</v>
      </c>
      <c r="C1282">
        <v>313</v>
      </c>
      <c r="D1282">
        <f>SUMIF(B:B,cukier[[#This Row],[NIP]],C:C)</f>
        <v>26451</v>
      </c>
      <c r="E1282" s="2">
        <f>YEAR(cukier[[#This Row],[Data]])</f>
        <v>2010</v>
      </c>
      <c r="F1282" s="2">
        <f>VLOOKUP(cukier[[#This Row],[Rok]],$U$8:$V$17,2)*cukier[[#This Row],[Ilosc]]</f>
        <v>657.30000000000007</v>
      </c>
      <c r="G1282" s="2">
        <f>SUMIFS(C:C,A:A,"&lt;"&amp;A1282,B:B,cukier[[#This Row],[NIP]])+cukier[[#This Row],[Ilosc]]</f>
        <v>16874</v>
      </c>
      <c r="H1282" s="2">
        <f>IF(cukier[[#This Row],[Dotychczas Kupno]]&lt;100, 0,IF(cukier[[#This Row],[Dotychczas Kupno]]&lt;1000, 0.05, IF(cukier[[#This Row],[Dotychczas Kupno]]&lt;10000, 0.1, 0.2)))</f>
        <v>0.2</v>
      </c>
      <c r="I1282" s="2">
        <f>cukier[[#This Row],[Rabat]]*cukier[[#This Row],[Ilosc]]</f>
        <v>62.6</v>
      </c>
    </row>
    <row r="1283" spans="1:9" x14ac:dyDescent="0.25">
      <c r="A1283" s="1">
        <v>40481</v>
      </c>
      <c r="B1283" s="2" t="s">
        <v>45</v>
      </c>
      <c r="C1283">
        <v>251</v>
      </c>
      <c r="D1283">
        <f>SUMIF(B:B,cukier[[#This Row],[NIP]],C:C)</f>
        <v>26451</v>
      </c>
      <c r="E1283" s="2">
        <f>YEAR(cukier[[#This Row],[Data]])</f>
        <v>2010</v>
      </c>
      <c r="F1283" s="2">
        <f>VLOOKUP(cukier[[#This Row],[Rok]],$U$8:$V$17,2)*cukier[[#This Row],[Ilosc]]</f>
        <v>527.1</v>
      </c>
      <c r="G1283" s="2">
        <f>SUMIFS(C:C,A:A,"&lt;"&amp;A1283,B:B,cukier[[#This Row],[NIP]])+cukier[[#This Row],[Ilosc]]</f>
        <v>17125</v>
      </c>
      <c r="H1283" s="2">
        <f>IF(cukier[[#This Row],[Dotychczas Kupno]]&lt;100, 0,IF(cukier[[#This Row],[Dotychczas Kupno]]&lt;1000, 0.05, IF(cukier[[#This Row],[Dotychczas Kupno]]&lt;10000, 0.1, 0.2)))</f>
        <v>0.2</v>
      </c>
      <c r="I1283" s="2">
        <f>cukier[[#This Row],[Rabat]]*cukier[[#This Row],[Ilosc]]</f>
        <v>50.2</v>
      </c>
    </row>
    <row r="1284" spans="1:9" x14ac:dyDescent="0.25">
      <c r="A1284" s="1">
        <v>40481</v>
      </c>
      <c r="B1284" s="2" t="s">
        <v>14</v>
      </c>
      <c r="C1284">
        <v>126</v>
      </c>
      <c r="D1284">
        <f>SUMIF(B:B,cukier[[#This Row],[NIP]],C:C)</f>
        <v>23660</v>
      </c>
      <c r="E1284" s="2">
        <f>YEAR(cukier[[#This Row],[Data]])</f>
        <v>2010</v>
      </c>
      <c r="F1284" s="2">
        <f>VLOOKUP(cukier[[#This Row],[Rok]],$U$8:$V$17,2)*cukier[[#This Row],[Ilosc]]</f>
        <v>264.60000000000002</v>
      </c>
      <c r="G1284" s="2">
        <f>SUMIFS(C:C,A:A,"&lt;"&amp;A1284,B:B,cukier[[#This Row],[NIP]])+cukier[[#This Row],[Ilosc]]</f>
        <v>15224</v>
      </c>
      <c r="H1284" s="2">
        <f>IF(cukier[[#This Row],[Dotychczas Kupno]]&lt;100, 0,IF(cukier[[#This Row],[Dotychczas Kupno]]&lt;1000, 0.05, IF(cukier[[#This Row],[Dotychczas Kupno]]&lt;10000, 0.1, 0.2)))</f>
        <v>0.2</v>
      </c>
      <c r="I1284" s="2">
        <f>cukier[[#This Row],[Rabat]]*cukier[[#This Row],[Ilosc]]</f>
        <v>25.200000000000003</v>
      </c>
    </row>
    <row r="1285" spans="1:9" x14ac:dyDescent="0.25">
      <c r="A1285" s="1">
        <v>40483</v>
      </c>
      <c r="B1285" s="2" t="s">
        <v>25</v>
      </c>
      <c r="C1285">
        <v>20</v>
      </c>
      <c r="D1285">
        <f>SUMIF(B:B,cukier[[#This Row],[NIP]],C:C)</f>
        <v>2717</v>
      </c>
      <c r="E1285" s="2">
        <f>YEAR(cukier[[#This Row],[Data]])</f>
        <v>2010</v>
      </c>
      <c r="F1285" s="2">
        <f>VLOOKUP(cukier[[#This Row],[Rok]],$U$8:$V$17,2)*cukier[[#This Row],[Ilosc]]</f>
        <v>42</v>
      </c>
      <c r="G1285" s="2">
        <f>SUMIFS(C:C,A:A,"&lt;"&amp;A1285,B:B,cukier[[#This Row],[NIP]])+cukier[[#This Row],[Ilosc]]</f>
        <v>1403</v>
      </c>
      <c r="H1285" s="2">
        <f>IF(cukier[[#This Row],[Dotychczas Kupno]]&lt;100, 0,IF(cukier[[#This Row],[Dotychczas Kupno]]&lt;1000, 0.05, IF(cukier[[#This Row],[Dotychczas Kupno]]&lt;10000, 0.1, 0.2)))</f>
        <v>0.1</v>
      </c>
      <c r="I1285" s="2">
        <f>cukier[[#This Row],[Rabat]]*cukier[[#This Row],[Ilosc]]</f>
        <v>2</v>
      </c>
    </row>
    <row r="1286" spans="1:9" x14ac:dyDescent="0.25">
      <c r="A1286" s="1">
        <v>40484</v>
      </c>
      <c r="B1286" s="2" t="s">
        <v>69</v>
      </c>
      <c r="C1286">
        <v>80</v>
      </c>
      <c r="D1286">
        <f>SUMIF(B:B,cukier[[#This Row],[NIP]],C:C)</f>
        <v>3803</v>
      </c>
      <c r="E1286" s="2">
        <f>YEAR(cukier[[#This Row],[Data]])</f>
        <v>2010</v>
      </c>
      <c r="F1286" s="2">
        <f>VLOOKUP(cukier[[#This Row],[Rok]],$U$8:$V$17,2)*cukier[[#This Row],[Ilosc]]</f>
        <v>168</v>
      </c>
      <c r="G1286" s="2">
        <f>SUMIFS(C:C,A:A,"&lt;"&amp;A1286,B:B,cukier[[#This Row],[NIP]])+cukier[[#This Row],[Ilosc]]</f>
        <v>2333</v>
      </c>
      <c r="H1286" s="2">
        <f>IF(cukier[[#This Row],[Dotychczas Kupno]]&lt;100, 0,IF(cukier[[#This Row],[Dotychczas Kupno]]&lt;1000, 0.05, IF(cukier[[#This Row],[Dotychczas Kupno]]&lt;10000, 0.1, 0.2)))</f>
        <v>0.1</v>
      </c>
      <c r="I1286" s="2">
        <f>cukier[[#This Row],[Rabat]]*cukier[[#This Row],[Ilosc]]</f>
        <v>8</v>
      </c>
    </row>
    <row r="1287" spans="1:9" x14ac:dyDescent="0.25">
      <c r="A1287" s="1">
        <v>40485</v>
      </c>
      <c r="B1287" s="2" t="s">
        <v>136</v>
      </c>
      <c r="C1287">
        <v>9</v>
      </c>
      <c r="D1287">
        <f>SUMIF(B:B,cukier[[#This Row],[NIP]],C:C)</f>
        <v>64</v>
      </c>
      <c r="E1287" s="2">
        <f>YEAR(cukier[[#This Row],[Data]])</f>
        <v>2010</v>
      </c>
      <c r="F1287" s="2">
        <f>VLOOKUP(cukier[[#This Row],[Rok]],$U$8:$V$17,2)*cukier[[#This Row],[Ilosc]]</f>
        <v>18.900000000000002</v>
      </c>
      <c r="G1287" s="2">
        <f>SUMIFS(C:C,A:A,"&lt;"&amp;A1287,B:B,cukier[[#This Row],[NIP]])+cukier[[#This Row],[Ilosc]]</f>
        <v>35</v>
      </c>
      <c r="H1287" s="2">
        <f>IF(cukier[[#This Row],[Dotychczas Kupno]]&lt;100, 0,IF(cukier[[#This Row],[Dotychczas Kupno]]&lt;1000, 0.05, IF(cukier[[#This Row],[Dotychczas Kupno]]&lt;10000, 0.1, 0.2)))</f>
        <v>0</v>
      </c>
      <c r="I1287" s="2">
        <f>cukier[[#This Row],[Rabat]]*cukier[[#This Row],[Ilosc]]</f>
        <v>0</v>
      </c>
    </row>
    <row r="1288" spans="1:9" x14ac:dyDescent="0.25">
      <c r="A1288" s="1">
        <v>40487</v>
      </c>
      <c r="B1288" s="2" t="s">
        <v>19</v>
      </c>
      <c r="C1288">
        <v>50</v>
      </c>
      <c r="D1288">
        <f>SUMIF(B:B,cukier[[#This Row],[NIP]],C:C)</f>
        <v>4784</v>
      </c>
      <c r="E1288" s="2">
        <f>YEAR(cukier[[#This Row],[Data]])</f>
        <v>2010</v>
      </c>
      <c r="F1288" s="2">
        <f>VLOOKUP(cukier[[#This Row],[Rok]],$U$8:$V$17,2)*cukier[[#This Row],[Ilosc]]</f>
        <v>105</v>
      </c>
      <c r="G1288" s="2">
        <f>SUMIFS(C:C,A:A,"&lt;"&amp;A1288,B:B,cukier[[#This Row],[NIP]])+cukier[[#This Row],[Ilosc]]</f>
        <v>2678</v>
      </c>
      <c r="H1288" s="2">
        <f>IF(cukier[[#This Row],[Dotychczas Kupno]]&lt;100, 0,IF(cukier[[#This Row],[Dotychczas Kupno]]&lt;1000, 0.05, IF(cukier[[#This Row],[Dotychczas Kupno]]&lt;10000, 0.1, 0.2)))</f>
        <v>0.1</v>
      </c>
      <c r="I1288" s="2">
        <f>cukier[[#This Row],[Rabat]]*cukier[[#This Row],[Ilosc]]</f>
        <v>5</v>
      </c>
    </row>
    <row r="1289" spans="1:9" x14ac:dyDescent="0.25">
      <c r="A1289" s="1">
        <v>40488</v>
      </c>
      <c r="B1289" s="2" t="s">
        <v>23</v>
      </c>
      <c r="C1289">
        <v>100</v>
      </c>
      <c r="D1289">
        <f>SUMIF(B:B,cukier[[#This Row],[NIP]],C:C)</f>
        <v>3905</v>
      </c>
      <c r="E1289" s="2">
        <f>YEAR(cukier[[#This Row],[Data]])</f>
        <v>2010</v>
      </c>
      <c r="F1289" s="2">
        <f>VLOOKUP(cukier[[#This Row],[Rok]],$U$8:$V$17,2)*cukier[[#This Row],[Ilosc]]</f>
        <v>210</v>
      </c>
      <c r="G1289" s="2">
        <f>SUMIFS(C:C,A:A,"&lt;"&amp;A1289,B:B,cukier[[#This Row],[NIP]])+cukier[[#This Row],[Ilosc]]</f>
        <v>2910</v>
      </c>
      <c r="H1289" s="2">
        <f>IF(cukier[[#This Row],[Dotychczas Kupno]]&lt;100, 0,IF(cukier[[#This Row],[Dotychczas Kupno]]&lt;1000, 0.05, IF(cukier[[#This Row],[Dotychczas Kupno]]&lt;10000, 0.1, 0.2)))</f>
        <v>0.1</v>
      </c>
      <c r="I1289" s="2">
        <f>cukier[[#This Row],[Rabat]]*cukier[[#This Row],[Ilosc]]</f>
        <v>10</v>
      </c>
    </row>
    <row r="1290" spans="1:9" x14ac:dyDescent="0.25">
      <c r="A1290" s="1">
        <v>40489</v>
      </c>
      <c r="B1290" s="2" t="s">
        <v>142</v>
      </c>
      <c r="C1290">
        <v>2</v>
      </c>
      <c r="D1290">
        <f>SUMIF(B:B,cukier[[#This Row],[NIP]],C:C)</f>
        <v>50</v>
      </c>
      <c r="E1290" s="2">
        <f>YEAR(cukier[[#This Row],[Data]])</f>
        <v>2010</v>
      </c>
      <c r="F1290" s="2">
        <f>VLOOKUP(cukier[[#This Row],[Rok]],$U$8:$V$17,2)*cukier[[#This Row],[Ilosc]]</f>
        <v>4.2</v>
      </c>
      <c r="G1290" s="2">
        <f>SUMIFS(C:C,A:A,"&lt;"&amp;A1290,B:B,cukier[[#This Row],[NIP]])+cukier[[#This Row],[Ilosc]]</f>
        <v>30</v>
      </c>
      <c r="H1290" s="2">
        <f>IF(cukier[[#This Row],[Dotychczas Kupno]]&lt;100, 0,IF(cukier[[#This Row],[Dotychczas Kupno]]&lt;1000, 0.05, IF(cukier[[#This Row],[Dotychczas Kupno]]&lt;10000, 0.1, 0.2)))</f>
        <v>0</v>
      </c>
      <c r="I1290" s="2">
        <f>cukier[[#This Row],[Rabat]]*cukier[[#This Row],[Ilosc]]</f>
        <v>0</v>
      </c>
    </row>
    <row r="1291" spans="1:9" x14ac:dyDescent="0.25">
      <c r="A1291" s="1">
        <v>40490</v>
      </c>
      <c r="B1291" s="2" t="s">
        <v>17</v>
      </c>
      <c r="C1291">
        <v>214</v>
      </c>
      <c r="D1291">
        <f>SUMIF(B:B,cukier[[#This Row],[NIP]],C:C)</f>
        <v>19896</v>
      </c>
      <c r="E1291" s="2">
        <f>YEAR(cukier[[#This Row],[Data]])</f>
        <v>2010</v>
      </c>
      <c r="F1291" s="2">
        <f>VLOOKUP(cukier[[#This Row],[Rok]],$U$8:$V$17,2)*cukier[[#This Row],[Ilosc]]</f>
        <v>449.40000000000003</v>
      </c>
      <c r="G1291" s="2">
        <f>SUMIFS(C:C,A:A,"&lt;"&amp;A1291,B:B,cukier[[#This Row],[NIP]])+cukier[[#This Row],[Ilosc]]</f>
        <v>11577</v>
      </c>
      <c r="H1291" s="2">
        <f>IF(cukier[[#This Row],[Dotychczas Kupno]]&lt;100, 0,IF(cukier[[#This Row],[Dotychczas Kupno]]&lt;1000, 0.05, IF(cukier[[#This Row],[Dotychczas Kupno]]&lt;10000, 0.1, 0.2)))</f>
        <v>0.2</v>
      </c>
      <c r="I1291" s="2">
        <f>cukier[[#This Row],[Rabat]]*cukier[[#This Row],[Ilosc]]</f>
        <v>42.800000000000004</v>
      </c>
    </row>
    <row r="1292" spans="1:9" x14ac:dyDescent="0.25">
      <c r="A1292" s="1">
        <v>40491</v>
      </c>
      <c r="B1292" s="2" t="s">
        <v>70</v>
      </c>
      <c r="C1292">
        <v>17</v>
      </c>
      <c r="D1292">
        <f>SUMIF(B:B,cukier[[#This Row],[NIP]],C:C)</f>
        <v>55</v>
      </c>
      <c r="E1292" s="2">
        <f>YEAR(cukier[[#This Row],[Data]])</f>
        <v>2010</v>
      </c>
      <c r="F1292" s="2">
        <f>VLOOKUP(cukier[[#This Row],[Rok]],$U$8:$V$17,2)*cukier[[#This Row],[Ilosc]]</f>
        <v>35.700000000000003</v>
      </c>
      <c r="G1292" s="2">
        <f>SUMIFS(C:C,A:A,"&lt;"&amp;A1292,B:B,cukier[[#This Row],[NIP]])+cukier[[#This Row],[Ilosc]]</f>
        <v>39</v>
      </c>
      <c r="H1292" s="2">
        <f>IF(cukier[[#This Row],[Dotychczas Kupno]]&lt;100, 0,IF(cukier[[#This Row],[Dotychczas Kupno]]&lt;1000, 0.05, IF(cukier[[#This Row],[Dotychczas Kupno]]&lt;10000, 0.1, 0.2)))</f>
        <v>0</v>
      </c>
      <c r="I1292" s="2">
        <f>cukier[[#This Row],[Rabat]]*cukier[[#This Row],[Ilosc]]</f>
        <v>0</v>
      </c>
    </row>
    <row r="1293" spans="1:9" x14ac:dyDescent="0.25">
      <c r="A1293" s="1">
        <v>40492</v>
      </c>
      <c r="B1293" s="2" t="s">
        <v>45</v>
      </c>
      <c r="C1293">
        <v>269</v>
      </c>
      <c r="D1293">
        <f>SUMIF(B:B,cukier[[#This Row],[NIP]],C:C)</f>
        <v>26451</v>
      </c>
      <c r="E1293" s="2">
        <f>YEAR(cukier[[#This Row],[Data]])</f>
        <v>2010</v>
      </c>
      <c r="F1293" s="2">
        <f>VLOOKUP(cukier[[#This Row],[Rok]],$U$8:$V$17,2)*cukier[[#This Row],[Ilosc]]</f>
        <v>564.9</v>
      </c>
      <c r="G1293" s="2">
        <f>SUMIFS(C:C,A:A,"&lt;"&amp;A1293,B:B,cukier[[#This Row],[NIP]])+cukier[[#This Row],[Ilosc]]</f>
        <v>17394</v>
      </c>
      <c r="H1293" s="2">
        <f>IF(cukier[[#This Row],[Dotychczas Kupno]]&lt;100, 0,IF(cukier[[#This Row],[Dotychczas Kupno]]&lt;1000, 0.05, IF(cukier[[#This Row],[Dotychczas Kupno]]&lt;10000, 0.1, 0.2)))</f>
        <v>0.2</v>
      </c>
      <c r="I1293" s="2">
        <f>cukier[[#This Row],[Rabat]]*cukier[[#This Row],[Ilosc]]</f>
        <v>53.800000000000004</v>
      </c>
    </row>
    <row r="1294" spans="1:9" x14ac:dyDescent="0.25">
      <c r="A1294" s="1">
        <v>40496</v>
      </c>
      <c r="B1294" s="2" t="s">
        <v>172</v>
      </c>
      <c r="C1294">
        <v>2</v>
      </c>
      <c r="D1294">
        <f>SUMIF(B:B,cukier[[#This Row],[NIP]],C:C)</f>
        <v>44</v>
      </c>
      <c r="E1294" s="2">
        <f>YEAR(cukier[[#This Row],[Data]])</f>
        <v>2010</v>
      </c>
      <c r="F1294" s="2">
        <f>VLOOKUP(cukier[[#This Row],[Rok]],$U$8:$V$17,2)*cukier[[#This Row],[Ilosc]]</f>
        <v>4.2</v>
      </c>
      <c r="G1294" s="2">
        <f>SUMIFS(C:C,A:A,"&lt;"&amp;A1294,B:B,cukier[[#This Row],[NIP]])+cukier[[#This Row],[Ilosc]]</f>
        <v>36</v>
      </c>
      <c r="H1294" s="2">
        <f>IF(cukier[[#This Row],[Dotychczas Kupno]]&lt;100, 0,IF(cukier[[#This Row],[Dotychczas Kupno]]&lt;1000, 0.05, IF(cukier[[#This Row],[Dotychczas Kupno]]&lt;10000, 0.1, 0.2)))</f>
        <v>0</v>
      </c>
      <c r="I1294" s="2">
        <f>cukier[[#This Row],[Rabat]]*cukier[[#This Row],[Ilosc]]</f>
        <v>0</v>
      </c>
    </row>
    <row r="1295" spans="1:9" x14ac:dyDescent="0.25">
      <c r="A1295" s="1">
        <v>40503</v>
      </c>
      <c r="B1295" s="2" t="s">
        <v>12</v>
      </c>
      <c r="C1295">
        <v>159</v>
      </c>
      <c r="D1295">
        <f>SUMIF(B:B,cukier[[#This Row],[NIP]],C:C)</f>
        <v>5492</v>
      </c>
      <c r="E1295" s="2">
        <f>YEAR(cukier[[#This Row],[Data]])</f>
        <v>2010</v>
      </c>
      <c r="F1295" s="2">
        <f>VLOOKUP(cukier[[#This Row],[Rok]],$U$8:$V$17,2)*cukier[[#This Row],[Ilosc]]</f>
        <v>333.90000000000003</v>
      </c>
      <c r="G1295" s="2">
        <f>SUMIFS(C:C,A:A,"&lt;"&amp;A1295,B:B,cukier[[#This Row],[NIP]])+cukier[[#This Row],[Ilosc]]</f>
        <v>3347</v>
      </c>
      <c r="H1295" s="2">
        <f>IF(cukier[[#This Row],[Dotychczas Kupno]]&lt;100, 0,IF(cukier[[#This Row],[Dotychczas Kupno]]&lt;1000, 0.05, IF(cukier[[#This Row],[Dotychczas Kupno]]&lt;10000, 0.1, 0.2)))</f>
        <v>0.1</v>
      </c>
      <c r="I1295" s="2">
        <f>cukier[[#This Row],[Rabat]]*cukier[[#This Row],[Ilosc]]</f>
        <v>15.9</v>
      </c>
    </row>
    <row r="1296" spans="1:9" x14ac:dyDescent="0.25">
      <c r="A1296" s="1">
        <v>40504</v>
      </c>
      <c r="B1296" s="2" t="s">
        <v>28</v>
      </c>
      <c r="C1296">
        <v>167</v>
      </c>
      <c r="D1296">
        <f>SUMIF(B:B,cukier[[#This Row],[NIP]],C:C)</f>
        <v>4440</v>
      </c>
      <c r="E1296" s="2">
        <f>YEAR(cukier[[#This Row],[Data]])</f>
        <v>2010</v>
      </c>
      <c r="F1296" s="2">
        <f>VLOOKUP(cukier[[#This Row],[Rok]],$U$8:$V$17,2)*cukier[[#This Row],[Ilosc]]</f>
        <v>350.7</v>
      </c>
      <c r="G1296" s="2">
        <f>SUMIFS(C:C,A:A,"&lt;"&amp;A1296,B:B,cukier[[#This Row],[NIP]])+cukier[[#This Row],[Ilosc]]</f>
        <v>2882</v>
      </c>
      <c r="H1296" s="2">
        <f>IF(cukier[[#This Row],[Dotychczas Kupno]]&lt;100, 0,IF(cukier[[#This Row],[Dotychczas Kupno]]&lt;1000, 0.05, IF(cukier[[#This Row],[Dotychczas Kupno]]&lt;10000, 0.1, 0.2)))</f>
        <v>0.1</v>
      </c>
      <c r="I1296" s="2">
        <f>cukier[[#This Row],[Rabat]]*cukier[[#This Row],[Ilosc]]</f>
        <v>16.7</v>
      </c>
    </row>
    <row r="1297" spans="1:9" x14ac:dyDescent="0.25">
      <c r="A1297" s="1">
        <v>40505</v>
      </c>
      <c r="B1297" s="2" t="s">
        <v>37</v>
      </c>
      <c r="C1297">
        <v>123</v>
      </c>
      <c r="D1297">
        <f>SUMIF(B:B,cukier[[#This Row],[NIP]],C:C)</f>
        <v>5232</v>
      </c>
      <c r="E1297" s="2">
        <f>YEAR(cukier[[#This Row],[Data]])</f>
        <v>2010</v>
      </c>
      <c r="F1297" s="2">
        <f>VLOOKUP(cukier[[#This Row],[Rok]],$U$8:$V$17,2)*cukier[[#This Row],[Ilosc]]</f>
        <v>258.3</v>
      </c>
      <c r="G1297" s="2">
        <f>SUMIFS(C:C,A:A,"&lt;"&amp;A1297,B:B,cukier[[#This Row],[NIP]])+cukier[[#This Row],[Ilosc]]</f>
        <v>3171</v>
      </c>
      <c r="H1297" s="2">
        <f>IF(cukier[[#This Row],[Dotychczas Kupno]]&lt;100, 0,IF(cukier[[#This Row],[Dotychczas Kupno]]&lt;1000, 0.05, IF(cukier[[#This Row],[Dotychczas Kupno]]&lt;10000, 0.1, 0.2)))</f>
        <v>0.1</v>
      </c>
      <c r="I1297" s="2">
        <f>cukier[[#This Row],[Rabat]]*cukier[[#This Row],[Ilosc]]</f>
        <v>12.3</v>
      </c>
    </row>
    <row r="1298" spans="1:9" x14ac:dyDescent="0.25">
      <c r="A1298" s="1">
        <v>40505</v>
      </c>
      <c r="B1298" s="2" t="s">
        <v>28</v>
      </c>
      <c r="C1298">
        <v>32</v>
      </c>
      <c r="D1298">
        <f>SUMIF(B:B,cukier[[#This Row],[NIP]],C:C)</f>
        <v>4440</v>
      </c>
      <c r="E1298" s="2">
        <f>YEAR(cukier[[#This Row],[Data]])</f>
        <v>2010</v>
      </c>
      <c r="F1298" s="2">
        <f>VLOOKUP(cukier[[#This Row],[Rok]],$U$8:$V$17,2)*cukier[[#This Row],[Ilosc]]</f>
        <v>67.2</v>
      </c>
      <c r="G1298" s="2">
        <f>SUMIFS(C:C,A:A,"&lt;"&amp;A1298,B:B,cukier[[#This Row],[NIP]])+cukier[[#This Row],[Ilosc]]</f>
        <v>2914</v>
      </c>
      <c r="H1298" s="2">
        <f>IF(cukier[[#This Row],[Dotychczas Kupno]]&lt;100, 0,IF(cukier[[#This Row],[Dotychczas Kupno]]&lt;1000, 0.05, IF(cukier[[#This Row],[Dotychczas Kupno]]&lt;10000, 0.1, 0.2)))</f>
        <v>0.1</v>
      </c>
      <c r="I1298" s="2">
        <f>cukier[[#This Row],[Rabat]]*cukier[[#This Row],[Ilosc]]</f>
        <v>3.2</v>
      </c>
    </row>
    <row r="1299" spans="1:9" x14ac:dyDescent="0.25">
      <c r="A1299" s="1">
        <v>40505</v>
      </c>
      <c r="B1299" s="2" t="s">
        <v>7</v>
      </c>
      <c r="C1299">
        <v>276</v>
      </c>
      <c r="D1299">
        <f>SUMIF(B:B,cukier[[#This Row],[NIP]],C:C)</f>
        <v>27505</v>
      </c>
      <c r="E1299" s="2">
        <f>YEAR(cukier[[#This Row],[Data]])</f>
        <v>2010</v>
      </c>
      <c r="F1299" s="2">
        <f>VLOOKUP(cukier[[#This Row],[Rok]],$U$8:$V$17,2)*cukier[[#This Row],[Ilosc]]</f>
        <v>579.6</v>
      </c>
      <c r="G1299" s="2">
        <f>SUMIFS(C:C,A:A,"&lt;"&amp;A1299,B:B,cukier[[#This Row],[NIP]])+cukier[[#This Row],[Ilosc]]</f>
        <v>17703</v>
      </c>
      <c r="H1299" s="2">
        <f>IF(cukier[[#This Row],[Dotychczas Kupno]]&lt;100, 0,IF(cukier[[#This Row],[Dotychczas Kupno]]&lt;1000, 0.05, IF(cukier[[#This Row],[Dotychczas Kupno]]&lt;10000, 0.1, 0.2)))</f>
        <v>0.2</v>
      </c>
      <c r="I1299" s="2">
        <f>cukier[[#This Row],[Rabat]]*cukier[[#This Row],[Ilosc]]</f>
        <v>55.2</v>
      </c>
    </row>
    <row r="1300" spans="1:9" x14ac:dyDescent="0.25">
      <c r="A1300" s="1">
        <v>40508</v>
      </c>
      <c r="B1300" s="2" t="s">
        <v>14</v>
      </c>
      <c r="C1300">
        <v>191</v>
      </c>
      <c r="D1300">
        <f>SUMIF(B:B,cukier[[#This Row],[NIP]],C:C)</f>
        <v>23660</v>
      </c>
      <c r="E1300" s="2">
        <f>YEAR(cukier[[#This Row],[Data]])</f>
        <v>2010</v>
      </c>
      <c r="F1300" s="2">
        <f>VLOOKUP(cukier[[#This Row],[Rok]],$U$8:$V$17,2)*cukier[[#This Row],[Ilosc]]</f>
        <v>401.1</v>
      </c>
      <c r="G1300" s="2">
        <f>SUMIFS(C:C,A:A,"&lt;"&amp;A1300,B:B,cukier[[#This Row],[NIP]])+cukier[[#This Row],[Ilosc]]</f>
        <v>15415</v>
      </c>
      <c r="H1300" s="2">
        <f>IF(cukier[[#This Row],[Dotychczas Kupno]]&lt;100, 0,IF(cukier[[#This Row],[Dotychczas Kupno]]&lt;1000, 0.05, IF(cukier[[#This Row],[Dotychczas Kupno]]&lt;10000, 0.1, 0.2)))</f>
        <v>0.2</v>
      </c>
      <c r="I1300" s="2">
        <f>cukier[[#This Row],[Rabat]]*cukier[[#This Row],[Ilosc]]</f>
        <v>38.200000000000003</v>
      </c>
    </row>
    <row r="1301" spans="1:9" x14ac:dyDescent="0.25">
      <c r="A1301" s="1">
        <v>40510</v>
      </c>
      <c r="B1301" s="2" t="s">
        <v>215</v>
      </c>
      <c r="C1301">
        <v>9</v>
      </c>
      <c r="D1301">
        <f>SUMIF(B:B,cukier[[#This Row],[NIP]],C:C)</f>
        <v>23</v>
      </c>
      <c r="E1301" s="2">
        <f>YEAR(cukier[[#This Row],[Data]])</f>
        <v>2010</v>
      </c>
      <c r="F1301" s="2">
        <f>VLOOKUP(cukier[[#This Row],[Rok]],$U$8:$V$17,2)*cukier[[#This Row],[Ilosc]]</f>
        <v>18.900000000000002</v>
      </c>
      <c r="G1301" s="2">
        <f>SUMIFS(C:C,A:A,"&lt;"&amp;A1301,B:B,cukier[[#This Row],[NIP]])+cukier[[#This Row],[Ilosc]]</f>
        <v>9</v>
      </c>
      <c r="H1301" s="2">
        <f>IF(cukier[[#This Row],[Dotychczas Kupno]]&lt;100, 0,IF(cukier[[#This Row],[Dotychczas Kupno]]&lt;1000, 0.05, IF(cukier[[#This Row],[Dotychczas Kupno]]&lt;10000, 0.1, 0.2)))</f>
        <v>0</v>
      </c>
      <c r="I1301" s="2">
        <f>cukier[[#This Row],[Rabat]]*cukier[[#This Row],[Ilosc]]</f>
        <v>0</v>
      </c>
    </row>
    <row r="1302" spans="1:9" x14ac:dyDescent="0.25">
      <c r="A1302" s="1">
        <v>40511</v>
      </c>
      <c r="B1302" s="2" t="s">
        <v>30</v>
      </c>
      <c r="C1302">
        <v>174</v>
      </c>
      <c r="D1302">
        <f>SUMIF(B:B,cukier[[#This Row],[NIP]],C:C)</f>
        <v>5120</v>
      </c>
      <c r="E1302" s="2">
        <f>YEAR(cukier[[#This Row],[Data]])</f>
        <v>2010</v>
      </c>
      <c r="F1302" s="2">
        <f>VLOOKUP(cukier[[#This Row],[Rok]],$U$8:$V$17,2)*cukier[[#This Row],[Ilosc]]</f>
        <v>365.40000000000003</v>
      </c>
      <c r="G1302" s="2">
        <f>SUMIFS(C:C,A:A,"&lt;"&amp;A1302,B:B,cukier[[#This Row],[NIP]])+cukier[[#This Row],[Ilosc]]</f>
        <v>3631</v>
      </c>
      <c r="H1302" s="2">
        <f>IF(cukier[[#This Row],[Dotychczas Kupno]]&lt;100, 0,IF(cukier[[#This Row],[Dotychczas Kupno]]&lt;1000, 0.05, IF(cukier[[#This Row],[Dotychczas Kupno]]&lt;10000, 0.1, 0.2)))</f>
        <v>0.1</v>
      </c>
      <c r="I1302" s="2">
        <f>cukier[[#This Row],[Rabat]]*cukier[[#This Row],[Ilosc]]</f>
        <v>17.400000000000002</v>
      </c>
    </row>
    <row r="1303" spans="1:9" x14ac:dyDescent="0.25">
      <c r="A1303" s="1">
        <v>40512</v>
      </c>
      <c r="B1303" s="2" t="s">
        <v>69</v>
      </c>
      <c r="C1303">
        <v>39</v>
      </c>
      <c r="D1303">
        <f>SUMIF(B:B,cukier[[#This Row],[NIP]],C:C)</f>
        <v>3803</v>
      </c>
      <c r="E1303" s="2">
        <f>YEAR(cukier[[#This Row],[Data]])</f>
        <v>2010</v>
      </c>
      <c r="F1303" s="2">
        <f>VLOOKUP(cukier[[#This Row],[Rok]],$U$8:$V$17,2)*cukier[[#This Row],[Ilosc]]</f>
        <v>81.900000000000006</v>
      </c>
      <c r="G1303" s="2">
        <f>SUMIFS(C:C,A:A,"&lt;"&amp;A1303,B:B,cukier[[#This Row],[NIP]])+cukier[[#This Row],[Ilosc]]</f>
        <v>2372</v>
      </c>
      <c r="H1303" s="2">
        <f>IF(cukier[[#This Row],[Dotychczas Kupno]]&lt;100, 0,IF(cukier[[#This Row],[Dotychczas Kupno]]&lt;1000, 0.05, IF(cukier[[#This Row],[Dotychczas Kupno]]&lt;10000, 0.1, 0.2)))</f>
        <v>0.1</v>
      </c>
      <c r="I1303" s="2">
        <f>cukier[[#This Row],[Rabat]]*cukier[[#This Row],[Ilosc]]</f>
        <v>3.9000000000000004</v>
      </c>
    </row>
    <row r="1304" spans="1:9" x14ac:dyDescent="0.25">
      <c r="A1304" s="1">
        <v>40513</v>
      </c>
      <c r="B1304" s="2" t="s">
        <v>7</v>
      </c>
      <c r="C1304">
        <v>330</v>
      </c>
      <c r="D1304">
        <f>SUMIF(B:B,cukier[[#This Row],[NIP]],C:C)</f>
        <v>27505</v>
      </c>
      <c r="E1304" s="2">
        <f>YEAR(cukier[[#This Row],[Data]])</f>
        <v>2010</v>
      </c>
      <c r="F1304" s="2">
        <f>VLOOKUP(cukier[[#This Row],[Rok]],$U$8:$V$17,2)*cukier[[#This Row],[Ilosc]]</f>
        <v>693</v>
      </c>
      <c r="G1304" s="2">
        <f>SUMIFS(C:C,A:A,"&lt;"&amp;A1304,B:B,cukier[[#This Row],[NIP]])+cukier[[#This Row],[Ilosc]]</f>
        <v>18033</v>
      </c>
      <c r="H1304" s="2">
        <f>IF(cukier[[#This Row],[Dotychczas Kupno]]&lt;100, 0,IF(cukier[[#This Row],[Dotychczas Kupno]]&lt;1000, 0.05, IF(cukier[[#This Row],[Dotychczas Kupno]]&lt;10000, 0.1, 0.2)))</f>
        <v>0.2</v>
      </c>
      <c r="I1304" s="2">
        <f>cukier[[#This Row],[Rabat]]*cukier[[#This Row],[Ilosc]]</f>
        <v>66</v>
      </c>
    </row>
    <row r="1305" spans="1:9" x14ac:dyDescent="0.25">
      <c r="A1305" s="1">
        <v>40513</v>
      </c>
      <c r="B1305" s="2" t="s">
        <v>146</v>
      </c>
      <c r="C1305">
        <v>5</v>
      </c>
      <c r="D1305">
        <f>SUMIF(B:B,cukier[[#This Row],[NIP]],C:C)</f>
        <v>50</v>
      </c>
      <c r="E1305" s="2">
        <f>YEAR(cukier[[#This Row],[Data]])</f>
        <v>2010</v>
      </c>
      <c r="F1305" s="2">
        <f>VLOOKUP(cukier[[#This Row],[Rok]],$U$8:$V$17,2)*cukier[[#This Row],[Ilosc]]</f>
        <v>10.5</v>
      </c>
      <c r="G1305" s="2">
        <f>SUMIFS(C:C,A:A,"&lt;"&amp;A1305,B:B,cukier[[#This Row],[NIP]])+cukier[[#This Row],[Ilosc]]</f>
        <v>32</v>
      </c>
      <c r="H1305" s="2">
        <f>IF(cukier[[#This Row],[Dotychczas Kupno]]&lt;100, 0,IF(cukier[[#This Row],[Dotychczas Kupno]]&lt;1000, 0.05, IF(cukier[[#This Row],[Dotychczas Kupno]]&lt;10000, 0.1, 0.2)))</f>
        <v>0</v>
      </c>
      <c r="I1305" s="2">
        <f>cukier[[#This Row],[Rabat]]*cukier[[#This Row],[Ilosc]]</f>
        <v>0</v>
      </c>
    </row>
    <row r="1306" spans="1:9" x14ac:dyDescent="0.25">
      <c r="A1306" s="1">
        <v>40516</v>
      </c>
      <c r="B1306" s="2" t="s">
        <v>14</v>
      </c>
      <c r="C1306">
        <v>175</v>
      </c>
      <c r="D1306">
        <f>SUMIF(B:B,cukier[[#This Row],[NIP]],C:C)</f>
        <v>23660</v>
      </c>
      <c r="E1306" s="2">
        <f>YEAR(cukier[[#This Row],[Data]])</f>
        <v>2010</v>
      </c>
      <c r="F1306" s="2">
        <f>VLOOKUP(cukier[[#This Row],[Rok]],$U$8:$V$17,2)*cukier[[#This Row],[Ilosc]]</f>
        <v>367.5</v>
      </c>
      <c r="G1306" s="2">
        <f>SUMIFS(C:C,A:A,"&lt;"&amp;A1306,B:B,cukier[[#This Row],[NIP]])+cukier[[#This Row],[Ilosc]]</f>
        <v>15590</v>
      </c>
      <c r="H1306" s="2">
        <f>IF(cukier[[#This Row],[Dotychczas Kupno]]&lt;100, 0,IF(cukier[[#This Row],[Dotychczas Kupno]]&lt;1000, 0.05, IF(cukier[[#This Row],[Dotychczas Kupno]]&lt;10000, 0.1, 0.2)))</f>
        <v>0.2</v>
      </c>
      <c r="I1306" s="2">
        <f>cukier[[#This Row],[Rabat]]*cukier[[#This Row],[Ilosc]]</f>
        <v>35</v>
      </c>
    </row>
    <row r="1307" spans="1:9" x14ac:dyDescent="0.25">
      <c r="A1307" s="1">
        <v>40520</v>
      </c>
      <c r="B1307" s="2" t="s">
        <v>131</v>
      </c>
      <c r="C1307">
        <v>183</v>
      </c>
      <c r="D1307">
        <f>SUMIF(B:B,cukier[[#This Row],[NIP]],C:C)</f>
        <v>1503</v>
      </c>
      <c r="E1307" s="2">
        <f>YEAR(cukier[[#This Row],[Data]])</f>
        <v>2010</v>
      </c>
      <c r="F1307" s="2">
        <f>VLOOKUP(cukier[[#This Row],[Rok]],$U$8:$V$17,2)*cukier[[#This Row],[Ilosc]]</f>
        <v>384.3</v>
      </c>
      <c r="G1307" s="2">
        <f>SUMIFS(C:C,A:A,"&lt;"&amp;A1307,B:B,cukier[[#This Row],[NIP]])+cukier[[#This Row],[Ilosc]]</f>
        <v>546</v>
      </c>
      <c r="H1307" s="2">
        <f>IF(cukier[[#This Row],[Dotychczas Kupno]]&lt;100, 0,IF(cukier[[#This Row],[Dotychczas Kupno]]&lt;1000, 0.05, IF(cukier[[#This Row],[Dotychczas Kupno]]&lt;10000, 0.1, 0.2)))</f>
        <v>0.05</v>
      </c>
      <c r="I1307" s="2">
        <f>cukier[[#This Row],[Rabat]]*cukier[[#This Row],[Ilosc]]</f>
        <v>9.15</v>
      </c>
    </row>
    <row r="1308" spans="1:9" x14ac:dyDescent="0.25">
      <c r="A1308" s="1">
        <v>40520</v>
      </c>
      <c r="B1308" s="2" t="s">
        <v>45</v>
      </c>
      <c r="C1308">
        <v>423</v>
      </c>
      <c r="D1308">
        <f>SUMIF(B:B,cukier[[#This Row],[NIP]],C:C)</f>
        <v>26451</v>
      </c>
      <c r="E1308" s="2">
        <f>YEAR(cukier[[#This Row],[Data]])</f>
        <v>2010</v>
      </c>
      <c r="F1308" s="2">
        <f>VLOOKUP(cukier[[#This Row],[Rok]],$U$8:$V$17,2)*cukier[[#This Row],[Ilosc]]</f>
        <v>888.30000000000007</v>
      </c>
      <c r="G1308" s="2">
        <f>SUMIFS(C:C,A:A,"&lt;"&amp;A1308,B:B,cukier[[#This Row],[NIP]])+cukier[[#This Row],[Ilosc]]</f>
        <v>17817</v>
      </c>
      <c r="H1308" s="2">
        <f>IF(cukier[[#This Row],[Dotychczas Kupno]]&lt;100, 0,IF(cukier[[#This Row],[Dotychczas Kupno]]&lt;1000, 0.05, IF(cukier[[#This Row],[Dotychczas Kupno]]&lt;10000, 0.1, 0.2)))</f>
        <v>0.2</v>
      </c>
      <c r="I1308" s="2">
        <f>cukier[[#This Row],[Rabat]]*cukier[[#This Row],[Ilosc]]</f>
        <v>84.600000000000009</v>
      </c>
    </row>
    <row r="1309" spans="1:9" x14ac:dyDescent="0.25">
      <c r="A1309" s="1">
        <v>40520</v>
      </c>
      <c r="B1309" s="2" t="s">
        <v>52</v>
      </c>
      <c r="C1309">
        <v>88</v>
      </c>
      <c r="D1309">
        <f>SUMIF(B:B,cukier[[#This Row],[NIP]],C:C)</f>
        <v>5460</v>
      </c>
      <c r="E1309" s="2">
        <f>YEAR(cukier[[#This Row],[Data]])</f>
        <v>2010</v>
      </c>
      <c r="F1309" s="2">
        <f>VLOOKUP(cukier[[#This Row],[Rok]],$U$8:$V$17,2)*cukier[[#This Row],[Ilosc]]</f>
        <v>184.8</v>
      </c>
      <c r="G1309" s="2">
        <f>SUMIFS(C:C,A:A,"&lt;"&amp;A1309,B:B,cukier[[#This Row],[NIP]])+cukier[[#This Row],[Ilosc]]</f>
        <v>2968</v>
      </c>
      <c r="H1309" s="2">
        <f>IF(cukier[[#This Row],[Dotychczas Kupno]]&lt;100, 0,IF(cukier[[#This Row],[Dotychczas Kupno]]&lt;1000, 0.05, IF(cukier[[#This Row],[Dotychczas Kupno]]&lt;10000, 0.1, 0.2)))</f>
        <v>0.1</v>
      </c>
      <c r="I1309" s="2">
        <f>cukier[[#This Row],[Rabat]]*cukier[[#This Row],[Ilosc]]</f>
        <v>8.8000000000000007</v>
      </c>
    </row>
    <row r="1310" spans="1:9" x14ac:dyDescent="0.25">
      <c r="A1310" s="1">
        <v>40521</v>
      </c>
      <c r="B1310" s="2" t="s">
        <v>17</v>
      </c>
      <c r="C1310">
        <v>241</v>
      </c>
      <c r="D1310">
        <f>SUMIF(B:B,cukier[[#This Row],[NIP]],C:C)</f>
        <v>19896</v>
      </c>
      <c r="E1310" s="2">
        <f>YEAR(cukier[[#This Row],[Data]])</f>
        <v>2010</v>
      </c>
      <c r="F1310" s="2">
        <f>VLOOKUP(cukier[[#This Row],[Rok]],$U$8:$V$17,2)*cukier[[#This Row],[Ilosc]]</f>
        <v>506.1</v>
      </c>
      <c r="G1310" s="2">
        <f>SUMIFS(C:C,A:A,"&lt;"&amp;A1310,B:B,cukier[[#This Row],[NIP]])+cukier[[#This Row],[Ilosc]]</f>
        <v>11818</v>
      </c>
      <c r="H1310" s="2">
        <f>IF(cukier[[#This Row],[Dotychczas Kupno]]&lt;100, 0,IF(cukier[[#This Row],[Dotychczas Kupno]]&lt;1000, 0.05, IF(cukier[[#This Row],[Dotychczas Kupno]]&lt;10000, 0.1, 0.2)))</f>
        <v>0.2</v>
      </c>
      <c r="I1310" s="2">
        <f>cukier[[#This Row],[Rabat]]*cukier[[#This Row],[Ilosc]]</f>
        <v>48.2</v>
      </c>
    </row>
    <row r="1311" spans="1:9" x14ac:dyDescent="0.25">
      <c r="A1311" s="1">
        <v>40522</v>
      </c>
      <c r="B1311" s="2" t="s">
        <v>12</v>
      </c>
      <c r="C1311">
        <v>37</v>
      </c>
      <c r="D1311">
        <f>SUMIF(B:B,cukier[[#This Row],[NIP]],C:C)</f>
        <v>5492</v>
      </c>
      <c r="E1311" s="2">
        <f>YEAR(cukier[[#This Row],[Data]])</f>
        <v>2010</v>
      </c>
      <c r="F1311" s="2">
        <f>VLOOKUP(cukier[[#This Row],[Rok]],$U$8:$V$17,2)*cukier[[#This Row],[Ilosc]]</f>
        <v>77.7</v>
      </c>
      <c r="G1311" s="2">
        <f>SUMIFS(C:C,A:A,"&lt;"&amp;A1311,B:B,cukier[[#This Row],[NIP]])+cukier[[#This Row],[Ilosc]]</f>
        <v>3384</v>
      </c>
      <c r="H1311" s="2">
        <f>IF(cukier[[#This Row],[Dotychczas Kupno]]&lt;100, 0,IF(cukier[[#This Row],[Dotychczas Kupno]]&lt;1000, 0.05, IF(cukier[[#This Row],[Dotychczas Kupno]]&lt;10000, 0.1, 0.2)))</f>
        <v>0.1</v>
      </c>
      <c r="I1311" s="2">
        <f>cukier[[#This Row],[Rabat]]*cukier[[#This Row],[Ilosc]]</f>
        <v>3.7</v>
      </c>
    </row>
    <row r="1312" spans="1:9" x14ac:dyDescent="0.25">
      <c r="A1312" s="1">
        <v>40528</v>
      </c>
      <c r="B1312" s="2" t="s">
        <v>78</v>
      </c>
      <c r="C1312">
        <v>164</v>
      </c>
      <c r="D1312">
        <f>SUMIF(B:B,cukier[[#This Row],[NIP]],C:C)</f>
        <v>2123</v>
      </c>
      <c r="E1312" s="2">
        <f>YEAR(cukier[[#This Row],[Data]])</f>
        <v>2010</v>
      </c>
      <c r="F1312" s="2">
        <f>VLOOKUP(cukier[[#This Row],[Rok]],$U$8:$V$17,2)*cukier[[#This Row],[Ilosc]]</f>
        <v>344.40000000000003</v>
      </c>
      <c r="G1312" s="2">
        <f>SUMIFS(C:C,A:A,"&lt;"&amp;A1312,B:B,cukier[[#This Row],[NIP]])+cukier[[#This Row],[Ilosc]]</f>
        <v>1823</v>
      </c>
      <c r="H1312" s="2">
        <f>IF(cukier[[#This Row],[Dotychczas Kupno]]&lt;100, 0,IF(cukier[[#This Row],[Dotychczas Kupno]]&lt;1000, 0.05, IF(cukier[[#This Row],[Dotychczas Kupno]]&lt;10000, 0.1, 0.2)))</f>
        <v>0.1</v>
      </c>
      <c r="I1312" s="2">
        <f>cukier[[#This Row],[Rabat]]*cukier[[#This Row],[Ilosc]]</f>
        <v>16.400000000000002</v>
      </c>
    </row>
    <row r="1313" spans="1:9" x14ac:dyDescent="0.25">
      <c r="A1313" s="1">
        <v>40529</v>
      </c>
      <c r="B1313" s="2" t="s">
        <v>94</v>
      </c>
      <c r="C1313">
        <v>20</v>
      </c>
      <c r="D1313">
        <f>SUMIF(B:B,cukier[[#This Row],[NIP]],C:C)</f>
        <v>69</v>
      </c>
      <c r="E1313" s="2">
        <f>YEAR(cukier[[#This Row],[Data]])</f>
        <v>2010</v>
      </c>
      <c r="F1313" s="2">
        <f>VLOOKUP(cukier[[#This Row],[Rok]],$U$8:$V$17,2)*cukier[[#This Row],[Ilosc]]</f>
        <v>42</v>
      </c>
      <c r="G1313" s="2">
        <f>SUMIFS(C:C,A:A,"&lt;"&amp;A1313,B:B,cukier[[#This Row],[NIP]])+cukier[[#This Row],[Ilosc]]</f>
        <v>69</v>
      </c>
      <c r="H1313" s="2">
        <f>IF(cukier[[#This Row],[Dotychczas Kupno]]&lt;100, 0,IF(cukier[[#This Row],[Dotychczas Kupno]]&lt;1000, 0.05, IF(cukier[[#This Row],[Dotychczas Kupno]]&lt;10000, 0.1, 0.2)))</f>
        <v>0</v>
      </c>
      <c r="I1313" s="2">
        <f>cukier[[#This Row],[Rabat]]*cukier[[#This Row],[Ilosc]]</f>
        <v>0</v>
      </c>
    </row>
    <row r="1314" spans="1:9" x14ac:dyDescent="0.25">
      <c r="A1314" s="1">
        <v>40533</v>
      </c>
      <c r="B1314" s="2" t="s">
        <v>182</v>
      </c>
      <c r="C1314">
        <v>8</v>
      </c>
      <c r="D1314">
        <f>SUMIF(B:B,cukier[[#This Row],[NIP]],C:C)</f>
        <v>27</v>
      </c>
      <c r="E1314" s="2">
        <f>YEAR(cukier[[#This Row],[Data]])</f>
        <v>2010</v>
      </c>
      <c r="F1314" s="2">
        <f>VLOOKUP(cukier[[#This Row],[Rok]],$U$8:$V$17,2)*cukier[[#This Row],[Ilosc]]</f>
        <v>16.8</v>
      </c>
      <c r="G1314" s="2">
        <f>SUMIFS(C:C,A:A,"&lt;"&amp;A1314,B:B,cukier[[#This Row],[NIP]])+cukier[[#This Row],[Ilosc]]</f>
        <v>27</v>
      </c>
      <c r="H1314" s="2">
        <f>IF(cukier[[#This Row],[Dotychczas Kupno]]&lt;100, 0,IF(cukier[[#This Row],[Dotychczas Kupno]]&lt;1000, 0.05, IF(cukier[[#This Row],[Dotychczas Kupno]]&lt;10000, 0.1, 0.2)))</f>
        <v>0</v>
      </c>
      <c r="I1314" s="2">
        <f>cukier[[#This Row],[Rabat]]*cukier[[#This Row],[Ilosc]]</f>
        <v>0</v>
      </c>
    </row>
    <row r="1315" spans="1:9" x14ac:dyDescent="0.25">
      <c r="A1315" s="1">
        <v>40533</v>
      </c>
      <c r="B1315" s="2" t="s">
        <v>156</v>
      </c>
      <c r="C1315">
        <v>4</v>
      </c>
      <c r="D1315">
        <f>SUMIF(B:B,cukier[[#This Row],[NIP]],C:C)</f>
        <v>31</v>
      </c>
      <c r="E1315" s="2">
        <f>YEAR(cukier[[#This Row],[Data]])</f>
        <v>2010</v>
      </c>
      <c r="F1315" s="2">
        <f>VLOOKUP(cukier[[#This Row],[Rok]],$U$8:$V$17,2)*cukier[[#This Row],[Ilosc]]</f>
        <v>8.4</v>
      </c>
      <c r="G1315" s="2">
        <f>SUMIFS(C:C,A:A,"&lt;"&amp;A1315,B:B,cukier[[#This Row],[NIP]])+cukier[[#This Row],[Ilosc]]</f>
        <v>15</v>
      </c>
      <c r="H1315" s="2">
        <f>IF(cukier[[#This Row],[Dotychczas Kupno]]&lt;100, 0,IF(cukier[[#This Row],[Dotychczas Kupno]]&lt;1000, 0.05, IF(cukier[[#This Row],[Dotychczas Kupno]]&lt;10000, 0.1, 0.2)))</f>
        <v>0</v>
      </c>
      <c r="I1315" s="2">
        <f>cukier[[#This Row],[Rabat]]*cukier[[#This Row],[Ilosc]]</f>
        <v>0</v>
      </c>
    </row>
    <row r="1316" spans="1:9" x14ac:dyDescent="0.25">
      <c r="A1316" s="1">
        <v>40538</v>
      </c>
      <c r="B1316" s="2" t="s">
        <v>22</v>
      </c>
      <c r="C1316">
        <v>408</v>
      </c>
      <c r="D1316">
        <f>SUMIF(B:B,cukier[[#This Row],[NIP]],C:C)</f>
        <v>26025</v>
      </c>
      <c r="E1316" s="2">
        <f>YEAR(cukier[[#This Row],[Data]])</f>
        <v>2010</v>
      </c>
      <c r="F1316" s="2">
        <f>VLOOKUP(cukier[[#This Row],[Rok]],$U$8:$V$17,2)*cukier[[#This Row],[Ilosc]]</f>
        <v>856.80000000000007</v>
      </c>
      <c r="G1316" s="2">
        <f>SUMIFS(C:C,A:A,"&lt;"&amp;A1316,B:B,cukier[[#This Row],[NIP]])+cukier[[#This Row],[Ilosc]]</f>
        <v>15401</v>
      </c>
      <c r="H1316" s="2">
        <f>IF(cukier[[#This Row],[Dotychczas Kupno]]&lt;100, 0,IF(cukier[[#This Row],[Dotychczas Kupno]]&lt;1000, 0.05, IF(cukier[[#This Row],[Dotychczas Kupno]]&lt;10000, 0.1, 0.2)))</f>
        <v>0.2</v>
      </c>
      <c r="I1316" s="2">
        <f>cukier[[#This Row],[Rabat]]*cukier[[#This Row],[Ilosc]]</f>
        <v>81.600000000000009</v>
      </c>
    </row>
    <row r="1317" spans="1:9" x14ac:dyDescent="0.25">
      <c r="A1317" s="1">
        <v>40544</v>
      </c>
      <c r="B1317" s="2" t="s">
        <v>142</v>
      </c>
      <c r="C1317">
        <v>20</v>
      </c>
      <c r="D1317">
        <f>SUMIF(B:B,cukier[[#This Row],[NIP]],C:C)</f>
        <v>50</v>
      </c>
      <c r="E1317" s="2">
        <f>YEAR(cukier[[#This Row],[Data]])</f>
        <v>2011</v>
      </c>
      <c r="F1317" s="2">
        <f>VLOOKUP(cukier[[#This Row],[Rok]],$U$8:$V$17,2)*cukier[[#This Row],[Ilosc]]</f>
        <v>44</v>
      </c>
      <c r="G1317" s="2">
        <f>SUMIFS(C:C,A:A,"&lt;"&amp;A1317,B:B,cukier[[#This Row],[NIP]])+cukier[[#This Row],[Ilosc]]</f>
        <v>50</v>
      </c>
      <c r="H1317" s="2">
        <f>IF(cukier[[#This Row],[Dotychczas Kupno]]&lt;100, 0,IF(cukier[[#This Row],[Dotychczas Kupno]]&lt;1000, 0.05, IF(cukier[[#This Row],[Dotychczas Kupno]]&lt;10000, 0.1, 0.2)))</f>
        <v>0</v>
      </c>
      <c r="I1317" s="2">
        <f>cukier[[#This Row],[Rabat]]*cukier[[#This Row],[Ilosc]]</f>
        <v>0</v>
      </c>
    </row>
    <row r="1318" spans="1:9" x14ac:dyDescent="0.25">
      <c r="A1318" s="1">
        <v>40545</v>
      </c>
      <c r="B1318" s="2" t="s">
        <v>31</v>
      </c>
      <c r="C1318">
        <v>102</v>
      </c>
      <c r="D1318">
        <f>SUMIF(B:B,cukier[[#This Row],[NIP]],C:C)</f>
        <v>1737</v>
      </c>
      <c r="E1318" s="2">
        <f>YEAR(cukier[[#This Row],[Data]])</f>
        <v>2011</v>
      </c>
      <c r="F1318" s="2">
        <f>VLOOKUP(cukier[[#This Row],[Rok]],$U$8:$V$17,2)*cukier[[#This Row],[Ilosc]]</f>
        <v>224.4</v>
      </c>
      <c r="G1318" s="2">
        <f>SUMIFS(C:C,A:A,"&lt;"&amp;A1318,B:B,cukier[[#This Row],[NIP]])+cukier[[#This Row],[Ilosc]]</f>
        <v>1462</v>
      </c>
      <c r="H1318" s="2">
        <f>IF(cukier[[#This Row],[Dotychczas Kupno]]&lt;100, 0,IF(cukier[[#This Row],[Dotychczas Kupno]]&lt;1000, 0.05, IF(cukier[[#This Row],[Dotychczas Kupno]]&lt;10000, 0.1, 0.2)))</f>
        <v>0.1</v>
      </c>
      <c r="I1318" s="2">
        <f>cukier[[#This Row],[Rabat]]*cukier[[#This Row],[Ilosc]]</f>
        <v>10.200000000000001</v>
      </c>
    </row>
    <row r="1319" spans="1:9" x14ac:dyDescent="0.25">
      <c r="A1319" s="1">
        <v>40546</v>
      </c>
      <c r="B1319" s="2" t="s">
        <v>9</v>
      </c>
      <c r="C1319">
        <v>240</v>
      </c>
      <c r="D1319">
        <f>SUMIF(B:B,cukier[[#This Row],[NIP]],C:C)</f>
        <v>26955</v>
      </c>
      <c r="E1319" s="2">
        <f>YEAR(cukier[[#This Row],[Data]])</f>
        <v>2011</v>
      </c>
      <c r="F1319" s="2">
        <f>VLOOKUP(cukier[[#This Row],[Rok]],$U$8:$V$17,2)*cukier[[#This Row],[Ilosc]]</f>
        <v>528</v>
      </c>
      <c r="G1319" s="2">
        <f>SUMIFS(C:C,A:A,"&lt;"&amp;A1319,B:B,cukier[[#This Row],[NIP]])+cukier[[#This Row],[Ilosc]]</f>
        <v>15788</v>
      </c>
      <c r="H1319" s="2">
        <f>IF(cukier[[#This Row],[Dotychczas Kupno]]&lt;100, 0,IF(cukier[[#This Row],[Dotychczas Kupno]]&lt;1000, 0.05, IF(cukier[[#This Row],[Dotychczas Kupno]]&lt;10000, 0.1, 0.2)))</f>
        <v>0.2</v>
      </c>
      <c r="I1319" s="2">
        <f>cukier[[#This Row],[Rabat]]*cukier[[#This Row],[Ilosc]]</f>
        <v>48</v>
      </c>
    </row>
    <row r="1320" spans="1:9" x14ac:dyDescent="0.25">
      <c r="A1320" s="1">
        <v>40548</v>
      </c>
      <c r="B1320" s="2" t="s">
        <v>10</v>
      </c>
      <c r="C1320">
        <v>124</v>
      </c>
      <c r="D1320">
        <f>SUMIF(B:B,cukier[[#This Row],[NIP]],C:C)</f>
        <v>4831</v>
      </c>
      <c r="E1320" s="2">
        <f>YEAR(cukier[[#This Row],[Data]])</f>
        <v>2011</v>
      </c>
      <c r="F1320" s="2">
        <f>VLOOKUP(cukier[[#This Row],[Rok]],$U$8:$V$17,2)*cukier[[#This Row],[Ilosc]]</f>
        <v>272.8</v>
      </c>
      <c r="G1320" s="2">
        <f>SUMIFS(C:C,A:A,"&lt;"&amp;A1320,B:B,cukier[[#This Row],[NIP]])+cukier[[#This Row],[Ilosc]]</f>
        <v>2609</v>
      </c>
      <c r="H1320" s="2">
        <f>IF(cukier[[#This Row],[Dotychczas Kupno]]&lt;100, 0,IF(cukier[[#This Row],[Dotychczas Kupno]]&lt;1000, 0.05, IF(cukier[[#This Row],[Dotychczas Kupno]]&lt;10000, 0.1, 0.2)))</f>
        <v>0.1</v>
      </c>
      <c r="I1320" s="2">
        <f>cukier[[#This Row],[Rabat]]*cukier[[#This Row],[Ilosc]]</f>
        <v>12.4</v>
      </c>
    </row>
    <row r="1321" spans="1:9" x14ac:dyDescent="0.25">
      <c r="A1321" s="1">
        <v>40550</v>
      </c>
      <c r="B1321" s="2" t="s">
        <v>45</v>
      </c>
      <c r="C1321">
        <v>330</v>
      </c>
      <c r="D1321">
        <f>SUMIF(B:B,cukier[[#This Row],[NIP]],C:C)</f>
        <v>26451</v>
      </c>
      <c r="E1321" s="2">
        <f>YEAR(cukier[[#This Row],[Data]])</f>
        <v>2011</v>
      </c>
      <c r="F1321" s="2">
        <f>VLOOKUP(cukier[[#This Row],[Rok]],$U$8:$V$17,2)*cukier[[#This Row],[Ilosc]]</f>
        <v>726.00000000000011</v>
      </c>
      <c r="G1321" s="2">
        <f>SUMIFS(C:C,A:A,"&lt;"&amp;A1321,B:B,cukier[[#This Row],[NIP]])+cukier[[#This Row],[Ilosc]]</f>
        <v>18147</v>
      </c>
      <c r="H1321" s="2">
        <f>IF(cukier[[#This Row],[Dotychczas Kupno]]&lt;100, 0,IF(cukier[[#This Row],[Dotychczas Kupno]]&lt;1000, 0.05, IF(cukier[[#This Row],[Dotychczas Kupno]]&lt;10000, 0.1, 0.2)))</f>
        <v>0.2</v>
      </c>
      <c r="I1321" s="2">
        <f>cukier[[#This Row],[Rabat]]*cukier[[#This Row],[Ilosc]]</f>
        <v>66</v>
      </c>
    </row>
    <row r="1322" spans="1:9" x14ac:dyDescent="0.25">
      <c r="A1322" s="1">
        <v>40554</v>
      </c>
      <c r="B1322" s="2" t="s">
        <v>26</v>
      </c>
      <c r="C1322">
        <v>187</v>
      </c>
      <c r="D1322">
        <f>SUMIF(B:B,cukier[[#This Row],[NIP]],C:C)</f>
        <v>2286</v>
      </c>
      <c r="E1322" s="2">
        <f>YEAR(cukier[[#This Row],[Data]])</f>
        <v>2011</v>
      </c>
      <c r="F1322" s="2">
        <f>VLOOKUP(cukier[[#This Row],[Rok]],$U$8:$V$17,2)*cukier[[#This Row],[Ilosc]]</f>
        <v>411.40000000000003</v>
      </c>
      <c r="G1322" s="2">
        <f>SUMIFS(C:C,A:A,"&lt;"&amp;A1322,B:B,cukier[[#This Row],[NIP]])+cukier[[#This Row],[Ilosc]]</f>
        <v>861</v>
      </c>
      <c r="H1322" s="2">
        <f>IF(cukier[[#This Row],[Dotychczas Kupno]]&lt;100, 0,IF(cukier[[#This Row],[Dotychczas Kupno]]&lt;1000, 0.05, IF(cukier[[#This Row],[Dotychczas Kupno]]&lt;10000, 0.1, 0.2)))</f>
        <v>0.05</v>
      </c>
      <c r="I1322" s="2">
        <f>cukier[[#This Row],[Rabat]]*cukier[[#This Row],[Ilosc]]</f>
        <v>9.35</v>
      </c>
    </row>
    <row r="1323" spans="1:9" x14ac:dyDescent="0.25">
      <c r="A1323" s="1">
        <v>40561</v>
      </c>
      <c r="B1323" s="2" t="s">
        <v>52</v>
      </c>
      <c r="C1323">
        <v>165</v>
      </c>
      <c r="D1323">
        <f>SUMIF(B:B,cukier[[#This Row],[NIP]],C:C)</f>
        <v>5460</v>
      </c>
      <c r="E1323" s="2">
        <f>YEAR(cukier[[#This Row],[Data]])</f>
        <v>2011</v>
      </c>
      <c r="F1323" s="2">
        <f>VLOOKUP(cukier[[#This Row],[Rok]],$U$8:$V$17,2)*cukier[[#This Row],[Ilosc]]</f>
        <v>363.00000000000006</v>
      </c>
      <c r="G1323" s="2">
        <f>SUMIFS(C:C,A:A,"&lt;"&amp;A1323,B:B,cukier[[#This Row],[NIP]])+cukier[[#This Row],[Ilosc]]</f>
        <v>3133</v>
      </c>
      <c r="H1323" s="2">
        <f>IF(cukier[[#This Row],[Dotychczas Kupno]]&lt;100, 0,IF(cukier[[#This Row],[Dotychczas Kupno]]&lt;1000, 0.05, IF(cukier[[#This Row],[Dotychczas Kupno]]&lt;10000, 0.1, 0.2)))</f>
        <v>0.1</v>
      </c>
      <c r="I1323" s="2">
        <f>cukier[[#This Row],[Rabat]]*cukier[[#This Row],[Ilosc]]</f>
        <v>16.5</v>
      </c>
    </row>
    <row r="1324" spans="1:9" x14ac:dyDescent="0.25">
      <c r="A1324" s="1">
        <v>40562</v>
      </c>
      <c r="B1324" s="2" t="s">
        <v>5</v>
      </c>
      <c r="C1324">
        <v>371</v>
      </c>
      <c r="D1324">
        <f>SUMIF(B:B,cukier[[#This Row],[NIP]],C:C)</f>
        <v>11402</v>
      </c>
      <c r="E1324" s="2">
        <f>YEAR(cukier[[#This Row],[Data]])</f>
        <v>2011</v>
      </c>
      <c r="F1324" s="2">
        <f>VLOOKUP(cukier[[#This Row],[Rok]],$U$8:$V$17,2)*cukier[[#This Row],[Ilosc]]</f>
        <v>816.2</v>
      </c>
      <c r="G1324" s="2">
        <f>SUMIFS(C:C,A:A,"&lt;"&amp;A1324,B:B,cukier[[#This Row],[NIP]])+cukier[[#This Row],[Ilosc]]</f>
        <v>8077</v>
      </c>
      <c r="H1324" s="2">
        <f>IF(cukier[[#This Row],[Dotychczas Kupno]]&lt;100, 0,IF(cukier[[#This Row],[Dotychczas Kupno]]&lt;1000, 0.05, IF(cukier[[#This Row],[Dotychczas Kupno]]&lt;10000, 0.1, 0.2)))</f>
        <v>0.1</v>
      </c>
      <c r="I1324" s="2">
        <f>cukier[[#This Row],[Rabat]]*cukier[[#This Row],[Ilosc]]</f>
        <v>37.1</v>
      </c>
    </row>
    <row r="1325" spans="1:9" x14ac:dyDescent="0.25">
      <c r="A1325" s="1">
        <v>40564</v>
      </c>
      <c r="B1325" s="2" t="s">
        <v>39</v>
      </c>
      <c r="C1325">
        <v>185</v>
      </c>
      <c r="D1325">
        <f>SUMIF(B:B,cukier[[#This Row],[NIP]],C:C)</f>
        <v>2042</v>
      </c>
      <c r="E1325" s="2">
        <f>YEAR(cukier[[#This Row],[Data]])</f>
        <v>2011</v>
      </c>
      <c r="F1325" s="2">
        <f>VLOOKUP(cukier[[#This Row],[Rok]],$U$8:$V$17,2)*cukier[[#This Row],[Ilosc]]</f>
        <v>407.00000000000006</v>
      </c>
      <c r="G1325" s="2">
        <f>SUMIFS(C:C,A:A,"&lt;"&amp;A1325,B:B,cukier[[#This Row],[NIP]])+cukier[[#This Row],[Ilosc]]</f>
        <v>1800</v>
      </c>
      <c r="H1325" s="2">
        <f>IF(cukier[[#This Row],[Dotychczas Kupno]]&lt;100, 0,IF(cukier[[#This Row],[Dotychczas Kupno]]&lt;1000, 0.05, IF(cukier[[#This Row],[Dotychczas Kupno]]&lt;10000, 0.1, 0.2)))</f>
        <v>0.1</v>
      </c>
      <c r="I1325" s="2">
        <f>cukier[[#This Row],[Rabat]]*cukier[[#This Row],[Ilosc]]</f>
        <v>18.5</v>
      </c>
    </row>
    <row r="1326" spans="1:9" x14ac:dyDescent="0.25">
      <c r="A1326" s="1">
        <v>40566</v>
      </c>
      <c r="B1326" s="2" t="s">
        <v>9</v>
      </c>
      <c r="C1326">
        <v>401</v>
      </c>
      <c r="D1326">
        <f>SUMIF(B:B,cukier[[#This Row],[NIP]],C:C)</f>
        <v>26955</v>
      </c>
      <c r="E1326" s="2">
        <f>YEAR(cukier[[#This Row],[Data]])</f>
        <v>2011</v>
      </c>
      <c r="F1326" s="2">
        <f>VLOOKUP(cukier[[#This Row],[Rok]],$U$8:$V$17,2)*cukier[[#This Row],[Ilosc]]</f>
        <v>882.2</v>
      </c>
      <c r="G1326" s="2">
        <f>SUMIFS(C:C,A:A,"&lt;"&amp;A1326,B:B,cukier[[#This Row],[NIP]])+cukier[[#This Row],[Ilosc]]</f>
        <v>16189</v>
      </c>
      <c r="H1326" s="2">
        <f>IF(cukier[[#This Row],[Dotychczas Kupno]]&lt;100, 0,IF(cukier[[#This Row],[Dotychczas Kupno]]&lt;1000, 0.05, IF(cukier[[#This Row],[Dotychczas Kupno]]&lt;10000, 0.1, 0.2)))</f>
        <v>0.2</v>
      </c>
      <c r="I1326" s="2">
        <f>cukier[[#This Row],[Rabat]]*cukier[[#This Row],[Ilosc]]</f>
        <v>80.2</v>
      </c>
    </row>
    <row r="1327" spans="1:9" x14ac:dyDescent="0.25">
      <c r="A1327" s="1">
        <v>40568</v>
      </c>
      <c r="B1327" s="2" t="s">
        <v>55</v>
      </c>
      <c r="C1327">
        <v>25</v>
      </c>
      <c r="D1327">
        <f>SUMIF(B:B,cukier[[#This Row],[NIP]],C:C)</f>
        <v>4926</v>
      </c>
      <c r="E1327" s="2">
        <f>YEAR(cukier[[#This Row],[Data]])</f>
        <v>2011</v>
      </c>
      <c r="F1327" s="2">
        <f>VLOOKUP(cukier[[#This Row],[Rok]],$U$8:$V$17,2)*cukier[[#This Row],[Ilosc]]</f>
        <v>55.000000000000007</v>
      </c>
      <c r="G1327" s="2">
        <f>SUMIFS(C:C,A:A,"&lt;"&amp;A1327,B:B,cukier[[#This Row],[NIP]])+cukier[[#This Row],[Ilosc]]</f>
        <v>3038</v>
      </c>
      <c r="H1327" s="2">
        <f>IF(cukier[[#This Row],[Dotychczas Kupno]]&lt;100, 0,IF(cukier[[#This Row],[Dotychczas Kupno]]&lt;1000, 0.05, IF(cukier[[#This Row],[Dotychczas Kupno]]&lt;10000, 0.1, 0.2)))</f>
        <v>0.1</v>
      </c>
      <c r="I1327" s="2">
        <f>cukier[[#This Row],[Rabat]]*cukier[[#This Row],[Ilosc]]</f>
        <v>2.5</v>
      </c>
    </row>
    <row r="1328" spans="1:9" x14ac:dyDescent="0.25">
      <c r="A1328" s="1">
        <v>40568</v>
      </c>
      <c r="B1328" s="2" t="s">
        <v>93</v>
      </c>
      <c r="C1328">
        <v>3</v>
      </c>
      <c r="D1328">
        <f>SUMIF(B:B,cukier[[#This Row],[NIP]],C:C)</f>
        <v>35</v>
      </c>
      <c r="E1328" s="2">
        <f>YEAR(cukier[[#This Row],[Data]])</f>
        <v>2011</v>
      </c>
      <c r="F1328" s="2">
        <f>VLOOKUP(cukier[[#This Row],[Rok]],$U$8:$V$17,2)*cukier[[#This Row],[Ilosc]]</f>
        <v>6.6000000000000005</v>
      </c>
      <c r="G1328" s="2">
        <f>SUMIFS(C:C,A:A,"&lt;"&amp;A1328,B:B,cukier[[#This Row],[NIP]])+cukier[[#This Row],[Ilosc]]</f>
        <v>19</v>
      </c>
      <c r="H1328" s="2">
        <f>IF(cukier[[#This Row],[Dotychczas Kupno]]&lt;100, 0,IF(cukier[[#This Row],[Dotychczas Kupno]]&lt;1000, 0.05, IF(cukier[[#This Row],[Dotychczas Kupno]]&lt;10000, 0.1, 0.2)))</f>
        <v>0</v>
      </c>
      <c r="I1328" s="2">
        <f>cukier[[#This Row],[Rabat]]*cukier[[#This Row],[Ilosc]]</f>
        <v>0</v>
      </c>
    </row>
    <row r="1329" spans="1:9" x14ac:dyDescent="0.25">
      <c r="A1329" s="1">
        <v>40568</v>
      </c>
      <c r="B1329" s="2" t="s">
        <v>170</v>
      </c>
      <c r="C1329">
        <v>11</v>
      </c>
      <c r="D1329">
        <f>SUMIF(B:B,cukier[[#This Row],[NIP]],C:C)</f>
        <v>59</v>
      </c>
      <c r="E1329" s="2">
        <f>YEAR(cukier[[#This Row],[Data]])</f>
        <v>2011</v>
      </c>
      <c r="F1329" s="2">
        <f>VLOOKUP(cukier[[#This Row],[Rok]],$U$8:$V$17,2)*cukier[[#This Row],[Ilosc]]</f>
        <v>24.200000000000003</v>
      </c>
      <c r="G1329" s="2">
        <f>SUMIFS(C:C,A:A,"&lt;"&amp;A1329,B:B,cukier[[#This Row],[NIP]])+cukier[[#This Row],[Ilosc]]</f>
        <v>47</v>
      </c>
      <c r="H1329" s="2">
        <f>IF(cukier[[#This Row],[Dotychczas Kupno]]&lt;100, 0,IF(cukier[[#This Row],[Dotychczas Kupno]]&lt;1000, 0.05, IF(cukier[[#This Row],[Dotychczas Kupno]]&lt;10000, 0.1, 0.2)))</f>
        <v>0</v>
      </c>
      <c r="I1329" s="2">
        <f>cukier[[#This Row],[Rabat]]*cukier[[#This Row],[Ilosc]]</f>
        <v>0</v>
      </c>
    </row>
    <row r="1330" spans="1:9" x14ac:dyDescent="0.25">
      <c r="A1330" s="1">
        <v>40573</v>
      </c>
      <c r="B1330" s="2" t="s">
        <v>216</v>
      </c>
      <c r="C1330">
        <v>18</v>
      </c>
      <c r="D1330">
        <f>SUMIF(B:B,cukier[[#This Row],[NIP]],C:C)</f>
        <v>18</v>
      </c>
      <c r="E1330" s="2">
        <f>YEAR(cukier[[#This Row],[Data]])</f>
        <v>2011</v>
      </c>
      <c r="F1330" s="2">
        <f>VLOOKUP(cukier[[#This Row],[Rok]],$U$8:$V$17,2)*cukier[[#This Row],[Ilosc]]</f>
        <v>39.6</v>
      </c>
      <c r="G1330" s="2">
        <f>SUMIFS(C:C,A:A,"&lt;"&amp;A1330,B:B,cukier[[#This Row],[NIP]])+cukier[[#This Row],[Ilosc]]</f>
        <v>18</v>
      </c>
      <c r="H1330" s="2">
        <f>IF(cukier[[#This Row],[Dotychczas Kupno]]&lt;100, 0,IF(cukier[[#This Row],[Dotychczas Kupno]]&lt;1000, 0.05, IF(cukier[[#This Row],[Dotychczas Kupno]]&lt;10000, 0.1, 0.2)))</f>
        <v>0</v>
      </c>
      <c r="I1330" s="2">
        <f>cukier[[#This Row],[Rabat]]*cukier[[#This Row],[Ilosc]]</f>
        <v>0</v>
      </c>
    </row>
    <row r="1331" spans="1:9" x14ac:dyDescent="0.25">
      <c r="A1331" s="1">
        <v>40573</v>
      </c>
      <c r="B1331" s="2" t="s">
        <v>45</v>
      </c>
      <c r="C1331">
        <v>154</v>
      </c>
      <c r="D1331">
        <f>SUMIF(B:B,cukier[[#This Row],[NIP]],C:C)</f>
        <v>26451</v>
      </c>
      <c r="E1331" s="2">
        <f>YEAR(cukier[[#This Row],[Data]])</f>
        <v>2011</v>
      </c>
      <c r="F1331" s="2">
        <f>VLOOKUP(cukier[[#This Row],[Rok]],$U$8:$V$17,2)*cukier[[#This Row],[Ilosc]]</f>
        <v>338.8</v>
      </c>
      <c r="G1331" s="2">
        <f>SUMIFS(C:C,A:A,"&lt;"&amp;A1331,B:B,cukier[[#This Row],[NIP]])+cukier[[#This Row],[Ilosc]]</f>
        <v>18301</v>
      </c>
      <c r="H1331" s="2">
        <f>IF(cukier[[#This Row],[Dotychczas Kupno]]&lt;100, 0,IF(cukier[[#This Row],[Dotychczas Kupno]]&lt;1000, 0.05, IF(cukier[[#This Row],[Dotychczas Kupno]]&lt;10000, 0.1, 0.2)))</f>
        <v>0.2</v>
      </c>
      <c r="I1331" s="2">
        <f>cukier[[#This Row],[Rabat]]*cukier[[#This Row],[Ilosc]]</f>
        <v>30.8</v>
      </c>
    </row>
    <row r="1332" spans="1:9" x14ac:dyDescent="0.25">
      <c r="A1332" s="1">
        <v>40574</v>
      </c>
      <c r="B1332" s="2" t="s">
        <v>50</v>
      </c>
      <c r="C1332">
        <v>423</v>
      </c>
      <c r="D1332">
        <f>SUMIF(B:B,cukier[[#This Row],[NIP]],C:C)</f>
        <v>22352</v>
      </c>
      <c r="E1332" s="2">
        <f>YEAR(cukier[[#This Row],[Data]])</f>
        <v>2011</v>
      </c>
      <c r="F1332" s="2">
        <f>VLOOKUP(cukier[[#This Row],[Rok]],$U$8:$V$17,2)*cukier[[#This Row],[Ilosc]]</f>
        <v>930.6</v>
      </c>
      <c r="G1332" s="2">
        <f>SUMIFS(C:C,A:A,"&lt;"&amp;A1332,B:B,cukier[[#This Row],[NIP]])+cukier[[#This Row],[Ilosc]]</f>
        <v>16242</v>
      </c>
      <c r="H1332" s="2">
        <f>IF(cukier[[#This Row],[Dotychczas Kupno]]&lt;100, 0,IF(cukier[[#This Row],[Dotychczas Kupno]]&lt;1000, 0.05, IF(cukier[[#This Row],[Dotychczas Kupno]]&lt;10000, 0.1, 0.2)))</f>
        <v>0.2</v>
      </c>
      <c r="I1332" s="2">
        <f>cukier[[#This Row],[Rabat]]*cukier[[#This Row],[Ilosc]]</f>
        <v>84.600000000000009</v>
      </c>
    </row>
    <row r="1333" spans="1:9" x14ac:dyDescent="0.25">
      <c r="A1333" s="1">
        <v>40576</v>
      </c>
      <c r="B1333" s="2" t="s">
        <v>127</v>
      </c>
      <c r="C1333">
        <v>6</v>
      </c>
      <c r="D1333">
        <f>SUMIF(B:B,cukier[[#This Row],[NIP]],C:C)</f>
        <v>26</v>
      </c>
      <c r="E1333" s="2">
        <f>YEAR(cukier[[#This Row],[Data]])</f>
        <v>2011</v>
      </c>
      <c r="F1333" s="2">
        <f>VLOOKUP(cukier[[#This Row],[Rok]],$U$8:$V$17,2)*cukier[[#This Row],[Ilosc]]</f>
        <v>13.200000000000001</v>
      </c>
      <c r="G1333" s="2">
        <f>SUMIFS(C:C,A:A,"&lt;"&amp;A1333,B:B,cukier[[#This Row],[NIP]])+cukier[[#This Row],[Ilosc]]</f>
        <v>26</v>
      </c>
      <c r="H1333" s="2">
        <f>IF(cukier[[#This Row],[Dotychczas Kupno]]&lt;100, 0,IF(cukier[[#This Row],[Dotychczas Kupno]]&lt;1000, 0.05, IF(cukier[[#This Row],[Dotychczas Kupno]]&lt;10000, 0.1, 0.2)))</f>
        <v>0</v>
      </c>
      <c r="I1333" s="2">
        <f>cukier[[#This Row],[Rabat]]*cukier[[#This Row],[Ilosc]]</f>
        <v>0</v>
      </c>
    </row>
    <row r="1334" spans="1:9" x14ac:dyDescent="0.25">
      <c r="A1334" s="1">
        <v>40580</v>
      </c>
      <c r="B1334" s="2" t="s">
        <v>28</v>
      </c>
      <c r="C1334">
        <v>62</v>
      </c>
      <c r="D1334">
        <f>SUMIF(B:B,cukier[[#This Row],[NIP]],C:C)</f>
        <v>4440</v>
      </c>
      <c r="E1334" s="2">
        <f>YEAR(cukier[[#This Row],[Data]])</f>
        <v>2011</v>
      </c>
      <c r="F1334" s="2">
        <f>VLOOKUP(cukier[[#This Row],[Rok]],$U$8:$V$17,2)*cukier[[#This Row],[Ilosc]]</f>
        <v>136.4</v>
      </c>
      <c r="G1334" s="2">
        <f>SUMIFS(C:C,A:A,"&lt;"&amp;A1334,B:B,cukier[[#This Row],[NIP]])+cukier[[#This Row],[Ilosc]]</f>
        <v>2976</v>
      </c>
      <c r="H1334" s="2">
        <f>IF(cukier[[#This Row],[Dotychczas Kupno]]&lt;100, 0,IF(cukier[[#This Row],[Dotychczas Kupno]]&lt;1000, 0.05, IF(cukier[[#This Row],[Dotychczas Kupno]]&lt;10000, 0.1, 0.2)))</f>
        <v>0.1</v>
      </c>
      <c r="I1334" s="2">
        <f>cukier[[#This Row],[Rabat]]*cukier[[#This Row],[Ilosc]]</f>
        <v>6.2</v>
      </c>
    </row>
    <row r="1335" spans="1:9" x14ac:dyDescent="0.25">
      <c r="A1335" s="1">
        <v>40581</v>
      </c>
      <c r="B1335" s="2" t="s">
        <v>136</v>
      </c>
      <c r="C1335">
        <v>15</v>
      </c>
      <c r="D1335">
        <f>SUMIF(B:B,cukier[[#This Row],[NIP]],C:C)</f>
        <v>64</v>
      </c>
      <c r="E1335" s="2">
        <f>YEAR(cukier[[#This Row],[Data]])</f>
        <v>2011</v>
      </c>
      <c r="F1335" s="2">
        <f>VLOOKUP(cukier[[#This Row],[Rok]],$U$8:$V$17,2)*cukier[[#This Row],[Ilosc]]</f>
        <v>33</v>
      </c>
      <c r="G1335" s="2">
        <f>SUMIFS(C:C,A:A,"&lt;"&amp;A1335,B:B,cukier[[#This Row],[NIP]])+cukier[[#This Row],[Ilosc]]</f>
        <v>50</v>
      </c>
      <c r="H1335" s="2">
        <f>IF(cukier[[#This Row],[Dotychczas Kupno]]&lt;100, 0,IF(cukier[[#This Row],[Dotychczas Kupno]]&lt;1000, 0.05, IF(cukier[[#This Row],[Dotychczas Kupno]]&lt;10000, 0.1, 0.2)))</f>
        <v>0</v>
      </c>
      <c r="I1335" s="2">
        <f>cukier[[#This Row],[Rabat]]*cukier[[#This Row],[Ilosc]]</f>
        <v>0</v>
      </c>
    </row>
    <row r="1336" spans="1:9" x14ac:dyDescent="0.25">
      <c r="A1336" s="1">
        <v>40583</v>
      </c>
      <c r="B1336" s="2" t="s">
        <v>9</v>
      </c>
      <c r="C1336">
        <v>311</v>
      </c>
      <c r="D1336">
        <f>SUMIF(B:B,cukier[[#This Row],[NIP]],C:C)</f>
        <v>26955</v>
      </c>
      <c r="E1336" s="2">
        <f>YEAR(cukier[[#This Row],[Data]])</f>
        <v>2011</v>
      </c>
      <c r="F1336" s="2">
        <f>VLOOKUP(cukier[[#This Row],[Rok]],$U$8:$V$17,2)*cukier[[#This Row],[Ilosc]]</f>
        <v>684.2</v>
      </c>
      <c r="G1336" s="2">
        <f>SUMIFS(C:C,A:A,"&lt;"&amp;A1336,B:B,cukier[[#This Row],[NIP]])+cukier[[#This Row],[Ilosc]]</f>
        <v>16500</v>
      </c>
      <c r="H1336" s="2">
        <f>IF(cukier[[#This Row],[Dotychczas Kupno]]&lt;100, 0,IF(cukier[[#This Row],[Dotychczas Kupno]]&lt;1000, 0.05, IF(cukier[[#This Row],[Dotychczas Kupno]]&lt;10000, 0.1, 0.2)))</f>
        <v>0.2</v>
      </c>
      <c r="I1336" s="2">
        <f>cukier[[#This Row],[Rabat]]*cukier[[#This Row],[Ilosc]]</f>
        <v>62.2</v>
      </c>
    </row>
    <row r="1337" spans="1:9" x14ac:dyDescent="0.25">
      <c r="A1337" s="1">
        <v>40584</v>
      </c>
      <c r="B1337" s="2" t="s">
        <v>19</v>
      </c>
      <c r="C1337">
        <v>127</v>
      </c>
      <c r="D1337">
        <f>SUMIF(B:B,cukier[[#This Row],[NIP]],C:C)</f>
        <v>4784</v>
      </c>
      <c r="E1337" s="2">
        <f>YEAR(cukier[[#This Row],[Data]])</f>
        <v>2011</v>
      </c>
      <c r="F1337" s="2">
        <f>VLOOKUP(cukier[[#This Row],[Rok]],$U$8:$V$17,2)*cukier[[#This Row],[Ilosc]]</f>
        <v>279.40000000000003</v>
      </c>
      <c r="G1337" s="2">
        <f>SUMIFS(C:C,A:A,"&lt;"&amp;A1337,B:B,cukier[[#This Row],[NIP]])+cukier[[#This Row],[Ilosc]]</f>
        <v>2805</v>
      </c>
      <c r="H1337" s="2">
        <f>IF(cukier[[#This Row],[Dotychczas Kupno]]&lt;100, 0,IF(cukier[[#This Row],[Dotychczas Kupno]]&lt;1000, 0.05, IF(cukier[[#This Row],[Dotychczas Kupno]]&lt;10000, 0.1, 0.2)))</f>
        <v>0.1</v>
      </c>
      <c r="I1337" s="2">
        <f>cukier[[#This Row],[Rabat]]*cukier[[#This Row],[Ilosc]]</f>
        <v>12.700000000000001</v>
      </c>
    </row>
    <row r="1338" spans="1:9" x14ac:dyDescent="0.25">
      <c r="A1338" s="1">
        <v>40585</v>
      </c>
      <c r="B1338" s="2" t="s">
        <v>22</v>
      </c>
      <c r="C1338">
        <v>483</v>
      </c>
      <c r="D1338">
        <f>SUMIF(B:B,cukier[[#This Row],[NIP]],C:C)</f>
        <v>26025</v>
      </c>
      <c r="E1338" s="2">
        <f>YEAR(cukier[[#This Row],[Data]])</f>
        <v>2011</v>
      </c>
      <c r="F1338" s="2">
        <f>VLOOKUP(cukier[[#This Row],[Rok]],$U$8:$V$17,2)*cukier[[#This Row],[Ilosc]]</f>
        <v>1062.6000000000001</v>
      </c>
      <c r="G1338" s="2">
        <f>SUMIFS(C:C,A:A,"&lt;"&amp;A1338,B:B,cukier[[#This Row],[NIP]])+cukier[[#This Row],[Ilosc]]</f>
        <v>15884</v>
      </c>
      <c r="H1338" s="2">
        <f>IF(cukier[[#This Row],[Dotychczas Kupno]]&lt;100, 0,IF(cukier[[#This Row],[Dotychczas Kupno]]&lt;1000, 0.05, IF(cukier[[#This Row],[Dotychczas Kupno]]&lt;10000, 0.1, 0.2)))</f>
        <v>0.2</v>
      </c>
      <c r="I1338" s="2">
        <f>cukier[[#This Row],[Rabat]]*cukier[[#This Row],[Ilosc]]</f>
        <v>96.600000000000009</v>
      </c>
    </row>
    <row r="1339" spans="1:9" x14ac:dyDescent="0.25">
      <c r="A1339" s="1">
        <v>40588</v>
      </c>
      <c r="B1339" s="2" t="s">
        <v>217</v>
      </c>
      <c r="C1339">
        <v>9</v>
      </c>
      <c r="D1339">
        <f>SUMIF(B:B,cukier[[#This Row],[NIP]],C:C)</f>
        <v>9</v>
      </c>
      <c r="E1339" s="2">
        <f>YEAR(cukier[[#This Row],[Data]])</f>
        <v>2011</v>
      </c>
      <c r="F1339" s="2">
        <f>VLOOKUP(cukier[[#This Row],[Rok]],$U$8:$V$17,2)*cukier[[#This Row],[Ilosc]]</f>
        <v>19.8</v>
      </c>
      <c r="G1339" s="2">
        <f>SUMIFS(C:C,A:A,"&lt;"&amp;A1339,B:B,cukier[[#This Row],[NIP]])+cukier[[#This Row],[Ilosc]]</f>
        <v>9</v>
      </c>
      <c r="H1339" s="2">
        <f>IF(cukier[[#This Row],[Dotychczas Kupno]]&lt;100, 0,IF(cukier[[#This Row],[Dotychczas Kupno]]&lt;1000, 0.05, IF(cukier[[#This Row],[Dotychczas Kupno]]&lt;10000, 0.1, 0.2)))</f>
        <v>0</v>
      </c>
      <c r="I1339" s="2">
        <f>cukier[[#This Row],[Rabat]]*cukier[[#This Row],[Ilosc]]</f>
        <v>0</v>
      </c>
    </row>
    <row r="1340" spans="1:9" x14ac:dyDescent="0.25">
      <c r="A1340" s="1">
        <v>40593</v>
      </c>
      <c r="B1340" s="2" t="s">
        <v>20</v>
      </c>
      <c r="C1340">
        <v>75</v>
      </c>
      <c r="D1340">
        <f>SUMIF(B:B,cukier[[#This Row],[NIP]],C:C)</f>
        <v>1822</v>
      </c>
      <c r="E1340" s="2">
        <f>YEAR(cukier[[#This Row],[Data]])</f>
        <v>2011</v>
      </c>
      <c r="F1340" s="2">
        <f>VLOOKUP(cukier[[#This Row],[Rok]],$U$8:$V$17,2)*cukier[[#This Row],[Ilosc]]</f>
        <v>165</v>
      </c>
      <c r="G1340" s="2">
        <f>SUMIFS(C:C,A:A,"&lt;"&amp;A1340,B:B,cukier[[#This Row],[NIP]])+cukier[[#This Row],[Ilosc]]</f>
        <v>789</v>
      </c>
      <c r="H1340" s="2">
        <f>IF(cukier[[#This Row],[Dotychczas Kupno]]&lt;100, 0,IF(cukier[[#This Row],[Dotychczas Kupno]]&lt;1000, 0.05, IF(cukier[[#This Row],[Dotychczas Kupno]]&lt;10000, 0.1, 0.2)))</f>
        <v>0.05</v>
      </c>
      <c r="I1340" s="2">
        <f>cukier[[#This Row],[Rabat]]*cukier[[#This Row],[Ilosc]]</f>
        <v>3.75</v>
      </c>
    </row>
    <row r="1341" spans="1:9" x14ac:dyDescent="0.25">
      <c r="A1341" s="1">
        <v>40598</v>
      </c>
      <c r="B1341" s="2" t="s">
        <v>218</v>
      </c>
      <c r="C1341">
        <v>7</v>
      </c>
      <c r="D1341">
        <f>SUMIF(B:B,cukier[[#This Row],[NIP]],C:C)</f>
        <v>7</v>
      </c>
      <c r="E1341" s="2">
        <f>YEAR(cukier[[#This Row],[Data]])</f>
        <v>2011</v>
      </c>
      <c r="F1341" s="2">
        <f>VLOOKUP(cukier[[#This Row],[Rok]],$U$8:$V$17,2)*cukier[[#This Row],[Ilosc]]</f>
        <v>15.400000000000002</v>
      </c>
      <c r="G1341" s="2">
        <f>SUMIFS(C:C,A:A,"&lt;"&amp;A1341,B:B,cukier[[#This Row],[NIP]])+cukier[[#This Row],[Ilosc]]</f>
        <v>7</v>
      </c>
      <c r="H1341" s="2">
        <f>IF(cukier[[#This Row],[Dotychczas Kupno]]&lt;100, 0,IF(cukier[[#This Row],[Dotychczas Kupno]]&lt;1000, 0.05, IF(cukier[[#This Row],[Dotychczas Kupno]]&lt;10000, 0.1, 0.2)))</f>
        <v>0</v>
      </c>
      <c r="I1341" s="2">
        <f>cukier[[#This Row],[Rabat]]*cukier[[#This Row],[Ilosc]]</f>
        <v>0</v>
      </c>
    </row>
    <row r="1342" spans="1:9" x14ac:dyDescent="0.25">
      <c r="A1342" s="1">
        <v>40602</v>
      </c>
      <c r="B1342" s="2" t="s">
        <v>35</v>
      </c>
      <c r="C1342">
        <v>114</v>
      </c>
      <c r="D1342">
        <f>SUMIF(B:B,cukier[[#This Row],[NIP]],C:C)</f>
        <v>4407</v>
      </c>
      <c r="E1342" s="2">
        <f>YEAR(cukier[[#This Row],[Data]])</f>
        <v>2011</v>
      </c>
      <c r="F1342" s="2">
        <f>VLOOKUP(cukier[[#This Row],[Rok]],$U$8:$V$17,2)*cukier[[#This Row],[Ilosc]]</f>
        <v>250.8</v>
      </c>
      <c r="G1342" s="2">
        <f>SUMIFS(C:C,A:A,"&lt;"&amp;A1342,B:B,cukier[[#This Row],[NIP]])+cukier[[#This Row],[Ilosc]]</f>
        <v>2459</v>
      </c>
      <c r="H1342" s="2">
        <f>IF(cukier[[#This Row],[Dotychczas Kupno]]&lt;100, 0,IF(cukier[[#This Row],[Dotychczas Kupno]]&lt;1000, 0.05, IF(cukier[[#This Row],[Dotychczas Kupno]]&lt;10000, 0.1, 0.2)))</f>
        <v>0.1</v>
      </c>
      <c r="I1342" s="2">
        <f>cukier[[#This Row],[Rabat]]*cukier[[#This Row],[Ilosc]]</f>
        <v>11.4</v>
      </c>
    </row>
    <row r="1343" spans="1:9" x14ac:dyDescent="0.25">
      <c r="A1343" s="1">
        <v>40605</v>
      </c>
      <c r="B1343" s="2" t="s">
        <v>123</v>
      </c>
      <c r="C1343">
        <v>151</v>
      </c>
      <c r="D1343">
        <f>SUMIF(B:B,cukier[[#This Row],[NIP]],C:C)</f>
        <v>807</v>
      </c>
      <c r="E1343" s="2">
        <f>YEAR(cukier[[#This Row],[Data]])</f>
        <v>2011</v>
      </c>
      <c r="F1343" s="2">
        <f>VLOOKUP(cukier[[#This Row],[Rok]],$U$8:$V$17,2)*cukier[[#This Row],[Ilosc]]</f>
        <v>332.20000000000005</v>
      </c>
      <c r="G1343" s="2">
        <f>SUMIFS(C:C,A:A,"&lt;"&amp;A1343,B:B,cukier[[#This Row],[NIP]])+cukier[[#This Row],[Ilosc]]</f>
        <v>503</v>
      </c>
      <c r="H1343" s="2">
        <f>IF(cukier[[#This Row],[Dotychczas Kupno]]&lt;100, 0,IF(cukier[[#This Row],[Dotychczas Kupno]]&lt;1000, 0.05, IF(cukier[[#This Row],[Dotychczas Kupno]]&lt;10000, 0.1, 0.2)))</f>
        <v>0.05</v>
      </c>
      <c r="I1343" s="2">
        <f>cukier[[#This Row],[Rabat]]*cukier[[#This Row],[Ilosc]]</f>
        <v>7.5500000000000007</v>
      </c>
    </row>
    <row r="1344" spans="1:9" x14ac:dyDescent="0.25">
      <c r="A1344" s="1">
        <v>40608</v>
      </c>
      <c r="B1344" s="2" t="s">
        <v>10</v>
      </c>
      <c r="C1344">
        <v>116</v>
      </c>
      <c r="D1344">
        <f>SUMIF(B:B,cukier[[#This Row],[NIP]],C:C)</f>
        <v>4831</v>
      </c>
      <c r="E1344" s="2">
        <f>YEAR(cukier[[#This Row],[Data]])</f>
        <v>2011</v>
      </c>
      <c r="F1344" s="2">
        <f>VLOOKUP(cukier[[#This Row],[Rok]],$U$8:$V$17,2)*cukier[[#This Row],[Ilosc]]</f>
        <v>255.20000000000002</v>
      </c>
      <c r="G1344" s="2">
        <f>SUMIFS(C:C,A:A,"&lt;"&amp;A1344,B:B,cukier[[#This Row],[NIP]])+cukier[[#This Row],[Ilosc]]</f>
        <v>2725</v>
      </c>
      <c r="H1344" s="2">
        <f>IF(cukier[[#This Row],[Dotychczas Kupno]]&lt;100, 0,IF(cukier[[#This Row],[Dotychczas Kupno]]&lt;1000, 0.05, IF(cukier[[#This Row],[Dotychczas Kupno]]&lt;10000, 0.1, 0.2)))</f>
        <v>0.1</v>
      </c>
      <c r="I1344" s="2">
        <f>cukier[[#This Row],[Rabat]]*cukier[[#This Row],[Ilosc]]</f>
        <v>11.600000000000001</v>
      </c>
    </row>
    <row r="1345" spans="1:9" x14ac:dyDescent="0.25">
      <c r="A1345" s="1">
        <v>40609</v>
      </c>
      <c r="B1345" s="2" t="s">
        <v>12</v>
      </c>
      <c r="C1345">
        <v>76</v>
      </c>
      <c r="D1345">
        <f>SUMIF(B:B,cukier[[#This Row],[NIP]],C:C)</f>
        <v>5492</v>
      </c>
      <c r="E1345" s="2">
        <f>YEAR(cukier[[#This Row],[Data]])</f>
        <v>2011</v>
      </c>
      <c r="F1345" s="2">
        <f>VLOOKUP(cukier[[#This Row],[Rok]],$U$8:$V$17,2)*cukier[[#This Row],[Ilosc]]</f>
        <v>167.20000000000002</v>
      </c>
      <c r="G1345" s="2">
        <f>SUMIFS(C:C,A:A,"&lt;"&amp;A1345,B:B,cukier[[#This Row],[NIP]])+cukier[[#This Row],[Ilosc]]</f>
        <v>3460</v>
      </c>
      <c r="H1345" s="2">
        <f>IF(cukier[[#This Row],[Dotychczas Kupno]]&lt;100, 0,IF(cukier[[#This Row],[Dotychczas Kupno]]&lt;1000, 0.05, IF(cukier[[#This Row],[Dotychczas Kupno]]&lt;10000, 0.1, 0.2)))</f>
        <v>0.1</v>
      </c>
      <c r="I1345" s="2">
        <f>cukier[[#This Row],[Rabat]]*cukier[[#This Row],[Ilosc]]</f>
        <v>7.6000000000000005</v>
      </c>
    </row>
    <row r="1346" spans="1:9" x14ac:dyDescent="0.25">
      <c r="A1346" s="1">
        <v>40610</v>
      </c>
      <c r="B1346" s="2" t="s">
        <v>6</v>
      </c>
      <c r="C1346">
        <v>25</v>
      </c>
      <c r="D1346">
        <f>SUMIF(B:B,cukier[[#This Row],[NIP]],C:C)</f>
        <v>4309</v>
      </c>
      <c r="E1346" s="2">
        <f>YEAR(cukier[[#This Row],[Data]])</f>
        <v>2011</v>
      </c>
      <c r="F1346" s="2">
        <f>VLOOKUP(cukier[[#This Row],[Rok]],$U$8:$V$17,2)*cukier[[#This Row],[Ilosc]]</f>
        <v>55.000000000000007</v>
      </c>
      <c r="G1346" s="2">
        <f>SUMIFS(C:C,A:A,"&lt;"&amp;A1346,B:B,cukier[[#This Row],[NIP]])+cukier[[#This Row],[Ilosc]]</f>
        <v>1853</v>
      </c>
      <c r="H1346" s="2">
        <f>IF(cukier[[#This Row],[Dotychczas Kupno]]&lt;100, 0,IF(cukier[[#This Row],[Dotychczas Kupno]]&lt;1000, 0.05, IF(cukier[[#This Row],[Dotychczas Kupno]]&lt;10000, 0.1, 0.2)))</f>
        <v>0.1</v>
      </c>
      <c r="I1346" s="2">
        <f>cukier[[#This Row],[Rabat]]*cukier[[#This Row],[Ilosc]]</f>
        <v>2.5</v>
      </c>
    </row>
    <row r="1347" spans="1:9" x14ac:dyDescent="0.25">
      <c r="A1347" s="1">
        <v>40614</v>
      </c>
      <c r="B1347" s="2" t="s">
        <v>31</v>
      </c>
      <c r="C1347">
        <v>37</v>
      </c>
      <c r="D1347">
        <f>SUMIF(B:B,cukier[[#This Row],[NIP]],C:C)</f>
        <v>1737</v>
      </c>
      <c r="E1347" s="2">
        <f>YEAR(cukier[[#This Row],[Data]])</f>
        <v>2011</v>
      </c>
      <c r="F1347" s="2">
        <f>VLOOKUP(cukier[[#This Row],[Rok]],$U$8:$V$17,2)*cukier[[#This Row],[Ilosc]]</f>
        <v>81.400000000000006</v>
      </c>
      <c r="G1347" s="2">
        <f>SUMIFS(C:C,A:A,"&lt;"&amp;A1347,B:B,cukier[[#This Row],[NIP]])+cukier[[#This Row],[Ilosc]]</f>
        <v>1499</v>
      </c>
      <c r="H1347" s="2">
        <f>IF(cukier[[#This Row],[Dotychczas Kupno]]&lt;100, 0,IF(cukier[[#This Row],[Dotychczas Kupno]]&lt;1000, 0.05, IF(cukier[[#This Row],[Dotychczas Kupno]]&lt;10000, 0.1, 0.2)))</f>
        <v>0.1</v>
      </c>
      <c r="I1347" s="2">
        <f>cukier[[#This Row],[Rabat]]*cukier[[#This Row],[Ilosc]]</f>
        <v>3.7</v>
      </c>
    </row>
    <row r="1348" spans="1:9" x14ac:dyDescent="0.25">
      <c r="A1348" s="1">
        <v>40616</v>
      </c>
      <c r="B1348" s="2" t="s">
        <v>80</v>
      </c>
      <c r="C1348">
        <v>108</v>
      </c>
      <c r="D1348">
        <f>SUMIF(B:B,cukier[[#This Row],[NIP]],C:C)</f>
        <v>888</v>
      </c>
      <c r="E1348" s="2">
        <f>YEAR(cukier[[#This Row],[Data]])</f>
        <v>2011</v>
      </c>
      <c r="F1348" s="2">
        <f>VLOOKUP(cukier[[#This Row],[Rok]],$U$8:$V$17,2)*cukier[[#This Row],[Ilosc]]</f>
        <v>237.60000000000002</v>
      </c>
      <c r="G1348" s="2">
        <f>SUMIFS(C:C,A:A,"&lt;"&amp;A1348,B:B,cukier[[#This Row],[NIP]])+cukier[[#This Row],[Ilosc]]</f>
        <v>745</v>
      </c>
      <c r="H1348" s="2">
        <f>IF(cukier[[#This Row],[Dotychczas Kupno]]&lt;100, 0,IF(cukier[[#This Row],[Dotychczas Kupno]]&lt;1000, 0.05, IF(cukier[[#This Row],[Dotychczas Kupno]]&lt;10000, 0.1, 0.2)))</f>
        <v>0.05</v>
      </c>
      <c r="I1348" s="2">
        <f>cukier[[#This Row],[Rabat]]*cukier[[#This Row],[Ilosc]]</f>
        <v>5.4</v>
      </c>
    </row>
    <row r="1349" spans="1:9" x14ac:dyDescent="0.25">
      <c r="A1349" s="1">
        <v>40617</v>
      </c>
      <c r="B1349" s="2" t="s">
        <v>7</v>
      </c>
      <c r="C1349">
        <v>199</v>
      </c>
      <c r="D1349">
        <f>SUMIF(B:B,cukier[[#This Row],[NIP]],C:C)</f>
        <v>27505</v>
      </c>
      <c r="E1349" s="2">
        <f>YEAR(cukier[[#This Row],[Data]])</f>
        <v>2011</v>
      </c>
      <c r="F1349" s="2">
        <f>VLOOKUP(cukier[[#This Row],[Rok]],$U$8:$V$17,2)*cukier[[#This Row],[Ilosc]]</f>
        <v>437.8</v>
      </c>
      <c r="G1349" s="2">
        <f>SUMIFS(C:C,A:A,"&lt;"&amp;A1349,B:B,cukier[[#This Row],[NIP]])+cukier[[#This Row],[Ilosc]]</f>
        <v>18232</v>
      </c>
      <c r="H1349" s="2">
        <f>IF(cukier[[#This Row],[Dotychczas Kupno]]&lt;100, 0,IF(cukier[[#This Row],[Dotychczas Kupno]]&lt;1000, 0.05, IF(cukier[[#This Row],[Dotychczas Kupno]]&lt;10000, 0.1, 0.2)))</f>
        <v>0.2</v>
      </c>
      <c r="I1349" s="2">
        <f>cukier[[#This Row],[Rabat]]*cukier[[#This Row],[Ilosc]]</f>
        <v>39.800000000000004</v>
      </c>
    </row>
    <row r="1350" spans="1:9" x14ac:dyDescent="0.25">
      <c r="A1350" s="1">
        <v>40617</v>
      </c>
      <c r="B1350" s="2" t="s">
        <v>45</v>
      </c>
      <c r="C1350">
        <v>128</v>
      </c>
      <c r="D1350">
        <f>SUMIF(B:B,cukier[[#This Row],[NIP]],C:C)</f>
        <v>26451</v>
      </c>
      <c r="E1350" s="2">
        <f>YEAR(cukier[[#This Row],[Data]])</f>
        <v>2011</v>
      </c>
      <c r="F1350" s="2">
        <f>VLOOKUP(cukier[[#This Row],[Rok]],$U$8:$V$17,2)*cukier[[#This Row],[Ilosc]]</f>
        <v>281.60000000000002</v>
      </c>
      <c r="G1350" s="2">
        <f>SUMIFS(C:C,A:A,"&lt;"&amp;A1350,B:B,cukier[[#This Row],[NIP]])+cukier[[#This Row],[Ilosc]]</f>
        <v>18429</v>
      </c>
      <c r="H1350" s="2">
        <f>IF(cukier[[#This Row],[Dotychczas Kupno]]&lt;100, 0,IF(cukier[[#This Row],[Dotychczas Kupno]]&lt;1000, 0.05, IF(cukier[[#This Row],[Dotychczas Kupno]]&lt;10000, 0.1, 0.2)))</f>
        <v>0.2</v>
      </c>
      <c r="I1350" s="2">
        <f>cukier[[#This Row],[Rabat]]*cukier[[#This Row],[Ilosc]]</f>
        <v>25.6</v>
      </c>
    </row>
    <row r="1351" spans="1:9" x14ac:dyDescent="0.25">
      <c r="A1351" s="1">
        <v>40618</v>
      </c>
      <c r="B1351" s="2" t="s">
        <v>58</v>
      </c>
      <c r="C1351">
        <v>32</v>
      </c>
      <c r="D1351">
        <f>SUMIF(B:B,cukier[[#This Row],[NIP]],C:C)</f>
        <v>1404</v>
      </c>
      <c r="E1351" s="2">
        <f>YEAR(cukier[[#This Row],[Data]])</f>
        <v>2011</v>
      </c>
      <c r="F1351" s="2">
        <f>VLOOKUP(cukier[[#This Row],[Rok]],$U$8:$V$17,2)*cukier[[#This Row],[Ilosc]]</f>
        <v>70.400000000000006</v>
      </c>
      <c r="G1351" s="2">
        <f>SUMIFS(C:C,A:A,"&lt;"&amp;A1351,B:B,cukier[[#This Row],[NIP]])+cukier[[#This Row],[Ilosc]]</f>
        <v>557</v>
      </c>
      <c r="H1351" s="2">
        <f>IF(cukier[[#This Row],[Dotychczas Kupno]]&lt;100, 0,IF(cukier[[#This Row],[Dotychczas Kupno]]&lt;1000, 0.05, IF(cukier[[#This Row],[Dotychczas Kupno]]&lt;10000, 0.1, 0.2)))</f>
        <v>0.05</v>
      </c>
      <c r="I1351" s="2">
        <f>cukier[[#This Row],[Rabat]]*cukier[[#This Row],[Ilosc]]</f>
        <v>1.6</v>
      </c>
    </row>
    <row r="1352" spans="1:9" x14ac:dyDescent="0.25">
      <c r="A1352" s="1">
        <v>40625</v>
      </c>
      <c r="B1352" s="2" t="s">
        <v>30</v>
      </c>
      <c r="C1352">
        <v>151</v>
      </c>
      <c r="D1352">
        <f>SUMIF(B:B,cukier[[#This Row],[NIP]],C:C)</f>
        <v>5120</v>
      </c>
      <c r="E1352" s="2">
        <f>YEAR(cukier[[#This Row],[Data]])</f>
        <v>2011</v>
      </c>
      <c r="F1352" s="2">
        <f>VLOOKUP(cukier[[#This Row],[Rok]],$U$8:$V$17,2)*cukier[[#This Row],[Ilosc]]</f>
        <v>332.20000000000005</v>
      </c>
      <c r="G1352" s="2">
        <f>SUMIFS(C:C,A:A,"&lt;"&amp;A1352,B:B,cukier[[#This Row],[NIP]])+cukier[[#This Row],[Ilosc]]</f>
        <v>3782</v>
      </c>
      <c r="H1352" s="2">
        <f>IF(cukier[[#This Row],[Dotychczas Kupno]]&lt;100, 0,IF(cukier[[#This Row],[Dotychczas Kupno]]&lt;1000, 0.05, IF(cukier[[#This Row],[Dotychczas Kupno]]&lt;10000, 0.1, 0.2)))</f>
        <v>0.1</v>
      </c>
      <c r="I1352" s="2">
        <f>cukier[[#This Row],[Rabat]]*cukier[[#This Row],[Ilosc]]</f>
        <v>15.100000000000001</v>
      </c>
    </row>
    <row r="1353" spans="1:9" x14ac:dyDescent="0.25">
      <c r="A1353" s="1">
        <v>40626</v>
      </c>
      <c r="B1353" s="2" t="s">
        <v>153</v>
      </c>
      <c r="C1353">
        <v>8</v>
      </c>
      <c r="D1353">
        <f>SUMIF(B:B,cukier[[#This Row],[NIP]],C:C)</f>
        <v>44</v>
      </c>
      <c r="E1353" s="2">
        <f>YEAR(cukier[[#This Row],[Data]])</f>
        <v>2011</v>
      </c>
      <c r="F1353" s="2">
        <f>VLOOKUP(cukier[[#This Row],[Rok]],$U$8:$V$17,2)*cukier[[#This Row],[Ilosc]]</f>
        <v>17.600000000000001</v>
      </c>
      <c r="G1353" s="2">
        <f>SUMIFS(C:C,A:A,"&lt;"&amp;A1353,B:B,cukier[[#This Row],[NIP]])+cukier[[#This Row],[Ilosc]]</f>
        <v>29</v>
      </c>
      <c r="H1353" s="2">
        <f>IF(cukier[[#This Row],[Dotychczas Kupno]]&lt;100, 0,IF(cukier[[#This Row],[Dotychczas Kupno]]&lt;1000, 0.05, IF(cukier[[#This Row],[Dotychczas Kupno]]&lt;10000, 0.1, 0.2)))</f>
        <v>0</v>
      </c>
      <c r="I1353" s="2">
        <f>cukier[[#This Row],[Rabat]]*cukier[[#This Row],[Ilosc]]</f>
        <v>0</v>
      </c>
    </row>
    <row r="1354" spans="1:9" x14ac:dyDescent="0.25">
      <c r="A1354" s="1">
        <v>40627</v>
      </c>
      <c r="B1354" s="2" t="s">
        <v>14</v>
      </c>
      <c r="C1354">
        <v>411</v>
      </c>
      <c r="D1354">
        <f>SUMIF(B:B,cukier[[#This Row],[NIP]],C:C)</f>
        <v>23660</v>
      </c>
      <c r="E1354" s="2">
        <f>YEAR(cukier[[#This Row],[Data]])</f>
        <v>2011</v>
      </c>
      <c r="F1354" s="2">
        <f>VLOOKUP(cukier[[#This Row],[Rok]],$U$8:$V$17,2)*cukier[[#This Row],[Ilosc]]</f>
        <v>904.2</v>
      </c>
      <c r="G1354" s="2">
        <f>SUMIFS(C:C,A:A,"&lt;"&amp;A1354,B:B,cukier[[#This Row],[NIP]])+cukier[[#This Row],[Ilosc]]</f>
        <v>16001</v>
      </c>
      <c r="H1354" s="2">
        <f>IF(cukier[[#This Row],[Dotychczas Kupno]]&lt;100, 0,IF(cukier[[#This Row],[Dotychczas Kupno]]&lt;1000, 0.05, IF(cukier[[#This Row],[Dotychczas Kupno]]&lt;10000, 0.1, 0.2)))</f>
        <v>0.2</v>
      </c>
      <c r="I1354" s="2">
        <f>cukier[[#This Row],[Rabat]]*cukier[[#This Row],[Ilosc]]</f>
        <v>82.2</v>
      </c>
    </row>
    <row r="1355" spans="1:9" x14ac:dyDescent="0.25">
      <c r="A1355" s="1">
        <v>40628</v>
      </c>
      <c r="B1355" s="2" t="s">
        <v>52</v>
      </c>
      <c r="C1355">
        <v>119</v>
      </c>
      <c r="D1355">
        <f>SUMIF(B:B,cukier[[#This Row],[NIP]],C:C)</f>
        <v>5460</v>
      </c>
      <c r="E1355" s="2">
        <f>YEAR(cukier[[#This Row],[Data]])</f>
        <v>2011</v>
      </c>
      <c r="F1355" s="2">
        <f>VLOOKUP(cukier[[#This Row],[Rok]],$U$8:$V$17,2)*cukier[[#This Row],[Ilosc]]</f>
        <v>261.8</v>
      </c>
      <c r="G1355" s="2">
        <f>SUMIFS(C:C,A:A,"&lt;"&amp;A1355,B:B,cukier[[#This Row],[NIP]])+cukier[[#This Row],[Ilosc]]</f>
        <v>3252</v>
      </c>
      <c r="H1355" s="2">
        <f>IF(cukier[[#This Row],[Dotychczas Kupno]]&lt;100, 0,IF(cukier[[#This Row],[Dotychczas Kupno]]&lt;1000, 0.05, IF(cukier[[#This Row],[Dotychczas Kupno]]&lt;10000, 0.1, 0.2)))</f>
        <v>0.1</v>
      </c>
      <c r="I1355" s="2">
        <f>cukier[[#This Row],[Rabat]]*cukier[[#This Row],[Ilosc]]</f>
        <v>11.9</v>
      </c>
    </row>
    <row r="1356" spans="1:9" x14ac:dyDescent="0.25">
      <c r="A1356" s="1">
        <v>40630</v>
      </c>
      <c r="B1356" s="2" t="s">
        <v>17</v>
      </c>
      <c r="C1356">
        <v>366</v>
      </c>
      <c r="D1356">
        <f>SUMIF(B:B,cukier[[#This Row],[NIP]],C:C)</f>
        <v>19896</v>
      </c>
      <c r="E1356" s="2">
        <f>YEAR(cukier[[#This Row],[Data]])</f>
        <v>2011</v>
      </c>
      <c r="F1356" s="2">
        <f>VLOOKUP(cukier[[#This Row],[Rok]],$U$8:$V$17,2)*cukier[[#This Row],[Ilosc]]</f>
        <v>805.2</v>
      </c>
      <c r="G1356" s="2">
        <f>SUMIFS(C:C,A:A,"&lt;"&amp;A1356,B:B,cukier[[#This Row],[NIP]])+cukier[[#This Row],[Ilosc]]</f>
        <v>12184</v>
      </c>
      <c r="H1356" s="2">
        <f>IF(cukier[[#This Row],[Dotychczas Kupno]]&lt;100, 0,IF(cukier[[#This Row],[Dotychczas Kupno]]&lt;1000, 0.05, IF(cukier[[#This Row],[Dotychczas Kupno]]&lt;10000, 0.1, 0.2)))</f>
        <v>0.2</v>
      </c>
      <c r="I1356" s="2">
        <f>cukier[[#This Row],[Rabat]]*cukier[[#This Row],[Ilosc]]</f>
        <v>73.2</v>
      </c>
    </row>
    <row r="1357" spans="1:9" x14ac:dyDescent="0.25">
      <c r="A1357" s="1">
        <v>40633</v>
      </c>
      <c r="B1357" s="2" t="s">
        <v>69</v>
      </c>
      <c r="C1357">
        <v>20</v>
      </c>
      <c r="D1357">
        <f>SUMIF(B:B,cukier[[#This Row],[NIP]],C:C)</f>
        <v>3803</v>
      </c>
      <c r="E1357" s="2">
        <f>YEAR(cukier[[#This Row],[Data]])</f>
        <v>2011</v>
      </c>
      <c r="F1357" s="2">
        <f>VLOOKUP(cukier[[#This Row],[Rok]],$U$8:$V$17,2)*cukier[[#This Row],[Ilosc]]</f>
        <v>44</v>
      </c>
      <c r="G1357" s="2">
        <f>SUMIFS(C:C,A:A,"&lt;"&amp;A1357,B:B,cukier[[#This Row],[NIP]])+cukier[[#This Row],[Ilosc]]</f>
        <v>2392</v>
      </c>
      <c r="H1357" s="2">
        <f>IF(cukier[[#This Row],[Dotychczas Kupno]]&lt;100, 0,IF(cukier[[#This Row],[Dotychczas Kupno]]&lt;1000, 0.05, IF(cukier[[#This Row],[Dotychczas Kupno]]&lt;10000, 0.1, 0.2)))</f>
        <v>0.1</v>
      </c>
      <c r="I1357" s="2">
        <f>cukier[[#This Row],[Rabat]]*cukier[[#This Row],[Ilosc]]</f>
        <v>2</v>
      </c>
    </row>
    <row r="1358" spans="1:9" x14ac:dyDescent="0.25">
      <c r="A1358" s="1">
        <v>40635</v>
      </c>
      <c r="B1358" s="2" t="s">
        <v>123</v>
      </c>
      <c r="C1358">
        <v>124</v>
      </c>
      <c r="D1358">
        <f>SUMIF(B:B,cukier[[#This Row],[NIP]],C:C)</f>
        <v>807</v>
      </c>
      <c r="E1358" s="2">
        <f>YEAR(cukier[[#This Row],[Data]])</f>
        <v>2011</v>
      </c>
      <c r="F1358" s="2">
        <f>VLOOKUP(cukier[[#This Row],[Rok]],$U$8:$V$17,2)*cukier[[#This Row],[Ilosc]]</f>
        <v>272.8</v>
      </c>
      <c r="G1358" s="2">
        <f>SUMIFS(C:C,A:A,"&lt;"&amp;A1358,B:B,cukier[[#This Row],[NIP]])+cukier[[#This Row],[Ilosc]]</f>
        <v>627</v>
      </c>
      <c r="H1358" s="2">
        <f>IF(cukier[[#This Row],[Dotychczas Kupno]]&lt;100, 0,IF(cukier[[#This Row],[Dotychczas Kupno]]&lt;1000, 0.05, IF(cukier[[#This Row],[Dotychczas Kupno]]&lt;10000, 0.1, 0.2)))</f>
        <v>0.05</v>
      </c>
      <c r="I1358" s="2">
        <f>cukier[[#This Row],[Rabat]]*cukier[[#This Row],[Ilosc]]</f>
        <v>6.2</v>
      </c>
    </row>
    <row r="1359" spans="1:9" x14ac:dyDescent="0.25">
      <c r="A1359" s="1">
        <v>40635</v>
      </c>
      <c r="B1359" s="2" t="s">
        <v>10</v>
      </c>
      <c r="C1359">
        <v>30</v>
      </c>
      <c r="D1359">
        <f>SUMIF(B:B,cukier[[#This Row],[NIP]],C:C)</f>
        <v>4831</v>
      </c>
      <c r="E1359" s="2">
        <f>YEAR(cukier[[#This Row],[Data]])</f>
        <v>2011</v>
      </c>
      <c r="F1359" s="2">
        <f>VLOOKUP(cukier[[#This Row],[Rok]],$U$8:$V$17,2)*cukier[[#This Row],[Ilosc]]</f>
        <v>66</v>
      </c>
      <c r="G1359" s="2">
        <f>SUMIFS(C:C,A:A,"&lt;"&amp;A1359,B:B,cukier[[#This Row],[NIP]])+cukier[[#This Row],[Ilosc]]</f>
        <v>2755</v>
      </c>
      <c r="H1359" s="2">
        <f>IF(cukier[[#This Row],[Dotychczas Kupno]]&lt;100, 0,IF(cukier[[#This Row],[Dotychczas Kupno]]&lt;1000, 0.05, IF(cukier[[#This Row],[Dotychczas Kupno]]&lt;10000, 0.1, 0.2)))</f>
        <v>0.1</v>
      </c>
      <c r="I1359" s="2">
        <f>cukier[[#This Row],[Rabat]]*cukier[[#This Row],[Ilosc]]</f>
        <v>3</v>
      </c>
    </row>
    <row r="1360" spans="1:9" x14ac:dyDescent="0.25">
      <c r="A1360" s="1">
        <v>40636</v>
      </c>
      <c r="B1360" s="2" t="s">
        <v>14</v>
      </c>
      <c r="C1360">
        <v>237</v>
      </c>
      <c r="D1360">
        <f>SUMIF(B:B,cukier[[#This Row],[NIP]],C:C)</f>
        <v>23660</v>
      </c>
      <c r="E1360" s="2">
        <f>YEAR(cukier[[#This Row],[Data]])</f>
        <v>2011</v>
      </c>
      <c r="F1360" s="2">
        <f>VLOOKUP(cukier[[#This Row],[Rok]],$U$8:$V$17,2)*cukier[[#This Row],[Ilosc]]</f>
        <v>521.40000000000009</v>
      </c>
      <c r="G1360" s="2">
        <f>SUMIFS(C:C,A:A,"&lt;"&amp;A1360,B:B,cukier[[#This Row],[NIP]])+cukier[[#This Row],[Ilosc]]</f>
        <v>16238</v>
      </c>
      <c r="H1360" s="2">
        <f>IF(cukier[[#This Row],[Dotychczas Kupno]]&lt;100, 0,IF(cukier[[#This Row],[Dotychczas Kupno]]&lt;1000, 0.05, IF(cukier[[#This Row],[Dotychczas Kupno]]&lt;10000, 0.1, 0.2)))</f>
        <v>0.2</v>
      </c>
      <c r="I1360" s="2">
        <f>cukier[[#This Row],[Rabat]]*cukier[[#This Row],[Ilosc]]</f>
        <v>47.400000000000006</v>
      </c>
    </row>
    <row r="1361" spans="1:9" x14ac:dyDescent="0.25">
      <c r="A1361" s="1">
        <v>40638</v>
      </c>
      <c r="B1361" s="2" t="s">
        <v>22</v>
      </c>
      <c r="C1361">
        <v>355</v>
      </c>
      <c r="D1361">
        <f>SUMIF(B:B,cukier[[#This Row],[NIP]],C:C)</f>
        <v>26025</v>
      </c>
      <c r="E1361" s="2">
        <f>YEAR(cukier[[#This Row],[Data]])</f>
        <v>2011</v>
      </c>
      <c r="F1361" s="2">
        <f>VLOOKUP(cukier[[#This Row],[Rok]],$U$8:$V$17,2)*cukier[[#This Row],[Ilosc]]</f>
        <v>781.00000000000011</v>
      </c>
      <c r="G1361" s="2">
        <f>SUMIFS(C:C,A:A,"&lt;"&amp;A1361,B:B,cukier[[#This Row],[NIP]])+cukier[[#This Row],[Ilosc]]</f>
        <v>16239</v>
      </c>
      <c r="H1361" s="2">
        <f>IF(cukier[[#This Row],[Dotychczas Kupno]]&lt;100, 0,IF(cukier[[#This Row],[Dotychczas Kupno]]&lt;1000, 0.05, IF(cukier[[#This Row],[Dotychczas Kupno]]&lt;10000, 0.1, 0.2)))</f>
        <v>0.2</v>
      </c>
      <c r="I1361" s="2">
        <f>cukier[[#This Row],[Rabat]]*cukier[[#This Row],[Ilosc]]</f>
        <v>71</v>
      </c>
    </row>
    <row r="1362" spans="1:9" x14ac:dyDescent="0.25">
      <c r="A1362" s="1">
        <v>40642</v>
      </c>
      <c r="B1362" s="2" t="s">
        <v>45</v>
      </c>
      <c r="C1362">
        <v>162</v>
      </c>
      <c r="D1362">
        <f>SUMIF(B:B,cukier[[#This Row],[NIP]],C:C)</f>
        <v>26451</v>
      </c>
      <c r="E1362" s="2">
        <f>YEAR(cukier[[#This Row],[Data]])</f>
        <v>2011</v>
      </c>
      <c r="F1362" s="2">
        <f>VLOOKUP(cukier[[#This Row],[Rok]],$U$8:$V$17,2)*cukier[[#This Row],[Ilosc]]</f>
        <v>356.40000000000003</v>
      </c>
      <c r="G1362" s="2">
        <f>SUMIFS(C:C,A:A,"&lt;"&amp;A1362,B:B,cukier[[#This Row],[NIP]])+cukier[[#This Row],[Ilosc]]</f>
        <v>18591</v>
      </c>
      <c r="H1362" s="2">
        <f>IF(cukier[[#This Row],[Dotychczas Kupno]]&lt;100, 0,IF(cukier[[#This Row],[Dotychczas Kupno]]&lt;1000, 0.05, IF(cukier[[#This Row],[Dotychczas Kupno]]&lt;10000, 0.1, 0.2)))</f>
        <v>0.2</v>
      </c>
      <c r="I1362" s="2">
        <f>cukier[[#This Row],[Rabat]]*cukier[[#This Row],[Ilosc]]</f>
        <v>32.4</v>
      </c>
    </row>
    <row r="1363" spans="1:9" x14ac:dyDescent="0.25">
      <c r="A1363" s="1">
        <v>40647</v>
      </c>
      <c r="B1363" s="2" t="s">
        <v>35</v>
      </c>
      <c r="C1363">
        <v>46</v>
      </c>
      <c r="D1363">
        <f>SUMIF(B:B,cukier[[#This Row],[NIP]],C:C)</f>
        <v>4407</v>
      </c>
      <c r="E1363" s="2">
        <f>YEAR(cukier[[#This Row],[Data]])</f>
        <v>2011</v>
      </c>
      <c r="F1363" s="2">
        <f>VLOOKUP(cukier[[#This Row],[Rok]],$U$8:$V$17,2)*cukier[[#This Row],[Ilosc]]</f>
        <v>101.2</v>
      </c>
      <c r="G1363" s="2">
        <f>SUMIFS(C:C,A:A,"&lt;"&amp;A1363,B:B,cukier[[#This Row],[NIP]])+cukier[[#This Row],[Ilosc]]</f>
        <v>2505</v>
      </c>
      <c r="H1363" s="2">
        <f>IF(cukier[[#This Row],[Dotychczas Kupno]]&lt;100, 0,IF(cukier[[#This Row],[Dotychczas Kupno]]&lt;1000, 0.05, IF(cukier[[#This Row],[Dotychczas Kupno]]&lt;10000, 0.1, 0.2)))</f>
        <v>0.1</v>
      </c>
      <c r="I1363" s="2">
        <f>cukier[[#This Row],[Rabat]]*cukier[[#This Row],[Ilosc]]</f>
        <v>4.6000000000000005</v>
      </c>
    </row>
    <row r="1364" spans="1:9" x14ac:dyDescent="0.25">
      <c r="A1364" s="1">
        <v>40647</v>
      </c>
      <c r="B1364" s="2" t="s">
        <v>219</v>
      </c>
      <c r="C1364">
        <v>13</v>
      </c>
      <c r="D1364">
        <f>SUMIF(B:B,cukier[[#This Row],[NIP]],C:C)</f>
        <v>29</v>
      </c>
      <c r="E1364" s="2">
        <f>YEAR(cukier[[#This Row],[Data]])</f>
        <v>2011</v>
      </c>
      <c r="F1364" s="2">
        <f>VLOOKUP(cukier[[#This Row],[Rok]],$U$8:$V$17,2)*cukier[[#This Row],[Ilosc]]</f>
        <v>28.6</v>
      </c>
      <c r="G1364" s="2">
        <f>SUMIFS(C:C,A:A,"&lt;"&amp;A1364,B:B,cukier[[#This Row],[NIP]])+cukier[[#This Row],[Ilosc]]</f>
        <v>13</v>
      </c>
      <c r="H1364" s="2">
        <f>IF(cukier[[#This Row],[Dotychczas Kupno]]&lt;100, 0,IF(cukier[[#This Row],[Dotychczas Kupno]]&lt;1000, 0.05, IF(cukier[[#This Row],[Dotychczas Kupno]]&lt;10000, 0.1, 0.2)))</f>
        <v>0</v>
      </c>
      <c r="I1364" s="2">
        <f>cukier[[#This Row],[Rabat]]*cukier[[#This Row],[Ilosc]]</f>
        <v>0</v>
      </c>
    </row>
    <row r="1365" spans="1:9" x14ac:dyDescent="0.25">
      <c r="A1365" s="1">
        <v>40647</v>
      </c>
      <c r="B1365" s="2" t="s">
        <v>118</v>
      </c>
      <c r="C1365">
        <v>14</v>
      </c>
      <c r="D1365">
        <f>SUMIF(B:B,cukier[[#This Row],[NIP]],C:C)</f>
        <v>69</v>
      </c>
      <c r="E1365" s="2">
        <f>YEAR(cukier[[#This Row],[Data]])</f>
        <v>2011</v>
      </c>
      <c r="F1365" s="2">
        <f>VLOOKUP(cukier[[#This Row],[Rok]],$U$8:$V$17,2)*cukier[[#This Row],[Ilosc]]</f>
        <v>30.800000000000004</v>
      </c>
      <c r="G1365" s="2">
        <f>SUMIFS(C:C,A:A,"&lt;"&amp;A1365,B:B,cukier[[#This Row],[NIP]])+cukier[[#This Row],[Ilosc]]</f>
        <v>53</v>
      </c>
      <c r="H1365" s="2">
        <f>IF(cukier[[#This Row],[Dotychczas Kupno]]&lt;100, 0,IF(cukier[[#This Row],[Dotychczas Kupno]]&lt;1000, 0.05, IF(cukier[[#This Row],[Dotychczas Kupno]]&lt;10000, 0.1, 0.2)))</f>
        <v>0</v>
      </c>
      <c r="I1365" s="2">
        <f>cukier[[#This Row],[Rabat]]*cukier[[#This Row],[Ilosc]]</f>
        <v>0</v>
      </c>
    </row>
    <row r="1366" spans="1:9" x14ac:dyDescent="0.25">
      <c r="A1366" s="1">
        <v>40647</v>
      </c>
      <c r="B1366" s="2" t="s">
        <v>220</v>
      </c>
      <c r="C1366">
        <v>4</v>
      </c>
      <c r="D1366">
        <f>SUMIF(B:B,cukier[[#This Row],[NIP]],C:C)</f>
        <v>12</v>
      </c>
      <c r="E1366" s="2">
        <f>YEAR(cukier[[#This Row],[Data]])</f>
        <v>2011</v>
      </c>
      <c r="F1366" s="2">
        <f>VLOOKUP(cukier[[#This Row],[Rok]],$U$8:$V$17,2)*cukier[[#This Row],[Ilosc]]</f>
        <v>8.8000000000000007</v>
      </c>
      <c r="G1366" s="2">
        <f>SUMIFS(C:C,A:A,"&lt;"&amp;A1366,B:B,cukier[[#This Row],[NIP]])+cukier[[#This Row],[Ilosc]]</f>
        <v>4</v>
      </c>
      <c r="H1366" s="2">
        <f>IF(cukier[[#This Row],[Dotychczas Kupno]]&lt;100, 0,IF(cukier[[#This Row],[Dotychczas Kupno]]&lt;1000, 0.05, IF(cukier[[#This Row],[Dotychczas Kupno]]&lt;10000, 0.1, 0.2)))</f>
        <v>0</v>
      </c>
      <c r="I1366" s="2">
        <f>cukier[[#This Row],[Rabat]]*cukier[[#This Row],[Ilosc]]</f>
        <v>0</v>
      </c>
    </row>
    <row r="1367" spans="1:9" x14ac:dyDescent="0.25">
      <c r="A1367" s="1">
        <v>40651</v>
      </c>
      <c r="B1367" s="2" t="s">
        <v>9</v>
      </c>
      <c r="C1367">
        <v>470</v>
      </c>
      <c r="D1367">
        <f>SUMIF(B:B,cukier[[#This Row],[NIP]],C:C)</f>
        <v>26955</v>
      </c>
      <c r="E1367" s="2">
        <f>YEAR(cukier[[#This Row],[Data]])</f>
        <v>2011</v>
      </c>
      <c r="F1367" s="2">
        <f>VLOOKUP(cukier[[#This Row],[Rok]],$U$8:$V$17,2)*cukier[[#This Row],[Ilosc]]</f>
        <v>1034</v>
      </c>
      <c r="G1367" s="2">
        <f>SUMIFS(C:C,A:A,"&lt;"&amp;A1367,B:B,cukier[[#This Row],[NIP]])+cukier[[#This Row],[Ilosc]]</f>
        <v>16970</v>
      </c>
      <c r="H1367" s="2">
        <f>IF(cukier[[#This Row],[Dotychczas Kupno]]&lt;100, 0,IF(cukier[[#This Row],[Dotychczas Kupno]]&lt;1000, 0.05, IF(cukier[[#This Row],[Dotychczas Kupno]]&lt;10000, 0.1, 0.2)))</f>
        <v>0.2</v>
      </c>
      <c r="I1367" s="2">
        <f>cukier[[#This Row],[Rabat]]*cukier[[#This Row],[Ilosc]]</f>
        <v>94</v>
      </c>
    </row>
    <row r="1368" spans="1:9" x14ac:dyDescent="0.25">
      <c r="A1368" s="1">
        <v>40651</v>
      </c>
      <c r="B1368" s="2" t="s">
        <v>221</v>
      </c>
      <c r="C1368">
        <v>9</v>
      </c>
      <c r="D1368">
        <f>SUMIF(B:B,cukier[[#This Row],[NIP]],C:C)</f>
        <v>49</v>
      </c>
      <c r="E1368" s="2">
        <f>YEAR(cukier[[#This Row],[Data]])</f>
        <v>2011</v>
      </c>
      <c r="F1368" s="2">
        <f>VLOOKUP(cukier[[#This Row],[Rok]],$U$8:$V$17,2)*cukier[[#This Row],[Ilosc]]</f>
        <v>19.8</v>
      </c>
      <c r="G1368" s="2">
        <f>SUMIFS(C:C,A:A,"&lt;"&amp;A1368,B:B,cukier[[#This Row],[NIP]])+cukier[[#This Row],[Ilosc]]</f>
        <v>9</v>
      </c>
      <c r="H1368" s="2">
        <f>IF(cukier[[#This Row],[Dotychczas Kupno]]&lt;100, 0,IF(cukier[[#This Row],[Dotychczas Kupno]]&lt;1000, 0.05, IF(cukier[[#This Row],[Dotychczas Kupno]]&lt;10000, 0.1, 0.2)))</f>
        <v>0</v>
      </c>
      <c r="I1368" s="2">
        <f>cukier[[#This Row],[Rabat]]*cukier[[#This Row],[Ilosc]]</f>
        <v>0</v>
      </c>
    </row>
    <row r="1369" spans="1:9" x14ac:dyDescent="0.25">
      <c r="A1369" s="1">
        <v>40651</v>
      </c>
      <c r="B1369" s="2" t="s">
        <v>58</v>
      </c>
      <c r="C1369">
        <v>37</v>
      </c>
      <c r="D1369">
        <f>SUMIF(B:B,cukier[[#This Row],[NIP]],C:C)</f>
        <v>1404</v>
      </c>
      <c r="E1369" s="2">
        <f>YEAR(cukier[[#This Row],[Data]])</f>
        <v>2011</v>
      </c>
      <c r="F1369" s="2">
        <f>VLOOKUP(cukier[[#This Row],[Rok]],$U$8:$V$17,2)*cukier[[#This Row],[Ilosc]]</f>
        <v>81.400000000000006</v>
      </c>
      <c r="G1369" s="2">
        <f>SUMIFS(C:C,A:A,"&lt;"&amp;A1369,B:B,cukier[[#This Row],[NIP]])+cukier[[#This Row],[Ilosc]]</f>
        <v>594</v>
      </c>
      <c r="H1369" s="2">
        <f>IF(cukier[[#This Row],[Dotychczas Kupno]]&lt;100, 0,IF(cukier[[#This Row],[Dotychczas Kupno]]&lt;1000, 0.05, IF(cukier[[#This Row],[Dotychczas Kupno]]&lt;10000, 0.1, 0.2)))</f>
        <v>0.05</v>
      </c>
      <c r="I1369" s="2">
        <f>cukier[[#This Row],[Rabat]]*cukier[[#This Row],[Ilosc]]</f>
        <v>1.85</v>
      </c>
    </row>
    <row r="1370" spans="1:9" x14ac:dyDescent="0.25">
      <c r="A1370" s="1">
        <v>40652</v>
      </c>
      <c r="B1370" s="2" t="s">
        <v>28</v>
      </c>
      <c r="C1370">
        <v>55</v>
      </c>
      <c r="D1370">
        <f>SUMIF(B:B,cukier[[#This Row],[NIP]],C:C)</f>
        <v>4440</v>
      </c>
      <c r="E1370" s="2">
        <f>YEAR(cukier[[#This Row],[Data]])</f>
        <v>2011</v>
      </c>
      <c r="F1370" s="2">
        <f>VLOOKUP(cukier[[#This Row],[Rok]],$U$8:$V$17,2)*cukier[[#This Row],[Ilosc]]</f>
        <v>121.00000000000001</v>
      </c>
      <c r="G1370" s="2">
        <f>SUMIFS(C:C,A:A,"&lt;"&amp;A1370,B:B,cukier[[#This Row],[NIP]])+cukier[[#This Row],[Ilosc]]</f>
        <v>3031</v>
      </c>
      <c r="H1370" s="2">
        <f>IF(cukier[[#This Row],[Dotychczas Kupno]]&lt;100, 0,IF(cukier[[#This Row],[Dotychczas Kupno]]&lt;1000, 0.05, IF(cukier[[#This Row],[Dotychczas Kupno]]&lt;10000, 0.1, 0.2)))</f>
        <v>0.1</v>
      </c>
      <c r="I1370" s="2">
        <f>cukier[[#This Row],[Rabat]]*cukier[[#This Row],[Ilosc]]</f>
        <v>5.5</v>
      </c>
    </row>
    <row r="1371" spans="1:9" x14ac:dyDescent="0.25">
      <c r="A1371" s="1">
        <v>40654</v>
      </c>
      <c r="B1371" s="2" t="s">
        <v>55</v>
      </c>
      <c r="C1371">
        <v>140</v>
      </c>
      <c r="D1371">
        <f>SUMIF(B:B,cukier[[#This Row],[NIP]],C:C)</f>
        <v>4926</v>
      </c>
      <c r="E1371" s="2">
        <f>YEAR(cukier[[#This Row],[Data]])</f>
        <v>2011</v>
      </c>
      <c r="F1371" s="2">
        <f>VLOOKUP(cukier[[#This Row],[Rok]],$U$8:$V$17,2)*cukier[[#This Row],[Ilosc]]</f>
        <v>308</v>
      </c>
      <c r="G1371" s="2">
        <f>SUMIFS(C:C,A:A,"&lt;"&amp;A1371,B:B,cukier[[#This Row],[NIP]])+cukier[[#This Row],[Ilosc]]</f>
        <v>3178</v>
      </c>
      <c r="H1371" s="2">
        <f>IF(cukier[[#This Row],[Dotychczas Kupno]]&lt;100, 0,IF(cukier[[#This Row],[Dotychczas Kupno]]&lt;1000, 0.05, IF(cukier[[#This Row],[Dotychczas Kupno]]&lt;10000, 0.1, 0.2)))</f>
        <v>0.1</v>
      </c>
      <c r="I1371" s="2">
        <f>cukier[[#This Row],[Rabat]]*cukier[[#This Row],[Ilosc]]</f>
        <v>14</v>
      </c>
    </row>
    <row r="1372" spans="1:9" x14ac:dyDescent="0.25">
      <c r="A1372" s="1">
        <v>40656</v>
      </c>
      <c r="B1372" s="2" t="s">
        <v>222</v>
      </c>
      <c r="C1372">
        <v>12</v>
      </c>
      <c r="D1372">
        <f>SUMIF(B:B,cukier[[#This Row],[NIP]],C:C)</f>
        <v>48</v>
      </c>
      <c r="E1372" s="2">
        <f>YEAR(cukier[[#This Row],[Data]])</f>
        <v>2011</v>
      </c>
      <c r="F1372" s="2">
        <f>VLOOKUP(cukier[[#This Row],[Rok]],$U$8:$V$17,2)*cukier[[#This Row],[Ilosc]]</f>
        <v>26.400000000000002</v>
      </c>
      <c r="G1372" s="2">
        <f>SUMIFS(C:C,A:A,"&lt;"&amp;A1372,B:B,cukier[[#This Row],[NIP]])+cukier[[#This Row],[Ilosc]]</f>
        <v>12</v>
      </c>
      <c r="H1372" s="2">
        <f>IF(cukier[[#This Row],[Dotychczas Kupno]]&lt;100, 0,IF(cukier[[#This Row],[Dotychczas Kupno]]&lt;1000, 0.05, IF(cukier[[#This Row],[Dotychczas Kupno]]&lt;10000, 0.1, 0.2)))</f>
        <v>0</v>
      </c>
      <c r="I1372" s="2">
        <f>cukier[[#This Row],[Rabat]]*cukier[[#This Row],[Ilosc]]</f>
        <v>0</v>
      </c>
    </row>
    <row r="1373" spans="1:9" x14ac:dyDescent="0.25">
      <c r="A1373" s="1">
        <v>40658</v>
      </c>
      <c r="B1373" s="2" t="s">
        <v>12</v>
      </c>
      <c r="C1373">
        <v>20</v>
      </c>
      <c r="D1373">
        <f>SUMIF(B:B,cukier[[#This Row],[NIP]],C:C)</f>
        <v>5492</v>
      </c>
      <c r="E1373" s="2">
        <f>YEAR(cukier[[#This Row],[Data]])</f>
        <v>2011</v>
      </c>
      <c r="F1373" s="2">
        <f>VLOOKUP(cukier[[#This Row],[Rok]],$U$8:$V$17,2)*cukier[[#This Row],[Ilosc]]</f>
        <v>44</v>
      </c>
      <c r="G1373" s="2">
        <f>SUMIFS(C:C,A:A,"&lt;"&amp;A1373,B:B,cukier[[#This Row],[NIP]])+cukier[[#This Row],[Ilosc]]</f>
        <v>3480</v>
      </c>
      <c r="H1373" s="2">
        <f>IF(cukier[[#This Row],[Dotychczas Kupno]]&lt;100, 0,IF(cukier[[#This Row],[Dotychczas Kupno]]&lt;1000, 0.05, IF(cukier[[#This Row],[Dotychczas Kupno]]&lt;10000, 0.1, 0.2)))</f>
        <v>0.1</v>
      </c>
      <c r="I1373" s="2">
        <f>cukier[[#This Row],[Rabat]]*cukier[[#This Row],[Ilosc]]</f>
        <v>2</v>
      </c>
    </row>
    <row r="1374" spans="1:9" x14ac:dyDescent="0.25">
      <c r="A1374" s="1">
        <v>40662</v>
      </c>
      <c r="B1374" s="2" t="s">
        <v>50</v>
      </c>
      <c r="C1374">
        <v>478</v>
      </c>
      <c r="D1374">
        <f>SUMIF(B:B,cukier[[#This Row],[NIP]],C:C)</f>
        <v>22352</v>
      </c>
      <c r="E1374" s="2">
        <f>YEAR(cukier[[#This Row],[Data]])</f>
        <v>2011</v>
      </c>
      <c r="F1374" s="2">
        <f>VLOOKUP(cukier[[#This Row],[Rok]],$U$8:$V$17,2)*cukier[[#This Row],[Ilosc]]</f>
        <v>1051.6000000000001</v>
      </c>
      <c r="G1374" s="2">
        <f>SUMIFS(C:C,A:A,"&lt;"&amp;A1374,B:B,cukier[[#This Row],[NIP]])+cukier[[#This Row],[Ilosc]]</f>
        <v>16720</v>
      </c>
      <c r="H1374" s="2">
        <f>IF(cukier[[#This Row],[Dotychczas Kupno]]&lt;100, 0,IF(cukier[[#This Row],[Dotychczas Kupno]]&lt;1000, 0.05, IF(cukier[[#This Row],[Dotychczas Kupno]]&lt;10000, 0.1, 0.2)))</f>
        <v>0.2</v>
      </c>
      <c r="I1374" s="2">
        <f>cukier[[#This Row],[Rabat]]*cukier[[#This Row],[Ilosc]]</f>
        <v>95.600000000000009</v>
      </c>
    </row>
    <row r="1375" spans="1:9" x14ac:dyDescent="0.25">
      <c r="A1375" s="1">
        <v>40664</v>
      </c>
      <c r="B1375" s="2" t="s">
        <v>22</v>
      </c>
      <c r="C1375">
        <v>289</v>
      </c>
      <c r="D1375">
        <f>SUMIF(B:B,cukier[[#This Row],[NIP]],C:C)</f>
        <v>26025</v>
      </c>
      <c r="E1375" s="2">
        <f>YEAR(cukier[[#This Row],[Data]])</f>
        <v>2011</v>
      </c>
      <c r="F1375" s="2">
        <f>VLOOKUP(cukier[[#This Row],[Rok]],$U$8:$V$17,2)*cukier[[#This Row],[Ilosc]]</f>
        <v>635.80000000000007</v>
      </c>
      <c r="G1375" s="2">
        <f>SUMIFS(C:C,A:A,"&lt;"&amp;A1375,B:B,cukier[[#This Row],[NIP]])+cukier[[#This Row],[Ilosc]]</f>
        <v>16528</v>
      </c>
      <c r="H1375" s="2">
        <f>IF(cukier[[#This Row],[Dotychczas Kupno]]&lt;100, 0,IF(cukier[[#This Row],[Dotychczas Kupno]]&lt;1000, 0.05, IF(cukier[[#This Row],[Dotychczas Kupno]]&lt;10000, 0.1, 0.2)))</f>
        <v>0.2</v>
      </c>
      <c r="I1375" s="2">
        <f>cukier[[#This Row],[Rabat]]*cukier[[#This Row],[Ilosc]]</f>
        <v>57.800000000000004</v>
      </c>
    </row>
    <row r="1376" spans="1:9" x14ac:dyDescent="0.25">
      <c r="A1376" s="1">
        <v>40665</v>
      </c>
      <c r="B1376" s="2" t="s">
        <v>57</v>
      </c>
      <c r="C1376">
        <v>1</v>
      </c>
      <c r="D1376">
        <f>SUMIF(B:B,cukier[[#This Row],[NIP]],C:C)</f>
        <v>48</v>
      </c>
      <c r="E1376" s="2">
        <f>YEAR(cukier[[#This Row],[Data]])</f>
        <v>2011</v>
      </c>
      <c r="F1376" s="2">
        <f>VLOOKUP(cukier[[#This Row],[Rok]],$U$8:$V$17,2)*cukier[[#This Row],[Ilosc]]</f>
        <v>2.2000000000000002</v>
      </c>
      <c r="G1376" s="2">
        <f>SUMIFS(C:C,A:A,"&lt;"&amp;A1376,B:B,cukier[[#This Row],[NIP]])+cukier[[#This Row],[Ilosc]]</f>
        <v>30</v>
      </c>
      <c r="H1376" s="2">
        <f>IF(cukier[[#This Row],[Dotychczas Kupno]]&lt;100, 0,IF(cukier[[#This Row],[Dotychczas Kupno]]&lt;1000, 0.05, IF(cukier[[#This Row],[Dotychczas Kupno]]&lt;10000, 0.1, 0.2)))</f>
        <v>0</v>
      </c>
      <c r="I1376" s="2">
        <f>cukier[[#This Row],[Rabat]]*cukier[[#This Row],[Ilosc]]</f>
        <v>0</v>
      </c>
    </row>
    <row r="1377" spans="1:9" x14ac:dyDescent="0.25">
      <c r="A1377" s="1">
        <v>40665</v>
      </c>
      <c r="B1377" s="2" t="s">
        <v>149</v>
      </c>
      <c r="C1377">
        <v>15</v>
      </c>
      <c r="D1377">
        <f>SUMIF(B:B,cukier[[#This Row],[NIP]],C:C)</f>
        <v>67</v>
      </c>
      <c r="E1377" s="2">
        <f>YEAR(cukier[[#This Row],[Data]])</f>
        <v>2011</v>
      </c>
      <c r="F1377" s="2">
        <f>VLOOKUP(cukier[[#This Row],[Rok]],$U$8:$V$17,2)*cukier[[#This Row],[Ilosc]]</f>
        <v>33</v>
      </c>
      <c r="G1377" s="2">
        <f>SUMIFS(C:C,A:A,"&lt;"&amp;A1377,B:B,cukier[[#This Row],[NIP]])+cukier[[#This Row],[Ilosc]]</f>
        <v>19</v>
      </c>
      <c r="H1377" s="2">
        <f>IF(cukier[[#This Row],[Dotychczas Kupno]]&lt;100, 0,IF(cukier[[#This Row],[Dotychczas Kupno]]&lt;1000, 0.05, IF(cukier[[#This Row],[Dotychczas Kupno]]&lt;10000, 0.1, 0.2)))</f>
        <v>0</v>
      </c>
      <c r="I1377" s="2">
        <f>cukier[[#This Row],[Rabat]]*cukier[[#This Row],[Ilosc]]</f>
        <v>0</v>
      </c>
    </row>
    <row r="1378" spans="1:9" x14ac:dyDescent="0.25">
      <c r="A1378" s="1">
        <v>40668</v>
      </c>
      <c r="B1378" s="2" t="s">
        <v>7</v>
      </c>
      <c r="C1378">
        <v>400</v>
      </c>
      <c r="D1378">
        <f>SUMIF(B:B,cukier[[#This Row],[NIP]],C:C)</f>
        <v>27505</v>
      </c>
      <c r="E1378" s="2">
        <f>YEAR(cukier[[#This Row],[Data]])</f>
        <v>2011</v>
      </c>
      <c r="F1378" s="2">
        <f>VLOOKUP(cukier[[#This Row],[Rok]],$U$8:$V$17,2)*cukier[[#This Row],[Ilosc]]</f>
        <v>880.00000000000011</v>
      </c>
      <c r="G1378" s="2">
        <f>SUMIFS(C:C,A:A,"&lt;"&amp;A1378,B:B,cukier[[#This Row],[NIP]])+cukier[[#This Row],[Ilosc]]</f>
        <v>18632</v>
      </c>
      <c r="H1378" s="2">
        <f>IF(cukier[[#This Row],[Dotychczas Kupno]]&lt;100, 0,IF(cukier[[#This Row],[Dotychczas Kupno]]&lt;1000, 0.05, IF(cukier[[#This Row],[Dotychczas Kupno]]&lt;10000, 0.1, 0.2)))</f>
        <v>0.2</v>
      </c>
      <c r="I1378" s="2">
        <f>cukier[[#This Row],[Rabat]]*cukier[[#This Row],[Ilosc]]</f>
        <v>80</v>
      </c>
    </row>
    <row r="1379" spans="1:9" x14ac:dyDescent="0.25">
      <c r="A1379" s="1">
        <v>40669</v>
      </c>
      <c r="B1379" s="2" t="s">
        <v>108</v>
      </c>
      <c r="C1379">
        <v>1</v>
      </c>
      <c r="D1379">
        <f>SUMIF(B:B,cukier[[#This Row],[NIP]],C:C)</f>
        <v>44</v>
      </c>
      <c r="E1379" s="2">
        <f>YEAR(cukier[[#This Row],[Data]])</f>
        <v>2011</v>
      </c>
      <c r="F1379" s="2">
        <f>VLOOKUP(cukier[[#This Row],[Rok]],$U$8:$V$17,2)*cukier[[#This Row],[Ilosc]]</f>
        <v>2.2000000000000002</v>
      </c>
      <c r="G1379" s="2">
        <f>SUMIFS(C:C,A:A,"&lt;"&amp;A1379,B:B,cukier[[#This Row],[NIP]])+cukier[[#This Row],[Ilosc]]</f>
        <v>30</v>
      </c>
      <c r="H1379" s="2">
        <f>IF(cukier[[#This Row],[Dotychczas Kupno]]&lt;100, 0,IF(cukier[[#This Row],[Dotychczas Kupno]]&lt;1000, 0.05, IF(cukier[[#This Row],[Dotychczas Kupno]]&lt;10000, 0.1, 0.2)))</f>
        <v>0</v>
      </c>
      <c r="I1379" s="2">
        <f>cukier[[#This Row],[Rabat]]*cukier[[#This Row],[Ilosc]]</f>
        <v>0</v>
      </c>
    </row>
    <row r="1380" spans="1:9" x14ac:dyDescent="0.25">
      <c r="A1380" s="1">
        <v>40670</v>
      </c>
      <c r="B1380" s="2" t="s">
        <v>8</v>
      </c>
      <c r="C1380">
        <v>184</v>
      </c>
      <c r="D1380">
        <f>SUMIF(B:B,cukier[[#This Row],[NIP]],C:C)</f>
        <v>3835</v>
      </c>
      <c r="E1380" s="2">
        <f>YEAR(cukier[[#This Row],[Data]])</f>
        <v>2011</v>
      </c>
      <c r="F1380" s="2">
        <f>VLOOKUP(cukier[[#This Row],[Rok]],$U$8:$V$17,2)*cukier[[#This Row],[Ilosc]]</f>
        <v>404.8</v>
      </c>
      <c r="G1380" s="2">
        <f>SUMIFS(C:C,A:A,"&lt;"&amp;A1380,B:B,cukier[[#This Row],[NIP]])+cukier[[#This Row],[Ilosc]]</f>
        <v>2276</v>
      </c>
      <c r="H1380" s="2">
        <f>IF(cukier[[#This Row],[Dotychczas Kupno]]&lt;100, 0,IF(cukier[[#This Row],[Dotychczas Kupno]]&lt;1000, 0.05, IF(cukier[[#This Row],[Dotychczas Kupno]]&lt;10000, 0.1, 0.2)))</f>
        <v>0.1</v>
      </c>
      <c r="I1380" s="2">
        <f>cukier[[#This Row],[Rabat]]*cukier[[#This Row],[Ilosc]]</f>
        <v>18.400000000000002</v>
      </c>
    </row>
    <row r="1381" spans="1:9" x14ac:dyDescent="0.25">
      <c r="A1381" s="1">
        <v>40670</v>
      </c>
      <c r="B1381" s="2" t="s">
        <v>6</v>
      </c>
      <c r="C1381">
        <v>99</v>
      </c>
      <c r="D1381">
        <f>SUMIF(B:B,cukier[[#This Row],[NIP]],C:C)</f>
        <v>4309</v>
      </c>
      <c r="E1381" s="2">
        <f>YEAR(cukier[[#This Row],[Data]])</f>
        <v>2011</v>
      </c>
      <c r="F1381" s="2">
        <f>VLOOKUP(cukier[[#This Row],[Rok]],$U$8:$V$17,2)*cukier[[#This Row],[Ilosc]]</f>
        <v>217.8</v>
      </c>
      <c r="G1381" s="2">
        <f>SUMIFS(C:C,A:A,"&lt;"&amp;A1381,B:B,cukier[[#This Row],[NIP]])+cukier[[#This Row],[Ilosc]]</f>
        <v>1952</v>
      </c>
      <c r="H1381" s="2">
        <f>IF(cukier[[#This Row],[Dotychczas Kupno]]&lt;100, 0,IF(cukier[[#This Row],[Dotychczas Kupno]]&lt;1000, 0.05, IF(cukier[[#This Row],[Dotychczas Kupno]]&lt;10000, 0.1, 0.2)))</f>
        <v>0.1</v>
      </c>
      <c r="I1381" s="2">
        <f>cukier[[#This Row],[Rabat]]*cukier[[#This Row],[Ilosc]]</f>
        <v>9.9</v>
      </c>
    </row>
    <row r="1382" spans="1:9" x14ac:dyDescent="0.25">
      <c r="A1382" s="1">
        <v>40671</v>
      </c>
      <c r="B1382" s="2" t="s">
        <v>10</v>
      </c>
      <c r="C1382">
        <v>143</v>
      </c>
      <c r="D1382">
        <f>SUMIF(B:B,cukier[[#This Row],[NIP]],C:C)</f>
        <v>4831</v>
      </c>
      <c r="E1382" s="2">
        <f>YEAR(cukier[[#This Row],[Data]])</f>
        <v>2011</v>
      </c>
      <c r="F1382" s="2">
        <f>VLOOKUP(cukier[[#This Row],[Rok]],$U$8:$V$17,2)*cukier[[#This Row],[Ilosc]]</f>
        <v>314.60000000000002</v>
      </c>
      <c r="G1382" s="2">
        <f>SUMIFS(C:C,A:A,"&lt;"&amp;A1382,B:B,cukier[[#This Row],[NIP]])+cukier[[#This Row],[Ilosc]]</f>
        <v>2898</v>
      </c>
      <c r="H1382" s="2">
        <f>IF(cukier[[#This Row],[Dotychczas Kupno]]&lt;100, 0,IF(cukier[[#This Row],[Dotychczas Kupno]]&lt;1000, 0.05, IF(cukier[[#This Row],[Dotychczas Kupno]]&lt;10000, 0.1, 0.2)))</f>
        <v>0.1</v>
      </c>
      <c r="I1382" s="2">
        <f>cukier[[#This Row],[Rabat]]*cukier[[#This Row],[Ilosc]]</f>
        <v>14.3</v>
      </c>
    </row>
    <row r="1383" spans="1:9" x14ac:dyDescent="0.25">
      <c r="A1383" s="1">
        <v>40672</v>
      </c>
      <c r="B1383" s="2" t="s">
        <v>30</v>
      </c>
      <c r="C1383">
        <v>184</v>
      </c>
      <c r="D1383">
        <f>SUMIF(B:B,cukier[[#This Row],[NIP]],C:C)</f>
        <v>5120</v>
      </c>
      <c r="E1383" s="2">
        <f>YEAR(cukier[[#This Row],[Data]])</f>
        <v>2011</v>
      </c>
      <c r="F1383" s="2">
        <f>VLOOKUP(cukier[[#This Row],[Rok]],$U$8:$V$17,2)*cukier[[#This Row],[Ilosc]]</f>
        <v>404.8</v>
      </c>
      <c r="G1383" s="2">
        <f>SUMIFS(C:C,A:A,"&lt;"&amp;A1383,B:B,cukier[[#This Row],[NIP]])+cukier[[#This Row],[Ilosc]]</f>
        <v>3966</v>
      </c>
      <c r="H1383" s="2">
        <f>IF(cukier[[#This Row],[Dotychczas Kupno]]&lt;100, 0,IF(cukier[[#This Row],[Dotychczas Kupno]]&lt;1000, 0.05, IF(cukier[[#This Row],[Dotychczas Kupno]]&lt;10000, 0.1, 0.2)))</f>
        <v>0.1</v>
      </c>
      <c r="I1383" s="2">
        <f>cukier[[#This Row],[Rabat]]*cukier[[#This Row],[Ilosc]]</f>
        <v>18.400000000000002</v>
      </c>
    </row>
    <row r="1384" spans="1:9" x14ac:dyDescent="0.25">
      <c r="A1384" s="1">
        <v>40676</v>
      </c>
      <c r="B1384" s="2" t="s">
        <v>163</v>
      </c>
      <c r="C1384">
        <v>3</v>
      </c>
      <c r="D1384">
        <f>SUMIF(B:B,cukier[[#This Row],[NIP]],C:C)</f>
        <v>25</v>
      </c>
      <c r="E1384" s="2">
        <f>YEAR(cukier[[#This Row],[Data]])</f>
        <v>2011</v>
      </c>
      <c r="F1384" s="2">
        <f>VLOOKUP(cukier[[#This Row],[Rok]],$U$8:$V$17,2)*cukier[[#This Row],[Ilosc]]</f>
        <v>6.6000000000000005</v>
      </c>
      <c r="G1384" s="2">
        <f>SUMIFS(C:C,A:A,"&lt;"&amp;A1384,B:B,cukier[[#This Row],[NIP]])+cukier[[#This Row],[Ilosc]]</f>
        <v>13</v>
      </c>
      <c r="H1384" s="2">
        <f>IF(cukier[[#This Row],[Dotychczas Kupno]]&lt;100, 0,IF(cukier[[#This Row],[Dotychczas Kupno]]&lt;1000, 0.05, IF(cukier[[#This Row],[Dotychczas Kupno]]&lt;10000, 0.1, 0.2)))</f>
        <v>0</v>
      </c>
      <c r="I1384" s="2">
        <f>cukier[[#This Row],[Rabat]]*cukier[[#This Row],[Ilosc]]</f>
        <v>0</v>
      </c>
    </row>
    <row r="1385" spans="1:9" x14ac:dyDescent="0.25">
      <c r="A1385" s="1">
        <v>40676</v>
      </c>
      <c r="B1385" s="2" t="s">
        <v>18</v>
      </c>
      <c r="C1385">
        <v>197</v>
      </c>
      <c r="D1385">
        <f>SUMIF(B:B,cukier[[#This Row],[NIP]],C:C)</f>
        <v>5156</v>
      </c>
      <c r="E1385" s="2">
        <f>YEAR(cukier[[#This Row],[Data]])</f>
        <v>2011</v>
      </c>
      <c r="F1385" s="2">
        <f>VLOOKUP(cukier[[#This Row],[Rok]],$U$8:$V$17,2)*cukier[[#This Row],[Ilosc]]</f>
        <v>433.40000000000003</v>
      </c>
      <c r="G1385" s="2">
        <f>SUMIFS(C:C,A:A,"&lt;"&amp;A1385,B:B,cukier[[#This Row],[NIP]])+cukier[[#This Row],[Ilosc]]</f>
        <v>3888</v>
      </c>
      <c r="H1385" s="2">
        <f>IF(cukier[[#This Row],[Dotychczas Kupno]]&lt;100, 0,IF(cukier[[#This Row],[Dotychczas Kupno]]&lt;1000, 0.05, IF(cukier[[#This Row],[Dotychczas Kupno]]&lt;10000, 0.1, 0.2)))</f>
        <v>0.1</v>
      </c>
      <c r="I1385" s="2">
        <f>cukier[[#This Row],[Rabat]]*cukier[[#This Row],[Ilosc]]</f>
        <v>19.700000000000003</v>
      </c>
    </row>
    <row r="1386" spans="1:9" x14ac:dyDescent="0.25">
      <c r="A1386" s="1">
        <v>40680</v>
      </c>
      <c r="B1386" s="2" t="s">
        <v>4</v>
      </c>
      <c r="C1386">
        <v>18</v>
      </c>
      <c r="D1386">
        <f>SUMIF(B:B,cukier[[#This Row],[NIP]],C:C)</f>
        <v>37</v>
      </c>
      <c r="E1386" s="2">
        <f>YEAR(cukier[[#This Row],[Data]])</f>
        <v>2011</v>
      </c>
      <c r="F1386" s="2">
        <f>VLOOKUP(cukier[[#This Row],[Rok]],$U$8:$V$17,2)*cukier[[#This Row],[Ilosc]]</f>
        <v>39.6</v>
      </c>
      <c r="G1386" s="2">
        <f>SUMIFS(C:C,A:A,"&lt;"&amp;A1386,B:B,cukier[[#This Row],[NIP]])+cukier[[#This Row],[Ilosc]]</f>
        <v>37</v>
      </c>
      <c r="H1386" s="2">
        <f>IF(cukier[[#This Row],[Dotychczas Kupno]]&lt;100, 0,IF(cukier[[#This Row],[Dotychczas Kupno]]&lt;1000, 0.05, IF(cukier[[#This Row],[Dotychczas Kupno]]&lt;10000, 0.1, 0.2)))</f>
        <v>0</v>
      </c>
      <c r="I1386" s="2">
        <f>cukier[[#This Row],[Rabat]]*cukier[[#This Row],[Ilosc]]</f>
        <v>0</v>
      </c>
    </row>
    <row r="1387" spans="1:9" x14ac:dyDescent="0.25">
      <c r="A1387" s="1">
        <v>40685</v>
      </c>
      <c r="B1387" s="2" t="s">
        <v>0</v>
      </c>
      <c r="C1387">
        <v>7</v>
      </c>
      <c r="D1387">
        <f>SUMIF(B:B,cukier[[#This Row],[NIP]],C:C)</f>
        <v>60</v>
      </c>
      <c r="E1387" s="2">
        <f>YEAR(cukier[[#This Row],[Data]])</f>
        <v>2011</v>
      </c>
      <c r="F1387" s="2">
        <f>VLOOKUP(cukier[[#This Row],[Rok]],$U$8:$V$17,2)*cukier[[#This Row],[Ilosc]]</f>
        <v>15.400000000000002</v>
      </c>
      <c r="G1387" s="2">
        <f>SUMIFS(C:C,A:A,"&lt;"&amp;A1387,B:B,cukier[[#This Row],[NIP]])+cukier[[#This Row],[Ilosc]]</f>
        <v>60</v>
      </c>
      <c r="H1387" s="2">
        <f>IF(cukier[[#This Row],[Dotychczas Kupno]]&lt;100, 0,IF(cukier[[#This Row],[Dotychczas Kupno]]&lt;1000, 0.05, IF(cukier[[#This Row],[Dotychczas Kupno]]&lt;10000, 0.1, 0.2)))</f>
        <v>0</v>
      </c>
      <c r="I1387" s="2">
        <f>cukier[[#This Row],[Rabat]]*cukier[[#This Row],[Ilosc]]</f>
        <v>0</v>
      </c>
    </row>
    <row r="1388" spans="1:9" x14ac:dyDescent="0.25">
      <c r="A1388" s="1">
        <v>40686</v>
      </c>
      <c r="B1388" s="2" t="s">
        <v>9</v>
      </c>
      <c r="C1388">
        <v>381</v>
      </c>
      <c r="D1388">
        <f>SUMIF(B:B,cukier[[#This Row],[NIP]],C:C)</f>
        <v>26955</v>
      </c>
      <c r="E1388" s="2">
        <f>YEAR(cukier[[#This Row],[Data]])</f>
        <v>2011</v>
      </c>
      <c r="F1388" s="2">
        <f>VLOOKUP(cukier[[#This Row],[Rok]],$U$8:$V$17,2)*cukier[[#This Row],[Ilosc]]</f>
        <v>838.2</v>
      </c>
      <c r="G1388" s="2">
        <f>SUMIFS(C:C,A:A,"&lt;"&amp;A1388,B:B,cukier[[#This Row],[NIP]])+cukier[[#This Row],[Ilosc]]</f>
        <v>17351</v>
      </c>
      <c r="H1388" s="2">
        <f>IF(cukier[[#This Row],[Dotychczas Kupno]]&lt;100, 0,IF(cukier[[#This Row],[Dotychczas Kupno]]&lt;1000, 0.05, IF(cukier[[#This Row],[Dotychczas Kupno]]&lt;10000, 0.1, 0.2)))</f>
        <v>0.2</v>
      </c>
      <c r="I1388" s="2">
        <f>cukier[[#This Row],[Rabat]]*cukier[[#This Row],[Ilosc]]</f>
        <v>76.2</v>
      </c>
    </row>
    <row r="1389" spans="1:9" x14ac:dyDescent="0.25">
      <c r="A1389" s="1">
        <v>40689</v>
      </c>
      <c r="B1389" s="2" t="s">
        <v>61</v>
      </c>
      <c r="C1389">
        <v>45</v>
      </c>
      <c r="D1389">
        <f>SUMIF(B:B,cukier[[#This Row],[NIP]],C:C)</f>
        <v>3705</v>
      </c>
      <c r="E1389" s="2">
        <f>YEAR(cukier[[#This Row],[Data]])</f>
        <v>2011</v>
      </c>
      <c r="F1389" s="2">
        <f>VLOOKUP(cukier[[#This Row],[Rok]],$U$8:$V$17,2)*cukier[[#This Row],[Ilosc]]</f>
        <v>99.000000000000014</v>
      </c>
      <c r="G1389" s="2">
        <f>SUMIFS(C:C,A:A,"&lt;"&amp;A1389,B:B,cukier[[#This Row],[NIP]])+cukier[[#This Row],[Ilosc]]</f>
        <v>2107</v>
      </c>
      <c r="H1389" s="2">
        <f>IF(cukier[[#This Row],[Dotychczas Kupno]]&lt;100, 0,IF(cukier[[#This Row],[Dotychczas Kupno]]&lt;1000, 0.05, IF(cukier[[#This Row],[Dotychczas Kupno]]&lt;10000, 0.1, 0.2)))</f>
        <v>0.1</v>
      </c>
      <c r="I1389" s="2">
        <f>cukier[[#This Row],[Rabat]]*cukier[[#This Row],[Ilosc]]</f>
        <v>4.5</v>
      </c>
    </row>
    <row r="1390" spans="1:9" x14ac:dyDescent="0.25">
      <c r="A1390" s="1">
        <v>40691</v>
      </c>
      <c r="B1390" s="2" t="s">
        <v>17</v>
      </c>
      <c r="C1390">
        <v>499</v>
      </c>
      <c r="D1390">
        <f>SUMIF(B:B,cukier[[#This Row],[NIP]],C:C)</f>
        <v>19896</v>
      </c>
      <c r="E1390" s="2">
        <f>YEAR(cukier[[#This Row],[Data]])</f>
        <v>2011</v>
      </c>
      <c r="F1390" s="2">
        <f>VLOOKUP(cukier[[#This Row],[Rok]],$U$8:$V$17,2)*cukier[[#This Row],[Ilosc]]</f>
        <v>1097.8000000000002</v>
      </c>
      <c r="G1390" s="2">
        <f>SUMIFS(C:C,A:A,"&lt;"&amp;A1390,B:B,cukier[[#This Row],[NIP]])+cukier[[#This Row],[Ilosc]]</f>
        <v>12683</v>
      </c>
      <c r="H1390" s="2">
        <f>IF(cukier[[#This Row],[Dotychczas Kupno]]&lt;100, 0,IF(cukier[[#This Row],[Dotychczas Kupno]]&lt;1000, 0.05, IF(cukier[[#This Row],[Dotychczas Kupno]]&lt;10000, 0.1, 0.2)))</f>
        <v>0.2</v>
      </c>
      <c r="I1390" s="2">
        <f>cukier[[#This Row],[Rabat]]*cukier[[#This Row],[Ilosc]]</f>
        <v>99.800000000000011</v>
      </c>
    </row>
    <row r="1391" spans="1:9" x14ac:dyDescent="0.25">
      <c r="A1391" s="1">
        <v>40695</v>
      </c>
      <c r="B1391" s="2" t="s">
        <v>17</v>
      </c>
      <c r="C1391">
        <v>134</v>
      </c>
      <c r="D1391">
        <f>SUMIF(B:B,cukier[[#This Row],[NIP]],C:C)</f>
        <v>19896</v>
      </c>
      <c r="E1391" s="2">
        <f>YEAR(cukier[[#This Row],[Data]])</f>
        <v>2011</v>
      </c>
      <c r="F1391" s="2">
        <f>VLOOKUP(cukier[[#This Row],[Rok]],$U$8:$V$17,2)*cukier[[#This Row],[Ilosc]]</f>
        <v>294.8</v>
      </c>
      <c r="G1391" s="2">
        <f>SUMIFS(C:C,A:A,"&lt;"&amp;A1391,B:B,cukier[[#This Row],[NIP]])+cukier[[#This Row],[Ilosc]]</f>
        <v>12817</v>
      </c>
      <c r="H1391" s="2">
        <f>IF(cukier[[#This Row],[Dotychczas Kupno]]&lt;100, 0,IF(cukier[[#This Row],[Dotychczas Kupno]]&lt;1000, 0.05, IF(cukier[[#This Row],[Dotychczas Kupno]]&lt;10000, 0.1, 0.2)))</f>
        <v>0.2</v>
      </c>
      <c r="I1391" s="2">
        <f>cukier[[#This Row],[Rabat]]*cukier[[#This Row],[Ilosc]]</f>
        <v>26.8</v>
      </c>
    </row>
    <row r="1392" spans="1:9" x14ac:dyDescent="0.25">
      <c r="A1392" s="1">
        <v>40695</v>
      </c>
      <c r="B1392" s="2" t="s">
        <v>52</v>
      </c>
      <c r="C1392">
        <v>132</v>
      </c>
      <c r="D1392">
        <f>SUMIF(B:B,cukier[[#This Row],[NIP]],C:C)</f>
        <v>5460</v>
      </c>
      <c r="E1392" s="2">
        <f>YEAR(cukier[[#This Row],[Data]])</f>
        <v>2011</v>
      </c>
      <c r="F1392" s="2">
        <f>VLOOKUP(cukier[[#This Row],[Rok]],$U$8:$V$17,2)*cukier[[#This Row],[Ilosc]]</f>
        <v>290.40000000000003</v>
      </c>
      <c r="G1392" s="2">
        <f>SUMIFS(C:C,A:A,"&lt;"&amp;A1392,B:B,cukier[[#This Row],[NIP]])+cukier[[#This Row],[Ilosc]]</f>
        <v>3384</v>
      </c>
      <c r="H1392" s="2">
        <f>IF(cukier[[#This Row],[Dotychczas Kupno]]&lt;100, 0,IF(cukier[[#This Row],[Dotychczas Kupno]]&lt;1000, 0.05, IF(cukier[[#This Row],[Dotychczas Kupno]]&lt;10000, 0.1, 0.2)))</f>
        <v>0.1</v>
      </c>
      <c r="I1392" s="2">
        <f>cukier[[#This Row],[Rabat]]*cukier[[#This Row],[Ilosc]]</f>
        <v>13.200000000000001</v>
      </c>
    </row>
    <row r="1393" spans="1:9" x14ac:dyDescent="0.25">
      <c r="A1393" s="1">
        <v>40696</v>
      </c>
      <c r="B1393" s="2" t="s">
        <v>19</v>
      </c>
      <c r="C1393">
        <v>180</v>
      </c>
      <c r="D1393">
        <f>SUMIF(B:B,cukier[[#This Row],[NIP]],C:C)</f>
        <v>4784</v>
      </c>
      <c r="E1393" s="2">
        <f>YEAR(cukier[[#This Row],[Data]])</f>
        <v>2011</v>
      </c>
      <c r="F1393" s="2">
        <f>VLOOKUP(cukier[[#This Row],[Rok]],$U$8:$V$17,2)*cukier[[#This Row],[Ilosc]]</f>
        <v>396.00000000000006</v>
      </c>
      <c r="G1393" s="2">
        <f>SUMIFS(C:C,A:A,"&lt;"&amp;A1393,B:B,cukier[[#This Row],[NIP]])+cukier[[#This Row],[Ilosc]]</f>
        <v>2985</v>
      </c>
      <c r="H1393" s="2">
        <f>IF(cukier[[#This Row],[Dotychczas Kupno]]&lt;100, 0,IF(cukier[[#This Row],[Dotychczas Kupno]]&lt;1000, 0.05, IF(cukier[[#This Row],[Dotychczas Kupno]]&lt;10000, 0.1, 0.2)))</f>
        <v>0.1</v>
      </c>
      <c r="I1393" s="2">
        <f>cukier[[#This Row],[Rabat]]*cukier[[#This Row],[Ilosc]]</f>
        <v>18</v>
      </c>
    </row>
    <row r="1394" spans="1:9" x14ac:dyDescent="0.25">
      <c r="A1394" s="1">
        <v>40699</v>
      </c>
      <c r="B1394" s="2" t="s">
        <v>221</v>
      </c>
      <c r="C1394">
        <v>5</v>
      </c>
      <c r="D1394">
        <f>SUMIF(B:B,cukier[[#This Row],[NIP]],C:C)</f>
        <v>49</v>
      </c>
      <c r="E1394" s="2">
        <f>YEAR(cukier[[#This Row],[Data]])</f>
        <v>2011</v>
      </c>
      <c r="F1394" s="2">
        <f>VLOOKUP(cukier[[#This Row],[Rok]],$U$8:$V$17,2)*cukier[[#This Row],[Ilosc]]</f>
        <v>11</v>
      </c>
      <c r="G1394" s="2">
        <f>SUMIFS(C:C,A:A,"&lt;"&amp;A1394,B:B,cukier[[#This Row],[NIP]])+cukier[[#This Row],[Ilosc]]</f>
        <v>14</v>
      </c>
      <c r="H1394" s="2">
        <f>IF(cukier[[#This Row],[Dotychczas Kupno]]&lt;100, 0,IF(cukier[[#This Row],[Dotychczas Kupno]]&lt;1000, 0.05, IF(cukier[[#This Row],[Dotychczas Kupno]]&lt;10000, 0.1, 0.2)))</f>
        <v>0</v>
      </c>
      <c r="I1394" s="2">
        <f>cukier[[#This Row],[Rabat]]*cukier[[#This Row],[Ilosc]]</f>
        <v>0</v>
      </c>
    </row>
    <row r="1395" spans="1:9" x14ac:dyDescent="0.25">
      <c r="A1395" s="1">
        <v>40701</v>
      </c>
      <c r="B1395" s="2" t="s">
        <v>24</v>
      </c>
      <c r="C1395">
        <v>110</v>
      </c>
      <c r="D1395">
        <f>SUMIF(B:B,cukier[[#This Row],[NIP]],C:C)</f>
        <v>5797</v>
      </c>
      <c r="E1395" s="2">
        <f>YEAR(cukier[[#This Row],[Data]])</f>
        <v>2011</v>
      </c>
      <c r="F1395" s="2">
        <f>VLOOKUP(cukier[[#This Row],[Rok]],$U$8:$V$17,2)*cukier[[#This Row],[Ilosc]]</f>
        <v>242.00000000000003</v>
      </c>
      <c r="G1395" s="2">
        <f>SUMIFS(C:C,A:A,"&lt;"&amp;A1395,B:B,cukier[[#This Row],[NIP]])+cukier[[#This Row],[Ilosc]]</f>
        <v>4113</v>
      </c>
      <c r="H1395" s="2">
        <f>IF(cukier[[#This Row],[Dotychczas Kupno]]&lt;100, 0,IF(cukier[[#This Row],[Dotychczas Kupno]]&lt;1000, 0.05, IF(cukier[[#This Row],[Dotychczas Kupno]]&lt;10000, 0.1, 0.2)))</f>
        <v>0.1</v>
      </c>
      <c r="I1395" s="2">
        <f>cukier[[#This Row],[Rabat]]*cukier[[#This Row],[Ilosc]]</f>
        <v>11</v>
      </c>
    </row>
    <row r="1396" spans="1:9" x14ac:dyDescent="0.25">
      <c r="A1396" s="1">
        <v>40702</v>
      </c>
      <c r="B1396" s="2" t="s">
        <v>52</v>
      </c>
      <c r="C1396">
        <v>54</v>
      </c>
      <c r="D1396">
        <f>SUMIF(B:B,cukier[[#This Row],[NIP]],C:C)</f>
        <v>5460</v>
      </c>
      <c r="E1396" s="2">
        <f>YEAR(cukier[[#This Row],[Data]])</f>
        <v>2011</v>
      </c>
      <c r="F1396" s="2">
        <f>VLOOKUP(cukier[[#This Row],[Rok]],$U$8:$V$17,2)*cukier[[#This Row],[Ilosc]]</f>
        <v>118.80000000000001</v>
      </c>
      <c r="G1396" s="2">
        <f>SUMIFS(C:C,A:A,"&lt;"&amp;A1396,B:B,cukier[[#This Row],[NIP]])+cukier[[#This Row],[Ilosc]]</f>
        <v>3438</v>
      </c>
      <c r="H1396" s="2">
        <f>IF(cukier[[#This Row],[Dotychczas Kupno]]&lt;100, 0,IF(cukier[[#This Row],[Dotychczas Kupno]]&lt;1000, 0.05, IF(cukier[[#This Row],[Dotychczas Kupno]]&lt;10000, 0.1, 0.2)))</f>
        <v>0.1</v>
      </c>
      <c r="I1396" s="2">
        <f>cukier[[#This Row],[Rabat]]*cukier[[#This Row],[Ilosc]]</f>
        <v>5.4</v>
      </c>
    </row>
    <row r="1397" spans="1:9" x14ac:dyDescent="0.25">
      <c r="A1397" s="1">
        <v>40703</v>
      </c>
      <c r="B1397" s="2" t="s">
        <v>209</v>
      </c>
      <c r="C1397">
        <v>6</v>
      </c>
      <c r="D1397">
        <f>SUMIF(B:B,cukier[[#This Row],[NIP]],C:C)</f>
        <v>12</v>
      </c>
      <c r="E1397" s="2">
        <f>YEAR(cukier[[#This Row],[Data]])</f>
        <v>2011</v>
      </c>
      <c r="F1397" s="2">
        <f>VLOOKUP(cukier[[#This Row],[Rok]],$U$8:$V$17,2)*cukier[[#This Row],[Ilosc]]</f>
        <v>13.200000000000001</v>
      </c>
      <c r="G1397" s="2">
        <f>SUMIFS(C:C,A:A,"&lt;"&amp;A1397,B:B,cukier[[#This Row],[NIP]])+cukier[[#This Row],[Ilosc]]</f>
        <v>12</v>
      </c>
      <c r="H1397" s="2">
        <f>IF(cukier[[#This Row],[Dotychczas Kupno]]&lt;100, 0,IF(cukier[[#This Row],[Dotychczas Kupno]]&lt;1000, 0.05, IF(cukier[[#This Row],[Dotychczas Kupno]]&lt;10000, 0.1, 0.2)))</f>
        <v>0</v>
      </c>
      <c r="I1397" s="2">
        <f>cukier[[#This Row],[Rabat]]*cukier[[#This Row],[Ilosc]]</f>
        <v>0</v>
      </c>
    </row>
    <row r="1398" spans="1:9" x14ac:dyDescent="0.25">
      <c r="A1398" s="1">
        <v>40704</v>
      </c>
      <c r="B1398" s="2" t="s">
        <v>50</v>
      </c>
      <c r="C1398">
        <v>476</v>
      </c>
      <c r="D1398">
        <f>SUMIF(B:B,cukier[[#This Row],[NIP]],C:C)</f>
        <v>22352</v>
      </c>
      <c r="E1398" s="2">
        <f>YEAR(cukier[[#This Row],[Data]])</f>
        <v>2011</v>
      </c>
      <c r="F1398" s="2">
        <f>VLOOKUP(cukier[[#This Row],[Rok]],$U$8:$V$17,2)*cukier[[#This Row],[Ilosc]]</f>
        <v>1047.2</v>
      </c>
      <c r="G1398" s="2">
        <f>SUMIFS(C:C,A:A,"&lt;"&amp;A1398,B:B,cukier[[#This Row],[NIP]])+cukier[[#This Row],[Ilosc]]</f>
        <v>17196</v>
      </c>
      <c r="H1398" s="2">
        <f>IF(cukier[[#This Row],[Dotychczas Kupno]]&lt;100, 0,IF(cukier[[#This Row],[Dotychczas Kupno]]&lt;1000, 0.05, IF(cukier[[#This Row],[Dotychczas Kupno]]&lt;10000, 0.1, 0.2)))</f>
        <v>0.2</v>
      </c>
      <c r="I1398" s="2">
        <f>cukier[[#This Row],[Rabat]]*cukier[[#This Row],[Ilosc]]</f>
        <v>95.2</v>
      </c>
    </row>
    <row r="1399" spans="1:9" x14ac:dyDescent="0.25">
      <c r="A1399" s="1">
        <v>40704</v>
      </c>
      <c r="B1399" s="2" t="s">
        <v>19</v>
      </c>
      <c r="C1399">
        <v>104</v>
      </c>
      <c r="D1399">
        <f>SUMIF(B:B,cukier[[#This Row],[NIP]],C:C)</f>
        <v>4784</v>
      </c>
      <c r="E1399" s="2">
        <f>YEAR(cukier[[#This Row],[Data]])</f>
        <v>2011</v>
      </c>
      <c r="F1399" s="2">
        <f>VLOOKUP(cukier[[#This Row],[Rok]],$U$8:$V$17,2)*cukier[[#This Row],[Ilosc]]</f>
        <v>228.8</v>
      </c>
      <c r="G1399" s="2">
        <f>SUMIFS(C:C,A:A,"&lt;"&amp;A1399,B:B,cukier[[#This Row],[NIP]])+cukier[[#This Row],[Ilosc]]</f>
        <v>3089</v>
      </c>
      <c r="H1399" s="2">
        <f>IF(cukier[[#This Row],[Dotychczas Kupno]]&lt;100, 0,IF(cukier[[#This Row],[Dotychczas Kupno]]&lt;1000, 0.05, IF(cukier[[#This Row],[Dotychczas Kupno]]&lt;10000, 0.1, 0.2)))</f>
        <v>0.1</v>
      </c>
      <c r="I1399" s="2">
        <f>cukier[[#This Row],[Rabat]]*cukier[[#This Row],[Ilosc]]</f>
        <v>10.4</v>
      </c>
    </row>
    <row r="1400" spans="1:9" x14ac:dyDescent="0.25">
      <c r="A1400" s="1">
        <v>40704</v>
      </c>
      <c r="B1400" s="2" t="s">
        <v>31</v>
      </c>
      <c r="C1400">
        <v>104</v>
      </c>
      <c r="D1400">
        <f>SUMIF(B:B,cukier[[#This Row],[NIP]],C:C)</f>
        <v>1737</v>
      </c>
      <c r="E1400" s="2">
        <f>YEAR(cukier[[#This Row],[Data]])</f>
        <v>2011</v>
      </c>
      <c r="F1400" s="2">
        <f>VLOOKUP(cukier[[#This Row],[Rok]],$U$8:$V$17,2)*cukier[[#This Row],[Ilosc]]</f>
        <v>228.8</v>
      </c>
      <c r="G1400" s="2">
        <f>SUMIFS(C:C,A:A,"&lt;"&amp;A1400,B:B,cukier[[#This Row],[NIP]])+cukier[[#This Row],[Ilosc]]</f>
        <v>1603</v>
      </c>
      <c r="H1400" s="2">
        <f>IF(cukier[[#This Row],[Dotychczas Kupno]]&lt;100, 0,IF(cukier[[#This Row],[Dotychczas Kupno]]&lt;1000, 0.05, IF(cukier[[#This Row],[Dotychczas Kupno]]&lt;10000, 0.1, 0.2)))</f>
        <v>0.1</v>
      </c>
      <c r="I1400" s="2">
        <f>cukier[[#This Row],[Rabat]]*cukier[[#This Row],[Ilosc]]</f>
        <v>10.4</v>
      </c>
    </row>
    <row r="1401" spans="1:9" x14ac:dyDescent="0.25">
      <c r="A1401" s="1">
        <v>40706</v>
      </c>
      <c r="B1401" s="2" t="s">
        <v>18</v>
      </c>
      <c r="C1401">
        <v>47</v>
      </c>
      <c r="D1401">
        <f>SUMIF(B:B,cukier[[#This Row],[NIP]],C:C)</f>
        <v>5156</v>
      </c>
      <c r="E1401" s="2">
        <f>YEAR(cukier[[#This Row],[Data]])</f>
        <v>2011</v>
      </c>
      <c r="F1401" s="2">
        <f>VLOOKUP(cukier[[#This Row],[Rok]],$U$8:$V$17,2)*cukier[[#This Row],[Ilosc]]</f>
        <v>103.4</v>
      </c>
      <c r="G1401" s="2">
        <f>SUMIFS(C:C,A:A,"&lt;"&amp;A1401,B:B,cukier[[#This Row],[NIP]])+cukier[[#This Row],[Ilosc]]</f>
        <v>3935</v>
      </c>
      <c r="H1401" s="2">
        <f>IF(cukier[[#This Row],[Dotychczas Kupno]]&lt;100, 0,IF(cukier[[#This Row],[Dotychczas Kupno]]&lt;1000, 0.05, IF(cukier[[#This Row],[Dotychczas Kupno]]&lt;10000, 0.1, 0.2)))</f>
        <v>0.1</v>
      </c>
      <c r="I1401" s="2">
        <f>cukier[[#This Row],[Rabat]]*cukier[[#This Row],[Ilosc]]</f>
        <v>4.7</v>
      </c>
    </row>
    <row r="1402" spans="1:9" x14ac:dyDescent="0.25">
      <c r="A1402" s="1">
        <v>40706</v>
      </c>
      <c r="B1402" s="2" t="s">
        <v>35</v>
      </c>
      <c r="C1402">
        <v>127</v>
      </c>
      <c r="D1402">
        <f>SUMIF(B:B,cukier[[#This Row],[NIP]],C:C)</f>
        <v>4407</v>
      </c>
      <c r="E1402" s="2">
        <f>YEAR(cukier[[#This Row],[Data]])</f>
        <v>2011</v>
      </c>
      <c r="F1402" s="2">
        <f>VLOOKUP(cukier[[#This Row],[Rok]],$U$8:$V$17,2)*cukier[[#This Row],[Ilosc]]</f>
        <v>279.40000000000003</v>
      </c>
      <c r="G1402" s="2">
        <f>SUMIFS(C:C,A:A,"&lt;"&amp;A1402,B:B,cukier[[#This Row],[NIP]])+cukier[[#This Row],[Ilosc]]</f>
        <v>2632</v>
      </c>
      <c r="H1402" s="2">
        <f>IF(cukier[[#This Row],[Dotychczas Kupno]]&lt;100, 0,IF(cukier[[#This Row],[Dotychczas Kupno]]&lt;1000, 0.05, IF(cukier[[#This Row],[Dotychczas Kupno]]&lt;10000, 0.1, 0.2)))</f>
        <v>0.1</v>
      </c>
      <c r="I1402" s="2">
        <f>cukier[[#This Row],[Rabat]]*cukier[[#This Row],[Ilosc]]</f>
        <v>12.700000000000001</v>
      </c>
    </row>
    <row r="1403" spans="1:9" x14ac:dyDescent="0.25">
      <c r="A1403" s="1">
        <v>40708</v>
      </c>
      <c r="B1403" s="2" t="s">
        <v>25</v>
      </c>
      <c r="C1403">
        <v>143</v>
      </c>
      <c r="D1403">
        <f>SUMIF(B:B,cukier[[#This Row],[NIP]],C:C)</f>
        <v>2717</v>
      </c>
      <c r="E1403" s="2">
        <f>YEAR(cukier[[#This Row],[Data]])</f>
        <v>2011</v>
      </c>
      <c r="F1403" s="2">
        <f>VLOOKUP(cukier[[#This Row],[Rok]],$U$8:$V$17,2)*cukier[[#This Row],[Ilosc]]</f>
        <v>314.60000000000002</v>
      </c>
      <c r="G1403" s="2">
        <f>SUMIFS(C:C,A:A,"&lt;"&amp;A1403,B:B,cukier[[#This Row],[NIP]])+cukier[[#This Row],[Ilosc]]</f>
        <v>1546</v>
      </c>
      <c r="H1403" s="2">
        <f>IF(cukier[[#This Row],[Dotychczas Kupno]]&lt;100, 0,IF(cukier[[#This Row],[Dotychczas Kupno]]&lt;1000, 0.05, IF(cukier[[#This Row],[Dotychczas Kupno]]&lt;10000, 0.1, 0.2)))</f>
        <v>0.1</v>
      </c>
      <c r="I1403" s="2">
        <f>cukier[[#This Row],[Rabat]]*cukier[[#This Row],[Ilosc]]</f>
        <v>14.3</v>
      </c>
    </row>
    <row r="1404" spans="1:9" x14ac:dyDescent="0.25">
      <c r="A1404" s="1">
        <v>40711</v>
      </c>
      <c r="B1404" s="2" t="s">
        <v>58</v>
      </c>
      <c r="C1404">
        <v>181</v>
      </c>
      <c r="D1404">
        <f>SUMIF(B:B,cukier[[#This Row],[NIP]],C:C)</f>
        <v>1404</v>
      </c>
      <c r="E1404" s="2">
        <f>YEAR(cukier[[#This Row],[Data]])</f>
        <v>2011</v>
      </c>
      <c r="F1404" s="2">
        <f>VLOOKUP(cukier[[#This Row],[Rok]],$U$8:$V$17,2)*cukier[[#This Row],[Ilosc]]</f>
        <v>398.20000000000005</v>
      </c>
      <c r="G1404" s="2">
        <f>SUMIFS(C:C,A:A,"&lt;"&amp;A1404,B:B,cukier[[#This Row],[NIP]])+cukier[[#This Row],[Ilosc]]</f>
        <v>775</v>
      </c>
      <c r="H1404" s="2">
        <f>IF(cukier[[#This Row],[Dotychczas Kupno]]&lt;100, 0,IF(cukier[[#This Row],[Dotychczas Kupno]]&lt;1000, 0.05, IF(cukier[[#This Row],[Dotychczas Kupno]]&lt;10000, 0.1, 0.2)))</f>
        <v>0.05</v>
      </c>
      <c r="I1404" s="2">
        <f>cukier[[#This Row],[Rabat]]*cukier[[#This Row],[Ilosc]]</f>
        <v>9.0500000000000007</v>
      </c>
    </row>
    <row r="1405" spans="1:9" x14ac:dyDescent="0.25">
      <c r="A1405" s="1">
        <v>40714</v>
      </c>
      <c r="B1405" s="2" t="s">
        <v>19</v>
      </c>
      <c r="C1405">
        <v>139</v>
      </c>
      <c r="D1405">
        <f>SUMIF(B:B,cukier[[#This Row],[NIP]],C:C)</f>
        <v>4784</v>
      </c>
      <c r="E1405" s="2">
        <f>YEAR(cukier[[#This Row],[Data]])</f>
        <v>2011</v>
      </c>
      <c r="F1405" s="2">
        <f>VLOOKUP(cukier[[#This Row],[Rok]],$U$8:$V$17,2)*cukier[[#This Row],[Ilosc]]</f>
        <v>305.8</v>
      </c>
      <c r="G1405" s="2">
        <f>SUMIFS(C:C,A:A,"&lt;"&amp;A1405,B:B,cukier[[#This Row],[NIP]])+cukier[[#This Row],[Ilosc]]</f>
        <v>3228</v>
      </c>
      <c r="H1405" s="2">
        <f>IF(cukier[[#This Row],[Dotychczas Kupno]]&lt;100, 0,IF(cukier[[#This Row],[Dotychczas Kupno]]&lt;1000, 0.05, IF(cukier[[#This Row],[Dotychczas Kupno]]&lt;10000, 0.1, 0.2)))</f>
        <v>0.1</v>
      </c>
      <c r="I1405" s="2">
        <f>cukier[[#This Row],[Rabat]]*cukier[[#This Row],[Ilosc]]</f>
        <v>13.9</v>
      </c>
    </row>
    <row r="1406" spans="1:9" x14ac:dyDescent="0.25">
      <c r="A1406" s="1">
        <v>40717</v>
      </c>
      <c r="B1406" s="2" t="s">
        <v>52</v>
      </c>
      <c r="C1406">
        <v>187</v>
      </c>
      <c r="D1406">
        <f>SUMIF(B:B,cukier[[#This Row],[NIP]],C:C)</f>
        <v>5460</v>
      </c>
      <c r="E1406" s="2">
        <f>YEAR(cukier[[#This Row],[Data]])</f>
        <v>2011</v>
      </c>
      <c r="F1406" s="2">
        <f>VLOOKUP(cukier[[#This Row],[Rok]],$U$8:$V$17,2)*cukier[[#This Row],[Ilosc]]</f>
        <v>411.40000000000003</v>
      </c>
      <c r="G1406" s="2">
        <f>SUMIFS(C:C,A:A,"&lt;"&amp;A1406,B:B,cukier[[#This Row],[NIP]])+cukier[[#This Row],[Ilosc]]</f>
        <v>3625</v>
      </c>
      <c r="H1406" s="2">
        <f>IF(cukier[[#This Row],[Dotychczas Kupno]]&lt;100, 0,IF(cukier[[#This Row],[Dotychczas Kupno]]&lt;1000, 0.05, IF(cukier[[#This Row],[Dotychczas Kupno]]&lt;10000, 0.1, 0.2)))</f>
        <v>0.1</v>
      </c>
      <c r="I1406" s="2">
        <f>cukier[[#This Row],[Rabat]]*cukier[[#This Row],[Ilosc]]</f>
        <v>18.7</v>
      </c>
    </row>
    <row r="1407" spans="1:9" x14ac:dyDescent="0.25">
      <c r="A1407" s="1">
        <v>40717</v>
      </c>
      <c r="B1407" s="2" t="s">
        <v>201</v>
      </c>
      <c r="C1407">
        <v>11</v>
      </c>
      <c r="D1407">
        <f>SUMIF(B:B,cukier[[#This Row],[NIP]],C:C)</f>
        <v>29</v>
      </c>
      <c r="E1407" s="2">
        <f>YEAR(cukier[[#This Row],[Data]])</f>
        <v>2011</v>
      </c>
      <c r="F1407" s="2">
        <f>VLOOKUP(cukier[[#This Row],[Rok]],$U$8:$V$17,2)*cukier[[#This Row],[Ilosc]]</f>
        <v>24.200000000000003</v>
      </c>
      <c r="G1407" s="2">
        <f>SUMIFS(C:C,A:A,"&lt;"&amp;A1407,B:B,cukier[[#This Row],[NIP]])+cukier[[#This Row],[Ilosc]]</f>
        <v>13</v>
      </c>
      <c r="H1407" s="2">
        <f>IF(cukier[[#This Row],[Dotychczas Kupno]]&lt;100, 0,IF(cukier[[#This Row],[Dotychczas Kupno]]&lt;1000, 0.05, IF(cukier[[#This Row],[Dotychczas Kupno]]&lt;10000, 0.1, 0.2)))</f>
        <v>0</v>
      </c>
      <c r="I1407" s="2">
        <f>cukier[[#This Row],[Rabat]]*cukier[[#This Row],[Ilosc]]</f>
        <v>0</v>
      </c>
    </row>
    <row r="1408" spans="1:9" x14ac:dyDescent="0.25">
      <c r="A1408" s="1">
        <v>40718</v>
      </c>
      <c r="B1408" s="2" t="s">
        <v>55</v>
      </c>
      <c r="C1408">
        <v>170</v>
      </c>
      <c r="D1408">
        <f>SUMIF(B:B,cukier[[#This Row],[NIP]],C:C)</f>
        <v>4926</v>
      </c>
      <c r="E1408" s="2">
        <f>YEAR(cukier[[#This Row],[Data]])</f>
        <v>2011</v>
      </c>
      <c r="F1408" s="2">
        <f>VLOOKUP(cukier[[#This Row],[Rok]],$U$8:$V$17,2)*cukier[[#This Row],[Ilosc]]</f>
        <v>374.00000000000006</v>
      </c>
      <c r="G1408" s="2">
        <f>SUMIFS(C:C,A:A,"&lt;"&amp;A1408,B:B,cukier[[#This Row],[NIP]])+cukier[[#This Row],[Ilosc]]</f>
        <v>3348</v>
      </c>
      <c r="H1408" s="2">
        <f>IF(cukier[[#This Row],[Dotychczas Kupno]]&lt;100, 0,IF(cukier[[#This Row],[Dotychczas Kupno]]&lt;1000, 0.05, IF(cukier[[#This Row],[Dotychczas Kupno]]&lt;10000, 0.1, 0.2)))</f>
        <v>0.1</v>
      </c>
      <c r="I1408" s="2">
        <f>cukier[[#This Row],[Rabat]]*cukier[[#This Row],[Ilosc]]</f>
        <v>17</v>
      </c>
    </row>
    <row r="1409" spans="1:9" x14ac:dyDescent="0.25">
      <c r="A1409" s="1">
        <v>40723</v>
      </c>
      <c r="B1409" s="2" t="s">
        <v>116</v>
      </c>
      <c r="C1409">
        <v>7</v>
      </c>
      <c r="D1409">
        <f>SUMIF(B:B,cukier[[#This Row],[NIP]],C:C)</f>
        <v>36</v>
      </c>
      <c r="E1409" s="2">
        <f>YEAR(cukier[[#This Row],[Data]])</f>
        <v>2011</v>
      </c>
      <c r="F1409" s="2">
        <f>VLOOKUP(cukier[[#This Row],[Rok]],$U$8:$V$17,2)*cukier[[#This Row],[Ilosc]]</f>
        <v>15.400000000000002</v>
      </c>
      <c r="G1409" s="2">
        <f>SUMIFS(C:C,A:A,"&lt;"&amp;A1409,B:B,cukier[[#This Row],[NIP]])+cukier[[#This Row],[Ilosc]]</f>
        <v>27</v>
      </c>
      <c r="H1409" s="2">
        <f>IF(cukier[[#This Row],[Dotychczas Kupno]]&lt;100, 0,IF(cukier[[#This Row],[Dotychczas Kupno]]&lt;1000, 0.05, IF(cukier[[#This Row],[Dotychczas Kupno]]&lt;10000, 0.1, 0.2)))</f>
        <v>0</v>
      </c>
      <c r="I1409" s="2">
        <f>cukier[[#This Row],[Rabat]]*cukier[[#This Row],[Ilosc]]</f>
        <v>0</v>
      </c>
    </row>
    <row r="1410" spans="1:9" x14ac:dyDescent="0.25">
      <c r="A1410" s="1">
        <v>40727</v>
      </c>
      <c r="B1410" s="2" t="s">
        <v>12</v>
      </c>
      <c r="C1410">
        <v>168</v>
      </c>
      <c r="D1410">
        <f>SUMIF(B:B,cukier[[#This Row],[NIP]],C:C)</f>
        <v>5492</v>
      </c>
      <c r="E1410" s="2">
        <f>YEAR(cukier[[#This Row],[Data]])</f>
        <v>2011</v>
      </c>
      <c r="F1410" s="2">
        <f>VLOOKUP(cukier[[#This Row],[Rok]],$U$8:$V$17,2)*cukier[[#This Row],[Ilosc]]</f>
        <v>369.6</v>
      </c>
      <c r="G1410" s="2">
        <f>SUMIFS(C:C,A:A,"&lt;"&amp;A1410,B:B,cukier[[#This Row],[NIP]])+cukier[[#This Row],[Ilosc]]</f>
        <v>3648</v>
      </c>
      <c r="H1410" s="2">
        <f>IF(cukier[[#This Row],[Dotychczas Kupno]]&lt;100, 0,IF(cukier[[#This Row],[Dotychczas Kupno]]&lt;1000, 0.05, IF(cukier[[#This Row],[Dotychczas Kupno]]&lt;10000, 0.1, 0.2)))</f>
        <v>0.1</v>
      </c>
      <c r="I1410" s="2">
        <f>cukier[[#This Row],[Rabat]]*cukier[[#This Row],[Ilosc]]</f>
        <v>16.8</v>
      </c>
    </row>
    <row r="1411" spans="1:9" x14ac:dyDescent="0.25">
      <c r="A1411" s="1">
        <v>40727</v>
      </c>
      <c r="B1411" s="2" t="s">
        <v>205</v>
      </c>
      <c r="C1411">
        <v>4</v>
      </c>
      <c r="D1411">
        <f>SUMIF(B:B,cukier[[#This Row],[NIP]],C:C)</f>
        <v>12</v>
      </c>
      <c r="E1411" s="2">
        <f>YEAR(cukier[[#This Row],[Data]])</f>
        <v>2011</v>
      </c>
      <c r="F1411" s="2">
        <f>VLOOKUP(cukier[[#This Row],[Rok]],$U$8:$V$17,2)*cukier[[#This Row],[Ilosc]]</f>
        <v>8.8000000000000007</v>
      </c>
      <c r="G1411" s="2">
        <f>SUMIFS(C:C,A:A,"&lt;"&amp;A1411,B:B,cukier[[#This Row],[NIP]])+cukier[[#This Row],[Ilosc]]</f>
        <v>5</v>
      </c>
      <c r="H1411" s="2">
        <f>IF(cukier[[#This Row],[Dotychczas Kupno]]&lt;100, 0,IF(cukier[[#This Row],[Dotychczas Kupno]]&lt;1000, 0.05, IF(cukier[[#This Row],[Dotychczas Kupno]]&lt;10000, 0.1, 0.2)))</f>
        <v>0</v>
      </c>
      <c r="I1411" s="2">
        <f>cukier[[#This Row],[Rabat]]*cukier[[#This Row],[Ilosc]]</f>
        <v>0</v>
      </c>
    </row>
    <row r="1412" spans="1:9" x14ac:dyDescent="0.25">
      <c r="A1412" s="1">
        <v>40727</v>
      </c>
      <c r="B1412" s="2" t="s">
        <v>9</v>
      </c>
      <c r="C1412">
        <v>145</v>
      </c>
      <c r="D1412">
        <f>SUMIF(B:B,cukier[[#This Row],[NIP]],C:C)</f>
        <v>26955</v>
      </c>
      <c r="E1412" s="2">
        <f>YEAR(cukier[[#This Row],[Data]])</f>
        <v>2011</v>
      </c>
      <c r="F1412" s="2">
        <f>VLOOKUP(cukier[[#This Row],[Rok]],$U$8:$V$17,2)*cukier[[#This Row],[Ilosc]]</f>
        <v>319</v>
      </c>
      <c r="G1412" s="2">
        <f>SUMIFS(C:C,A:A,"&lt;"&amp;A1412,B:B,cukier[[#This Row],[NIP]])+cukier[[#This Row],[Ilosc]]</f>
        <v>17496</v>
      </c>
      <c r="H1412" s="2">
        <f>IF(cukier[[#This Row],[Dotychczas Kupno]]&lt;100, 0,IF(cukier[[#This Row],[Dotychczas Kupno]]&lt;1000, 0.05, IF(cukier[[#This Row],[Dotychczas Kupno]]&lt;10000, 0.1, 0.2)))</f>
        <v>0.2</v>
      </c>
      <c r="I1412" s="2">
        <f>cukier[[#This Row],[Rabat]]*cukier[[#This Row],[Ilosc]]</f>
        <v>29</v>
      </c>
    </row>
    <row r="1413" spans="1:9" x14ac:dyDescent="0.25">
      <c r="A1413" s="1">
        <v>40730</v>
      </c>
      <c r="B1413" s="2" t="s">
        <v>19</v>
      </c>
      <c r="C1413">
        <v>103</v>
      </c>
      <c r="D1413">
        <f>SUMIF(B:B,cukier[[#This Row],[NIP]],C:C)</f>
        <v>4784</v>
      </c>
      <c r="E1413" s="2">
        <f>YEAR(cukier[[#This Row],[Data]])</f>
        <v>2011</v>
      </c>
      <c r="F1413" s="2">
        <f>VLOOKUP(cukier[[#This Row],[Rok]],$U$8:$V$17,2)*cukier[[#This Row],[Ilosc]]</f>
        <v>226.60000000000002</v>
      </c>
      <c r="G1413" s="2">
        <f>SUMIFS(C:C,A:A,"&lt;"&amp;A1413,B:B,cukier[[#This Row],[NIP]])+cukier[[#This Row],[Ilosc]]</f>
        <v>3331</v>
      </c>
      <c r="H1413" s="2">
        <f>IF(cukier[[#This Row],[Dotychczas Kupno]]&lt;100, 0,IF(cukier[[#This Row],[Dotychczas Kupno]]&lt;1000, 0.05, IF(cukier[[#This Row],[Dotychczas Kupno]]&lt;10000, 0.1, 0.2)))</f>
        <v>0.1</v>
      </c>
      <c r="I1413" s="2">
        <f>cukier[[#This Row],[Rabat]]*cukier[[#This Row],[Ilosc]]</f>
        <v>10.3</v>
      </c>
    </row>
    <row r="1414" spans="1:9" x14ac:dyDescent="0.25">
      <c r="A1414" s="1">
        <v>40732</v>
      </c>
      <c r="B1414" s="2" t="s">
        <v>17</v>
      </c>
      <c r="C1414">
        <v>101</v>
      </c>
      <c r="D1414">
        <f>SUMIF(B:B,cukier[[#This Row],[NIP]],C:C)</f>
        <v>19896</v>
      </c>
      <c r="E1414" s="2">
        <f>YEAR(cukier[[#This Row],[Data]])</f>
        <v>2011</v>
      </c>
      <c r="F1414" s="2">
        <f>VLOOKUP(cukier[[#This Row],[Rok]],$U$8:$V$17,2)*cukier[[#This Row],[Ilosc]]</f>
        <v>222.20000000000002</v>
      </c>
      <c r="G1414" s="2">
        <f>SUMIFS(C:C,A:A,"&lt;"&amp;A1414,B:B,cukier[[#This Row],[NIP]])+cukier[[#This Row],[Ilosc]]</f>
        <v>12918</v>
      </c>
      <c r="H1414" s="2">
        <f>IF(cukier[[#This Row],[Dotychczas Kupno]]&lt;100, 0,IF(cukier[[#This Row],[Dotychczas Kupno]]&lt;1000, 0.05, IF(cukier[[#This Row],[Dotychczas Kupno]]&lt;10000, 0.1, 0.2)))</f>
        <v>0.2</v>
      </c>
      <c r="I1414" s="2">
        <f>cukier[[#This Row],[Rabat]]*cukier[[#This Row],[Ilosc]]</f>
        <v>20.200000000000003</v>
      </c>
    </row>
    <row r="1415" spans="1:9" x14ac:dyDescent="0.25">
      <c r="A1415" s="1">
        <v>40733</v>
      </c>
      <c r="B1415" s="2" t="s">
        <v>35</v>
      </c>
      <c r="C1415">
        <v>141</v>
      </c>
      <c r="D1415">
        <f>SUMIF(B:B,cukier[[#This Row],[NIP]],C:C)</f>
        <v>4407</v>
      </c>
      <c r="E1415" s="2">
        <f>YEAR(cukier[[#This Row],[Data]])</f>
        <v>2011</v>
      </c>
      <c r="F1415" s="2">
        <f>VLOOKUP(cukier[[#This Row],[Rok]],$U$8:$V$17,2)*cukier[[#This Row],[Ilosc]]</f>
        <v>310.20000000000005</v>
      </c>
      <c r="G1415" s="2">
        <f>SUMIFS(C:C,A:A,"&lt;"&amp;A1415,B:B,cukier[[#This Row],[NIP]])+cukier[[#This Row],[Ilosc]]</f>
        <v>2773</v>
      </c>
      <c r="H1415" s="2">
        <f>IF(cukier[[#This Row],[Dotychczas Kupno]]&lt;100, 0,IF(cukier[[#This Row],[Dotychczas Kupno]]&lt;1000, 0.05, IF(cukier[[#This Row],[Dotychczas Kupno]]&lt;10000, 0.1, 0.2)))</f>
        <v>0.1</v>
      </c>
      <c r="I1415" s="2">
        <f>cukier[[#This Row],[Rabat]]*cukier[[#This Row],[Ilosc]]</f>
        <v>14.100000000000001</v>
      </c>
    </row>
    <row r="1416" spans="1:9" x14ac:dyDescent="0.25">
      <c r="A1416" s="1">
        <v>40733</v>
      </c>
      <c r="B1416" s="2" t="s">
        <v>194</v>
      </c>
      <c r="C1416">
        <v>6</v>
      </c>
      <c r="D1416">
        <f>SUMIF(B:B,cukier[[#This Row],[NIP]],C:C)</f>
        <v>19</v>
      </c>
      <c r="E1416" s="2">
        <f>YEAR(cukier[[#This Row],[Data]])</f>
        <v>2011</v>
      </c>
      <c r="F1416" s="2">
        <f>VLOOKUP(cukier[[#This Row],[Rok]],$U$8:$V$17,2)*cukier[[#This Row],[Ilosc]]</f>
        <v>13.200000000000001</v>
      </c>
      <c r="G1416" s="2">
        <f>SUMIFS(C:C,A:A,"&lt;"&amp;A1416,B:B,cukier[[#This Row],[NIP]])+cukier[[#This Row],[Ilosc]]</f>
        <v>19</v>
      </c>
      <c r="H1416" s="2">
        <f>IF(cukier[[#This Row],[Dotychczas Kupno]]&lt;100, 0,IF(cukier[[#This Row],[Dotychczas Kupno]]&lt;1000, 0.05, IF(cukier[[#This Row],[Dotychczas Kupno]]&lt;10000, 0.1, 0.2)))</f>
        <v>0</v>
      </c>
      <c r="I1416" s="2">
        <f>cukier[[#This Row],[Rabat]]*cukier[[#This Row],[Ilosc]]</f>
        <v>0</v>
      </c>
    </row>
    <row r="1417" spans="1:9" x14ac:dyDescent="0.25">
      <c r="A1417" s="1">
        <v>40733</v>
      </c>
      <c r="B1417" s="2" t="s">
        <v>178</v>
      </c>
      <c r="C1417">
        <v>16</v>
      </c>
      <c r="D1417">
        <f>SUMIF(B:B,cukier[[#This Row],[NIP]],C:C)</f>
        <v>19</v>
      </c>
      <c r="E1417" s="2">
        <f>YEAR(cukier[[#This Row],[Data]])</f>
        <v>2011</v>
      </c>
      <c r="F1417" s="2">
        <f>VLOOKUP(cukier[[#This Row],[Rok]],$U$8:$V$17,2)*cukier[[#This Row],[Ilosc]]</f>
        <v>35.200000000000003</v>
      </c>
      <c r="G1417" s="2">
        <f>SUMIFS(C:C,A:A,"&lt;"&amp;A1417,B:B,cukier[[#This Row],[NIP]])+cukier[[#This Row],[Ilosc]]</f>
        <v>18</v>
      </c>
      <c r="H1417" s="2">
        <f>IF(cukier[[#This Row],[Dotychczas Kupno]]&lt;100, 0,IF(cukier[[#This Row],[Dotychczas Kupno]]&lt;1000, 0.05, IF(cukier[[#This Row],[Dotychczas Kupno]]&lt;10000, 0.1, 0.2)))</f>
        <v>0</v>
      </c>
      <c r="I1417" s="2">
        <f>cukier[[#This Row],[Rabat]]*cukier[[#This Row],[Ilosc]]</f>
        <v>0</v>
      </c>
    </row>
    <row r="1418" spans="1:9" x14ac:dyDescent="0.25">
      <c r="A1418" s="1">
        <v>40735</v>
      </c>
      <c r="B1418" s="2" t="s">
        <v>17</v>
      </c>
      <c r="C1418">
        <v>276</v>
      </c>
      <c r="D1418">
        <f>SUMIF(B:B,cukier[[#This Row],[NIP]],C:C)</f>
        <v>19896</v>
      </c>
      <c r="E1418" s="2">
        <f>YEAR(cukier[[#This Row],[Data]])</f>
        <v>2011</v>
      </c>
      <c r="F1418" s="2">
        <f>VLOOKUP(cukier[[#This Row],[Rok]],$U$8:$V$17,2)*cukier[[#This Row],[Ilosc]]</f>
        <v>607.20000000000005</v>
      </c>
      <c r="G1418" s="2">
        <f>SUMIFS(C:C,A:A,"&lt;"&amp;A1418,B:B,cukier[[#This Row],[NIP]])+cukier[[#This Row],[Ilosc]]</f>
        <v>13194</v>
      </c>
      <c r="H1418" s="2">
        <f>IF(cukier[[#This Row],[Dotychczas Kupno]]&lt;100, 0,IF(cukier[[#This Row],[Dotychczas Kupno]]&lt;1000, 0.05, IF(cukier[[#This Row],[Dotychczas Kupno]]&lt;10000, 0.1, 0.2)))</f>
        <v>0.2</v>
      </c>
      <c r="I1418" s="2">
        <f>cukier[[#This Row],[Rabat]]*cukier[[#This Row],[Ilosc]]</f>
        <v>55.2</v>
      </c>
    </row>
    <row r="1419" spans="1:9" x14ac:dyDescent="0.25">
      <c r="A1419" s="1">
        <v>40736</v>
      </c>
      <c r="B1419" s="2" t="s">
        <v>102</v>
      </c>
      <c r="C1419">
        <v>329</v>
      </c>
      <c r="D1419">
        <f>SUMIF(B:B,cukier[[#This Row],[NIP]],C:C)</f>
        <v>7904</v>
      </c>
      <c r="E1419" s="2">
        <f>YEAR(cukier[[#This Row],[Data]])</f>
        <v>2011</v>
      </c>
      <c r="F1419" s="2">
        <f>VLOOKUP(cukier[[#This Row],[Rok]],$U$8:$V$17,2)*cukier[[#This Row],[Ilosc]]</f>
        <v>723.80000000000007</v>
      </c>
      <c r="G1419" s="2">
        <f>SUMIFS(C:C,A:A,"&lt;"&amp;A1419,B:B,cukier[[#This Row],[NIP]])+cukier[[#This Row],[Ilosc]]</f>
        <v>3875</v>
      </c>
      <c r="H1419" s="2">
        <f>IF(cukier[[#This Row],[Dotychczas Kupno]]&lt;100, 0,IF(cukier[[#This Row],[Dotychczas Kupno]]&lt;1000, 0.05, IF(cukier[[#This Row],[Dotychczas Kupno]]&lt;10000, 0.1, 0.2)))</f>
        <v>0.1</v>
      </c>
      <c r="I1419" s="2">
        <f>cukier[[#This Row],[Rabat]]*cukier[[#This Row],[Ilosc]]</f>
        <v>32.9</v>
      </c>
    </row>
    <row r="1420" spans="1:9" x14ac:dyDescent="0.25">
      <c r="A1420" s="1">
        <v>40737</v>
      </c>
      <c r="B1420" s="2" t="s">
        <v>52</v>
      </c>
      <c r="C1420">
        <v>200</v>
      </c>
      <c r="D1420">
        <f>SUMIF(B:B,cukier[[#This Row],[NIP]],C:C)</f>
        <v>5460</v>
      </c>
      <c r="E1420" s="2">
        <f>YEAR(cukier[[#This Row],[Data]])</f>
        <v>2011</v>
      </c>
      <c r="F1420" s="2">
        <f>VLOOKUP(cukier[[#This Row],[Rok]],$U$8:$V$17,2)*cukier[[#This Row],[Ilosc]]</f>
        <v>440.00000000000006</v>
      </c>
      <c r="G1420" s="2">
        <f>SUMIFS(C:C,A:A,"&lt;"&amp;A1420,B:B,cukier[[#This Row],[NIP]])+cukier[[#This Row],[Ilosc]]</f>
        <v>3825</v>
      </c>
      <c r="H1420" s="2">
        <f>IF(cukier[[#This Row],[Dotychczas Kupno]]&lt;100, 0,IF(cukier[[#This Row],[Dotychczas Kupno]]&lt;1000, 0.05, IF(cukier[[#This Row],[Dotychczas Kupno]]&lt;10000, 0.1, 0.2)))</f>
        <v>0.1</v>
      </c>
      <c r="I1420" s="2">
        <f>cukier[[#This Row],[Rabat]]*cukier[[#This Row],[Ilosc]]</f>
        <v>20</v>
      </c>
    </row>
    <row r="1421" spans="1:9" x14ac:dyDescent="0.25">
      <c r="A1421" s="1">
        <v>40740</v>
      </c>
      <c r="B1421" s="2" t="s">
        <v>10</v>
      </c>
      <c r="C1421">
        <v>82</v>
      </c>
      <c r="D1421">
        <f>SUMIF(B:B,cukier[[#This Row],[NIP]],C:C)</f>
        <v>4831</v>
      </c>
      <c r="E1421" s="2">
        <f>YEAR(cukier[[#This Row],[Data]])</f>
        <v>2011</v>
      </c>
      <c r="F1421" s="2">
        <f>VLOOKUP(cukier[[#This Row],[Rok]],$U$8:$V$17,2)*cukier[[#This Row],[Ilosc]]</f>
        <v>180.4</v>
      </c>
      <c r="G1421" s="2">
        <f>SUMIFS(C:C,A:A,"&lt;"&amp;A1421,B:B,cukier[[#This Row],[NIP]])+cukier[[#This Row],[Ilosc]]</f>
        <v>2980</v>
      </c>
      <c r="H1421" s="2">
        <f>IF(cukier[[#This Row],[Dotychczas Kupno]]&lt;100, 0,IF(cukier[[#This Row],[Dotychczas Kupno]]&lt;1000, 0.05, IF(cukier[[#This Row],[Dotychczas Kupno]]&lt;10000, 0.1, 0.2)))</f>
        <v>0.1</v>
      </c>
      <c r="I1421" s="2">
        <f>cukier[[#This Row],[Rabat]]*cukier[[#This Row],[Ilosc]]</f>
        <v>8.2000000000000011</v>
      </c>
    </row>
    <row r="1422" spans="1:9" x14ac:dyDescent="0.25">
      <c r="A1422" s="1">
        <v>40740</v>
      </c>
      <c r="B1422" s="2" t="s">
        <v>37</v>
      </c>
      <c r="C1422">
        <v>66</v>
      </c>
      <c r="D1422">
        <f>SUMIF(B:B,cukier[[#This Row],[NIP]],C:C)</f>
        <v>5232</v>
      </c>
      <c r="E1422" s="2">
        <f>YEAR(cukier[[#This Row],[Data]])</f>
        <v>2011</v>
      </c>
      <c r="F1422" s="2">
        <f>VLOOKUP(cukier[[#This Row],[Rok]],$U$8:$V$17,2)*cukier[[#This Row],[Ilosc]]</f>
        <v>145.20000000000002</v>
      </c>
      <c r="G1422" s="2">
        <f>SUMIFS(C:C,A:A,"&lt;"&amp;A1422,B:B,cukier[[#This Row],[NIP]])+cukier[[#This Row],[Ilosc]]</f>
        <v>3237</v>
      </c>
      <c r="H1422" s="2">
        <f>IF(cukier[[#This Row],[Dotychczas Kupno]]&lt;100, 0,IF(cukier[[#This Row],[Dotychczas Kupno]]&lt;1000, 0.05, IF(cukier[[#This Row],[Dotychczas Kupno]]&lt;10000, 0.1, 0.2)))</f>
        <v>0.1</v>
      </c>
      <c r="I1422" s="2">
        <f>cukier[[#This Row],[Rabat]]*cukier[[#This Row],[Ilosc]]</f>
        <v>6.6000000000000005</v>
      </c>
    </row>
    <row r="1423" spans="1:9" x14ac:dyDescent="0.25">
      <c r="A1423" s="1">
        <v>40745</v>
      </c>
      <c r="B1423" s="2" t="s">
        <v>22</v>
      </c>
      <c r="C1423">
        <v>150</v>
      </c>
      <c r="D1423">
        <f>SUMIF(B:B,cukier[[#This Row],[NIP]],C:C)</f>
        <v>26025</v>
      </c>
      <c r="E1423" s="2">
        <f>YEAR(cukier[[#This Row],[Data]])</f>
        <v>2011</v>
      </c>
      <c r="F1423" s="2">
        <f>VLOOKUP(cukier[[#This Row],[Rok]],$U$8:$V$17,2)*cukier[[#This Row],[Ilosc]]</f>
        <v>330</v>
      </c>
      <c r="G1423" s="2">
        <f>SUMIFS(C:C,A:A,"&lt;"&amp;A1423,B:B,cukier[[#This Row],[NIP]])+cukier[[#This Row],[Ilosc]]</f>
        <v>16678</v>
      </c>
      <c r="H1423" s="2">
        <f>IF(cukier[[#This Row],[Dotychczas Kupno]]&lt;100, 0,IF(cukier[[#This Row],[Dotychczas Kupno]]&lt;1000, 0.05, IF(cukier[[#This Row],[Dotychczas Kupno]]&lt;10000, 0.1, 0.2)))</f>
        <v>0.2</v>
      </c>
      <c r="I1423" s="2">
        <f>cukier[[#This Row],[Rabat]]*cukier[[#This Row],[Ilosc]]</f>
        <v>30</v>
      </c>
    </row>
    <row r="1424" spans="1:9" x14ac:dyDescent="0.25">
      <c r="A1424" s="1">
        <v>40745</v>
      </c>
      <c r="B1424" s="2" t="s">
        <v>69</v>
      </c>
      <c r="C1424">
        <v>63</v>
      </c>
      <c r="D1424">
        <f>SUMIF(B:B,cukier[[#This Row],[NIP]],C:C)</f>
        <v>3803</v>
      </c>
      <c r="E1424" s="2">
        <f>YEAR(cukier[[#This Row],[Data]])</f>
        <v>2011</v>
      </c>
      <c r="F1424" s="2">
        <f>VLOOKUP(cukier[[#This Row],[Rok]],$U$8:$V$17,2)*cukier[[#This Row],[Ilosc]]</f>
        <v>138.60000000000002</v>
      </c>
      <c r="G1424" s="2">
        <f>SUMIFS(C:C,A:A,"&lt;"&amp;A1424,B:B,cukier[[#This Row],[NIP]])+cukier[[#This Row],[Ilosc]]</f>
        <v>2455</v>
      </c>
      <c r="H1424" s="2">
        <f>IF(cukier[[#This Row],[Dotychczas Kupno]]&lt;100, 0,IF(cukier[[#This Row],[Dotychczas Kupno]]&lt;1000, 0.05, IF(cukier[[#This Row],[Dotychczas Kupno]]&lt;10000, 0.1, 0.2)))</f>
        <v>0.1</v>
      </c>
      <c r="I1424" s="2">
        <f>cukier[[#This Row],[Rabat]]*cukier[[#This Row],[Ilosc]]</f>
        <v>6.3000000000000007</v>
      </c>
    </row>
    <row r="1425" spans="1:9" x14ac:dyDescent="0.25">
      <c r="A1425" s="1">
        <v>40746</v>
      </c>
      <c r="B1425" s="2" t="s">
        <v>66</v>
      </c>
      <c r="C1425">
        <v>120</v>
      </c>
      <c r="D1425">
        <f>SUMIF(B:B,cukier[[#This Row],[NIP]],C:C)</f>
        <v>3795</v>
      </c>
      <c r="E1425" s="2">
        <f>YEAR(cukier[[#This Row],[Data]])</f>
        <v>2011</v>
      </c>
      <c r="F1425" s="2">
        <f>VLOOKUP(cukier[[#This Row],[Rok]],$U$8:$V$17,2)*cukier[[#This Row],[Ilosc]]</f>
        <v>264</v>
      </c>
      <c r="G1425" s="2">
        <f>SUMIFS(C:C,A:A,"&lt;"&amp;A1425,B:B,cukier[[#This Row],[NIP]])+cukier[[#This Row],[Ilosc]]</f>
        <v>2492</v>
      </c>
      <c r="H1425" s="2">
        <f>IF(cukier[[#This Row],[Dotychczas Kupno]]&lt;100, 0,IF(cukier[[#This Row],[Dotychczas Kupno]]&lt;1000, 0.05, IF(cukier[[#This Row],[Dotychczas Kupno]]&lt;10000, 0.1, 0.2)))</f>
        <v>0.1</v>
      </c>
      <c r="I1425" s="2">
        <f>cukier[[#This Row],[Rabat]]*cukier[[#This Row],[Ilosc]]</f>
        <v>12</v>
      </c>
    </row>
    <row r="1426" spans="1:9" x14ac:dyDescent="0.25">
      <c r="A1426" s="1">
        <v>40747</v>
      </c>
      <c r="B1426" s="2" t="s">
        <v>7</v>
      </c>
      <c r="C1426">
        <v>155</v>
      </c>
      <c r="D1426">
        <f>SUMIF(B:B,cukier[[#This Row],[NIP]],C:C)</f>
        <v>27505</v>
      </c>
      <c r="E1426" s="2">
        <f>YEAR(cukier[[#This Row],[Data]])</f>
        <v>2011</v>
      </c>
      <c r="F1426" s="2">
        <f>VLOOKUP(cukier[[#This Row],[Rok]],$U$8:$V$17,2)*cukier[[#This Row],[Ilosc]]</f>
        <v>341</v>
      </c>
      <c r="G1426" s="2">
        <f>SUMIFS(C:C,A:A,"&lt;"&amp;A1426,B:B,cukier[[#This Row],[NIP]])+cukier[[#This Row],[Ilosc]]</f>
        <v>18787</v>
      </c>
      <c r="H1426" s="2">
        <f>IF(cukier[[#This Row],[Dotychczas Kupno]]&lt;100, 0,IF(cukier[[#This Row],[Dotychczas Kupno]]&lt;1000, 0.05, IF(cukier[[#This Row],[Dotychczas Kupno]]&lt;10000, 0.1, 0.2)))</f>
        <v>0.2</v>
      </c>
      <c r="I1426" s="2">
        <f>cukier[[#This Row],[Rabat]]*cukier[[#This Row],[Ilosc]]</f>
        <v>31</v>
      </c>
    </row>
    <row r="1427" spans="1:9" x14ac:dyDescent="0.25">
      <c r="A1427" s="1">
        <v>40748</v>
      </c>
      <c r="B1427" s="2" t="s">
        <v>19</v>
      </c>
      <c r="C1427">
        <v>30</v>
      </c>
      <c r="D1427">
        <f>SUMIF(B:B,cukier[[#This Row],[NIP]],C:C)</f>
        <v>4784</v>
      </c>
      <c r="E1427" s="2">
        <f>YEAR(cukier[[#This Row],[Data]])</f>
        <v>2011</v>
      </c>
      <c r="F1427" s="2">
        <f>VLOOKUP(cukier[[#This Row],[Rok]],$U$8:$V$17,2)*cukier[[#This Row],[Ilosc]]</f>
        <v>66</v>
      </c>
      <c r="G1427" s="2">
        <f>SUMIFS(C:C,A:A,"&lt;"&amp;A1427,B:B,cukier[[#This Row],[NIP]])+cukier[[#This Row],[Ilosc]]</f>
        <v>3361</v>
      </c>
      <c r="H1427" s="2">
        <f>IF(cukier[[#This Row],[Dotychczas Kupno]]&lt;100, 0,IF(cukier[[#This Row],[Dotychczas Kupno]]&lt;1000, 0.05, IF(cukier[[#This Row],[Dotychczas Kupno]]&lt;10000, 0.1, 0.2)))</f>
        <v>0.1</v>
      </c>
      <c r="I1427" s="2">
        <f>cukier[[#This Row],[Rabat]]*cukier[[#This Row],[Ilosc]]</f>
        <v>3</v>
      </c>
    </row>
    <row r="1428" spans="1:9" x14ac:dyDescent="0.25">
      <c r="A1428" s="1">
        <v>40748</v>
      </c>
      <c r="B1428" s="2" t="s">
        <v>71</v>
      </c>
      <c r="C1428">
        <v>34</v>
      </c>
      <c r="D1428">
        <f>SUMIF(B:B,cukier[[#This Row],[NIP]],C:C)</f>
        <v>3185</v>
      </c>
      <c r="E1428" s="2">
        <f>YEAR(cukier[[#This Row],[Data]])</f>
        <v>2011</v>
      </c>
      <c r="F1428" s="2">
        <f>VLOOKUP(cukier[[#This Row],[Rok]],$U$8:$V$17,2)*cukier[[#This Row],[Ilosc]]</f>
        <v>74.800000000000011</v>
      </c>
      <c r="G1428" s="2">
        <f>SUMIFS(C:C,A:A,"&lt;"&amp;A1428,B:B,cukier[[#This Row],[NIP]])+cukier[[#This Row],[Ilosc]]</f>
        <v>1810</v>
      </c>
      <c r="H1428" s="2">
        <f>IF(cukier[[#This Row],[Dotychczas Kupno]]&lt;100, 0,IF(cukier[[#This Row],[Dotychczas Kupno]]&lt;1000, 0.05, IF(cukier[[#This Row],[Dotychczas Kupno]]&lt;10000, 0.1, 0.2)))</f>
        <v>0.1</v>
      </c>
      <c r="I1428" s="2">
        <f>cukier[[#This Row],[Rabat]]*cukier[[#This Row],[Ilosc]]</f>
        <v>3.4000000000000004</v>
      </c>
    </row>
    <row r="1429" spans="1:9" x14ac:dyDescent="0.25">
      <c r="A1429" s="1">
        <v>40753</v>
      </c>
      <c r="B1429" s="2" t="s">
        <v>12</v>
      </c>
      <c r="C1429">
        <v>30</v>
      </c>
      <c r="D1429">
        <f>SUMIF(B:B,cukier[[#This Row],[NIP]],C:C)</f>
        <v>5492</v>
      </c>
      <c r="E1429" s="2">
        <f>YEAR(cukier[[#This Row],[Data]])</f>
        <v>2011</v>
      </c>
      <c r="F1429" s="2">
        <f>VLOOKUP(cukier[[#This Row],[Rok]],$U$8:$V$17,2)*cukier[[#This Row],[Ilosc]]</f>
        <v>66</v>
      </c>
      <c r="G1429" s="2">
        <f>SUMIFS(C:C,A:A,"&lt;"&amp;A1429,B:B,cukier[[#This Row],[NIP]])+cukier[[#This Row],[Ilosc]]</f>
        <v>3678</v>
      </c>
      <c r="H1429" s="2">
        <f>IF(cukier[[#This Row],[Dotychczas Kupno]]&lt;100, 0,IF(cukier[[#This Row],[Dotychczas Kupno]]&lt;1000, 0.05, IF(cukier[[#This Row],[Dotychczas Kupno]]&lt;10000, 0.1, 0.2)))</f>
        <v>0.1</v>
      </c>
      <c r="I1429" s="2">
        <f>cukier[[#This Row],[Rabat]]*cukier[[#This Row],[Ilosc]]</f>
        <v>3</v>
      </c>
    </row>
    <row r="1430" spans="1:9" x14ac:dyDescent="0.25">
      <c r="A1430" s="1">
        <v>40753</v>
      </c>
      <c r="B1430" s="2" t="s">
        <v>6</v>
      </c>
      <c r="C1430">
        <v>162</v>
      </c>
      <c r="D1430">
        <f>SUMIF(B:B,cukier[[#This Row],[NIP]],C:C)</f>
        <v>4309</v>
      </c>
      <c r="E1430" s="2">
        <f>YEAR(cukier[[#This Row],[Data]])</f>
        <v>2011</v>
      </c>
      <c r="F1430" s="2">
        <f>VLOOKUP(cukier[[#This Row],[Rok]],$U$8:$V$17,2)*cukier[[#This Row],[Ilosc]]</f>
        <v>356.40000000000003</v>
      </c>
      <c r="G1430" s="2">
        <f>SUMIFS(C:C,A:A,"&lt;"&amp;A1430,B:B,cukier[[#This Row],[NIP]])+cukier[[#This Row],[Ilosc]]</f>
        <v>2114</v>
      </c>
      <c r="H1430" s="2">
        <f>IF(cukier[[#This Row],[Dotychczas Kupno]]&lt;100, 0,IF(cukier[[#This Row],[Dotychczas Kupno]]&lt;1000, 0.05, IF(cukier[[#This Row],[Dotychczas Kupno]]&lt;10000, 0.1, 0.2)))</f>
        <v>0.1</v>
      </c>
      <c r="I1430" s="2">
        <f>cukier[[#This Row],[Rabat]]*cukier[[#This Row],[Ilosc]]</f>
        <v>16.2</v>
      </c>
    </row>
    <row r="1431" spans="1:9" x14ac:dyDescent="0.25">
      <c r="A1431" s="1">
        <v>40754</v>
      </c>
      <c r="B1431" s="2" t="s">
        <v>63</v>
      </c>
      <c r="C1431">
        <v>71</v>
      </c>
      <c r="D1431">
        <f>SUMIF(B:B,cukier[[#This Row],[NIP]],C:C)</f>
        <v>1002</v>
      </c>
      <c r="E1431" s="2">
        <f>YEAR(cukier[[#This Row],[Data]])</f>
        <v>2011</v>
      </c>
      <c r="F1431" s="2">
        <f>VLOOKUP(cukier[[#This Row],[Rok]],$U$8:$V$17,2)*cukier[[#This Row],[Ilosc]]</f>
        <v>156.20000000000002</v>
      </c>
      <c r="G1431" s="2">
        <f>SUMIFS(C:C,A:A,"&lt;"&amp;A1431,B:B,cukier[[#This Row],[NIP]])+cukier[[#This Row],[Ilosc]]</f>
        <v>671</v>
      </c>
      <c r="H1431" s="2">
        <f>IF(cukier[[#This Row],[Dotychczas Kupno]]&lt;100, 0,IF(cukier[[#This Row],[Dotychczas Kupno]]&lt;1000, 0.05, IF(cukier[[#This Row],[Dotychczas Kupno]]&lt;10000, 0.1, 0.2)))</f>
        <v>0.05</v>
      </c>
      <c r="I1431" s="2">
        <f>cukier[[#This Row],[Rabat]]*cukier[[#This Row],[Ilosc]]</f>
        <v>3.5500000000000003</v>
      </c>
    </row>
    <row r="1432" spans="1:9" x14ac:dyDescent="0.25">
      <c r="A1432" s="1">
        <v>40755</v>
      </c>
      <c r="B1432" s="2" t="s">
        <v>155</v>
      </c>
      <c r="C1432">
        <v>16</v>
      </c>
      <c r="D1432">
        <f>SUMIF(B:B,cukier[[#This Row],[NIP]],C:C)</f>
        <v>60</v>
      </c>
      <c r="E1432" s="2">
        <f>YEAR(cukier[[#This Row],[Data]])</f>
        <v>2011</v>
      </c>
      <c r="F1432" s="2">
        <f>VLOOKUP(cukier[[#This Row],[Rok]],$U$8:$V$17,2)*cukier[[#This Row],[Ilosc]]</f>
        <v>35.200000000000003</v>
      </c>
      <c r="G1432" s="2">
        <f>SUMIFS(C:C,A:A,"&lt;"&amp;A1432,B:B,cukier[[#This Row],[NIP]])+cukier[[#This Row],[Ilosc]]</f>
        <v>50</v>
      </c>
      <c r="H1432" s="2">
        <f>IF(cukier[[#This Row],[Dotychczas Kupno]]&lt;100, 0,IF(cukier[[#This Row],[Dotychczas Kupno]]&lt;1000, 0.05, IF(cukier[[#This Row],[Dotychczas Kupno]]&lt;10000, 0.1, 0.2)))</f>
        <v>0</v>
      </c>
      <c r="I1432" s="2">
        <f>cukier[[#This Row],[Rabat]]*cukier[[#This Row],[Ilosc]]</f>
        <v>0</v>
      </c>
    </row>
    <row r="1433" spans="1:9" x14ac:dyDescent="0.25">
      <c r="A1433" s="1">
        <v>40759</v>
      </c>
      <c r="B1433" s="2" t="s">
        <v>35</v>
      </c>
      <c r="C1433">
        <v>165</v>
      </c>
      <c r="D1433">
        <f>SUMIF(B:B,cukier[[#This Row],[NIP]],C:C)</f>
        <v>4407</v>
      </c>
      <c r="E1433" s="2">
        <f>YEAR(cukier[[#This Row],[Data]])</f>
        <v>2011</v>
      </c>
      <c r="F1433" s="2">
        <f>VLOOKUP(cukier[[#This Row],[Rok]],$U$8:$V$17,2)*cukier[[#This Row],[Ilosc]]</f>
        <v>363.00000000000006</v>
      </c>
      <c r="G1433" s="2">
        <f>SUMIFS(C:C,A:A,"&lt;"&amp;A1433,B:B,cukier[[#This Row],[NIP]])+cukier[[#This Row],[Ilosc]]</f>
        <v>2938</v>
      </c>
      <c r="H1433" s="2">
        <f>IF(cukier[[#This Row],[Dotychczas Kupno]]&lt;100, 0,IF(cukier[[#This Row],[Dotychczas Kupno]]&lt;1000, 0.05, IF(cukier[[#This Row],[Dotychczas Kupno]]&lt;10000, 0.1, 0.2)))</f>
        <v>0.1</v>
      </c>
      <c r="I1433" s="2">
        <f>cukier[[#This Row],[Rabat]]*cukier[[#This Row],[Ilosc]]</f>
        <v>16.5</v>
      </c>
    </row>
    <row r="1434" spans="1:9" x14ac:dyDescent="0.25">
      <c r="A1434" s="1">
        <v>40760</v>
      </c>
      <c r="B1434" s="2" t="s">
        <v>35</v>
      </c>
      <c r="C1434">
        <v>180</v>
      </c>
      <c r="D1434">
        <f>SUMIF(B:B,cukier[[#This Row],[NIP]],C:C)</f>
        <v>4407</v>
      </c>
      <c r="E1434" s="2">
        <f>YEAR(cukier[[#This Row],[Data]])</f>
        <v>2011</v>
      </c>
      <c r="F1434" s="2">
        <f>VLOOKUP(cukier[[#This Row],[Rok]],$U$8:$V$17,2)*cukier[[#This Row],[Ilosc]]</f>
        <v>396.00000000000006</v>
      </c>
      <c r="G1434" s="2">
        <f>SUMIFS(C:C,A:A,"&lt;"&amp;A1434,B:B,cukier[[#This Row],[NIP]])+cukier[[#This Row],[Ilosc]]</f>
        <v>3118</v>
      </c>
      <c r="H1434" s="2">
        <f>IF(cukier[[#This Row],[Dotychczas Kupno]]&lt;100, 0,IF(cukier[[#This Row],[Dotychczas Kupno]]&lt;1000, 0.05, IF(cukier[[#This Row],[Dotychczas Kupno]]&lt;10000, 0.1, 0.2)))</f>
        <v>0.1</v>
      </c>
      <c r="I1434" s="2">
        <f>cukier[[#This Row],[Rabat]]*cukier[[#This Row],[Ilosc]]</f>
        <v>18</v>
      </c>
    </row>
    <row r="1435" spans="1:9" x14ac:dyDescent="0.25">
      <c r="A1435" s="1">
        <v>40761</v>
      </c>
      <c r="B1435" s="2" t="s">
        <v>84</v>
      </c>
      <c r="C1435">
        <v>2</v>
      </c>
      <c r="D1435">
        <f>SUMIF(B:B,cukier[[#This Row],[NIP]],C:C)</f>
        <v>19</v>
      </c>
      <c r="E1435" s="2">
        <f>YEAR(cukier[[#This Row],[Data]])</f>
        <v>2011</v>
      </c>
      <c r="F1435" s="2">
        <f>VLOOKUP(cukier[[#This Row],[Rok]],$U$8:$V$17,2)*cukier[[#This Row],[Ilosc]]</f>
        <v>4.4000000000000004</v>
      </c>
      <c r="G1435" s="2">
        <f>SUMIFS(C:C,A:A,"&lt;"&amp;A1435,B:B,cukier[[#This Row],[NIP]])+cukier[[#This Row],[Ilosc]]</f>
        <v>13</v>
      </c>
      <c r="H1435" s="2">
        <f>IF(cukier[[#This Row],[Dotychczas Kupno]]&lt;100, 0,IF(cukier[[#This Row],[Dotychczas Kupno]]&lt;1000, 0.05, IF(cukier[[#This Row],[Dotychczas Kupno]]&lt;10000, 0.1, 0.2)))</f>
        <v>0</v>
      </c>
      <c r="I1435" s="2">
        <f>cukier[[#This Row],[Rabat]]*cukier[[#This Row],[Ilosc]]</f>
        <v>0</v>
      </c>
    </row>
    <row r="1436" spans="1:9" x14ac:dyDescent="0.25">
      <c r="A1436" s="1">
        <v>40766</v>
      </c>
      <c r="B1436" s="2" t="s">
        <v>37</v>
      </c>
      <c r="C1436">
        <v>111</v>
      </c>
      <c r="D1436">
        <f>SUMIF(B:B,cukier[[#This Row],[NIP]],C:C)</f>
        <v>5232</v>
      </c>
      <c r="E1436" s="2">
        <f>YEAR(cukier[[#This Row],[Data]])</f>
        <v>2011</v>
      </c>
      <c r="F1436" s="2">
        <f>VLOOKUP(cukier[[#This Row],[Rok]],$U$8:$V$17,2)*cukier[[#This Row],[Ilosc]]</f>
        <v>244.20000000000002</v>
      </c>
      <c r="G1436" s="2">
        <f>SUMIFS(C:C,A:A,"&lt;"&amp;A1436,B:B,cukier[[#This Row],[NIP]])+cukier[[#This Row],[Ilosc]]</f>
        <v>3348</v>
      </c>
      <c r="H1436" s="2">
        <f>IF(cukier[[#This Row],[Dotychczas Kupno]]&lt;100, 0,IF(cukier[[#This Row],[Dotychczas Kupno]]&lt;1000, 0.05, IF(cukier[[#This Row],[Dotychczas Kupno]]&lt;10000, 0.1, 0.2)))</f>
        <v>0.1</v>
      </c>
      <c r="I1436" s="2">
        <f>cukier[[#This Row],[Rabat]]*cukier[[#This Row],[Ilosc]]</f>
        <v>11.100000000000001</v>
      </c>
    </row>
    <row r="1437" spans="1:9" x14ac:dyDescent="0.25">
      <c r="A1437" s="1">
        <v>40767</v>
      </c>
      <c r="B1437" s="2" t="s">
        <v>35</v>
      </c>
      <c r="C1437">
        <v>128</v>
      </c>
      <c r="D1437">
        <f>SUMIF(B:B,cukier[[#This Row],[NIP]],C:C)</f>
        <v>4407</v>
      </c>
      <c r="E1437" s="2">
        <f>YEAR(cukier[[#This Row],[Data]])</f>
        <v>2011</v>
      </c>
      <c r="F1437" s="2">
        <f>VLOOKUP(cukier[[#This Row],[Rok]],$U$8:$V$17,2)*cukier[[#This Row],[Ilosc]]</f>
        <v>281.60000000000002</v>
      </c>
      <c r="G1437" s="2">
        <f>SUMIFS(C:C,A:A,"&lt;"&amp;A1437,B:B,cukier[[#This Row],[NIP]])+cukier[[#This Row],[Ilosc]]</f>
        <v>3246</v>
      </c>
      <c r="H1437" s="2">
        <f>IF(cukier[[#This Row],[Dotychczas Kupno]]&lt;100, 0,IF(cukier[[#This Row],[Dotychczas Kupno]]&lt;1000, 0.05, IF(cukier[[#This Row],[Dotychczas Kupno]]&lt;10000, 0.1, 0.2)))</f>
        <v>0.1</v>
      </c>
      <c r="I1437" s="2">
        <f>cukier[[#This Row],[Rabat]]*cukier[[#This Row],[Ilosc]]</f>
        <v>12.8</v>
      </c>
    </row>
    <row r="1438" spans="1:9" x14ac:dyDescent="0.25">
      <c r="A1438" s="1">
        <v>40768</v>
      </c>
      <c r="B1438" s="2" t="s">
        <v>110</v>
      </c>
      <c r="C1438">
        <v>7</v>
      </c>
      <c r="D1438">
        <f>SUMIF(B:B,cukier[[#This Row],[NIP]],C:C)</f>
        <v>18</v>
      </c>
      <c r="E1438" s="2">
        <f>YEAR(cukier[[#This Row],[Data]])</f>
        <v>2011</v>
      </c>
      <c r="F1438" s="2">
        <f>VLOOKUP(cukier[[#This Row],[Rok]],$U$8:$V$17,2)*cukier[[#This Row],[Ilosc]]</f>
        <v>15.400000000000002</v>
      </c>
      <c r="G1438" s="2">
        <f>SUMIFS(C:C,A:A,"&lt;"&amp;A1438,B:B,cukier[[#This Row],[NIP]])+cukier[[#This Row],[Ilosc]]</f>
        <v>9</v>
      </c>
      <c r="H1438" s="2">
        <f>IF(cukier[[#This Row],[Dotychczas Kupno]]&lt;100, 0,IF(cukier[[#This Row],[Dotychczas Kupno]]&lt;1000, 0.05, IF(cukier[[#This Row],[Dotychczas Kupno]]&lt;10000, 0.1, 0.2)))</f>
        <v>0</v>
      </c>
      <c r="I1438" s="2">
        <f>cukier[[#This Row],[Rabat]]*cukier[[#This Row],[Ilosc]]</f>
        <v>0</v>
      </c>
    </row>
    <row r="1439" spans="1:9" x14ac:dyDescent="0.25">
      <c r="A1439" s="1">
        <v>40768</v>
      </c>
      <c r="B1439" s="2" t="s">
        <v>9</v>
      </c>
      <c r="C1439">
        <v>211</v>
      </c>
      <c r="D1439">
        <f>SUMIF(B:B,cukier[[#This Row],[NIP]],C:C)</f>
        <v>26955</v>
      </c>
      <c r="E1439" s="2">
        <f>YEAR(cukier[[#This Row],[Data]])</f>
        <v>2011</v>
      </c>
      <c r="F1439" s="2">
        <f>VLOOKUP(cukier[[#This Row],[Rok]],$U$8:$V$17,2)*cukier[[#This Row],[Ilosc]]</f>
        <v>464.20000000000005</v>
      </c>
      <c r="G1439" s="2">
        <f>SUMIFS(C:C,A:A,"&lt;"&amp;A1439,B:B,cukier[[#This Row],[NIP]])+cukier[[#This Row],[Ilosc]]</f>
        <v>17707</v>
      </c>
      <c r="H1439" s="2">
        <f>IF(cukier[[#This Row],[Dotychczas Kupno]]&lt;100, 0,IF(cukier[[#This Row],[Dotychczas Kupno]]&lt;1000, 0.05, IF(cukier[[#This Row],[Dotychczas Kupno]]&lt;10000, 0.1, 0.2)))</f>
        <v>0.2</v>
      </c>
      <c r="I1439" s="2">
        <f>cukier[[#This Row],[Rabat]]*cukier[[#This Row],[Ilosc]]</f>
        <v>42.2</v>
      </c>
    </row>
    <row r="1440" spans="1:9" x14ac:dyDescent="0.25">
      <c r="A1440" s="1">
        <v>40768</v>
      </c>
      <c r="B1440" s="2" t="s">
        <v>6</v>
      </c>
      <c r="C1440">
        <v>184</v>
      </c>
      <c r="D1440">
        <f>SUMIF(B:B,cukier[[#This Row],[NIP]],C:C)</f>
        <v>4309</v>
      </c>
      <c r="E1440" s="2">
        <f>YEAR(cukier[[#This Row],[Data]])</f>
        <v>2011</v>
      </c>
      <c r="F1440" s="2">
        <f>VLOOKUP(cukier[[#This Row],[Rok]],$U$8:$V$17,2)*cukier[[#This Row],[Ilosc]]</f>
        <v>404.8</v>
      </c>
      <c r="G1440" s="2">
        <f>SUMIFS(C:C,A:A,"&lt;"&amp;A1440,B:B,cukier[[#This Row],[NIP]])+cukier[[#This Row],[Ilosc]]</f>
        <v>2298</v>
      </c>
      <c r="H1440" s="2">
        <f>IF(cukier[[#This Row],[Dotychczas Kupno]]&lt;100, 0,IF(cukier[[#This Row],[Dotychczas Kupno]]&lt;1000, 0.05, IF(cukier[[#This Row],[Dotychczas Kupno]]&lt;10000, 0.1, 0.2)))</f>
        <v>0.1</v>
      </c>
      <c r="I1440" s="2">
        <f>cukier[[#This Row],[Rabat]]*cukier[[#This Row],[Ilosc]]</f>
        <v>18.400000000000002</v>
      </c>
    </row>
    <row r="1441" spans="1:9" x14ac:dyDescent="0.25">
      <c r="A1441" s="1">
        <v>40771</v>
      </c>
      <c r="B1441" s="2" t="s">
        <v>14</v>
      </c>
      <c r="C1441">
        <v>450</v>
      </c>
      <c r="D1441">
        <f>SUMIF(B:B,cukier[[#This Row],[NIP]],C:C)</f>
        <v>23660</v>
      </c>
      <c r="E1441" s="2">
        <f>YEAR(cukier[[#This Row],[Data]])</f>
        <v>2011</v>
      </c>
      <c r="F1441" s="2">
        <f>VLOOKUP(cukier[[#This Row],[Rok]],$U$8:$V$17,2)*cukier[[#This Row],[Ilosc]]</f>
        <v>990.00000000000011</v>
      </c>
      <c r="G1441" s="2">
        <f>SUMIFS(C:C,A:A,"&lt;"&amp;A1441,B:B,cukier[[#This Row],[NIP]])+cukier[[#This Row],[Ilosc]]</f>
        <v>16688</v>
      </c>
      <c r="H1441" s="2">
        <f>IF(cukier[[#This Row],[Dotychczas Kupno]]&lt;100, 0,IF(cukier[[#This Row],[Dotychczas Kupno]]&lt;1000, 0.05, IF(cukier[[#This Row],[Dotychczas Kupno]]&lt;10000, 0.1, 0.2)))</f>
        <v>0.2</v>
      </c>
      <c r="I1441" s="2">
        <f>cukier[[#This Row],[Rabat]]*cukier[[#This Row],[Ilosc]]</f>
        <v>90</v>
      </c>
    </row>
    <row r="1442" spans="1:9" x14ac:dyDescent="0.25">
      <c r="A1442" s="1">
        <v>40771</v>
      </c>
      <c r="B1442" s="2" t="s">
        <v>120</v>
      </c>
      <c r="C1442">
        <v>140</v>
      </c>
      <c r="D1442">
        <f>SUMIF(B:B,cukier[[#This Row],[NIP]],C:C)</f>
        <v>815</v>
      </c>
      <c r="E1442" s="2">
        <f>YEAR(cukier[[#This Row],[Data]])</f>
        <v>2011</v>
      </c>
      <c r="F1442" s="2">
        <f>VLOOKUP(cukier[[#This Row],[Rok]],$U$8:$V$17,2)*cukier[[#This Row],[Ilosc]]</f>
        <v>308</v>
      </c>
      <c r="G1442" s="2">
        <f>SUMIFS(C:C,A:A,"&lt;"&amp;A1442,B:B,cukier[[#This Row],[NIP]])+cukier[[#This Row],[Ilosc]]</f>
        <v>589</v>
      </c>
      <c r="H1442" s="2">
        <f>IF(cukier[[#This Row],[Dotychczas Kupno]]&lt;100, 0,IF(cukier[[#This Row],[Dotychczas Kupno]]&lt;1000, 0.05, IF(cukier[[#This Row],[Dotychczas Kupno]]&lt;10000, 0.1, 0.2)))</f>
        <v>0.05</v>
      </c>
      <c r="I1442" s="2">
        <f>cukier[[#This Row],[Rabat]]*cukier[[#This Row],[Ilosc]]</f>
        <v>7</v>
      </c>
    </row>
    <row r="1443" spans="1:9" x14ac:dyDescent="0.25">
      <c r="A1443" s="1">
        <v>40775</v>
      </c>
      <c r="B1443" s="2" t="s">
        <v>8</v>
      </c>
      <c r="C1443">
        <v>52</v>
      </c>
      <c r="D1443">
        <f>SUMIF(B:B,cukier[[#This Row],[NIP]],C:C)</f>
        <v>3835</v>
      </c>
      <c r="E1443" s="2">
        <f>YEAR(cukier[[#This Row],[Data]])</f>
        <v>2011</v>
      </c>
      <c r="F1443" s="2">
        <f>VLOOKUP(cukier[[#This Row],[Rok]],$U$8:$V$17,2)*cukier[[#This Row],[Ilosc]]</f>
        <v>114.4</v>
      </c>
      <c r="G1443" s="2">
        <f>SUMIFS(C:C,A:A,"&lt;"&amp;A1443,B:B,cukier[[#This Row],[NIP]])+cukier[[#This Row],[Ilosc]]</f>
        <v>2328</v>
      </c>
      <c r="H1443" s="2">
        <f>IF(cukier[[#This Row],[Dotychczas Kupno]]&lt;100, 0,IF(cukier[[#This Row],[Dotychczas Kupno]]&lt;1000, 0.05, IF(cukier[[#This Row],[Dotychczas Kupno]]&lt;10000, 0.1, 0.2)))</f>
        <v>0.1</v>
      </c>
      <c r="I1443" s="2">
        <f>cukier[[#This Row],[Rabat]]*cukier[[#This Row],[Ilosc]]</f>
        <v>5.2</v>
      </c>
    </row>
    <row r="1444" spans="1:9" x14ac:dyDescent="0.25">
      <c r="A1444" s="1">
        <v>40777</v>
      </c>
      <c r="B1444" s="2" t="s">
        <v>181</v>
      </c>
      <c r="C1444">
        <v>2</v>
      </c>
      <c r="D1444">
        <f>SUMIF(B:B,cukier[[#This Row],[NIP]],C:C)</f>
        <v>29</v>
      </c>
      <c r="E1444" s="2">
        <f>YEAR(cukier[[#This Row],[Data]])</f>
        <v>2011</v>
      </c>
      <c r="F1444" s="2">
        <f>VLOOKUP(cukier[[#This Row],[Rok]],$U$8:$V$17,2)*cukier[[#This Row],[Ilosc]]</f>
        <v>4.4000000000000004</v>
      </c>
      <c r="G1444" s="2">
        <f>SUMIFS(C:C,A:A,"&lt;"&amp;A1444,B:B,cukier[[#This Row],[NIP]])+cukier[[#This Row],[Ilosc]]</f>
        <v>13</v>
      </c>
      <c r="H1444" s="2">
        <f>IF(cukier[[#This Row],[Dotychczas Kupno]]&lt;100, 0,IF(cukier[[#This Row],[Dotychczas Kupno]]&lt;1000, 0.05, IF(cukier[[#This Row],[Dotychczas Kupno]]&lt;10000, 0.1, 0.2)))</f>
        <v>0</v>
      </c>
      <c r="I1444" s="2">
        <f>cukier[[#This Row],[Rabat]]*cukier[[#This Row],[Ilosc]]</f>
        <v>0</v>
      </c>
    </row>
    <row r="1445" spans="1:9" x14ac:dyDescent="0.25">
      <c r="A1445" s="1">
        <v>40777</v>
      </c>
      <c r="B1445" s="2" t="s">
        <v>96</v>
      </c>
      <c r="C1445">
        <v>13</v>
      </c>
      <c r="D1445">
        <f>SUMIF(B:B,cukier[[#This Row],[NIP]],C:C)</f>
        <v>34</v>
      </c>
      <c r="E1445" s="2">
        <f>YEAR(cukier[[#This Row],[Data]])</f>
        <v>2011</v>
      </c>
      <c r="F1445" s="2">
        <f>VLOOKUP(cukier[[#This Row],[Rok]],$U$8:$V$17,2)*cukier[[#This Row],[Ilosc]]</f>
        <v>28.6</v>
      </c>
      <c r="G1445" s="2">
        <f>SUMIFS(C:C,A:A,"&lt;"&amp;A1445,B:B,cukier[[#This Row],[NIP]])+cukier[[#This Row],[Ilosc]]</f>
        <v>34</v>
      </c>
      <c r="H1445" s="2">
        <f>IF(cukier[[#This Row],[Dotychczas Kupno]]&lt;100, 0,IF(cukier[[#This Row],[Dotychczas Kupno]]&lt;1000, 0.05, IF(cukier[[#This Row],[Dotychczas Kupno]]&lt;10000, 0.1, 0.2)))</f>
        <v>0</v>
      </c>
      <c r="I1445" s="2">
        <f>cukier[[#This Row],[Rabat]]*cukier[[#This Row],[Ilosc]]</f>
        <v>0</v>
      </c>
    </row>
    <row r="1446" spans="1:9" x14ac:dyDescent="0.25">
      <c r="A1446" s="1">
        <v>40777</v>
      </c>
      <c r="B1446" s="2" t="s">
        <v>37</v>
      </c>
      <c r="C1446">
        <v>73</v>
      </c>
      <c r="D1446">
        <f>SUMIF(B:B,cukier[[#This Row],[NIP]],C:C)</f>
        <v>5232</v>
      </c>
      <c r="E1446" s="2">
        <f>YEAR(cukier[[#This Row],[Data]])</f>
        <v>2011</v>
      </c>
      <c r="F1446" s="2">
        <f>VLOOKUP(cukier[[#This Row],[Rok]],$U$8:$V$17,2)*cukier[[#This Row],[Ilosc]]</f>
        <v>160.60000000000002</v>
      </c>
      <c r="G1446" s="2">
        <f>SUMIFS(C:C,A:A,"&lt;"&amp;A1446,B:B,cukier[[#This Row],[NIP]])+cukier[[#This Row],[Ilosc]]</f>
        <v>3421</v>
      </c>
      <c r="H1446" s="2">
        <f>IF(cukier[[#This Row],[Dotychczas Kupno]]&lt;100, 0,IF(cukier[[#This Row],[Dotychczas Kupno]]&lt;1000, 0.05, IF(cukier[[#This Row],[Dotychczas Kupno]]&lt;10000, 0.1, 0.2)))</f>
        <v>0.1</v>
      </c>
      <c r="I1446" s="2">
        <f>cukier[[#This Row],[Rabat]]*cukier[[#This Row],[Ilosc]]</f>
        <v>7.3000000000000007</v>
      </c>
    </row>
    <row r="1447" spans="1:9" x14ac:dyDescent="0.25">
      <c r="A1447" s="1">
        <v>40781</v>
      </c>
      <c r="B1447" s="2" t="s">
        <v>18</v>
      </c>
      <c r="C1447">
        <v>123</v>
      </c>
      <c r="D1447">
        <f>SUMIF(B:B,cukier[[#This Row],[NIP]],C:C)</f>
        <v>5156</v>
      </c>
      <c r="E1447" s="2">
        <f>YEAR(cukier[[#This Row],[Data]])</f>
        <v>2011</v>
      </c>
      <c r="F1447" s="2">
        <f>VLOOKUP(cukier[[#This Row],[Rok]],$U$8:$V$17,2)*cukier[[#This Row],[Ilosc]]</f>
        <v>270.60000000000002</v>
      </c>
      <c r="G1447" s="2">
        <f>SUMIFS(C:C,A:A,"&lt;"&amp;A1447,B:B,cukier[[#This Row],[NIP]])+cukier[[#This Row],[Ilosc]]</f>
        <v>4058</v>
      </c>
      <c r="H1447" s="2">
        <f>IF(cukier[[#This Row],[Dotychczas Kupno]]&lt;100, 0,IF(cukier[[#This Row],[Dotychczas Kupno]]&lt;1000, 0.05, IF(cukier[[#This Row],[Dotychczas Kupno]]&lt;10000, 0.1, 0.2)))</f>
        <v>0.1</v>
      </c>
      <c r="I1447" s="2">
        <f>cukier[[#This Row],[Rabat]]*cukier[[#This Row],[Ilosc]]</f>
        <v>12.3</v>
      </c>
    </row>
    <row r="1448" spans="1:9" x14ac:dyDescent="0.25">
      <c r="A1448" s="1">
        <v>40783</v>
      </c>
      <c r="B1448" s="2" t="s">
        <v>68</v>
      </c>
      <c r="C1448">
        <v>3</v>
      </c>
      <c r="D1448">
        <f>SUMIF(B:B,cukier[[#This Row],[NIP]],C:C)</f>
        <v>37</v>
      </c>
      <c r="E1448" s="2">
        <f>YEAR(cukier[[#This Row],[Data]])</f>
        <v>2011</v>
      </c>
      <c r="F1448" s="2">
        <f>VLOOKUP(cukier[[#This Row],[Rok]],$U$8:$V$17,2)*cukier[[#This Row],[Ilosc]]</f>
        <v>6.6000000000000005</v>
      </c>
      <c r="G1448" s="2">
        <f>SUMIFS(C:C,A:A,"&lt;"&amp;A1448,B:B,cukier[[#This Row],[NIP]])+cukier[[#This Row],[Ilosc]]</f>
        <v>32</v>
      </c>
      <c r="H1448" s="2">
        <f>IF(cukier[[#This Row],[Dotychczas Kupno]]&lt;100, 0,IF(cukier[[#This Row],[Dotychczas Kupno]]&lt;1000, 0.05, IF(cukier[[#This Row],[Dotychczas Kupno]]&lt;10000, 0.1, 0.2)))</f>
        <v>0</v>
      </c>
      <c r="I1448" s="2">
        <f>cukier[[#This Row],[Rabat]]*cukier[[#This Row],[Ilosc]]</f>
        <v>0</v>
      </c>
    </row>
    <row r="1449" spans="1:9" x14ac:dyDescent="0.25">
      <c r="A1449" s="1">
        <v>40784</v>
      </c>
      <c r="B1449" s="2" t="s">
        <v>12</v>
      </c>
      <c r="C1449">
        <v>93</v>
      </c>
      <c r="D1449">
        <f>SUMIF(B:B,cukier[[#This Row],[NIP]],C:C)</f>
        <v>5492</v>
      </c>
      <c r="E1449" s="2">
        <f>YEAR(cukier[[#This Row],[Data]])</f>
        <v>2011</v>
      </c>
      <c r="F1449" s="2">
        <f>VLOOKUP(cukier[[#This Row],[Rok]],$U$8:$V$17,2)*cukier[[#This Row],[Ilosc]]</f>
        <v>204.60000000000002</v>
      </c>
      <c r="G1449" s="2">
        <f>SUMIFS(C:C,A:A,"&lt;"&amp;A1449,B:B,cukier[[#This Row],[NIP]])+cukier[[#This Row],[Ilosc]]</f>
        <v>3771</v>
      </c>
      <c r="H1449" s="2">
        <f>IF(cukier[[#This Row],[Dotychczas Kupno]]&lt;100, 0,IF(cukier[[#This Row],[Dotychczas Kupno]]&lt;1000, 0.05, IF(cukier[[#This Row],[Dotychczas Kupno]]&lt;10000, 0.1, 0.2)))</f>
        <v>0.1</v>
      </c>
      <c r="I1449" s="2">
        <f>cukier[[#This Row],[Rabat]]*cukier[[#This Row],[Ilosc]]</f>
        <v>9.3000000000000007</v>
      </c>
    </row>
    <row r="1450" spans="1:9" x14ac:dyDescent="0.25">
      <c r="A1450" s="1">
        <v>40789</v>
      </c>
      <c r="B1450" s="2" t="s">
        <v>24</v>
      </c>
      <c r="C1450">
        <v>310</v>
      </c>
      <c r="D1450">
        <f>SUMIF(B:B,cukier[[#This Row],[NIP]],C:C)</f>
        <v>5797</v>
      </c>
      <c r="E1450" s="2">
        <f>YEAR(cukier[[#This Row],[Data]])</f>
        <v>2011</v>
      </c>
      <c r="F1450" s="2">
        <f>VLOOKUP(cukier[[#This Row],[Rok]],$U$8:$V$17,2)*cukier[[#This Row],[Ilosc]]</f>
        <v>682</v>
      </c>
      <c r="G1450" s="2">
        <f>SUMIFS(C:C,A:A,"&lt;"&amp;A1450,B:B,cukier[[#This Row],[NIP]])+cukier[[#This Row],[Ilosc]]</f>
        <v>4423</v>
      </c>
      <c r="H1450" s="2">
        <f>IF(cukier[[#This Row],[Dotychczas Kupno]]&lt;100, 0,IF(cukier[[#This Row],[Dotychczas Kupno]]&lt;1000, 0.05, IF(cukier[[#This Row],[Dotychczas Kupno]]&lt;10000, 0.1, 0.2)))</f>
        <v>0.1</v>
      </c>
      <c r="I1450" s="2">
        <f>cukier[[#This Row],[Rabat]]*cukier[[#This Row],[Ilosc]]</f>
        <v>31</v>
      </c>
    </row>
    <row r="1451" spans="1:9" x14ac:dyDescent="0.25">
      <c r="A1451" s="1">
        <v>40789</v>
      </c>
      <c r="B1451" s="2" t="s">
        <v>6</v>
      </c>
      <c r="C1451">
        <v>77</v>
      </c>
      <c r="D1451">
        <f>SUMIF(B:B,cukier[[#This Row],[NIP]],C:C)</f>
        <v>4309</v>
      </c>
      <c r="E1451" s="2">
        <f>YEAR(cukier[[#This Row],[Data]])</f>
        <v>2011</v>
      </c>
      <c r="F1451" s="2">
        <f>VLOOKUP(cukier[[#This Row],[Rok]],$U$8:$V$17,2)*cukier[[#This Row],[Ilosc]]</f>
        <v>169.4</v>
      </c>
      <c r="G1451" s="2">
        <f>SUMIFS(C:C,A:A,"&lt;"&amp;A1451,B:B,cukier[[#This Row],[NIP]])+cukier[[#This Row],[Ilosc]]</f>
        <v>2375</v>
      </c>
      <c r="H1451" s="2">
        <f>IF(cukier[[#This Row],[Dotychczas Kupno]]&lt;100, 0,IF(cukier[[#This Row],[Dotychczas Kupno]]&lt;1000, 0.05, IF(cukier[[#This Row],[Dotychczas Kupno]]&lt;10000, 0.1, 0.2)))</f>
        <v>0.1</v>
      </c>
      <c r="I1451" s="2">
        <f>cukier[[#This Row],[Rabat]]*cukier[[#This Row],[Ilosc]]</f>
        <v>7.7</v>
      </c>
    </row>
    <row r="1452" spans="1:9" x14ac:dyDescent="0.25">
      <c r="A1452" s="1">
        <v>40793</v>
      </c>
      <c r="B1452" s="2" t="s">
        <v>10</v>
      </c>
      <c r="C1452">
        <v>21</v>
      </c>
      <c r="D1452">
        <f>SUMIF(B:B,cukier[[#This Row],[NIP]],C:C)</f>
        <v>4831</v>
      </c>
      <c r="E1452" s="2">
        <f>YEAR(cukier[[#This Row],[Data]])</f>
        <v>2011</v>
      </c>
      <c r="F1452" s="2">
        <f>VLOOKUP(cukier[[#This Row],[Rok]],$U$8:$V$17,2)*cukier[[#This Row],[Ilosc]]</f>
        <v>46.2</v>
      </c>
      <c r="G1452" s="2">
        <f>SUMIFS(C:C,A:A,"&lt;"&amp;A1452,B:B,cukier[[#This Row],[NIP]])+cukier[[#This Row],[Ilosc]]</f>
        <v>3001</v>
      </c>
      <c r="H1452" s="2">
        <f>IF(cukier[[#This Row],[Dotychczas Kupno]]&lt;100, 0,IF(cukier[[#This Row],[Dotychczas Kupno]]&lt;1000, 0.05, IF(cukier[[#This Row],[Dotychczas Kupno]]&lt;10000, 0.1, 0.2)))</f>
        <v>0.1</v>
      </c>
      <c r="I1452" s="2">
        <f>cukier[[#This Row],[Rabat]]*cukier[[#This Row],[Ilosc]]</f>
        <v>2.1</v>
      </c>
    </row>
    <row r="1453" spans="1:9" x14ac:dyDescent="0.25">
      <c r="A1453" s="1">
        <v>40797</v>
      </c>
      <c r="B1453" s="2" t="s">
        <v>21</v>
      </c>
      <c r="C1453">
        <v>3</v>
      </c>
      <c r="D1453">
        <f>SUMIF(B:B,cukier[[#This Row],[NIP]],C:C)</f>
        <v>36</v>
      </c>
      <c r="E1453" s="2">
        <f>YEAR(cukier[[#This Row],[Data]])</f>
        <v>2011</v>
      </c>
      <c r="F1453" s="2">
        <f>VLOOKUP(cukier[[#This Row],[Rok]],$U$8:$V$17,2)*cukier[[#This Row],[Ilosc]]</f>
        <v>6.6000000000000005</v>
      </c>
      <c r="G1453" s="2">
        <f>SUMIFS(C:C,A:A,"&lt;"&amp;A1453,B:B,cukier[[#This Row],[NIP]])+cukier[[#This Row],[Ilosc]]</f>
        <v>22</v>
      </c>
      <c r="H1453" s="2">
        <f>IF(cukier[[#This Row],[Dotychczas Kupno]]&lt;100, 0,IF(cukier[[#This Row],[Dotychczas Kupno]]&lt;1000, 0.05, IF(cukier[[#This Row],[Dotychczas Kupno]]&lt;10000, 0.1, 0.2)))</f>
        <v>0</v>
      </c>
      <c r="I1453" s="2">
        <f>cukier[[#This Row],[Rabat]]*cukier[[#This Row],[Ilosc]]</f>
        <v>0</v>
      </c>
    </row>
    <row r="1454" spans="1:9" x14ac:dyDescent="0.25">
      <c r="A1454" s="1">
        <v>40799</v>
      </c>
      <c r="B1454" s="2" t="s">
        <v>28</v>
      </c>
      <c r="C1454">
        <v>176</v>
      </c>
      <c r="D1454">
        <f>SUMIF(B:B,cukier[[#This Row],[NIP]],C:C)</f>
        <v>4440</v>
      </c>
      <c r="E1454" s="2">
        <f>YEAR(cukier[[#This Row],[Data]])</f>
        <v>2011</v>
      </c>
      <c r="F1454" s="2">
        <f>VLOOKUP(cukier[[#This Row],[Rok]],$U$8:$V$17,2)*cukier[[#This Row],[Ilosc]]</f>
        <v>387.20000000000005</v>
      </c>
      <c r="G1454" s="2">
        <f>SUMIFS(C:C,A:A,"&lt;"&amp;A1454,B:B,cukier[[#This Row],[NIP]])+cukier[[#This Row],[Ilosc]]</f>
        <v>3207</v>
      </c>
      <c r="H1454" s="2">
        <f>IF(cukier[[#This Row],[Dotychczas Kupno]]&lt;100, 0,IF(cukier[[#This Row],[Dotychczas Kupno]]&lt;1000, 0.05, IF(cukier[[#This Row],[Dotychczas Kupno]]&lt;10000, 0.1, 0.2)))</f>
        <v>0.1</v>
      </c>
      <c r="I1454" s="2">
        <f>cukier[[#This Row],[Rabat]]*cukier[[#This Row],[Ilosc]]</f>
        <v>17.600000000000001</v>
      </c>
    </row>
    <row r="1455" spans="1:9" x14ac:dyDescent="0.25">
      <c r="A1455" s="1">
        <v>40799</v>
      </c>
      <c r="B1455" s="2" t="s">
        <v>13</v>
      </c>
      <c r="C1455">
        <v>20</v>
      </c>
      <c r="D1455">
        <f>SUMIF(B:B,cukier[[#This Row],[NIP]],C:C)</f>
        <v>44</v>
      </c>
      <c r="E1455" s="2">
        <f>YEAR(cukier[[#This Row],[Data]])</f>
        <v>2011</v>
      </c>
      <c r="F1455" s="2">
        <f>VLOOKUP(cukier[[#This Row],[Rok]],$U$8:$V$17,2)*cukier[[#This Row],[Ilosc]]</f>
        <v>44</v>
      </c>
      <c r="G1455" s="2">
        <f>SUMIFS(C:C,A:A,"&lt;"&amp;A1455,B:B,cukier[[#This Row],[NIP]])+cukier[[#This Row],[Ilosc]]</f>
        <v>44</v>
      </c>
      <c r="H1455" s="2">
        <f>IF(cukier[[#This Row],[Dotychczas Kupno]]&lt;100, 0,IF(cukier[[#This Row],[Dotychczas Kupno]]&lt;1000, 0.05, IF(cukier[[#This Row],[Dotychczas Kupno]]&lt;10000, 0.1, 0.2)))</f>
        <v>0</v>
      </c>
      <c r="I1455" s="2">
        <f>cukier[[#This Row],[Rabat]]*cukier[[#This Row],[Ilosc]]</f>
        <v>0</v>
      </c>
    </row>
    <row r="1456" spans="1:9" x14ac:dyDescent="0.25">
      <c r="A1456" s="1">
        <v>40800</v>
      </c>
      <c r="B1456" s="2" t="s">
        <v>24</v>
      </c>
      <c r="C1456">
        <v>230</v>
      </c>
      <c r="D1456">
        <f>SUMIF(B:B,cukier[[#This Row],[NIP]],C:C)</f>
        <v>5797</v>
      </c>
      <c r="E1456" s="2">
        <f>YEAR(cukier[[#This Row],[Data]])</f>
        <v>2011</v>
      </c>
      <c r="F1456" s="2">
        <f>VLOOKUP(cukier[[#This Row],[Rok]],$U$8:$V$17,2)*cukier[[#This Row],[Ilosc]]</f>
        <v>506.00000000000006</v>
      </c>
      <c r="G1456" s="2">
        <f>SUMIFS(C:C,A:A,"&lt;"&amp;A1456,B:B,cukier[[#This Row],[NIP]])+cukier[[#This Row],[Ilosc]]</f>
        <v>4653</v>
      </c>
      <c r="H1456" s="2">
        <f>IF(cukier[[#This Row],[Dotychczas Kupno]]&lt;100, 0,IF(cukier[[#This Row],[Dotychczas Kupno]]&lt;1000, 0.05, IF(cukier[[#This Row],[Dotychczas Kupno]]&lt;10000, 0.1, 0.2)))</f>
        <v>0.1</v>
      </c>
      <c r="I1456" s="2">
        <f>cukier[[#This Row],[Rabat]]*cukier[[#This Row],[Ilosc]]</f>
        <v>23</v>
      </c>
    </row>
    <row r="1457" spans="1:9" x14ac:dyDescent="0.25">
      <c r="A1457" s="1">
        <v>40800</v>
      </c>
      <c r="B1457" s="2" t="s">
        <v>155</v>
      </c>
      <c r="C1457">
        <v>10</v>
      </c>
      <c r="D1457">
        <f>SUMIF(B:B,cukier[[#This Row],[NIP]],C:C)</f>
        <v>60</v>
      </c>
      <c r="E1457" s="2">
        <f>YEAR(cukier[[#This Row],[Data]])</f>
        <v>2011</v>
      </c>
      <c r="F1457" s="2">
        <f>VLOOKUP(cukier[[#This Row],[Rok]],$U$8:$V$17,2)*cukier[[#This Row],[Ilosc]]</f>
        <v>22</v>
      </c>
      <c r="G1457" s="2">
        <f>SUMIFS(C:C,A:A,"&lt;"&amp;A1457,B:B,cukier[[#This Row],[NIP]])+cukier[[#This Row],[Ilosc]]</f>
        <v>60</v>
      </c>
      <c r="H1457" s="2">
        <f>IF(cukier[[#This Row],[Dotychczas Kupno]]&lt;100, 0,IF(cukier[[#This Row],[Dotychczas Kupno]]&lt;1000, 0.05, IF(cukier[[#This Row],[Dotychczas Kupno]]&lt;10000, 0.1, 0.2)))</f>
        <v>0</v>
      </c>
      <c r="I1457" s="2">
        <f>cukier[[#This Row],[Rabat]]*cukier[[#This Row],[Ilosc]]</f>
        <v>0</v>
      </c>
    </row>
    <row r="1458" spans="1:9" x14ac:dyDescent="0.25">
      <c r="A1458" s="1">
        <v>40802</v>
      </c>
      <c r="B1458" s="2" t="s">
        <v>163</v>
      </c>
      <c r="C1458">
        <v>12</v>
      </c>
      <c r="D1458">
        <f>SUMIF(B:B,cukier[[#This Row],[NIP]],C:C)</f>
        <v>25</v>
      </c>
      <c r="E1458" s="2">
        <f>YEAR(cukier[[#This Row],[Data]])</f>
        <v>2011</v>
      </c>
      <c r="F1458" s="2">
        <f>VLOOKUP(cukier[[#This Row],[Rok]],$U$8:$V$17,2)*cukier[[#This Row],[Ilosc]]</f>
        <v>26.400000000000002</v>
      </c>
      <c r="G1458" s="2">
        <f>SUMIFS(C:C,A:A,"&lt;"&amp;A1458,B:B,cukier[[#This Row],[NIP]])+cukier[[#This Row],[Ilosc]]</f>
        <v>25</v>
      </c>
      <c r="H1458" s="2">
        <f>IF(cukier[[#This Row],[Dotychczas Kupno]]&lt;100, 0,IF(cukier[[#This Row],[Dotychczas Kupno]]&lt;1000, 0.05, IF(cukier[[#This Row],[Dotychczas Kupno]]&lt;10000, 0.1, 0.2)))</f>
        <v>0</v>
      </c>
      <c r="I1458" s="2">
        <f>cukier[[#This Row],[Rabat]]*cukier[[#This Row],[Ilosc]]</f>
        <v>0</v>
      </c>
    </row>
    <row r="1459" spans="1:9" x14ac:dyDescent="0.25">
      <c r="A1459" s="1">
        <v>40802</v>
      </c>
      <c r="B1459" s="2" t="s">
        <v>152</v>
      </c>
      <c r="C1459">
        <v>11</v>
      </c>
      <c r="D1459">
        <f>SUMIF(B:B,cukier[[#This Row],[NIP]],C:C)</f>
        <v>36</v>
      </c>
      <c r="E1459" s="2">
        <f>YEAR(cukier[[#This Row],[Data]])</f>
        <v>2011</v>
      </c>
      <c r="F1459" s="2">
        <f>VLOOKUP(cukier[[#This Row],[Rok]],$U$8:$V$17,2)*cukier[[#This Row],[Ilosc]]</f>
        <v>24.200000000000003</v>
      </c>
      <c r="G1459" s="2">
        <f>SUMIFS(C:C,A:A,"&lt;"&amp;A1459,B:B,cukier[[#This Row],[NIP]])+cukier[[#This Row],[Ilosc]]</f>
        <v>32</v>
      </c>
      <c r="H1459" s="2">
        <f>IF(cukier[[#This Row],[Dotychczas Kupno]]&lt;100, 0,IF(cukier[[#This Row],[Dotychczas Kupno]]&lt;1000, 0.05, IF(cukier[[#This Row],[Dotychczas Kupno]]&lt;10000, 0.1, 0.2)))</f>
        <v>0</v>
      </c>
      <c r="I1459" s="2">
        <f>cukier[[#This Row],[Rabat]]*cukier[[#This Row],[Ilosc]]</f>
        <v>0</v>
      </c>
    </row>
    <row r="1460" spans="1:9" x14ac:dyDescent="0.25">
      <c r="A1460" s="1">
        <v>40803</v>
      </c>
      <c r="B1460" s="2" t="s">
        <v>9</v>
      </c>
      <c r="C1460">
        <v>383</v>
      </c>
      <c r="D1460">
        <f>SUMIF(B:B,cukier[[#This Row],[NIP]],C:C)</f>
        <v>26955</v>
      </c>
      <c r="E1460" s="2">
        <f>YEAR(cukier[[#This Row],[Data]])</f>
        <v>2011</v>
      </c>
      <c r="F1460" s="2">
        <f>VLOOKUP(cukier[[#This Row],[Rok]],$U$8:$V$17,2)*cukier[[#This Row],[Ilosc]]</f>
        <v>842.6</v>
      </c>
      <c r="G1460" s="2">
        <f>SUMIFS(C:C,A:A,"&lt;"&amp;A1460,B:B,cukier[[#This Row],[NIP]])+cukier[[#This Row],[Ilosc]]</f>
        <v>18090</v>
      </c>
      <c r="H1460" s="2">
        <f>IF(cukier[[#This Row],[Dotychczas Kupno]]&lt;100, 0,IF(cukier[[#This Row],[Dotychczas Kupno]]&lt;1000, 0.05, IF(cukier[[#This Row],[Dotychczas Kupno]]&lt;10000, 0.1, 0.2)))</f>
        <v>0.2</v>
      </c>
      <c r="I1460" s="2">
        <f>cukier[[#This Row],[Rabat]]*cukier[[#This Row],[Ilosc]]</f>
        <v>76.600000000000009</v>
      </c>
    </row>
    <row r="1461" spans="1:9" x14ac:dyDescent="0.25">
      <c r="A1461" s="1">
        <v>40807</v>
      </c>
      <c r="B1461" s="2" t="s">
        <v>102</v>
      </c>
      <c r="C1461">
        <v>249</v>
      </c>
      <c r="D1461">
        <f>SUMIF(B:B,cukier[[#This Row],[NIP]],C:C)</f>
        <v>7904</v>
      </c>
      <c r="E1461" s="2">
        <f>YEAR(cukier[[#This Row],[Data]])</f>
        <v>2011</v>
      </c>
      <c r="F1461" s="2">
        <f>VLOOKUP(cukier[[#This Row],[Rok]],$U$8:$V$17,2)*cukier[[#This Row],[Ilosc]]</f>
        <v>547.80000000000007</v>
      </c>
      <c r="G1461" s="2">
        <f>SUMIFS(C:C,A:A,"&lt;"&amp;A1461,B:B,cukier[[#This Row],[NIP]])+cukier[[#This Row],[Ilosc]]</f>
        <v>4124</v>
      </c>
      <c r="H1461" s="2">
        <f>IF(cukier[[#This Row],[Dotychczas Kupno]]&lt;100, 0,IF(cukier[[#This Row],[Dotychczas Kupno]]&lt;1000, 0.05, IF(cukier[[#This Row],[Dotychczas Kupno]]&lt;10000, 0.1, 0.2)))</f>
        <v>0.1</v>
      </c>
      <c r="I1461" s="2">
        <f>cukier[[#This Row],[Rabat]]*cukier[[#This Row],[Ilosc]]</f>
        <v>24.900000000000002</v>
      </c>
    </row>
    <row r="1462" spans="1:9" x14ac:dyDescent="0.25">
      <c r="A1462" s="1">
        <v>40810</v>
      </c>
      <c r="B1462" s="2" t="s">
        <v>164</v>
      </c>
      <c r="C1462">
        <v>8</v>
      </c>
      <c r="D1462">
        <f>SUMIF(B:B,cukier[[#This Row],[NIP]],C:C)</f>
        <v>39</v>
      </c>
      <c r="E1462" s="2">
        <f>YEAR(cukier[[#This Row],[Data]])</f>
        <v>2011</v>
      </c>
      <c r="F1462" s="2">
        <f>VLOOKUP(cukier[[#This Row],[Rok]],$U$8:$V$17,2)*cukier[[#This Row],[Ilosc]]</f>
        <v>17.600000000000001</v>
      </c>
      <c r="G1462" s="2">
        <f>SUMIFS(C:C,A:A,"&lt;"&amp;A1462,B:B,cukier[[#This Row],[NIP]])+cukier[[#This Row],[Ilosc]]</f>
        <v>27</v>
      </c>
      <c r="H1462" s="2">
        <f>IF(cukier[[#This Row],[Dotychczas Kupno]]&lt;100, 0,IF(cukier[[#This Row],[Dotychczas Kupno]]&lt;1000, 0.05, IF(cukier[[#This Row],[Dotychczas Kupno]]&lt;10000, 0.1, 0.2)))</f>
        <v>0</v>
      </c>
      <c r="I1462" s="2">
        <f>cukier[[#This Row],[Rabat]]*cukier[[#This Row],[Ilosc]]</f>
        <v>0</v>
      </c>
    </row>
    <row r="1463" spans="1:9" x14ac:dyDescent="0.25">
      <c r="A1463" s="1">
        <v>40812</v>
      </c>
      <c r="B1463" s="2" t="s">
        <v>30</v>
      </c>
      <c r="C1463">
        <v>42</v>
      </c>
      <c r="D1463">
        <f>SUMIF(B:B,cukier[[#This Row],[NIP]],C:C)</f>
        <v>5120</v>
      </c>
      <c r="E1463" s="2">
        <f>YEAR(cukier[[#This Row],[Data]])</f>
        <v>2011</v>
      </c>
      <c r="F1463" s="2">
        <f>VLOOKUP(cukier[[#This Row],[Rok]],$U$8:$V$17,2)*cukier[[#This Row],[Ilosc]]</f>
        <v>92.4</v>
      </c>
      <c r="G1463" s="2">
        <f>SUMIFS(C:C,A:A,"&lt;"&amp;A1463,B:B,cukier[[#This Row],[NIP]])+cukier[[#This Row],[Ilosc]]</f>
        <v>4008</v>
      </c>
      <c r="H1463" s="2">
        <f>IF(cukier[[#This Row],[Dotychczas Kupno]]&lt;100, 0,IF(cukier[[#This Row],[Dotychczas Kupno]]&lt;1000, 0.05, IF(cukier[[#This Row],[Dotychczas Kupno]]&lt;10000, 0.1, 0.2)))</f>
        <v>0.1</v>
      </c>
      <c r="I1463" s="2">
        <f>cukier[[#This Row],[Rabat]]*cukier[[#This Row],[Ilosc]]</f>
        <v>4.2</v>
      </c>
    </row>
    <row r="1464" spans="1:9" x14ac:dyDescent="0.25">
      <c r="A1464" s="1">
        <v>40815</v>
      </c>
      <c r="B1464" s="2" t="s">
        <v>223</v>
      </c>
      <c r="C1464">
        <v>1</v>
      </c>
      <c r="D1464">
        <f>SUMIF(B:B,cukier[[#This Row],[NIP]],C:C)</f>
        <v>1</v>
      </c>
      <c r="E1464" s="2">
        <f>YEAR(cukier[[#This Row],[Data]])</f>
        <v>2011</v>
      </c>
      <c r="F1464" s="2">
        <f>VLOOKUP(cukier[[#This Row],[Rok]],$U$8:$V$17,2)*cukier[[#This Row],[Ilosc]]</f>
        <v>2.2000000000000002</v>
      </c>
      <c r="G1464" s="2">
        <f>SUMIFS(C:C,A:A,"&lt;"&amp;A1464,B:B,cukier[[#This Row],[NIP]])+cukier[[#This Row],[Ilosc]]</f>
        <v>1</v>
      </c>
      <c r="H1464" s="2">
        <f>IF(cukier[[#This Row],[Dotychczas Kupno]]&lt;100, 0,IF(cukier[[#This Row],[Dotychczas Kupno]]&lt;1000, 0.05, IF(cukier[[#This Row],[Dotychczas Kupno]]&lt;10000, 0.1, 0.2)))</f>
        <v>0</v>
      </c>
      <c r="I1464" s="2">
        <f>cukier[[#This Row],[Rabat]]*cukier[[#This Row],[Ilosc]]</f>
        <v>0</v>
      </c>
    </row>
    <row r="1465" spans="1:9" x14ac:dyDescent="0.25">
      <c r="A1465" s="1">
        <v>40815</v>
      </c>
      <c r="B1465" s="2" t="s">
        <v>22</v>
      </c>
      <c r="C1465">
        <v>340</v>
      </c>
      <c r="D1465">
        <f>SUMIF(B:B,cukier[[#This Row],[NIP]],C:C)</f>
        <v>26025</v>
      </c>
      <c r="E1465" s="2">
        <f>YEAR(cukier[[#This Row],[Data]])</f>
        <v>2011</v>
      </c>
      <c r="F1465" s="2">
        <f>VLOOKUP(cukier[[#This Row],[Rok]],$U$8:$V$17,2)*cukier[[#This Row],[Ilosc]]</f>
        <v>748.00000000000011</v>
      </c>
      <c r="G1465" s="2">
        <f>SUMIFS(C:C,A:A,"&lt;"&amp;A1465,B:B,cukier[[#This Row],[NIP]])+cukier[[#This Row],[Ilosc]]</f>
        <v>17018</v>
      </c>
      <c r="H1465" s="2">
        <f>IF(cukier[[#This Row],[Dotychczas Kupno]]&lt;100, 0,IF(cukier[[#This Row],[Dotychczas Kupno]]&lt;1000, 0.05, IF(cukier[[#This Row],[Dotychczas Kupno]]&lt;10000, 0.1, 0.2)))</f>
        <v>0.2</v>
      </c>
      <c r="I1465" s="2">
        <f>cukier[[#This Row],[Rabat]]*cukier[[#This Row],[Ilosc]]</f>
        <v>68</v>
      </c>
    </row>
    <row r="1466" spans="1:9" x14ac:dyDescent="0.25">
      <c r="A1466" s="1">
        <v>40817</v>
      </c>
      <c r="B1466" s="2" t="s">
        <v>17</v>
      </c>
      <c r="C1466">
        <v>394</v>
      </c>
      <c r="D1466">
        <f>SUMIF(B:B,cukier[[#This Row],[NIP]],C:C)</f>
        <v>19896</v>
      </c>
      <c r="E1466" s="2">
        <f>YEAR(cukier[[#This Row],[Data]])</f>
        <v>2011</v>
      </c>
      <c r="F1466" s="2">
        <f>VLOOKUP(cukier[[#This Row],[Rok]],$U$8:$V$17,2)*cukier[[#This Row],[Ilosc]]</f>
        <v>866.80000000000007</v>
      </c>
      <c r="G1466" s="2">
        <f>SUMIFS(C:C,A:A,"&lt;"&amp;A1466,B:B,cukier[[#This Row],[NIP]])+cukier[[#This Row],[Ilosc]]</f>
        <v>13588</v>
      </c>
      <c r="H1466" s="2">
        <f>IF(cukier[[#This Row],[Dotychczas Kupno]]&lt;100, 0,IF(cukier[[#This Row],[Dotychczas Kupno]]&lt;1000, 0.05, IF(cukier[[#This Row],[Dotychczas Kupno]]&lt;10000, 0.1, 0.2)))</f>
        <v>0.2</v>
      </c>
      <c r="I1466" s="2">
        <f>cukier[[#This Row],[Rabat]]*cukier[[#This Row],[Ilosc]]</f>
        <v>78.800000000000011</v>
      </c>
    </row>
    <row r="1467" spans="1:9" x14ac:dyDescent="0.25">
      <c r="A1467" s="1">
        <v>40817</v>
      </c>
      <c r="B1467" s="2" t="s">
        <v>5</v>
      </c>
      <c r="C1467">
        <v>176</v>
      </c>
      <c r="D1467">
        <f>SUMIF(B:B,cukier[[#This Row],[NIP]],C:C)</f>
        <v>11402</v>
      </c>
      <c r="E1467" s="2">
        <f>YEAR(cukier[[#This Row],[Data]])</f>
        <v>2011</v>
      </c>
      <c r="F1467" s="2">
        <f>VLOOKUP(cukier[[#This Row],[Rok]],$U$8:$V$17,2)*cukier[[#This Row],[Ilosc]]</f>
        <v>387.20000000000005</v>
      </c>
      <c r="G1467" s="2">
        <f>SUMIFS(C:C,A:A,"&lt;"&amp;A1467,B:B,cukier[[#This Row],[NIP]])+cukier[[#This Row],[Ilosc]]</f>
        <v>8253</v>
      </c>
      <c r="H1467" s="2">
        <f>IF(cukier[[#This Row],[Dotychczas Kupno]]&lt;100, 0,IF(cukier[[#This Row],[Dotychczas Kupno]]&lt;1000, 0.05, IF(cukier[[#This Row],[Dotychczas Kupno]]&lt;10000, 0.1, 0.2)))</f>
        <v>0.1</v>
      </c>
      <c r="I1467" s="2">
        <f>cukier[[#This Row],[Rabat]]*cukier[[#This Row],[Ilosc]]</f>
        <v>17.600000000000001</v>
      </c>
    </row>
    <row r="1468" spans="1:9" x14ac:dyDescent="0.25">
      <c r="A1468" s="1">
        <v>40818</v>
      </c>
      <c r="B1468" s="2" t="s">
        <v>28</v>
      </c>
      <c r="C1468">
        <v>181</v>
      </c>
      <c r="D1468">
        <f>SUMIF(B:B,cukier[[#This Row],[NIP]],C:C)</f>
        <v>4440</v>
      </c>
      <c r="E1468" s="2">
        <f>YEAR(cukier[[#This Row],[Data]])</f>
        <v>2011</v>
      </c>
      <c r="F1468" s="2">
        <f>VLOOKUP(cukier[[#This Row],[Rok]],$U$8:$V$17,2)*cukier[[#This Row],[Ilosc]]</f>
        <v>398.20000000000005</v>
      </c>
      <c r="G1468" s="2">
        <f>SUMIFS(C:C,A:A,"&lt;"&amp;A1468,B:B,cukier[[#This Row],[NIP]])+cukier[[#This Row],[Ilosc]]</f>
        <v>3388</v>
      </c>
      <c r="H1468" s="2">
        <f>IF(cukier[[#This Row],[Dotychczas Kupno]]&lt;100, 0,IF(cukier[[#This Row],[Dotychczas Kupno]]&lt;1000, 0.05, IF(cukier[[#This Row],[Dotychczas Kupno]]&lt;10000, 0.1, 0.2)))</f>
        <v>0.1</v>
      </c>
      <c r="I1468" s="2">
        <f>cukier[[#This Row],[Rabat]]*cukier[[#This Row],[Ilosc]]</f>
        <v>18.100000000000001</v>
      </c>
    </row>
    <row r="1469" spans="1:9" x14ac:dyDescent="0.25">
      <c r="A1469" s="1">
        <v>40822</v>
      </c>
      <c r="B1469" s="2" t="s">
        <v>55</v>
      </c>
      <c r="C1469">
        <v>26</v>
      </c>
      <c r="D1469">
        <f>SUMIF(B:B,cukier[[#This Row],[NIP]],C:C)</f>
        <v>4926</v>
      </c>
      <c r="E1469" s="2">
        <f>YEAR(cukier[[#This Row],[Data]])</f>
        <v>2011</v>
      </c>
      <c r="F1469" s="2">
        <f>VLOOKUP(cukier[[#This Row],[Rok]],$U$8:$V$17,2)*cukier[[#This Row],[Ilosc]]</f>
        <v>57.2</v>
      </c>
      <c r="G1469" s="2">
        <f>SUMIFS(C:C,A:A,"&lt;"&amp;A1469,B:B,cukier[[#This Row],[NIP]])+cukier[[#This Row],[Ilosc]]</f>
        <v>3374</v>
      </c>
      <c r="H1469" s="2">
        <f>IF(cukier[[#This Row],[Dotychczas Kupno]]&lt;100, 0,IF(cukier[[#This Row],[Dotychczas Kupno]]&lt;1000, 0.05, IF(cukier[[#This Row],[Dotychczas Kupno]]&lt;10000, 0.1, 0.2)))</f>
        <v>0.1</v>
      </c>
      <c r="I1469" s="2">
        <f>cukier[[#This Row],[Rabat]]*cukier[[#This Row],[Ilosc]]</f>
        <v>2.6</v>
      </c>
    </row>
    <row r="1470" spans="1:9" x14ac:dyDescent="0.25">
      <c r="A1470" s="1">
        <v>40826</v>
      </c>
      <c r="B1470" s="2" t="s">
        <v>25</v>
      </c>
      <c r="C1470">
        <v>73</v>
      </c>
      <c r="D1470">
        <f>SUMIF(B:B,cukier[[#This Row],[NIP]],C:C)</f>
        <v>2717</v>
      </c>
      <c r="E1470" s="2">
        <f>YEAR(cukier[[#This Row],[Data]])</f>
        <v>2011</v>
      </c>
      <c r="F1470" s="2">
        <f>VLOOKUP(cukier[[#This Row],[Rok]],$U$8:$V$17,2)*cukier[[#This Row],[Ilosc]]</f>
        <v>160.60000000000002</v>
      </c>
      <c r="G1470" s="2">
        <f>SUMIFS(C:C,A:A,"&lt;"&amp;A1470,B:B,cukier[[#This Row],[NIP]])+cukier[[#This Row],[Ilosc]]</f>
        <v>1619</v>
      </c>
      <c r="H1470" s="2">
        <f>IF(cukier[[#This Row],[Dotychczas Kupno]]&lt;100, 0,IF(cukier[[#This Row],[Dotychczas Kupno]]&lt;1000, 0.05, IF(cukier[[#This Row],[Dotychczas Kupno]]&lt;10000, 0.1, 0.2)))</f>
        <v>0.1</v>
      </c>
      <c r="I1470" s="2">
        <f>cukier[[#This Row],[Rabat]]*cukier[[#This Row],[Ilosc]]</f>
        <v>7.3000000000000007</v>
      </c>
    </row>
    <row r="1471" spans="1:9" x14ac:dyDescent="0.25">
      <c r="A1471" s="1">
        <v>40830</v>
      </c>
      <c r="B1471" s="2" t="s">
        <v>50</v>
      </c>
      <c r="C1471">
        <v>274</v>
      </c>
      <c r="D1471">
        <f>SUMIF(B:B,cukier[[#This Row],[NIP]],C:C)</f>
        <v>22352</v>
      </c>
      <c r="E1471" s="2">
        <f>YEAR(cukier[[#This Row],[Data]])</f>
        <v>2011</v>
      </c>
      <c r="F1471" s="2">
        <f>VLOOKUP(cukier[[#This Row],[Rok]],$U$8:$V$17,2)*cukier[[#This Row],[Ilosc]]</f>
        <v>602.80000000000007</v>
      </c>
      <c r="G1471" s="2">
        <f>SUMIFS(C:C,A:A,"&lt;"&amp;A1471,B:B,cukier[[#This Row],[NIP]])+cukier[[#This Row],[Ilosc]]</f>
        <v>17470</v>
      </c>
      <c r="H1471" s="2">
        <f>IF(cukier[[#This Row],[Dotychczas Kupno]]&lt;100, 0,IF(cukier[[#This Row],[Dotychczas Kupno]]&lt;1000, 0.05, IF(cukier[[#This Row],[Dotychczas Kupno]]&lt;10000, 0.1, 0.2)))</f>
        <v>0.2</v>
      </c>
      <c r="I1471" s="2">
        <f>cukier[[#This Row],[Rabat]]*cukier[[#This Row],[Ilosc]]</f>
        <v>54.800000000000004</v>
      </c>
    </row>
    <row r="1472" spans="1:9" x14ac:dyDescent="0.25">
      <c r="A1472" s="1">
        <v>40833</v>
      </c>
      <c r="B1472" s="2" t="s">
        <v>212</v>
      </c>
      <c r="C1472">
        <v>8</v>
      </c>
      <c r="D1472">
        <f>SUMIF(B:B,cukier[[#This Row],[NIP]],C:C)</f>
        <v>26</v>
      </c>
      <c r="E1472" s="2">
        <f>YEAR(cukier[[#This Row],[Data]])</f>
        <v>2011</v>
      </c>
      <c r="F1472" s="2">
        <f>VLOOKUP(cukier[[#This Row],[Rok]],$U$8:$V$17,2)*cukier[[#This Row],[Ilosc]]</f>
        <v>17.600000000000001</v>
      </c>
      <c r="G1472" s="2">
        <f>SUMIFS(C:C,A:A,"&lt;"&amp;A1472,B:B,cukier[[#This Row],[NIP]])+cukier[[#This Row],[Ilosc]]</f>
        <v>26</v>
      </c>
      <c r="H1472" s="2">
        <f>IF(cukier[[#This Row],[Dotychczas Kupno]]&lt;100, 0,IF(cukier[[#This Row],[Dotychczas Kupno]]&lt;1000, 0.05, IF(cukier[[#This Row],[Dotychczas Kupno]]&lt;10000, 0.1, 0.2)))</f>
        <v>0</v>
      </c>
      <c r="I1472" s="2">
        <f>cukier[[#This Row],[Rabat]]*cukier[[#This Row],[Ilosc]]</f>
        <v>0</v>
      </c>
    </row>
    <row r="1473" spans="1:9" x14ac:dyDescent="0.25">
      <c r="A1473" s="1">
        <v>40833</v>
      </c>
      <c r="B1473" s="2" t="s">
        <v>21</v>
      </c>
      <c r="C1473">
        <v>12</v>
      </c>
      <c r="D1473">
        <f>SUMIF(B:B,cukier[[#This Row],[NIP]],C:C)</f>
        <v>36</v>
      </c>
      <c r="E1473" s="2">
        <f>YEAR(cukier[[#This Row],[Data]])</f>
        <v>2011</v>
      </c>
      <c r="F1473" s="2">
        <f>VLOOKUP(cukier[[#This Row],[Rok]],$U$8:$V$17,2)*cukier[[#This Row],[Ilosc]]</f>
        <v>26.400000000000002</v>
      </c>
      <c r="G1473" s="2">
        <f>SUMIFS(C:C,A:A,"&lt;"&amp;A1473,B:B,cukier[[#This Row],[NIP]])+cukier[[#This Row],[Ilosc]]</f>
        <v>34</v>
      </c>
      <c r="H1473" s="2">
        <f>IF(cukier[[#This Row],[Dotychczas Kupno]]&lt;100, 0,IF(cukier[[#This Row],[Dotychczas Kupno]]&lt;1000, 0.05, IF(cukier[[#This Row],[Dotychczas Kupno]]&lt;10000, 0.1, 0.2)))</f>
        <v>0</v>
      </c>
      <c r="I1473" s="2">
        <f>cukier[[#This Row],[Rabat]]*cukier[[#This Row],[Ilosc]]</f>
        <v>0</v>
      </c>
    </row>
    <row r="1474" spans="1:9" x14ac:dyDescent="0.25">
      <c r="A1474" s="1">
        <v>40837</v>
      </c>
      <c r="B1474" s="2" t="s">
        <v>50</v>
      </c>
      <c r="C1474">
        <v>496</v>
      </c>
      <c r="D1474">
        <f>SUMIF(B:B,cukier[[#This Row],[NIP]],C:C)</f>
        <v>22352</v>
      </c>
      <c r="E1474" s="2">
        <f>YEAR(cukier[[#This Row],[Data]])</f>
        <v>2011</v>
      </c>
      <c r="F1474" s="2">
        <f>VLOOKUP(cukier[[#This Row],[Rok]],$U$8:$V$17,2)*cukier[[#This Row],[Ilosc]]</f>
        <v>1091.2</v>
      </c>
      <c r="G1474" s="2">
        <f>SUMIFS(C:C,A:A,"&lt;"&amp;A1474,B:B,cukier[[#This Row],[NIP]])+cukier[[#This Row],[Ilosc]]</f>
        <v>17966</v>
      </c>
      <c r="H1474" s="2">
        <f>IF(cukier[[#This Row],[Dotychczas Kupno]]&lt;100, 0,IF(cukier[[#This Row],[Dotychczas Kupno]]&lt;1000, 0.05, IF(cukier[[#This Row],[Dotychczas Kupno]]&lt;10000, 0.1, 0.2)))</f>
        <v>0.2</v>
      </c>
      <c r="I1474" s="2">
        <f>cukier[[#This Row],[Rabat]]*cukier[[#This Row],[Ilosc]]</f>
        <v>99.2</v>
      </c>
    </row>
    <row r="1475" spans="1:9" x14ac:dyDescent="0.25">
      <c r="A1475" s="1">
        <v>40838</v>
      </c>
      <c r="B1475" s="2" t="s">
        <v>184</v>
      </c>
      <c r="C1475">
        <v>5</v>
      </c>
      <c r="D1475">
        <f>SUMIF(B:B,cukier[[#This Row],[NIP]],C:C)</f>
        <v>38</v>
      </c>
      <c r="E1475" s="2">
        <f>YEAR(cukier[[#This Row],[Data]])</f>
        <v>2011</v>
      </c>
      <c r="F1475" s="2">
        <f>VLOOKUP(cukier[[#This Row],[Rok]],$U$8:$V$17,2)*cukier[[#This Row],[Ilosc]]</f>
        <v>11</v>
      </c>
      <c r="G1475" s="2">
        <f>SUMIFS(C:C,A:A,"&lt;"&amp;A1475,B:B,cukier[[#This Row],[NIP]])+cukier[[#This Row],[Ilosc]]</f>
        <v>38</v>
      </c>
      <c r="H1475" s="2">
        <f>IF(cukier[[#This Row],[Dotychczas Kupno]]&lt;100, 0,IF(cukier[[#This Row],[Dotychczas Kupno]]&lt;1000, 0.05, IF(cukier[[#This Row],[Dotychczas Kupno]]&lt;10000, 0.1, 0.2)))</f>
        <v>0</v>
      </c>
      <c r="I1475" s="2">
        <f>cukier[[#This Row],[Rabat]]*cukier[[#This Row],[Ilosc]]</f>
        <v>0</v>
      </c>
    </row>
    <row r="1476" spans="1:9" x14ac:dyDescent="0.25">
      <c r="A1476" s="1">
        <v>40839</v>
      </c>
      <c r="B1476" s="2" t="s">
        <v>75</v>
      </c>
      <c r="C1476">
        <v>2</v>
      </c>
      <c r="D1476">
        <f>SUMIF(B:B,cukier[[#This Row],[NIP]],C:C)</f>
        <v>26</v>
      </c>
      <c r="E1476" s="2">
        <f>YEAR(cukier[[#This Row],[Data]])</f>
        <v>2011</v>
      </c>
      <c r="F1476" s="2">
        <f>VLOOKUP(cukier[[#This Row],[Rok]],$U$8:$V$17,2)*cukier[[#This Row],[Ilosc]]</f>
        <v>4.4000000000000004</v>
      </c>
      <c r="G1476" s="2">
        <f>SUMIFS(C:C,A:A,"&lt;"&amp;A1476,B:B,cukier[[#This Row],[NIP]])+cukier[[#This Row],[Ilosc]]</f>
        <v>22</v>
      </c>
      <c r="H1476" s="2">
        <f>IF(cukier[[#This Row],[Dotychczas Kupno]]&lt;100, 0,IF(cukier[[#This Row],[Dotychczas Kupno]]&lt;1000, 0.05, IF(cukier[[#This Row],[Dotychczas Kupno]]&lt;10000, 0.1, 0.2)))</f>
        <v>0</v>
      </c>
      <c r="I1476" s="2">
        <f>cukier[[#This Row],[Rabat]]*cukier[[#This Row],[Ilosc]]</f>
        <v>0</v>
      </c>
    </row>
    <row r="1477" spans="1:9" x14ac:dyDescent="0.25">
      <c r="A1477" s="1">
        <v>40839</v>
      </c>
      <c r="B1477" s="2" t="s">
        <v>66</v>
      </c>
      <c r="C1477">
        <v>77</v>
      </c>
      <c r="D1477">
        <f>SUMIF(B:B,cukier[[#This Row],[NIP]],C:C)</f>
        <v>3795</v>
      </c>
      <c r="E1477" s="2">
        <f>YEAR(cukier[[#This Row],[Data]])</f>
        <v>2011</v>
      </c>
      <c r="F1477" s="2">
        <f>VLOOKUP(cukier[[#This Row],[Rok]],$U$8:$V$17,2)*cukier[[#This Row],[Ilosc]]</f>
        <v>169.4</v>
      </c>
      <c r="G1477" s="2">
        <f>SUMIFS(C:C,A:A,"&lt;"&amp;A1477,B:B,cukier[[#This Row],[NIP]])+cukier[[#This Row],[Ilosc]]</f>
        <v>2569</v>
      </c>
      <c r="H1477" s="2">
        <f>IF(cukier[[#This Row],[Dotychczas Kupno]]&lt;100, 0,IF(cukier[[#This Row],[Dotychczas Kupno]]&lt;1000, 0.05, IF(cukier[[#This Row],[Dotychczas Kupno]]&lt;10000, 0.1, 0.2)))</f>
        <v>0.1</v>
      </c>
      <c r="I1477" s="2">
        <f>cukier[[#This Row],[Rabat]]*cukier[[#This Row],[Ilosc]]</f>
        <v>7.7</v>
      </c>
    </row>
    <row r="1478" spans="1:9" x14ac:dyDescent="0.25">
      <c r="A1478" s="1">
        <v>40847</v>
      </c>
      <c r="B1478" s="2" t="s">
        <v>25</v>
      </c>
      <c r="C1478">
        <v>134</v>
      </c>
      <c r="D1478">
        <f>SUMIF(B:B,cukier[[#This Row],[NIP]],C:C)</f>
        <v>2717</v>
      </c>
      <c r="E1478" s="2">
        <f>YEAR(cukier[[#This Row],[Data]])</f>
        <v>2011</v>
      </c>
      <c r="F1478" s="2">
        <f>VLOOKUP(cukier[[#This Row],[Rok]],$U$8:$V$17,2)*cukier[[#This Row],[Ilosc]]</f>
        <v>294.8</v>
      </c>
      <c r="G1478" s="2">
        <f>SUMIFS(C:C,A:A,"&lt;"&amp;A1478,B:B,cukier[[#This Row],[NIP]])+cukier[[#This Row],[Ilosc]]</f>
        <v>1753</v>
      </c>
      <c r="H1478" s="2">
        <f>IF(cukier[[#This Row],[Dotychczas Kupno]]&lt;100, 0,IF(cukier[[#This Row],[Dotychczas Kupno]]&lt;1000, 0.05, IF(cukier[[#This Row],[Dotychczas Kupno]]&lt;10000, 0.1, 0.2)))</f>
        <v>0.1</v>
      </c>
      <c r="I1478" s="2">
        <f>cukier[[#This Row],[Rabat]]*cukier[[#This Row],[Ilosc]]</f>
        <v>13.4</v>
      </c>
    </row>
    <row r="1479" spans="1:9" x14ac:dyDescent="0.25">
      <c r="A1479" s="1">
        <v>40848</v>
      </c>
      <c r="B1479" s="2" t="s">
        <v>197</v>
      </c>
      <c r="C1479">
        <v>4</v>
      </c>
      <c r="D1479">
        <f>SUMIF(B:B,cukier[[#This Row],[NIP]],C:C)</f>
        <v>32</v>
      </c>
      <c r="E1479" s="2">
        <f>YEAR(cukier[[#This Row],[Data]])</f>
        <v>2011</v>
      </c>
      <c r="F1479" s="2">
        <f>VLOOKUP(cukier[[#This Row],[Rok]],$U$8:$V$17,2)*cukier[[#This Row],[Ilosc]]</f>
        <v>8.8000000000000007</v>
      </c>
      <c r="G1479" s="2">
        <f>SUMIFS(C:C,A:A,"&lt;"&amp;A1479,B:B,cukier[[#This Row],[NIP]])+cukier[[#This Row],[Ilosc]]</f>
        <v>24</v>
      </c>
      <c r="H1479" s="2">
        <f>IF(cukier[[#This Row],[Dotychczas Kupno]]&lt;100, 0,IF(cukier[[#This Row],[Dotychczas Kupno]]&lt;1000, 0.05, IF(cukier[[#This Row],[Dotychczas Kupno]]&lt;10000, 0.1, 0.2)))</f>
        <v>0</v>
      </c>
      <c r="I1479" s="2">
        <f>cukier[[#This Row],[Rabat]]*cukier[[#This Row],[Ilosc]]</f>
        <v>0</v>
      </c>
    </row>
    <row r="1480" spans="1:9" x14ac:dyDescent="0.25">
      <c r="A1480" s="1">
        <v>40850</v>
      </c>
      <c r="B1480" s="2" t="s">
        <v>55</v>
      </c>
      <c r="C1480">
        <v>46</v>
      </c>
      <c r="D1480">
        <f>SUMIF(B:B,cukier[[#This Row],[NIP]],C:C)</f>
        <v>4926</v>
      </c>
      <c r="E1480" s="2">
        <f>YEAR(cukier[[#This Row],[Data]])</f>
        <v>2011</v>
      </c>
      <c r="F1480" s="2">
        <f>VLOOKUP(cukier[[#This Row],[Rok]],$U$8:$V$17,2)*cukier[[#This Row],[Ilosc]]</f>
        <v>101.2</v>
      </c>
      <c r="G1480" s="2">
        <f>SUMIFS(C:C,A:A,"&lt;"&amp;A1480,B:B,cukier[[#This Row],[NIP]])+cukier[[#This Row],[Ilosc]]</f>
        <v>3420</v>
      </c>
      <c r="H1480" s="2">
        <f>IF(cukier[[#This Row],[Dotychczas Kupno]]&lt;100, 0,IF(cukier[[#This Row],[Dotychczas Kupno]]&lt;1000, 0.05, IF(cukier[[#This Row],[Dotychczas Kupno]]&lt;10000, 0.1, 0.2)))</f>
        <v>0.1</v>
      </c>
      <c r="I1480" s="2">
        <f>cukier[[#This Row],[Rabat]]*cukier[[#This Row],[Ilosc]]</f>
        <v>4.6000000000000005</v>
      </c>
    </row>
    <row r="1481" spans="1:9" x14ac:dyDescent="0.25">
      <c r="A1481" s="1">
        <v>40852</v>
      </c>
      <c r="B1481" s="2" t="s">
        <v>123</v>
      </c>
      <c r="C1481">
        <v>43</v>
      </c>
      <c r="D1481">
        <f>SUMIF(B:B,cukier[[#This Row],[NIP]],C:C)</f>
        <v>807</v>
      </c>
      <c r="E1481" s="2">
        <f>YEAR(cukier[[#This Row],[Data]])</f>
        <v>2011</v>
      </c>
      <c r="F1481" s="2">
        <f>VLOOKUP(cukier[[#This Row],[Rok]],$U$8:$V$17,2)*cukier[[#This Row],[Ilosc]]</f>
        <v>94.600000000000009</v>
      </c>
      <c r="G1481" s="2">
        <f>SUMIFS(C:C,A:A,"&lt;"&amp;A1481,B:B,cukier[[#This Row],[NIP]])+cukier[[#This Row],[Ilosc]]</f>
        <v>670</v>
      </c>
      <c r="H1481" s="2">
        <f>IF(cukier[[#This Row],[Dotychczas Kupno]]&lt;100, 0,IF(cukier[[#This Row],[Dotychczas Kupno]]&lt;1000, 0.05, IF(cukier[[#This Row],[Dotychczas Kupno]]&lt;10000, 0.1, 0.2)))</f>
        <v>0.05</v>
      </c>
      <c r="I1481" s="2">
        <f>cukier[[#This Row],[Rabat]]*cukier[[#This Row],[Ilosc]]</f>
        <v>2.15</v>
      </c>
    </row>
    <row r="1482" spans="1:9" x14ac:dyDescent="0.25">
      <c r="A1482" s="1">
        <v>40855</v>
      </c>
      <c r="B1482" s="2" t="s">
        <v>21</v>
      </c>
      <c r="C1482">
        <v>2</v>
      </c>
      <c r="D1482">
        <f>SUMIF(B:B,cukier[[#This Row],[NIP]],C:C)</f>
        <v>36</v>
      </c>
      <c r="E1482" s="2">
        <f>YEAR(cukier[[#This Row],[Data]])</f>
        <v>2011</v>
      </c>
      <c r="F1482" s="2">
        <f>VLOOKUP(cukier[[#This Row],[Rok]],$U$8:$V$17,2)*cukier[[#This Row],[Ilosc]]</f>
        <v>4.4000000000000004</v>
      </c>
      <c r="G1482" s="2">
        <f>SUMIFS(C:C,A:A,"&lt;"&amp;A1482,B:B,cukier[[#This Row],[NIP]])+cukier[[#This Row],[Ilosc]]</f>
        <v>36</v>
      </c>
      <c r="H1482" s="2">
        <f>IF(cukier[[#This Row],[Dotychczas Kupno]]&lt;100, 0,IF(cukier[[#This Row],[Dotychczas Kupno]]&lt;1000, 0.05, IF(cukier[[#This Row],[Dotychczas Kupno]]&lt;10000, 0.1, 0.2)))</f>
        <v>0</v>
      </c>
      <c r="I1482" s="2">
        <f>cukier[[#This Row],[Rabat]]*cukier[[#This Row],[Ilosc]]</f>
        <v>0</v>
      </c>
    </row>
    <row r="1483" spans="1:9" x14ac:dyDescent="0.25">
      <c r="A1483" s="1">
        <v>40857</v>
      </c>
      <c r="B1483" s="2" t="s">
        <v>19</v>
      </c>
      <c r="C1483">
        <v>100</v>
      </c>
      <c r="D1483">
        <f>SUMIF(B:B,cukier[[#This Row],[NIP]],C:C)</f>
        <v>4784</v>
      </c>
      <c r="E1483" s="2">
        <f>YEAR(cukier[[#This Row],[Data]])</f>
        <v>2011</v>
      </c>
      <c r="F1483" s="2">
        <f>VLOOKUP(cukier[[#This Row],[Rok]],$U$8:$V$17,2)*cukier[[#This Row],[Ilosc]]</f>
        <v>220.00000000000003</v>
      </c>
      <c r="G1483" s="2">
        <f>SUMIFS(C:C,A:A,"&lt;"&amp;A1483,B:B,cukier[[#This Row],[NIP]])+cukier[[#This Row],[Ilosc]]</f>
        <v>3461</v>
      </c>
      <c r="H1483" s="2">
        <f>IF(cukier[[#This Row],[Dotychczas Kupno]]&lt;100, 0,IF(cukier[[#This Row],[Dotychczas Kupno]]&lt;1000, 0.05, IF(cukier[[#This Row],[Dotychczas Kupno]]&lt;10000, 0.1, 0.2)))</f>
        <v>0.1</v>
      </c>
      <c r="I1483" s="2">
        <f>cukier[[#This Row],[Rabat]]*cukier[[#This Row],[Ilosc]]</f>
        <v>10</v>
      </c>
    </row>
    <row r="1484" spans="1:9" x14ac:dyDescent="0.25">
      <c r="A1484" s="1">
        <v>40857</v>
      </c>
      <c r="B1484" s="2" t="s">
        <v>22</v>
      </c>
      <c r="C1484">
        <v>438</v>
      </c>
      <c r="D1484">
        <f>SUMIF(B:B,cukier[[#This Row],[NIP]],C:C)</f>
        <v>26025</v>
      </c>
      <c r="E1484" s="2">
        <f>YEAR(cukier[[#This Row],[Data]])</f>
        <v>2011</v>
      </c>
      <c r="F1484" s="2">
        <f>VLOOKUP(cukier[[#This Row],[Rok]],$U$8:$V$17,2)*cukier[[#This Row],[Ilosc]]</f>
        <v>963.6</v>
      </c>
      <c r="G1484" s="2">
        <f>SUMIFS(C:C,A:A,"&lt;"&amp;A1484,B:B,cukier[[#This Row],[NIP]])+cukier[[#This Row],[Ilosc]]</f>
        <v>17456</v>
      </c>
      <c r="H1484" s="2">
        <f>IF(cukier[[#This Row],[Dotychczas Kupno]]&lt;100, 0,IF(cukier[[#This Row],[Dotychczas Kupno]]&lt;1000, 0.05, IF(cukier[[#This Row],[Dotychczas Kupno]]&lt;10000, 0.1, 0.2)))</f>
        <v>0.2</v>
      </c>
      <c r="I1484" s="2">
        <f>cukier[[#This Row],[Rabat]]*cukier[[#This Row],[Ilosc]]</f>
        <v>87.600000000000009</v>
      </c>
    </row>
    <row r="1485" spans="1:9" x14ac:dyDescent="0.25">
      <c r="A1485" s="1">
        <v>40859</v>
      </c>
      <c r="B1485" s="2" t="s">
        <v>26</v>
      </c>
      <c r="C1485">
        <v>69</v>
      </c>
      <c r="D1485">
        <f>SUMIF(B:B,cukier[[#This Row],[NIP]],C:C)</f>
        <v>2286</v>
      </c>
      <c r="E1485" s="2">
        <f>YEAR(cukier[[#This Row],[Data]])</f>
        <v>2011</v>
      </c>
      <c r="F1485" s="2">
        <f>VLOOKUP(cukier[[#This Row],[Rok]],$U$8:$V$17,2)*cukier[[#This Row],[Ilosc]]</f>
        <v>151.80000000000001</v>
      </c>
      <c r="G1485" s="2">
        <f>SUMIFS(C:C,A:A,"&lt;"&amp;A1485,B:B,cukier[[#This Row],[NIP]])+cukier[[#This Row],[Ilosc]]</f>
        <v>930</v>
      </c>
      <c r="H1485" s="2">
        <f>IF(cukier[[#This Row],[Dotychczas Kupno]]&lt;100, 0,IF(cukier[[#This Row],[Dotychczas Kupno]]&lt;1000, 0.05, IF(cukier[[#This Row],[Dotychczas Kupno]]&lt;10000, 0.1, 0.2)))</f>
        <v>0.05</v>
      </c>
      <c r="I1485" s="2">
        <f>cukier[[#This Row],[Rabat]]*cukier[[#This Row],[Ilosc]]</f>
        <v>3.45</v>
      </c>
    </row>
    <row r="1486" spans="1:9" x14ac:dyDescent="0.25">
      <c r="A1486" s="1">
        <v>40864</v>
      </c>
      <c r="B1486" s="2" t="s">
        <v>8</v>
      </c>
      <c r="C1486">
        <v>22</v>
      </c>
      <c r="D1486">
        <f>SUMIF(B:B,cukier[[#This Row],[NIP]],C:C)</f>
        <v>3835</v>
      </c>
      <c r="E1486" s="2">
        <f>YEAR(cukier[[#This Row],[Data]])</f>
        <v>2011</v>
      </c>
      <c r="F1486" s="2">
        <f>VLOOKUP(cukier[[#This Row],[Rok]],$U$8:$V$17,2)*cukier[[#This Row],[Ilosc]]</f>
        <v>48.400000000000006</v>
      </c>
      <c r="G1486" s="2">
        <f>SUMIFS(C:C,A:A,"&lt;"&amp;A1486,B:B,cukier[[#This Row],[NIP]])+cukier[[#This Row],[Ilosc]]</f>
        <v>2350</v>
      </c>
      <c r="H1486" s="2">
        <f>IF(cukier[[#This Row],[Dotychczas Kupno]]&lt;100, 0,IF(cukier[[#This Row],[Dotychczas Kupno]]&lt;1000, 0.05, IF(cukier[[#This Row],[Dotychczas Kupno]]&lt;10000, 0.1, 0.2)))</f>
        <v>0.1</v>
      </c>
      <c r="I1486" s="2">
        <f>cukier[[#This Row],[Rabat]]*cukier[[#This Row],[Ilosc]]</f>
        <v>2.2000000000000002</v>
      </c>
    </row>
    <row r="1487" spans="1:9" x14ac:dyDescent="0.25">
      <c r="A1487" s="1">
        <v>40865</v>
      </c>
      <c r="B1487" s="2" t="s">
        <v>55</v>
      </c>
      <c r="C1487">
        <v>130</v>
      </c>
      <c r="D1487">
        <f>SUMIF(B:B,cukier[[#This Row],[NIP]],C:C)</f>
        <v>4926</v>
      </c>
      <c r="E1487" s="2">
        <f>YEAR(cukier[[#This Row],[Data]])</f>
        <v>2011</v>
      </c>
      <c r="F1487" s="2">
        <f>VLOOKUP(cukier[[#This Row],[Rok]],$U$8:$V$17,2)*cukier[[#This Row],[Ilosc]]</f>
        <v>286</v>
      </c>
      <c r="G1487" s="2">
        <f>SUMIFS(C:C,A:A,"&lt;"&amp;A1487,B:B,cukier[[#This Row],[NIP]])+cukier[[#This Row],[Ilosc]]</f>
        <v>3550</v>
      </c>
      <c r="H1487" s="2">
        <f>IF(cukier[[#This Row],[Dotychczas Kupno]]&lt;100, 0,IF(cukier[[#This Row],[Dotychczas Kupno]]&lt;1000, 0.05, IF(cukier[[#This Row],[Dotychczas Kupno]]&lt;10000, 0.1, 0.2)))</f>
        <v>0.1</v>
      </c>
      <c r="I1487" s="2">
        <f>cukier[[#This Row],[Rabat]]*cukier[[#This Row],[Ilosc]]</f>
        <v>13</v>
      </c>
    </row>
    <row r="1488" spans="1:9" x14ac:dyDescent="0.25">
      <c r="A1488" s="1">
        <v>40869</v>
      </c>
      <c r="B1488" s="2" t="s">
        <v>177</v>
      </c>
      <c r="C1488">
        <v>5</v>
      </c>
      <c r="D1488">
        <f>SUMIF(B:B,cukier[[#This Row],[NIP]],C:C)</f>
        <v>29</v>
      </c>
      <c r="E1488" s="2">
        <f>YEAR(cukier[[#This Row],[Data]])</f>
        <v>2011</v>
      </c>
      <c r="F1488" s="2">
        <f>VLOOKUP(cukier[[#This Row],[Rok]],$U$8:$V$17,2)*cukier[[#This Row],[Ilosc]]</f>
        <v>11</v>
      </c>
      <c r="G1488" s="2">
        <f>SUMIFS(C:C,A:A,"&lt;"&amp;A1488,B:B,cukier[[#This Row],[NIP]])+cukier[[#This Row],[Ilosc]]</f>
        <v>6</v>
      </c>
      <c r="H1488" s="2">
        <f>IF(cukier[[#This Row],[Dotychczas Kupno]]&lt;100, 0,IF(cukier[[#This Row],[Dotychczas Kupno]]&lt;1000, 0.05, IF(cukier[[#This Row],[Dotychczas Kupno]]&lt;10000, 0.1, 0.2)))</f>
        <v>0</v>
      </c>
      <c r="I1488" s="2">
        <f>cukier[[#This Row],[Rabat]]*cukier[[#This Row],[Ilosc]]</f>
        <v>0</v>
      </c>
    </row>
    <row r="1489" spans="1:9" x14ac:dyDescent="0.25">
      <c r="A1489" s="1">
        <v>40872</v>
      </c>
      <c r="B1489" s="2" t="s">
        <v>58</v>
      </c>
      <c r="C1489">
        <v>62</v>
      </c>
      <c r="D1489">
        <f>SUMIF(B:B,cukier[[#This Row],[NIP]],C:C)</f>
        <v>1404</v>
      </c>
      <c r="E1489" s="2">
        <f>YEAR(cukier[[#This Row],[Data]])</f>
        <v>2011</v>
      </c>
      <c r="F1489" s="2">
        <f>VLOOKUP(cukier[[#This Row],[Rok]],$U$8:$V$17,2)*cukier[[#This Row],[Ilosc]]</f>
        <v>136.4</v>
      </c>
      <c r="G1489" s="2">
        <f>SUMIFS(C:C,A:A,"&lt;"&amp;A1489,B:B,cukier[[#This Row],[NIP]])+cukier[[#This Row],[Ilosc]]</f>
        <v>837</v>
      </c>
      <c r="H1489" s="2">
        <f>IF(cukier[[#This Row],[Dotychczas Kupno]]&lt;100, 0,IF(cukier[[#This Row],[Dotychczas Kupno]]&lt;1000, 0.05, IF(cukier[[#This Row],[Dotychczas Kupno]]&lt;10000, 0.1, 0.2)))</f>
        <v>0.05</v>
      </c>
      <c r="I1489" s="2">
        <f>cukier[[#This Row],[Rabat]]*cukier[[#This Row],[Ilosc]]</f>
        <v>3.1</v>
      </c>
    </row>
    <row r="1490" spans="1:9" x14ac:dyDescent="0.25">
      <c r="A1490" s="1">
        <v>40874</v>
      </c>
      <c r="B1490" s="2" t="s">
        <v>220</v>
      </c>
      <c r="C1490">
        <v>8</v>
      </c>
      <c r="D1490">
        <f>SUMIF(B:B,cukier[[#This Row],[NIP]],C:C)</f>
        <v>12</v>
      </c>
      <c r="E1490" s="2">
        <f>YEAR(cukier[[#This Row],[Data]])</f>
        <v>2011</v>
      </c>
      <c r="F1490" s="2">
        <f>VLOOKUP(cukier[[#This Row],[Rok]],$U$8:$V$17,2)*cukier[[#This Row],[Ilosc]]</f>
        <v>17.600000000000001</v>
      </c>
      <c r="G1490" s="2">
        <f>SUMIFS(C:C,A:A,"&lt;"&amp;A1490,B:B,cukier[[#This Row],[NIP]])+cukier[[#This Row],[Ilosc]]</f>
        <v>12</v>
      </c>
      <c r="H1490" s="2">
        <f>IF(cukier[[#This Row],[Dotychczas Kupno]]&lt;100, 0,IF(cukier[[#This Row],[Dotychczas Kupno]]&lt;1000, 0.05, IF(cukier[[#This Row],[Dotychczas Kupno]]&lt;10000, 0.1, 0.2)))</f>
        <v>0</v>
      </c>
      <c r="I1490" s="2">
        <f>cukier[[#This Row],[Rabat]]*cukier[[#This Row],[Ilosc]]</f>
        <v>0</v>
      </c>
    </row>
    <row r="1491" spans="1:9" x14ac:dyDescent="0.25">
      <c r="A1491" s="1">
        <v>40876</v>
      </c>
      <c r="B1491" s="2" t="s">
        <v>56</v>
      </c>
      <c r="C1491">
        <v>18</v>
      </c>
      <c r="D1491">
        <f>SUMIF(B:B,cukier[[#This Row],[NIP]],C:C)</f>
        <v>60</v>
      </c>
      <c r="E1491" s="2">
        <f>YEAR(cukier[[#This Row],[Data]])</f>
        <v>2011</v>
      </c>
      <c r="F1491" s="2">
        <f>VLOOKUP(cukier[[#This Row],[Rok]],$U$8:$V$17,2)*cukier[[#This Row],[Ilosc]]</f>
        <v>39.6</v>
      </c>
      <c r="G1491" s="2">
        <f>SUMIFS(C:C,A:A,"&lt;"&amp;A1491,B:B,cukier[[#This Row],[NIP]])+cukier[[#This Row],[Ilosc]]</f>
        <v>48</v>
      </c>
      <c r="H1491" s="2">
        <f>IF(cukier[[#This Row],[Dotychczas Kupno]]&lt;100, 0,IF(cukier[[#This Row],[Dotychczas Kupno]]&lt;1000, 0.05, IF(cukier[[#This Row],[Dotychczas Kupno]]&lt;10000, 0.1, 0.2)))</f>
        <v>0</v>
      </c>
      <c r="I1491" s="2">
        <f>cukier[[#This Row],[Rabat]]*cukier[[#This Row],[Ilosc]]</f>
        <v>0</v>
      </c>
    </row>
    <row r="1492" spans="1:9" x14ac:dyDescent="0.25">
      <c r="A1492" s="1">
        <v>40881</v>
      </c>
      <c r="B1492" s="2" t="s">
        <v>25</v>
      </c>
      <c r="C1492">
        <v>146</v>
      </c>
      <c r="D1492">
        <f>SUMIF(B:B,cukier[[#This Row],[NIP]],C:C)</f>
        <v>2717</v>
      </c>
      <c r="E1492" s="2">
        <f>YEAR(cukier[[#This Row],[Data]])</f>
        <v>2011</v>
      </c>
      <c r="F1492" s="2">
        <f>VLOOKUP(cukier[[#This Row],[Rok]],$U$8:$V$17,2)*cukier[[#This Row],[Ilosc]]</f>
        <v>321.20000000000005</v>
      </c>
      <c r="G1492" s="2">
        <f>SUMIFS(C:C,A:A,"&lt;"&amp;A1492,B:B,cukier[[#This Row],[NIP]])+cukier[[#This Row],[Ilosc]]</f>
        <v>1899</v>
      </c>
      <c r="H1492" s="2">
        <f>IF(cukier[[#This Row],[Dotychczas Kupno]]&lt;100, 0,IF(cukier[[#This Row],[Dotychczas Kupno]]&lt;1000, 0.05, IF(cukier[[#This Row],[Dotychczas Kupno]]&lt;10000, 0.1, 0.2)))</f>
        <v>0.1</v>
      </c>
      <c r="I1492" s="2">
        <f>cukier[[#This Row],[Rabat]]*cukier[[#This Row],[Ilosc]]</f>
        <v>14.600000000000001</v>
      </c>
    </row>
    <row r="1493" spans="1:9" x14ac:dyDescent="0.25">
      <c r="A1493" s="1">
        <v>40881</v>
      </c>
      <c r="B1493" s="2" t="s">
        <v>118</v>
      </c>
      <c r="C1493">
        <v>5</v>
      </c>
      <c r="D1493">
        <f>SUMIF(B:B,cukier[[#This Row],[NIP]],C:C)</f>
        <v>69</v>
      </c>
      <c r="E1493" s="2">
        <f>YEAR(cukier[[#This Row],[Data]])</f>
        <v>2011</v>
      </c>
      <c r="F1493" s="2">
        <f>VLOOKUP(cukier[[#This Row],[Rok]],$U$8:$V$17,2)*cukier[[#This Row],[Ilosc]]</f>
        <v>11</v>
      </c>
      <c r="G1493" s="2">
        <f>SUMIFS(C:C,A:A,"&lt;"&amp;A1493,B:B,cukier[[#This Row],[NIP]])+cukier[[#This Row],[Ilosc]]</f>
        <v>58</v>
      </c>
      <c r="H1493" s="2">
        <f>IF(cukier[[#This Row],[Dotychczas Kupno]]&lt;100, 0,IF(cukier[[#This Row],[Dotychczas Kupno]]&lt;1000, 0.05, IF(cukier[[#This Row],[Dotychczas Kupno]]&lt;10000, 0.1, 0.2)))</f>
        <v>0</v>
      </c>
      <c r="I1493" s="2">
        <f>cukier[[#This Row],[Rabat]]*cukier[[#This Row],[Ilosc]]</f>
        <v>0</v>
      </c>
    </row>
    <row r="1494" spans="1:9" x14ac:dyDescent="0.25">
      <c r="A1494" s="1">
        <v>40889</v>
      </c>
      <c r="B1494" s="2" t="s">
        <v>19</v>
      </c>
      <c r="C1494">
        <v>20</v>
      </c>
      <c r="D1494">
        <f>SUMIF(B:B,cukier[[#This Row],[NIP]],C:C)</f>
        <v>4784</v>
      </c>
      <c r="E1494" s="2">
        <f>YEAR(cukier[[#This Row],[Data]])</f>
        <v>2011</v>
      </c>
      <c r="F1494" s="2">
        <f>VLOOKUP(cukier[[#This Row],[Rok]],$U$8:$V$17,2)*cukier[[#This Row],[Ilosc]]</f>
        <v>44</v>
      </c>
      <c r="G1494" s="2">
        <f>SUMIFS(C:C,A:A,"&lt;"&amp;A1494,B:B,cukier[[#This Row],[NIP]])+cukier[[#This Row],[Ilosc]]</f>
        <v>3481</v>
      </c>
      <c r="H1494" s="2">
        <f>IF(cukier[[#This Row],[Dotychczas Kupno]]&lt;100, 0,IF(cukier[[#This Row],[Dotychczas Kupno]]&lt;1000, 0.05, IF(cukier[[#This Row],[Dotychczas Kupno]]&lt;10000, 0.1, 0.2)))</f>
        <v>0.1</v>
      </c>
      <c r="I1494" s="2">
        <f>cukier[[#This Row],[Rabat]]*cukier[[#This Row],[Ilosc]]</f>
        <v>2</v>
      </c>
    </row>
    <row r="1495" spans="1:9" x14ac:dyDescent="0.25">
      <c r="A1495" s="1">
        <v>40889</v>
      </c>
      <c r="B1495" s="2" t="s">
        <v>22</v>
      </c>
      <c r="C1495">
        <v>153</v>
      </c>
      <c r="D1495">
        <f>SUMIF(B:B,cukier[[#This Row],[NIP]],C:C)</f>
        <v>26025</v>
      </c>
      <c r="E1495" s="2">
        <f>YEAR(cukier[[#This Row],[Data]])</f>
        <v>2011</v>
      </c>
      <c r="F1495" s="2">
        <f>VLOOKUP(cukier[[#This Row],[Rok]],$U$8:$V$17,2)*cukier[[#This Row],[Ilosc]]</f>
        <v>336.6</v>
      </c>
      <c r="G1495" s="2">
        <f>SUMIFS(C:C,A:A,"&lt;"&amp;A1495,B:B,cukier[[#This Row],[NIP]])+cukier[[#This Row],[Ilosc]]</f>
        <v>17609</v>
      </c>
      <c r="H1495" s="2">
        <f>IF(cukier[[#This Row],[Dotychczas Kupno]]&lt;100, 0,IF(cukier[[#This Row],[Dotychczas Kupno]]&lt;1000, 0.05, IF(cukier[[#This Row],[Dotychczas Kupno]]&lt;10000, 0.1, 0.2)))</f>
        <v>0.2</v>
      </c>
      <c r="I1495" s="2">
        <f>cukier[[#This Row],[Rabat]]*cukier[[#This Row],[Ilosc]]</f>
        <v>30.6</v>
      </c>
    </row>
    <row r="1496" spans="1:9" x14ac:dyDescent="0.25">
      <c r="A1496" s="1">
        <v>40890</v>
      </c>
      <c r="B1496" s="2" t="s">
        <v>45</v>
      </c>
      <c r="C1496">
        <v>227</v>
      </c>
      <c r="D1496">
        <f>SUMIF(B:B,cukier[[#This Row],[NIP]],C:C)</f>
        <v>26451</v>
      </c>
      <c r="E1496" s="2">
        <f>YEAR(cukier[[#This Row],[Data]])</f>
        <v>2011</v>
      </c>
      <c r="F1496" s="2">
        <f>VLOOKUP(cukier[[#This Row],[Rok]],$U$8:$V$17,2)*cukier[[#This Row],[Ilosc]]</f>
        <v>499.40000000000003</v>
      </c>
      <c r="G1496" s="2">
        <f>SUMIFS(C:C,A:A,"&lt;"&amp;A1496,B:B,cukier[[#This Row],[NIP]])+cukier[[#This Row],[Ilosc]]</f>
        <v>18818</v>
      </c>
      <c r="H1496" s="2">
        <f>IF(cukier[[#This Row],[Dotychczas Kupno]]&lt;100, 0,IF(cukier[[#This Row],[Dotychczas Kupno]]&lt;1000, 0.05, IF(cukier[[#This Row],[Dotychczas Kupno]]&lt;10000, 0.1, 0.2)))</f>
        <v>0.2</v>
      </c>
      <c r="I1496" s="2">
        <f>cukier[[#This Row],[Rabat]]*cukier[[#This Row],[Ilosc]]</f>
        <v>45.400000000000006</v>
      </c>
    </row>
    <row r="1497" spans="1:9" x14ac:dyDescent="0.25">
      <c r="A1497" s="1">
        <v>40891</v>
      </c>
      <c r="B1497" s="2" t="s">
        <v>12</v>
      </c>
      <c r="C1497">
        <v>52</v>
      </c>
      <c r="D1497">
        <f>SUMIF(B:B,cukier[[#This Row],[NIP]],C:C)</f>
        <v>5492</v>
      </c>
      <c r="E1497" s="2">
        <f>YEAR(cukier[[#This Row],[Data]])</f>
        <v>2011</v>
      </c>
      <c r="F1497" s="2">
        <f>VLOOKUP(cukier[[#This Row],[Rok]],$U$8:$V$17,2)*cukier[[#This Row],[Ilosc]]</f>
        <v>114.4</v>
      </c>
      <c r="G1497" s="2">
        <f>SUMIFS(C:C,A:A,"&lt;"&amp;A1497,B:B,cukier[[#This Row],[NIP]])+cukier[[#This Row],[Ilosc]]</f>
        <v>3823</v>
      </c>
      <c r="H1497" s="2">
        <f>IF(cukier[[#This Row],[Dotychczas Kupno]]&lt;100, 0,IF(cukier[[#This Row],[Dotychczas Kupno]]&lt;1000, 0.05, IF(cukier[[#This Row],[Dotychczas Kupno]]&lt;10000, 0.1, 0.2)))</f>
        <v>0.1</v>
      </c>
      <c r="I1497" s="2">
        <f>cukier[[#This Row],[Rabat]]*cukier[[#This Row],[Ilosc]]</f>
        <v>5.2</v>
      </c>
    </row>
    <row r="1498" spans="1:9" x14ac:dyDescent="0.25">
      <c r="A1498" s="1">
        <v>40892</v>
      </c>
      <c r="B1498" s="2" t="s">
        <v>6</v>
      </c>
      <c r="C1498">
        <v>108</v>
      </c>
      <c r="D1498">
        <f>SUMIF(B:B,cukier[[#This Row],[NIP]],C:C)</f>
        <v>4309</v>
      </c>
      <c r="E1498" s="2">
        <f>YEAR(cukier[[#This Row],[Data]])</f>
        <v>2011</v>
      </c>
      <c r="F1498" s="2">
        <f>VLOOKUP(cukier[[#This Row],[Rok]],$U$8:$V$17,2)*cukier[[#This Row],[Ilosc]]</f>
        <v>237.60000000000002</v>
      </c>
      <c r="G1498" s="2">
        <f>SUMIFS(C:C,A:A,"&lt;"&amp;A1498,B:B,cukier[[#This Row],[NIP]])+cukier[[#This Row],[Ilosc]]</f>
        <v>2483</v>
      </c>
      <c r="H1498" s="2">
        <f>IF(cukier[[#This Row],[Dotychczas Kupno]]&lt;100, 0,IF(cukier[[#This Row],[Dotychczas Kupno]]&lt;1000, 0.05, IF(cukier[[#This Row],[Dotychczas Kupno]]&lt;10000, 0.1, 0.2)))</f>
        <v>0.1</v>
      </c>
      <c r="I1498" s="2">
        <f>cukier[[#This Row],[Rabat]]*cukier[[#This Row],[Ilosc]]</f>
        <v>10.8</v>
      </c>
    </row>
    <row r="1499" spans="1:9" x14ac:dyDescent="0.25">
      <c r="A1499" s="1">
        <v>40895</v>
      </c>
      <c r="B1499" s="2" t="s">
        <v>24</v>
      </c>
      <c r="C1499">
        <v>236</v>
      </c>
      <c r="D1499">
        <f>SUMIF(B:B,cukier[[#This Row],[NIP]],C:C)</f>
        <v>5797</v>
      </c>
      <c r="E1499" s="2">
        <f>YEAR(cukier[[#This Row],[Data]])</f>
        <v>2011</v>
      </c>
      <c r="F1499" s="2">
        <f>VLOOKUP(cukier[[#This Row],[Rok]],$U$8:$V$17,2)*cukier[[#This Row],[Ilosc]]</f>
        <v>519.20000000000005</v>
      </c>
      <c r="G1499" s="2">
        <f>SUMIFS(C:C,A:A,"&lt;"&amp;A1499,B:B,cukier[[#This Row],[NIP]])+cukier[[#This Row],[Ilosc]]</f>
        <v>4889</v>
      </c>
      <c r="H1499" s="2">
        <f>IF(cukier[[#This Row],[Dotychczas Kupno]]&lt;100, 0,IF(cukier[[#This Row],[Dotychczas Kupno]]&lt;1000, 0.05, IF(cukier[[#This Row],[Dotychczas Kupno]]&lt;10000, 0.1, 0.2)))</f>
        <v>0.1</v>
      </c>
      <c r="I1499" s="2">
        <f>cukier[[#This Row],[Rabat]]*cukier[[#This Row],[Ilosc]]</f>
        <v>23.6</v>
      </c>
    </row>
    <row r="1500" spans="1:9" x14ac:dyDescent="0.25">
      <c r="A1500" s="1">
        <v>40897</v>
      </c>
      <c r="B1500" s="2" t="s">
        <v>30</v>
      </c>
      <c r="C1500">
        <v>125</v>
      </c>
      <c r="D1500">
        <f>SUMIF(B:B,cukier[[#This Row],[NIP]],C:C)</f>
        <v>5120</v>
      </c>
      <c r="E1500" s="2">
        <f>YEAR(cukier[[#This Row],[Data]])</f>
        <v>2011</v>
      </c>
      <c r="F1500" s="2">
        <f>VLOOKUP(cukier[[#This Row],[Rok]],$U$8:$V$17,2)*cukier[[#This Row],[Ilosc]]</f>
        <v>275</v>
      </c>
      <c r="G1500" s="2">
        <f>SUMIFS(C:C,A:A,"&lt;"&amp;A1500,B:B,cukier[[#This Row],[NIP]])+cukier[[#This Row],[Ilosc]]</f>
        <v>4133</v>
      </c>
      <c r="H1500" s="2">
        <f>IF(cukier[[#This Row],[Dotychczas Kupno]]&lt;100, 0,IF(cukier[[#This Row],[Dotychczas Kupno]]&lt;1000, 0.05, IF(cukier[[#This Row],[Dotychczas Kupno]]&lt;10000, 0.1, 0.2)))</f>
        <v>0.1</v>
      </c>
      <c r="I1500" s="2">
        <f>cukier[[#This Row],[Rabat]]*cukier[[#This Row],[Ilosc]]</f>
        <v>12.5</v>
      </c>
    </row>
    <row r="1501" spans="1:9" x14ac:dyDescent="0.25">
      <c r="A1501" s="1">
        <v>40898</v>
      </c>
      <c r="B1501" s="2" t="s">
        <v>10</v>
      </c>
      <c r="C1501">
        <v>183</v>
      </c>
      <c r="D1501">
        <f>SUMIF(B:B,cukier[[#This Row],[NIP]],C:C)</f>
        <v>4831</v>
      </c>
      <c r="E1501" s="2">
        <f>YEAR(cukier[[#This Row],[Data]])</f>
        <v>2011</v>
      </c>
      <c r="F1501" s="2">
        <f>VLOOKUP(cukier[[#This Row],[Rok]],$U$8:$V$17,2)*cukier[[#This Row],[Ilosc]]</f>
        <v>402.6</v>
      </c>
      <c r="G1501" s="2">
        <f>SUMIFS(C:C,A:A,"&lt;"&amp;A1501,B:B,cukier[[#This Row],[NIP]])+cukier[[#This Row],[Ilosc]]</f>
        <v>3184</v>
      </c>
      <c r="H1501" s="2">
        <f>IF(cukier[[#This Row],[Dotychczas Kupno]]&lt;100, 0,IF(cukier[[#This Row],[Dotychczas Kupno]]&lt;1000, 0.05, IF(cukier[[#This Row],[Dotychczas Kupno]]&lt;10000, 0.1, 0.2)))</f>
        <v>0.1</v>
      </c>
      <c r="I1501" s="2">
        <f>cukier[[#This Row],[Rabat]]*cukier[[#This Row],[Ilosc]]</f>
        <v>18.3</v>
      </c>
    </row>
    <row r="1502" spans="1:9" x14ac:dyDescent="0.25">
      <c r="A1502" s="1">
        <v>40899</v>
      </c>
      <c r="B1502" s="2" t="s">
        <v>8</v>
      </c>
      <c r="C1502">
        <v>130</v>
      </c>
      <c r="D1502">
        <f>SUMIF(B:B,cukier[[#This Row],[NIP]],C:C)</f>
        <v>3835</v>
      </c>
      <c r="E1502" s="2">
        <f>YEAR(cukier[[#This Row],[Data]])</f>
        <v>2011</v>
      </c>
      <c r="F1502" s="2">
        <f>VLOOKUP(cukier[[#This Row],[Rok]],$U$8:$V$17,2)*cukier[[#This Row],[Ilosc]]</f>
        <v>286</v>
      </c>
      <c r="G1502" s="2">
        <f>SUMIFS(C:C,A:A,"&lt;"&amp;A1502,B:B,cukier[[#This Row],[NIP]])+cukier[[#This Row],[Ilosc]]</f>
        <v>2480</v>
      </c>
      <c r="H1502" s="2">
        <f>IF(cukier[[#This Row],[Dotychczas Kupno]]&lt;100, 0,IF(cukier[[#This Row],[Dotychczas Kupno]]&lt;1000, 0.05, IF(cukier[[#This Row],[Dotychczas Kupno]]&lt;10000, 0.1, 0.2)))</f>
        <v>0.1</v>
      </c>
      <c r="I1502" s="2">
        <f>cukier[[#This Row],[Rabat]]*cukier[[#This Row],[Ilosc]]</f>
        <v>13</v>
      </c>
    </row>
    <row r="1503" spans="1:9" x14ac:dyDescent="0.25">
      <c r="A1503" s="1">
        <v>40899</v>
      </c>
      <c r="B1503" s="2" t="s">
        <v>224</v>
      </c>
      <c r="C1503">
        <v>4</v>
      </c>
      <c r="D1503">
        <f>SUMIF(B:B,cukier[[#This Row],[NIP]],C:C)</f>
        <v>18</v>
      </c>
      <c r="E1503" s="2">
        <f>YEAR(cukier[[#This Row],[Data]])</f>
        <v>2011</v>
      </c>
      <c r="F1503" s="2">
        <f>VLOOKUP(cukier[[#This Row],[Rok]],$U$8:$V$17,2)*cukier[[#This Row],[Ilosc]]</f>
        <v>8.8000000000000007</v>
      </c>
      <c r="G1503" s="2">
        <f>SUMIFS(C:C,A:A,"&lt;"&amp;A1503,B:B,cukier[[#This Row],[NIP]])+cukier[[#This Row],[Ilosc]]</f>
        <v>4</v>
      </c>
      <c r="H1503" s="2">
        <f>IF(cukier[[#This Row],[Dotychczas Kupno]]&lt;100, 0,IF(cukier[[#This Row],[Dotychczas Kupno]]&lt;1000, 0.05, IF(cukier[[#This Row],[Dotychczas Kupno]]&lt;10000, 0.1, 0.2)))</f>
        <v>0</v>
      </c>
      <c r="I1503" s="2">
        <f>cukier[[#This Row],[Rabat]]*cukier[[#This Row],[Ilosc]]</f>
        <v>0</v>
      </c>
    </row>
    <row r="1504" spans="1:9" x14ac:dyDescent="0.25">
      <c r="A1504" s="1">
        <v>40900</v>
      </c>
      <c r="B1504" s="2" t="s">
        <v>225</v>
      </c>
      <c r="C1504">
        <v>3</v>
      </c>
      <c r="D1504">
        <f>SUMIF(B:B,cukier[[#This Row],[NIP]],C:C)</f>
        <v>3</v>
      </c>
      <c r="E1504" s="2">
        <f>YEAR(cukier[[#This Row],[Data]])</f>
        <v>2011</v>
      </c>
      <c r="F1504" s="2">
        <f>VLOOKUP(cukier[[#This Row],[Rok]],$U$8:$V$17,2)*cukier[[#This Row],[Ilosc]]</f>
        <v>6.6000000000000005</v>
      </c>
      <c r="G1504" s="2">
        <f>SUMIFS(C:C,A:A,"&lt;"&amp;A1504,B:B,cukier[[#This Row],[NIP]])+cukier[[#This Row],[Ilosc]]</f>
        <v>3</v>
      </c>
      <c r="H1504" s="2">
        <f>IF(cukier[[#This Row],[Dotychczas Kupno]]&lt;100, 0,IF(cukier[[#This Row],[Dotychczas Kupno]]&lt;1000, 0.05, IF(cukier[[#This Row],[Dotychczas Kupno]]&lt;10000, 0.1, 0.2)))</f>
        <v>0</v>
      </c>
      <c r="I1504" s="2">
        <f>cukier[[#This Row],[Rabat]]*cukier[[#This Row],[Ilosc]]</f>
        <v>0</v>
      </c>
    </row>
    <row r="1505" spans="1:9" x14ac:dyDescent="0.25">
      <c r="A1505" s="1">
        <v>40901</v>
      </c>
      <c r="B1505" s="2" t="s">
        <v>226</v>
      </c>
      <c r="C1505">
        <v>16</v>
      </c>
      <c r="D1505">
        <f>SUMIF(B:B,cukier[[#This Row],[NIP]],C:C)</f>
        <v>16</v>
      </c>
      <c r="E1505" s="2">
        <f>YEAR(cukier[[#This Row],[Data]])</f>
        <v>2011</v>
      </c>
      <c r="F1505" s="2">
        <f>VLOOKUP(cukier[[#This Row],[Rok]],$U$8:$V$17,2)*cukier[[#This Row],[Ilosc]]</f>
        <v>35.200000000000003</v>
      </c>
      <c r="G1505" s="2">
        <f>SUMIFS(C:C,A:A,"&lt;"&amp;A1505,B:B,cukier[[#This Row],[NIP]])+cukier[[#This Row],[Ilosc]]</f>
        <v>16</v>
      </c>
      <c r="H1505" s="2">
        <f>IF(cukier[[#This Row],[Dotychczas Kupno]]&lt;100, 0,IF(cukier[[#This Row],[Dotychczas Kupno]]&lt;1000, 0.05, IF(cukier[[#This Row],[Dotychczas Kupno]]&lt;10000, 0.1, 0.2)))</f>
        <v>0</v>
      </c>
      <c r="I1505" s="2">
        <f>cukier[[#This Row],[Rabat]]*cukier[[#This Row],[Ilosc]]</f>
        <v>0</v>
      </c>
    </row>
    <row r="1506" spans="1:9" x14ac:dyDescent="0.25">
      <c r="A1506" s="1">
        <v>40903</v>
      </c>
      <c r="B1506" s="2" t="s">
        <v>6</v>
      </c>
      <c r="C1506">
        <v>197</v>
      </c>
      <c r="D1506">
        <f>SUMIF(B:B,cukier[[#This Row],[NIP]],C:C)</f>
        <v>4309</v>
      </c>
      <c r="E1506" s="2">
        <f>YEAR(cukier[[#This Row],[Data]])</f>
        <v>2011</v>
      </c>
      <c r="F1506" s="2">
        <f>VLOOKUP(cukier[[#This Row],[Rok]],$U$8:$V$17,2)*cukier[[#This Row],[Ilosc]]</f>
        <v>433.40000000000003</v>
      </c>
      <c r="G1506" s="2">
        <f>SUMIFS(C:C,A:A,"&lt;"&amp;A1506,B:B,cukier[[#This Row],[NIP]])+cukier[[#This Row],[Ilosc]]</f>
        <v>2680</v>
      </c>
      <c r="H1506" s="2">
        <f>IF(cukier[[#This Row],[Dotychczas Kupno]]&lt;100, 0,IF(cukier[[#This Row],[Dotychczas Kupno]]&lt;1000, 0.05, IF(cukier[[#This Row],[Dotychczas Kupno]]&lt;10000, 0.1, 0.2)))</f>
        <v>0.1</v>
      </c>
      <c r="I1506" s="2">
        <f>cukier[[#This Row],[Rabat]]*cukier[[#This Row],[Ilosc]]</f>
        <v>19.700000000000003</v>
      </c>
    </row>
    <row r="1507" spans="1:9" x14ac:dyDescent="0.25">
      <c r="A1507" s="1">
        <v>40903</v>
      </c>
      <c r="B1507" s="2" t="s">
        <v>152</v>
      </c>
      <c r="C1507">
        <v>4</v>
      </c>
      <c r="D1507">
        <f>SUMIF(B:B,cukier[[#This Row],[NIP]],C:C)</f>
        <v>36</v>
      </c>
      <c r="E1507" s="2">
        <f>YEAR(cukier[[#This Row],[Data]])</f>
        <v>2011</v>
      </c>
      <c r="F1507" s="2">
        <f>VLOOKUP(cukier[[#This Row],[Rok]],$U$8:$V$17,2)*cukier[[#This Row],[Ilosc]]</f>
        <v>8.8000000000000007</v>
      </c>
      <c r="G1507" s="2">
        <f>SUMIFS(C:C,A:A,"&lt;"&amp;A1507,B:B,cukier[[#This Row],[NIP]])+cukier[[#This Row],[Ilosc]]</f>
        <v>36</v>
      </c>
      <c r="H1507" s="2">
        <f>IF(cukier[[#This Row],[Dotychczas Kupno]]&lt;100, 0,IF(cukier[[#This Row],[Dotychczas Kupno]]&lt;1000, 0.05, IF(cukier[[#This Row],[Dotychczas Kupno]]&lt;10000, 0.1, 0.2)))</f>
        <v>0</v>
      </c>
      <c r="I1507" s="2">
        <f>cukier[[#This Row],[Rabat]]*cukier[[#This Row],[Ilosc]]</f>
        <v>0</v>
      </c>
    </row>
    <row r="1508" spans="1:9" x14ac:dyDescent="0.25">
      <c r="A1508" s="1">
        <v>40904</v>
      </c>
      <c r="B1508" s="2" t="s">
        <v>52</v>
      </c>
      <c r="C1508">
        <v>57</v>
      </c>
      <c r="D1508">
        <f>SUMIF(B:B,cukier[[#This Row],[NIP]],C:C)</f>
        <v>5460</v>
      </c>
      <c r="E1508" s="2">
        <f>YEAR(cukier[[#This Row],[Data]])</f>
        <v>2011</v>
      </c>
      <c r="F1508" s="2">
        <f>VLOOKUP(cukier[[#This Row],[Rok]],$U$8:$V$17,2)*cukier[[#This Row],[Ilosc]]</f>
        <v>125.4</v>
      </c>
      <c r="G1508" s="2">
        <f>SUMIFS(C:C,A:A,"&lt;"&amp;A1508,B:B,cukier[[#This Row],[NIP]])+cukier[[#This Row],[Ilosc]]</f>
        <v>3882</v>
      </c>
      <c r="H1508" s="2">
        <f>IF(cukier[[#This Row],[Dotychczas Kupno]]&lt;100, 0,IF(cukier[[#This Row],[Dotychczas Kupno]]&lt;1000, 0.05, IF(cukier[[#This Row],[Dotychczas Kupno]]&lt;10000, 0.1, 0.2)))</f>
        <v>0.1</v>
      </c>
      <c r="I1508" s="2">
        <f>cukier[[#This Row],[Rabat]]*cukier[[#This Row],[Ilosc]]</f>
        <v>5.7</v>
      </c>
    </row>
    <row r="1509" spans="1:9" x14ac:dyDescent="0.25">
      <c r="A1509" s="1">
        <v>40906</v>
      </c>
      <c r="B1509" s="2" t="s">
        <v>92</v>
      </c>
      <c r="C1509">
        <v>16</v>
      </c>
      <c r="D1509">
        <f>SUMIF(B:B,cukier[[#This Row],[NIP]],C:C)</f>
        <v>37</v>
      </c>
      <c r="E1509" s="2">
        <f>YEAR(cukier[[#This Row],[Data]])</f>
        <v>2011</v>
      </c>
      <c r="F1509" s="2">
        <f>VLOOKUP(cukier[[#This Row],[Rok]],$U$8:$V$17,2)*cukier[[#This Row],[Ilosc]]</f>
        <v>35.200000000000003</v>
      </c>
      <c r="G1509" s="2">
        <f>SUMIFS(C:C,A:A,"&lt;"&amp;A1509,B:B,cukier[[#This Row],[NIP]])+cukier[[#This Row],[Ilosc]]</f>
        <v>37</v>
      </c>
      <c r="H1509" s="2">
        <f>IF(cukier[[#This Row],[Dotychczas Kupno]]&lt;100, 0,IF(cukier[[#This Row],[Dotychczas Kupno]]&lt;1000, 0.05, IF(cukier[[#This Row],[Dotychczas Kupno]]&lt;10000, 0.1, 0.2)))</f>
        <v>0</v>
      </c>
      <c r="I1509" s="2">
        <f>cukier[[#This Row],[Rabat]]*cukier[[#This Row],[Ilosc]]</f>
        <v>0</v>
      </c>
    </row>
    <row r="1510" spans="1:9" x14ac:dyDescent="0.25">
      <c r="A1510" s="1">
        <v>40907</v>
      </c>
      <c r="B1510" s="2" t="s">
        <v>63</v>
      </c>
      <c r="C1510">
        <v>89</v>
      </c>
      <c r="D1510">
        <f>SUMIF(B:B,cukier[[#This Row],[NIP]],C:C)</f>
        <v>1002</v>
      </c>
      <c r="E1510" s="2">
        <f>YEAR(cukier[[#This Row],[Data]])</f>
        <v>2011</v>
      </c>
      <c r="F1510" s="2">
        <f>VLOOKUP(cukier[[#This Row],[Rok]],$U$8:$V$17,2)*cukier[[#This Row],[Ilosc]]</f>
        <v>195.8</v>
      </c>
      <c r="G1510" s="2">
        <f>SUMIFS(C:C,A:A,"&lt;"&amp;A1510,B:B,cukier[[#This Row],[NIP]])+cukier[[#This Row],[Ilosc]]</f>
        <v>760</v>
      </c>
      <c r="H1510" s="2">
        <f>IF(cukier[[#This Row],[Dotychczas Kupno]]&lt;100, 0,IF(cukier[[#This Row],[Dotychczas Kupno]]&lt;1000, 0.05, IF(cukier[[#This Row],[Dotychczas Kupno]]&lt;10000, 0.1, 0.2)))</f>
        <v>0.05</v>
      </c>
      <c r="I1510" s="2">
        <f>cukier[[#This Row],[Rabat]]*cukier[[#This Row],[Ilosc]]</f>
        <v>4.45</v>
      </c>
    </row>
    <row r="1511" spans="1:9" x14ac:dyDescent="0.25">
      <c r="A1511" s="1">
        <v>40912</v>
      </c>
      <c r="B1511" s="2" t="s">
        <v>66</v>
      </c>
      <c r="C1511">
        <v>74</v>
      </c>
      <c r="D1511">
        <f>SUMIF(B:B,cukier[[#This Row],[NIP]],C:C)</f>
        <v>3795</v>
      </c>
      <c r="E1511" s="2">
        <f>YEAR(cukier[[#This Row],[Data]])</f>
        <v>2012</v>
      </c>
      <c r="F1511" s="2">
        <f>VLOOKUP(cukier[[#This Row],[Rok]],$U$8:$V$17,2)*cukier[[#This Row],[Ilosc]]</f>
        <v>166.5</v>
      </c>
      <c r="G1511" s="2">
        <f>SUMIFS(C:C,A:A,"&lt;"&amp;A1511,B:B,cukier[[#This Row],[NIP]])+cukier[[#This Row],[Ilosc]]</f>
        <v>2643</v>
      </c>
      <c r="H1511" s="2">
        <f>IF(cukier[[#This Row],[Dotychczas Kupno]]&lt;100, 0,IF(cukier[[#This Row],[Dotychczas Kupno]]&lt;1000, 0.05, IF(cukier[[#This Row],[Dotychczas Kupno]]&lt;10000, 0.1, 0.2)))</f>
        <v>0.1</v>
      </c>
      <c r="I1511" s="2">
        <f>cukier[[#This Row],[Rabat]]*cukier[[#This Row],[Ilosc]]</f>
        <v>7.4</v>
      </c>
    </row>
    <row r="1512" spans="1:9" x14ac:dyDescent="0.25">
      <c r="A1512" s="1">
        <v>40913</v>
      </c>
      <c r="B1512" s="2" t="s">
        <v>9</v>
      </c>
      <c r="C1512">
        <v>243</v>
      </c>
      <c r="D1512">
        <f>SUMIF(B:B,cukier[[#This Row],[NIP]],C:C)</f>
        <v>26955</v>
      </c>
      <c r="E1512" s="2">
        <f>YEAR(cukier[[#This Row],[Data]])</f>
        <v>2012</v>
      </c>
      <c r="F1512" s="2">
        <f>VLOOKUP(cukier[[#This Row],[Rok]],$U$8:$V$17,2)*cukier[[#This Row],[Ilosc]]</f>
        <v>546.75</v>
      </c>
      <c r="G1512" s="2">
        <f>SUMIFS(C:C,A:A,"&lt;"&amp;A1512,B:B,cukier[[#This Row],[NIP]])+cukier[[#This Row],[Ilosc]]</f>
        <v>18333</v>
      </c>
      <c r="H1512" s="2">
        <f>IF(cukier[[#This Row],[Dotychczas Kupno]]&lt;100, 0,IF(cukier[[#This Row],[Dotychczas Kupno]]&lt;1000, 0.05, IF(cukier[[#This Row],[Dotychczas Kupno]]&lt;10000, 0.1, 0.2)))</f>
        <v>0.2</v>
      </c>
      <c r="I1512" s="2">
        <f>cukier[[#This Row],[Rabat]]*cukier[[#This Row],[Ilosc]]</f>
        <v>48.6</v>
      </c>
    </row>
    <row r="1513" spans="1:9" x14ac:dyDescent="0.25">
      <c r="A1513" s="1">
        <v>40915</v>
      </c>
      <c r="B1513" s="2" t="s">
        <v>22</v>
      </c>
      <c r="C1513">
        <v>460</v>
      </c>
      <c r="D1513">
        <f>SUMIF(B:B,cukier[[#This Row],[NIP]],C:C)</f>
        <v>26025</v>
      </c>
      <c r="E1513" s="2">
        <f>YEAR(cukier[[#This Row],[Data]])</f>
        <v>2012</v>
      </c>
      <c r="F1513" s="2">
        <f>VLOOKUP(cukier[[#This Row],[Rok]],$U$8:$V$17,2)*cukier[[#This Row],[Ilosc]]</f>
        <v>1035</v>
      </c>
      <c r="G1513" s="2">
        <f>SUMIFS(C:C,A:A,"&lt;"&amp;A1513,B:B,cukier[[#This Row],[NIP]])+cukier[[#This Row],[Ilosc]]</f>
        <v>18069</v>
      </c>
      <c r="H1513" s="2">
        <f>IF(cukier[[#This Row],[Dotychczas Kupno]]&lt;100, 0,IF(cukier[[#This Row],[Dotychczas Kupno]]&lt;1000, 0.05, IF(cukier[[#This Row],[Dotychczas Kupno]]&lt;10000, 0.1, 0.2)))</f>
        <v>0.2</v>
      </c>
      <c r="I1513" s="2">
        <f>cukier[[#This Row],[Rabat]]*cukier[[#This Row],[Ilosc]]</f>
        <v>92</v>
      </c>
    </row>
    <row r="1514" spans="1:9" x14ac:dyDescent="0.25">
      <c r="A1514" s="1">
        <v>40915</v>
      </c>
      <c r="B1514" s="2" t="s">
        <v>227</v>
      </c>
      <c r="C1514">
        <v>20</v>
      </c>
      <c r="D1514">
        <f>SUMIF(B:B,cukier[[#This Row],[NIP]],C:C)</f>
        <v>20</v>
      </c>
      <c r="E1514" s="2">
        <f>YEAR(cukier[[#This Row],[Data]])</f>
        <v>2012</v>
      </c>
      <c r="F1514" s="2">
        <f>VLOOKUP(cukier[[#This Row],[Rok]],$U$8:$V$17,2)*cukier[[#This Row],[Ilosc]]</f>
        <v>45</v>
      </c>
      <c r="G1514" s="2">
        <f>SUMIFS(C:C,A:A,"&lt;"&amp;A1514,B:B,cukier[[#This Row],[NIP]])+cukier[[#This Row],[Ilosc]]</f>
        <v>20</v>
      </c>
      <c r="H1514" s="2">
        <f>IF(cukier[[#This Row],[Dotychczas Kupno]]&lt;100, 0,IF(cukier[[#This Row],[Dotychczas Kupno]]&lt;1000, 0.05, IF(cukier[[#This Row],[Dotychczas Kupno]]&lt;10000, 0.1, 0.2)))</f>
        <v>0</v>
      </c>
      <c r="I1514" s="2">
        <f>cukier[[#This Row],[Rabat]]*cukier[[#This Row],[Ilosc]]</f>
        <v>0</v>
      </c>
    </row>
    <row r="1515" spans="1:9" x14ac:dyDescent="0.25">
      <c r="A1515" s="1">
        <v>40917</v>
      </c>
      <c r="B1515" s="2" t="s">
        <v>22</v>
      </c>
      <c r="C1515">
        <v>250</v>
      </c>
      <c r="D1515">
        <f>SUMIF(B:B,cukier[[#This Row],[NIP]],C:C)</f>
        <v>26025</v>
      </c>
      <c r="E1515" s="2">
        <f>YEAR(cukier[[#This Row],[Data]])</f>
        <v>2012</v>
      </c>
      <c r="F1515" s="2">
        <f>VLOOKUP(cukier[[#This Row],[Rok]],$U$8:$V$17,2)*cukier[[#This Row],[Ilosc]]</f>
        <v>562.5</v>
      </c>
      <c r="G1515" s="2">
        <f>SUMIFS(C:C,A:A,"&lt;"&amp;A1515,B:B,cukier[[#This Row],[NIP]])+cukier[[#This Row],[Ilosc]]</f>
        <v>18319</v>
      </c>
      <c r="H1515" s="2">
        <f>IF(cukier[[#This Row],[Dotychczas Kupno]]&lt;100, 0,IF(cukier[[#This Row],[Dotychczas Kupno]]&lt;1000, 0.05, IF(cukier[[#This Row],[Dotychczas Kupno]]&lt;10000, 0.1, 0.2)))</f>
        <v>0.2</v>
      </c>
      <c r="I1515" s="2">
        <f>cukier[[#This Row],[Rabat]]*cukier[[#This Row],[Ilosc]]</f>
        <v>50</v>
      </c>
    </row>
    <row r="1516" spans="1:9" x14ac:dyDescent="0.25">
      <c r="A1516" s="1">
        <v>40923</v>
      </c>
      <c r="B1516" s="2" t="s">
        <v>10</v>
      </c>
      <c r="C1516">
        <v>78</v>
      </c>
      <c r="D1516">
        <f>SUMIF(B:B,cukier[[#This Row],[NIP]],C:C)</f>
        <v>4831</v>
      </c>
      <c r="E1516" s="2">
        <f>YEAR(cukier[[#This Row],[Data]])</f>
        <v>2012</v>
      </c>
      <c r="F1516" s="2">
        <f>VLOOKUP(cukier[[#This Row],[Rok]],$U$8:$V$17,2)*cukier[[#This Row],[Ilosc]]</f>
        <v>175.5</v>
      </c>
      <c r="G1516" s="2">
        <f>SUMIFS(C:C,A:A,"&lt;"&amp;A1516,B:B,cukier[[#This Row],[NIP]])+cukier[[#This Row],[Ilosc]]</f>
        <v>3262</v>
      </c>
      <c r="H1516" s="2">
        <f>IF(cukier[[#This Row],[Dotychczas Kupno]]&lt;100, 0,IF(cukier[[#This Row],[Dotychczas Kupno]]&lt;1000, 0.05, IF(cukier[[#This Row],[Dotychczas Kupno]]&lt;10000, 0.1, 0.2)))</f>
        <v>0.1</v>
      </c>
      <c r="I1516" s="2">
        <f>cukier[[#This Row],[Rabat]]*cukier[[#This Row],[Ilosc]]</f>
        <v>7.8000000000000007</v>
      </c>
    </row>
    <row r="1517" spans="1:9" x14ac:dyDescent="0.25">
      <c r="A1517" s="1">
        <v>40925</v>
      </c>
      <c r="B1517" s="2" t="s">
        <v>8</v>
      </c>
      <c r="C1517">
        <v>170</v>
      </c>
      <c r="D1517">
        <f>SUMIF(B:B,cukier[[#This Row],[NIP]],C:C)</f>
        <v>3835</v>
      </c>
      <c r="E1517" s="2">
        <f>YEAR(cukier[[#This Row],[Data]])</f>
        <v>2012</v>
      </c>
      <c r="F1517" s="2">
        <f>VLOOKUP(cukier[[#This Row],[Rok]],$U$8:$V$17,2)*cukier[[#This Row],[Ilosc]]</f>
        <v>382.5</v>
      </c>
      <c r="G1517" s="2">
        <f>SUMIFS(C:C,A:A,"&lt;"&amp;A1517,B:B,cukier[[#This Row],[NIP]])+cukier[[#This Row],[Ilosc]]</f>
        <v>2650</v>
      </c>
      <c r="H1517" s="2">
        <f>IF(cukier[[#This Row],[Dotychczas Kupno]]&lt;100, 0,IF(cukier[[#This Row],[Dotychczas Kupno]]&lt;1000, 0.05, IF(cukier[[#This Row],[Dotychczas Kupno]]&lt;10000, 0.1, 0.2)))</f>
        <v>0.1</v>
      </c>
      <c r="I1517" s="2">
        <f>cukier[[#This Row],[Rabat]]*cukier[[#This Row],[Ilosc]]</f>
        <v>17</v>
      </c>
    </row>
    <row r="1518" spans="1:9" x14ac:dyDescent="0.25">
      <c r="A1518" s="1">
        <v>40927</v>
      </c>
      <c r="B1518" s="2" t="s">
        <v>52</v>
      </c>
      <c r="C1518">
        <v>128</v>
      </c>
      <c r="D1518">
        <f>SUMIF(B:B,cukier[[#This Row],[NIP]],C:C)</f>
        <v>5460</v>
      </c>
      <c r="E1518" s="2">
        <f>YEAR(cukier[[#This Row],[Data]])</f>
        <v>2012</v>
      </c>
      <c r="F1518" s="2">
        <f>VLOOKUP(cukier[[#This Row],[Rok]],$U$8:$V$17,2)*cukier[[#This Row],[Ilosc]]</f>
        <v>288</v>
      </c>
      <c r="G1518" s="2">
        <f>SUMIFS(C:C,A:A,"&lt;"&amp;A1518,B:B,cukier[[#This Row],[NIP]])+cukier[[#This Row],[Ilosc]]</f>
        <v>4010</v>
      </c>
      <c r="H1518" s="2">
        <f>IF(cukier[[#This Row],[Dotychczas Kupno]]&lt;100, 0,IF(cukier[[#This Row],[Dotychczas Kupno]]&lt;1000, 0.05, IF(cukier[[#This Row],[Dotychczas Kupno]]&lt;10000, 0.1, 0.2)))</f>
        <v>0.1</v>
      </c>
      <c r="I1518" s="2">
        <f>cukier[[#This Row],[Rabat]]*cukier[[#This Row],[Ilosc]]</f>
        <v>12.8</v>
      </c>
    </row>
    <row r="1519" spans="1:9" x14ac:dyDescent="0.25">
      <c r="A1519" s="1">
        <v>40927</v>
      </c>
      <c r="B1519" s="2" t="s">
        <v>61</v>
      </c>
      <c r="C1519">
        <v>53</v>
      </c>
      <c r="D1519">
        <f>SUMIF(B:B,cukier[[#This Row],[NIP]],C:C)</f>
        <v>3705</v>
      </c>
      <c r="E1519" s="2">
        <f>YEAR(cukier[[#This Row],[Data]])</f>
        <v>2012</v>
      </c>
      <c r="F1519" s="2">
        <f>VLOOKUP(cukier[[#This Row],[Rok]],$U$8:$V$17,2)*cukier[[#This Row],[Ilosc]]</f>
        <v>119.25</v>
      </c>
      <c r="G1519" s="2">
        <f>SUMIFS(C:C,A:A,"&lt;"&amp;A1519,B:B,cukier[[#This Row],[NIP]])+cukier[[#This Row],[Ilosc]]</f>
        <v>2160</v>
      </c>
      <c r="H1519" s="2">
        <f>IF(cukier[[#This Row],[Dotychczas Kupno]]&lt;100, 0,IF(cukier[[#This Row],[Dotychczas Kupno]]&lt;1000, 0.05, IF(cukier[[#This Row],[Dotychczas Kupno]]&lt;10000, 0.1, 0.2)))</f>
        <v>0.1</v>
      </c>
      <c r="I1519" s="2">
        <f>cukier[[#This Row],[Rabat]]*cukier[[#This Row],[Ilosc]]</f>
        <v>5.3000000000000007</v>
      </c>
    </row>
    <row r="1520" spans="1:9" x14ac:dyDescent="0.25">
      <c r="A1520" s="1">
        <v>40928</v>
      </c>
      <c r="B1520" s="2" t="s">
        <v>14</v>
      </c>
      <c r="C1520">
        <v>223</v>
      </c>
      <c r="D1520">
        <f>SUMIF(B:B,cukier[[#This Row],[NIP]],C:C)</f>
        <v>23660</v>
      </c>
      <c r="E1520" s="2">
        <f>YEAR(cukier[[#This Row],[Data]])</f>
        <v>2012</v>
      </c>
      <c r="F1520" s="2">
        <f>VLOOKUP(cukier[[#This Row],[Rok]],$U$8:$V$17,2)*cukier[[#This Row],[Ilosc]]</f>
        <v>501.75</v>
      </c>
      <c r="G1520" s="2">
        <f>SUMIFS(C:C,A:A,"&lt;"&amp;A1520,B:B,cukier[[#This Row],[NIP]])+cukier[[#This Row],[Ilosc]]</f>
        <v>16911</v>
      </c>
      <c r="H1520" s="2">
        <f>IF(cukier[[#This Row],[Dotychczas Kupno]]&lt;100, 0,IF(cukier[[#This Row],[Dotychczas Kupno]]&lt;1000, 0.05, IF(cukier[[#This Row],[Dotychczas Kupno]]&lt;10000, 0.1, 0.2)))</f>
        <v>0.2</v>
      </c>
      <c r="I1520" s="2">
        <f>cukier[[#This Row],[Rabat]]*cukier[[#This Row],[Ilosc]]</f>
        <v>44.6</v>
      </c>
    </row>
    <row r="1521" spans="1:9" x14ac:dyDescent="0.25">
      <c r="A1521" s="1">
        <v>40933</v>
      </c>
      <c r="B1521" s="2" t="s">
        <v>52</v>
      </c>
      <c r="C1521">
        <v>47</v>
      </c>
      <c r="D1521">
        <f>SUMIF(B:B,cukier[[#This Row],[NIP]],C:C)</f>
        <v>5460</v>
      </c>
      <c r="E1521" s="2">
        <f>YEAR(cukier[[#This Row],[Data]])</f>
        <v>2012</v>
      </c>
      <c r="F1521" s="2">
        <f>VLOOKUP(cukier[[#This Row],[Rok]],$U$8:$V$17,2)*cukier[[#This Row],[Ilosc]]</f>
        <v>105.75</v>
      </c>
      <c r="G1521" s="2">
        <f>SUMIFS(C:C,A:A,"&lt;"&amp;A1521,B:B,cukier[[#This Row],[NIP]])+cukier[[#This Row],[Ilosc]]</f>
        <v>4057</v>
      </c>
      <c r="H1521" s="2">
        <f>IF(cukier[[#This Row],[Dotychczas Kupno]]&lt;100, 0,IF(cukier[[#This Row],[Dotychczas Kupno]]&lt;1000, 0.05, IF(cukier[[#This Row],[Dotychczas Kupno]]&lt;10000, 0.1, 0.2)))</f>
        <v>0.1</v>
      </c>
      <c r="I1521" s="2">
        <f>cukier[[#This Row],[Rabat]]*cukier[[#This Row],[Ilosc]]</f>
        <v>4.7</v>
      </c>
    </row>
    <row r="1522" spans="1:9" x14ac:dyDescent="0.25">
      <c r="A1522" s="1">
        <v>40933</v>
      </c>
      <c r="B1522" s="2" t="s">
        <v>37</v>
      </c>
      <c r="C1522">
        <v>112</v>
      </c>
      <c r="D1522">
        <f>SUMIF(B:B,cukier[[#This Row],[NIP]],C:C)</f>
        <v>5232</v>
      </c>
      <c r="E1522" s="2">
        <f>YEAR(cukier[[#This Row],[Data]])</f>
        <v>2012</v>
      </c>
      <c r="F1522" s="2">
        <f>VLOOKUP(cukier[[#This Row],[Rok]],$U$8:$V$17,2)*cukier[[#This Row],[Ilosc]]</f>
        <v>252</v>
      </c>
      <c r="G1522" s="2">
        <f>SUMIFS(C:C,A:A,"&lt;"&amp;A1522,B:B,cukier[[#This Row],[NIP]])+cukier[[#This Row],[Ilosc]]</f>
        <v>3533</v>
      </c>
      <c r="H1522" s="2">
        <f>IF(cukier[[#This Row],[Dotychczas Kupno]]&lt;100, 0,IF(cukier[[#This Row],[Dotychczas Kupno]]&lt;1000, 0.05, IF(cukier[[#This Row],[Dotychczas Kupno]]&lt;10000, 0.1, 0.2)))</f>
        <v>0.1</v>
      </c>
      <c r="I1522" s="2">
        <f>cukier[[#This Row],[Rabat]]*cukier[[#This Row],[Ilosc]]</f>
        <v>11.200000000000001</v>
      </c>
    </row>
    <row r="1523" spans="1:9" x14ac:dyDescent="0.25">
      <c r="A1523" s="1">
        <v>40935</v>
      </c>
      <c r="B1523" s="2" t="s">
        <v>50</v>
      </c>
      <c r="C1523">
        <v>201</v>
      </c>
      <c r="D1523">
        <f>SUMIF(B:B,cukier[[#This Row],[NIP]],C:C)</f>
        <v>22352</v>
      </c>
      <c r="E1523" s="2">
        <f>YEAR(cukier[[#This Row],[Data]])</f>
        <v>2012</v>
      </c>
      <c r="F1523" s="2">
        <f>VLOOKUP(cukier[[#This Row],[Rok]],$U$8:$V$17,2)*cukier[[#This Row],[Ilosc]]</f>
        <v>452.25</v>
      </c>
      <c r="G1523" s="2">
        <f>SUMIFS(C:C,A:A,"&lt;"&amp;A1523,B:B,cukier[[#This Row],[NIP]])+cukier[[#This Row],[Ilosc]]</f>
        <v>18167</v>
      </c>
      <c r="H1523" s="2">
        <f>IF(cukier[[#This Row],[Dotychczas Kupno]]&lt;100, 0,IF(cukier[[#This Row],[Dotychczas Kupno]]&lt;1000, 0.05, IF(cukier[[#This Row],[Dotychczas Kupno]]&lt;10000, 0.1, 0.2)))</f>
        <v>0.2</v>
      </c>
      <c r="I1523" s="2">
        <f>cukier[[#This Row],[Rabat]]*cukier[[#This Row],[Ilosc]]</f>
        <v>40.200000000000003</v>
      </c>
    </row>
    <row r="1524" spans="1:9" x14ac:dyDescent="0.25">
      <c r="A1524" s="1">
        <v>40936</v>
      </c>
      <c r="B1524" s="2" t="s">
        <v>25</v>
      </c>
      <c r="C1524">
        <v>121</v>
      </c>
      <c r="D1524">
        <f>SUMIF(B:B,cukier[[#This Row],[NIP]],C:C)</f>
        <v>2717</v>
      </c>
      <c r="E1524" s="2">
        <f>YEAR(cukier[[#This Row],[Data]])</f>
        <v>2012</v>
      </c>
      <c r="F1524" s="2">
        <f>VLOOKUP(cukier[[#This Row],[Rok]],$U$8:$V$17,2)*cukier[[#This Row],[Ilosc]]</f>
        <v>272.25</v>
      </c>
      <c r="G1524" s="2">
        <f>SUMIFS(C:C,A:A,"&lt;"&amp;A1524,B:B,cukier[[#This Row],[NIP]])+cukier[[#This Row],[Ilosc]]</f>
        <v>2020</v>
      </c>
      <c r="H1524" s="2">
        <f>IF(cukier[[#This Row],[Dotychczas Kupno]]&lt;100, 0,IF(cukier[[#This Row],[Dotychczas Kupno]]&lt;1000, 0.05, IF(cukier[[#This Row],[Dotychczas Kupno]]&lt;10000, 0.1, 0.2)))</f>
        <v>0.1</v>
      </c>
      <c r="I1524" s="2">
        <f>cukier[[#This Row],[Rabat]]*cukier[[#This Row],[Ilosc]]</f>
        <v>12.100000000000001</v>
      </c>
    </row>
    <row r="1525" spans="1:9" x14ac:dyDescent="0.25">
      <c r="A1525" s="1">
        <v>40939</v>
      </c>
      <c r="B1525" s="2" t="s">
        <v>7</v>
      </c>
      <c r="C1525">
        <v>462</v>
      </c>
      <c r="D1525">
        <f>SUMIF(B:B,cukier[[#This Row],[NIP]],C:C)</f>
        <v>27505</v>
      </c>
      <c r="E1525" s="2">
        <f>YEAR(cukier[[#This Row],[Data]])</f>
        <v>2012</v>
      </c>
      <c r="F1525" s="2">
        <f>VLOOKUP(cukier[[#This Row],[Rok]],$U$8:$V$17,2)*cukier[[#This Row],[Ilosc]]</f>
        <v>1039.5</v>
      </c>
      <c r="G1525" s="2">
        <f>SUMIFS(C:C,A:A,"&lt;"&amp;A1525,B:B,cukier[[#This Row],[NIP]])+cukier[[#This Row],[Ilosc]]</f>
        <v>19249</v>
      </c>
      <c r="H1525" s="2">
        <f>IF(cukier[[#This Row],[Dotychczas Kupno]]&lt;100, 0,IF(cukier[[#This Row],[Dotychczas Kupno]]&lt;1000, 0.05, IF(cukier[[#This Row],[Dotychczas Kupno]]&lt;10000, 0.1, 0.2)))</f>
        <v>0.2</v>
      </c>
      <c r="I1525" s="2">
        <f>cukier[[#This Row],[Rabat]]*cukier[[#This Row],[Ilosc]]</f>
        <v>92.4</v>
      </c>
    </row>
    <row r="1526" spans="1:9" x14ac:dyDescent="0.25">
      <c r="A1526" s="1">
        <v>40941</v>
      </c>
      <c r="B1526" s="2" t="s">
        <v>22</v>
      </c>
      <c r="C1526">
        <v>333</v>
      </c>
      <c r="D1526">
        <f>SUMIF(B:B,cukier[[#This Row],[NIP]],C:C)</f>
        <v>26025</v>
      </c>
      <c r="E1526" s="2">
        <f>YEAR(cukier[[#This Row],[Data]])</f>
        <v>2012</v>
      </c>
      <c r="F1526" s="2">
        <f>VLOOKUP(cukier[[#This Row],[Rok]],$U$8:$V$17,2)*cukier[[#This Row],[Ilosc]]</f>
        <v>749.25</v>
      </c>
      <c r="G1526" s="2">
        <f>SUMIFS(C:C,A:A,"&lt;"&amp;A1526,B:B,cukier[[#This Row],[NIP]])+cukier[[#This Row],[Ilosc]]</f>
        <v>18652</v>
      </c>
      <c r="H1526" s="2">
        <f>IF(cukier[[#This Row],[Dotychczas Kupno]]&lt;100, 0,IF(cukier[[#This Row],[Dotychczas Kupno]]&lt;1000, 0.05, IF(cukier[[#This Row],[Dotychczas Kupno]]&lt;10000, 0.1, 0.2)))</f>
        <v>0.2</v>
      </c>
      <c r="I1526" s="2">
        <f>cukier[[#This Row],[Rabat]]*cukier[[#This Row],[Ilosc]]</f>
        <v>66.600000000000009</v>
      </c>
    </row>
    <row r="1527" spans="1:9" x14ac:dyDescent="0.25">
      <c r="A1527" s="1">
        <v>40943</v>
      </c>
      <c r="B1527" s="2" t="s">
        <v>108</v>
      </c>
      <c r="C1527">
        <v>9</v>
      </c>
      <c r="D1527">
        <f>SUMIF(B:B,cukier[[#This Row],[NIP]],C:C)</f>
        <v>44</v>
      </c>
      <c r="E1527" s="2">
        <f>YEAR(cukier[[#This Row],[Data]])</f>
        <v>2012</v>
      </c>
      <c r="F1527" s="2">
        <f>VLOOKUP(cukier[[#This Row],[Rok]],$U$8:$V$17,2)*cukier[[#This Row],[Ilosc]]</f>
        <v>20.25</v>
      </c>
      <c r="G1527" s="2">
        <f>SUMIFS(C:C,A:A,"&lt;"&amp;A1527,B:B,cukier[[#This Row],[NIP]])+cukier[[#This Row],[Ilosc]]</f>
        <v>39</v>
      </c>
      <c r="H1527" s="2">
        <f>IF(cukier[[#This Row],[Dotychczas Kupno]]&lt;100, 0,IF(cukier[[#This Row],[Dotychczas Kupno]]&lt;1000, 0.05, IF(cukier[[#This Row],[Dotychczas Kupno]]&lt;10000, 0.1, 0.2)))</f>
        <v>0</v>
      </c>
      <c r="I1527" s="2">
        <f>cukier[[#This Row],[Rabat]]*cukier[[#This Row],[Ilosc]]</f>
        <v>0</v>
      </c>
    </row>
    <row r="1528" spans="1:9" x14ac:dyDescent="0.25">
      <c r="A1528" s="1">
        <v>40945</v>
      </c>
      <c r="B1528" s="2" t="s">
        <v>25</v>
      </c>
      <c r="C1528">
        <v>104</v>
      </c>
      <c r="D1528">
        <f>SUMIF(B:B,cukier[[#This Row],[NIP]],C:C)</f>
        <v>2717</v>
      </c>
      <c r="E1528" s="2">
        <f>YEAR(cukier[[#This Row],[Data]])</f>
        <v>2012</v>
      </c>
      <c r="F1528" s="2">
        <f>VLOOKUP(cukier[[#This Row],[Rok]],$U$8:$V$17,2)*cukier[[#This Row],[Ilosc]]</f>
        <v>234</v>
      </c>
      <c r="G1528" s="2">
        <f>SUMIFS(C:C,A:A,"&lt;"&amp;A1528,B:B,cukier[[#This Row],[NIP]])+cukier[[#This Row],[Ilosc]]</f>
        <v>2124</v>
      </c>
      <c r="H1528" s="2">
        <f>IF(cukier[[#This Row],[Dotychczas Kupno]]&lt;100, 0,IF(cukier[[#This Row],[Dotychczas Kupno]]&lt;1000, 0.05, IF(cukier[[#This Row],[Dotychczas Kupno]]&lt;10000, 0.1, 0.2)))</f>
        <v>0.1</v>
      </c>
      <c r="I1528" s="2">
        <f>cukier[[#This Row],[Rabat]]*cukier[[#This Row],[Ilosc]]</f>
        <v>10.4</v>
      </c>
    </row>
    <row r="1529" spans="1:9" x14ac:dyDescent="0.25">
      <c r="A1529" s="1">
        <v>40945</v>
      </c>
      <c r="B1529" s="2" t="s">
        <v>173</v>
      </c>
      <c r="C1529">
        <v>104</v>
      </c>
      <c r="D1529">
        <f>SUMIF(B:B,cukier[[#This Row],[NIP]],C:C)</f>
        <v>641</v>
      </c>
      <c r="E1529" s="2">
        <f>YEAR(cukier[[#This Row],[Data]])</f>
        <v>2012</v>
      </c>
      <c r="F1529" s="2">
        <f>VLOOKUP(cukier[[#This Row],[Rok]],$U$8:$V$17,2)*cukier[[#This Row],[Ilosc]]</f>
        <v>234</v>
      </c>
      <c r="G1529" s="2">
        <f>SUMIFS(C:C,A:A,"&lt;"&amp;A1529,B:B,cukier[[#This Row],[NIP]])+cukier[[#This Row],[Ilosc]]</f>
        <v>405</v>
      </c>
      <c r="H1529" s="2">
        <f>IF(cukier[[#This Row],[Dotychczas Kupno]]&lt;100, 0,IF(cukier[[#This Row],[Dotychczas Kupno]]&lt;1000, 0.05, IF(cukier[[#This Row],[Dotychczas Kupno]]&lt;10000, 0.1, 0.2)))</f>
        <v>0.05</v>
      </c>
      <c r="I1529" s="2">
        <f>cukier[[#This Row],[Rabat]]*cukier[[#This Row],[Ilosc]]</f>
        <v>5.2</v>
      </c>
    </row>
    <row r="1530" spans="1:9" x14ac:dyDescent="0.25">
      <c r="A1530" s="1">
        <v>40947</v>
      </c>
      <c r="B1530" s="2" t="s">
        <v>18</v>
      </c>
      <c r="C1530">
        <v>78</v>
      </c>
      <c r="D1530">
        <f>SUMIF(B:B,cukier[[#This Row],[NIP]],C:C)</f>
        <v>5156</v>
      </c>
      <c r="E1530" s="2">
        <f>YEAR(cukier[[#This Row],[Data]])</f>
        <v>2012</v>
      </c>
      <c r="F1530" s="2">
        <f>VLOOKUP(cukier[[#This Row],[Rok]],$U$8:$V$17,2)*cukier[[#This Row],[Ilosc]]</f>
        <v>175.5</v>
      </c>
      <c r="G1530" s="2">
        <f>SUMIFS(C:C,A:A,"&lt;"&amp;A1530,B:B,cukier[[#This Row],[NIP]])+cukier[[#This Row],[Ilosc]]</f>
        <v>4136</v>
      </c>
      <c r="H1530" s="2">
        <f>IF(cukier[[#This Row],[Dotychczas Kupno]]&lt;100, 0,IF(cukier[[#This Row],[Dotychczas Kupno]]&lt;1000, 0.05, IF(cukier[[#This Row],[Dotychczas Kupno]]&lt;10000, 0.1, 0.2)))</f>
        <v>0.1</v>
      </c>
      <c r="I1530" s="2">
        <f>cukier[[#This Row],[Rabat]]*cukier[[#This Row],[Ilosc]]</f>
        <v>7.8000000000000007</v>
      </c>
    </row>
    <row r="1531" spans="1:9" x14ac:dyDescent="0.25">
      <c r="A1531" s="1">
        <v>40950</v>
      </c>
      <c r="B1531" s="2" t="s">
        <v>30</v>
      </c>
      <c r="C1531">
        <v>53</v>
      </c>
      <c r="D1531">
        <f>SUMIF(B:B,cukier[[#This Row],[NIP]],C:C)</f>
        <v>5120</v>
      </c>
      <c r="E1531" s="2">
        <f>YEAR(cukier[[#This Row],[Data]])</f>
        <v>2012</v>
      </c>
      <c r="F1531" s="2">
        <f>VLOOKUP(cukier[[#This Row],[Rok]],$U$8:$V$17,2)*cukier[[#This Row],[Ilosc]]</f>
        <v>119.25</v>
      </c>
      <c r="G1531" s="2">
        <f>SUMIFS(C:C,A:A,"&lt;"&amp;A1531,B:B,cukier[[#This Row],[NIP]])+cukier[[#This Row],[Ilosc]]</f>
        <v>4186</v>
      </c>
      <c r="H1531" s="2">
        <f>IF(cukier[[#This Row],[Dotychczas Kupno]]&lt;100, 0,IF(cukier[[#This Row],[Dotychczas Kupno]]&lt;1000, 0.05, IF(cukier[[#This Row],[Dotychczas Kupno]]&lt;10000, 0.1, 0.2)))</f>
        <v>0.1</v>
      </c>
      <c r="I1531" s="2">
        <f>cukier[[#This Row],[Rabat]]*cukier[[#This Row],[Ilosc]]</f>
        <v>5.3000000000000007</v>
      </c>
    </row>
    <row r="1532" spans="1:9" x14ac:dyDescent="0.25">
      <c r="A1532" s="1">
        <v>40951</v>
      </c>
      <c r="B1532" s="2" t="s">
        <v>45</v>
      </c>
      <c r="C1532">
        <v>305</v>
      </c>
      <c r="D1532">
        <f>SUMIF(B:B,cukier[[#This Row],[NIP]],C:C)</f>
        <v>26451</v>
      </c>
      <c r="E1532" s="2">
        <f>YEAR(cukier[[#This Row],[Data]])</f>
        <v>2012</v>
      </c>
      <c r="F1532" s="2">
        <f>VLOOKUP(cukier[[#This Row],[Rok]],$U$8:$V$17,2)*cukier[[#This Row],[Ilosc]]</f>
        <v>686.25</v>
      </c>
      <c r="G1532" s="2">
        <f>SUMIFS(C:C,A:A,"&lt;"&amp;A1532,B:B,cukier[[#This Row],[NIP]])+cukier[[#This Row],[Ilosc]]</f>
        <v>19123</v>
      </c>
      <c r="H1532" s="2">
        <f>IF(cukier[[#This Row],[Dotychczas Kupno]]&lt;100, 0,IF(cukier[[#This Row],[Dotychczas Kupno]]&lt;1000, 0.05, IF(cukier[[#This Row],[Dotychczas Kupno]]&lt;10000, 0.1, 0.2)))</f>
        <v>0.2</v>
      </c>
      <c r="I1532" s="2">
        <f>cukier[[#This Row],[Rabat]]*cukier[[#This Row],[Ilosc]]</f>
        <v>61</v>
      </c>
    </row>
    <row r="1533" spans="1:9" x14ac:dyDescent="0.25">
      <c r="A1533" s="1">
        <v>40953</v>
      </c>
      <c r="B1533" s="2" t="s">
        <v>9</v>
      </c>
      <c r="C1533">
        <v>363</v>
      </c>
      <c r="D1533">
        <f>SUMIF(B:B,cukier[[#This Row],[NIP]],C:C)</f>
        <v>26955</v>
      </c>
      <c r="E1533" s="2">
        <f>YEAR(cukier[[#This Row],[Data]])</f>
        <v>2012</v>
      </c>
      <c r="F1533" s="2">
        <f>VLOOKUP(cukier[[#This Row],[Rok]],$U$8:$V$17,2)*cukier[[#This Row],[Ilosc]]</f>
        <v>816.75</v>
      </c>
      <c r="G1533" s="2">
        <f>SUMIFS(C:C,A:A,"&lt;"&amp;A1533,B:B,cukier[[#This Row],[NIP]])+cukier[[#This Row],[Ilosc]]</f>
        <v>18696</v>
      </c>
      <c r="H1533" s="2">
        <f>IF(cukier[[#This Row],[Dotychczas Kupno]]&lt;100, 0,IF(cukier[[#This Row],[Dotychczas Kupno]]&lt;1000, 0.05, IF(cukier[[#This Row],[Dotychczas Kupno]]&lt;10000, 0.1, 0.2)))</f>
        <v>0.2</v>
      </c>
      <c r="I1533" s="2">
        <f>cukier[[#This Row],[Rabat]]*cukier[[#This Row],[Ilosc]]</f>
        <v>72.600000000000009</v>
      </c>
    </row>
    <row r="1534" spans="1:9" x14ac:dyDescent="0.25">
      <c r="A1534" s="1">
        <v>40955</v>
      </c>
      <c r="B1534" s="2" t="s">
        <v>228</v>
      </c>
      <c r="C1534">
        <v>19</v>
      </c>
      <c r="D1534">
        <f>SUMIF(B:B,cukier[[#This Row],[NIP]],C:C)</f>
        <v>19</v>
      </c>
      <c r="E1534" s="2">
        <f>YEAR(cukier[[#This Row],[Data]])</f>
        <v>2012</v>
      </c>
      <c r="F1534" s="2">
        <f>VLOOKUP(cukier[[#This Row],[Rok]],$U$8:$V$17,2)*cukier[[#This Row],[Ilosc]]</f>
        <v>42.75</v>
      </c>
      <c r="G1534" s="2">
        <f>SUMIFS(C:C,A:A,"&lt;"&amp;A1534,B:B,cukier[[#This Row],[NIP]])+cukier[[#This Row],[Ilosc]]</f>
        <v>19</v>
      </c>
      <c r="H1534" s="2">
        <f>IF(cukier[[#This Row],[Dotychczas Kupno]]&lt;100, 0,IF(cukier[[#This Row],[Dotychczas Kupno]]&lt;1000, 0.05, IF(cukier[[#This Row],[Dotychczas Kupno]]&lt;10000, 0.1, 0.2)))</f>
        <v>0</v>
      </c>
      <c r="I1534" s="2">
        <f>cukier[[#This Row],[Rabat]]*cukier[[#This Row],[Ilosc]]</f>
        <v>0</v>
      </c>
    </row>
    <row r="1535" spans="1:9" x14ac:dyDescent="0.25">
      <c r="A1535" s="1">
        <v>40955</v>
      </c>
      <c r="B1535" s="2" t="s">
        <v>102</v>
      </c>
      <c r="C1535">
        <v>248</v>
      </c>
      <c r="D1535">
        <f>SUMIF(B:B,cukier[[#This Row],[NIP]],C:C)</f>
        <v>7904</v>
      </c>
      <c r="E1535" s="2">
        <f>YEAR(cukier[[#This Row],[Data]])</f>
        <v>2012</v>
      </c>
      <c r="F1535" s="2">
        <f>VLOOKUP(cukier[[#This Row],[Rok]],$U$8:$V$17,2)*cukier[[#This Row],[Ilosc]]</f>
        <v>558</v>
      </c>
      <c r="G1535" s="2">
        <f>SUMIFS(C:C,A:A,"&lt;"&amp;A1535,B:B,cukier[[#This Row],[NIP]])+cukier[[#This Row],[Ilosc]]</f>
        <v>4372</v>
      </c>
      <c r="H1535" s="2">
        <f>IF(cukier[[#This Row],[Dotychczas Kupno]]&lt;100, 0,IF(cukier[[#This Row],[Dotychczas Kupno]]&lt;1000, 0.05, IF(cukier[[#This Row],[Dotychczas Kupno]]&lt;10000, 0.1, 0.2)))</f>
        <v>0.1</v>
      </c>
      <c r="I1535" s="2">
        <f>cukier[[#This Row],[Rabat]]*cukier[[#This Row],[Ilosc]]</f>
        <v>24.8</v>
      </c>
    </row>
    <row r="1536" spans="1:9" x14ac:dyDescent="0.25">
      <c r="A1536" s="1">
        <v>40955</v>
      </c>
      <c r="B1536" s="2" t="s">
        <v>19</v>
      </c>
      <c r="C1536">
        <v>64</v>
      </c>
      <c r="D1536">
        <f>SUMIF(B:B,cukier[[#This Row],[NIP]],C:C)</f>
        <v>4784</v>
      </c>
      <c r="E1536" s="2">
        <f>YEAR(cukier[[#This Row],[Data]])</f>
        <v>2012</v>
      </c>
      <c r="F1536" s="2">
        <f>VLOOKUP(cukier[[#This Row],[Rok]],$U$8:$V$17,2)*cukier[[#This Row],[Ilosc]]</f>
        <v>144</v>
      </c>
      <c r="G1536" s="2">
        <f>SUMIFS(C:C,A:A,"&lt;"&amp;A1536,B:B,cukier[[#This Row],[NIP]])+cukier[[#This Row],[Ilosc]]</f>
        <v>3545</v>
      </c>
      <c r="H1536" s="2">
        <f>IF(cukier[[#This Row],[Dotychczas Kupno]]&lt;100, 0,IF(cukier[[#This Row],[Dotychczas Kupno]]&lt;1000, 0.05, IF(cukier[[#This Row],[Dotychczas Kupno]]&lt;10000, 0.1, 0.2)))</f>
        <v>0.1</v>
      </c>
      <c r="I1536" s="2">
        <f>cukier[[#This Row],[Rabat]]*cukier[[#This Row],[Ilosc]]</f>
        <v>6.4</v>
      </c>
    </row>
    <row r="1537" spans="1:9" x14ac:dyDescent="0.25">
      <c r="A1537" s="1">
        <v>40956</v>
      </c>
      <c r="B1537" s="2" t="s">
        <v>50</v>
      </c>
      <c r="C1537">
        <v>288</v>
      </c>
      <c r="D1537">
        <f>SUMIF(B:B,cukier[[#This Row],[NIP]],C:C)</f>
        <v>22352</v>
      </c>
      <c r="E1537" s="2">
        <f>YEAR(cukier[[#This Row],[Data]])</f>
        <v>2012</v>
      </c>
      <c r="F1537" s="2">
        <f>VLOOKUP(cukier[[#This Row],[Rok]],$U$8:$V$17,2)*cukier[[#This Row],[Ilosc]]</f>
        <v>648</v>
      </c>
      <c r="G1537" s="2">
        <f>SUMIFS(C:C,A:A,"&lt;"&amp;A1537,B:B,cukier[[#This Row],[NIP]])+cukier[[#This Row],[Ilosc]]</f>
        <v>18455</v>
      </c>
      <c r="H1537" s="2">
        <f>IF(cukier[[#This Row],[Dotychczas Kupno]]&lt;100, 0,IF(cukier[[#This Row],[Dotychczas Kupno]]&lt;1000, 0.05, IF(cukier[[#This Row],[Dotychczas Kupno]]&lt;10000, 0.1, 0.2)))</f>
        <v>0.2</v>
      </c>
      <c r="I1537" s="2">
        <f>cukier[[#This Row],[Rabat]]*cukier[[#This Row],[Ilosc]]</f>
        <v>57.6</v>
      </c>
    </row>
    <row r="1538" spans="1:9" x14ac:dyDescent="0.25">
      <c r="A1538" s="1">
        <v>40957</v>
      </c>
      <c r="B1538" s="2" t="s">
        <v>144</v>
      </c>
      <c r="C1538">
        <v>18</v>
      </c>
      <c r="D1538">
        <f>SUMIF(B:B,cukier[[#This Row],[NIP]],C:C)</f>
        <v>49</v>
      </c>
      <c r="E1538" s="2">
        <f>YEAR(cukier[[#This Row],[Data]])</f>
        <v>2012</v>
      </c>
      <c r="F1538" s="2">
        <f>VLOOKUP(cukier[[#This Row],[Rok]],$U$8:$V$17,2)*cukier[[#This Row],[Ilosc]]</f>
        <v>40.5</v>
      </c>
      <c r="G1538" s="2">
        <f>SUMIFS(C:C,A:A,"&lt;"&amp;A1538,B:B,cukier[[#This Row],[NIP]])+cukier[[#This Row],[Ilosc]]</f>
        <v>36</v>
      </c>
      <c r="H1538" s="2">
        <f>IF(cukier[[#This Row],[Dotychczas Kupno]]&lt;100, 0,IF(cukier[[#This Row],[Dotychczas Kupno]]&lt;1000, 0.05, IF(cukier[[#This Row],[Dotychczas Kupno]]&lt;10000, 0.1, 0.2)))</f>
        <v>0</v>
      </c>
      <c r="I1538" s="2">
        <f>cukier[[#This Row],[Rabat]]*cukier[[#This Row],[Ilosc]]</f>
        <v>0</v>
      </c>
    </row>
    <row r="1539" spans="1:9" x14ac:dyDescent="0.25">
      <c r="A1539" s="1">
        <v>40959</v>
      </c>
      <c r="B1539" s="2" t="s">
        <v>31</v>
      </c>
      <c r="C1539">
        <v>54</v>
      </c>
      <c r="D1539">
        <f>SUMIF(B:B,cukier[[#This Row],[NIP]],C:C)</f>
        <v>1737</v>
      </c>
      <c r="E1539" s="2">
        <f>YEAR(cukier[[#This Row],[Data]])</f>
        <v>2012</v>
      </c>
      <c r="F1539" s="2">
        <f>VLOOKUP(cukier[[#This Row],[Rok]],$U$8:$V$17,2)*cukier[[#This Row],[Ilosc]]</f>
        <v>121.5</v>
      </c>
      <c r="G1539" s="2">
        <f>SUMIFS(C:C,A:A,"&lt;"&amp;A1539,B:B,cukier[[#This Row],[NIP]])+cukier[[#This Row],[Ilosc]]</f>
        <v>1657</v>
      </c>
      <c r="H1539" s="2">
        <f>IF(cukier[[#This Row],[Dotychczas Kupno]]&lt;100, 0,IF(cukier[[#This Row],[Dotychczas Kupno]]&lt;1000, 0.05, IF(cukier[[#This Row],[Dotychczas Kupno]]&lt;10000, 0.1, 0.2)))</f>
        <v>0.1</v>
      </c>
      <c r="I1539" s="2">
        <f>cukier[[#This Row],[Rabat]]*cukier[[#This Row],[Ilosc]]</f>
        <v>5.4</v>
      </c>
    </row>
    <row r="1540" spans="1:9" x14ac:dyDescent="0.25">
      <c r="A1540" s="1">
        <v>40959</v>
      </c>
      <c r="B1540" s="2" t="s">
        <v>201</v>
      </c>
      <c r="C1540">
        <v>3</v>
      </c>
      <c r="D1540">
        <f>SUMIF(B:B,cukier[[#This Row],[NIP]],C:C)</f>
        <v>29</v>
      </c>
      <c r="E1540" s="2">
        <f>YEAR(cukier[[#This Row],[Data]])</f>
        <v>2012</v>
      </c>
      <c r="F1540" s="2">
        <f>VLOOKUP(cukier[[#This Row],[Rok]],$U$8:$V$17,2)*cukier[[#This Row],[Ilosc]]</f>
        <v>6.75</v>
      </c>
      <c r="G1540" s="2">
        <f>SUMIFS(C:C,A:A,"&lt;"&amp;A1540,B:B,cukier[[#This Row],[NIP]])+cukier[[#This Row],[Ilosc]]</f>
        <v>16</v>
      </c>
      <c r="H1540" s="2">
        <f>IF(cukier[[#This Row],[Dotychczas Kupno]]&lt;100, 0,IF(cukier[[#This Row],[Dotychczas Kupno]]&lt;1000, 0.05, IF(cukier[[#This Row],[Dotychczas Kupno]]&lt;10000, 0.1, 0.2)))</f>
        <v>0</v>
      </c>
      <c r="I1540" s="2">
        <f>cukier[[#This Row],[Rabat]]*cukier[[#This Row],[Ilosc]]</f>
        <v>0</v>
      </c>
    </row>
    <row r="1541" spans="1:9" x14ac:dyDescent="0.25">
      <c r="A1541" s="1">
        <v>40960</v>
      </c>
      <c r="B1541" s="2" t="s">
        <v>65</v>
      </c>
      <c r="C1541">
        <v>9</v>
      </c>
      <c r="D1541">
        <f>SUMIF(B:B,cukier[[#This Row],[NIP]],C:C)</f>
        <v>23</v>
      </c>
      <c r="E1541" s="2">
        <f>YEAR(cukier[[#This Row],[Data]])</f>
        <v>2012</v>
      </c>
      <c r="F1541" s="2">
        <f>VLOOKUP(cukier[[#This Row],[Rok]],$U$8:$V$17,2)*cukier[[#This Row],[Ilosc]]</f>
        <v>20.25</v>
      </c>
      <c r="G1541" s="2">
        <f>SUMIFS(C:C,A:A,"&lt;"&amp;A1541,B:B,cukier[[#This Row],[NIP]])+cukier[[#This Row],[Ilosc]]</f>
        <v>20</v>
      </c>
      <c r="H1541" s="2">
        <f>IF(cukier[[#This Row],[Dotychczas Kupno]]&lt;100, 0,IF(cukier[[#This Row],[Dotychczas Kupno]]&lt;1000, 0.05, IF(cukier[[#This Row],[Dotychczas Kupno]]&lt;10000, 0.1, 0.2)))</f>
        <v>0</v>
      </c>
      <c r="I1541" s="2">
        <f>cukier[[#This Row],[Rabat]]*cukier[[#This Row],[Ilosc]]</f>
        <v>0</v>
      </c>
    </row>
    <row r="1542" spans="1:9" x14ac:dyDescent="0.25">
      <c r="A1542" s="1">
        <v>40961</v>
      </c>
      <c r="B1542" s="2" t="s">
        <v>149</v>
      </c>
      <c r="C1542">
        <v>19</v>
      </c>
      <c r="D1542">
        <f>SUMIF(B:B,cukier[[#This Row],[NIP]],C:C)</f>
        <v>67</v>
      </c>
      <c r="E1542" s="2">
        <f>YEAR(cukier[[#This Row],[Data]])</f>
        <v>2012</v>
      </c>
      <c r="F1542" s="2">
        <f>VLOOKUP(cukier[[#This Row],[Rok]],$U$8:$V$17,2)*cukier[[#This Row],[Ilosc]]</f>
        <v>42.75</v>
      </c>
      <c r="G1542" s="2">
        <f>SUMIFS(C:C,A:A,"&lt;"&amp;A1542,B:B,cukier[[#This Row],[NIP]])+cukier[[#This Row],[Ilosc]]</f>
        <v>38</v>
      </c>
      <c r="H1542" s="2">
        <f>IF(cukier[[#This Row],[Dotychczas Kupno]]&lt;100, 0,IF(cukier[[#This Row],[Dotychczas Kupno]]&lt;1000, 0.05, IF(cukier[[#This Row],[Dotychczas Kupno]]&lt;10000, 0.1, 0.2)))</f>
        <v>0</v>
      </c>
      <c r="I1542" s="2">
        <f>cukier[[#This Row],[Rabat]]*cukier[[#This Row],[Ilosc]]</f>
        <v>0</v>
      </c>
    </row>
    <row r="1543" spans="1:9" x14ac:dyDescent="0.25">
      <c r="A1543" s="1">
        <v>40961</v>
      </c>
      <c r="B1543" s="2" t="s">
        <v>26</v>
      </c>
      <c r="C1543">
        <v>198</v>
      </c>
      <c r="D1543">
        <f>SUMIF(B:B,cukier[[#This Row],[NIP]],C:C)</f>
        <v>2286</v>
      </c>
      <c r="E1543" s="2">
        <f>YEAR(cukier[[#This Row],[Data]])</f>
        <v>2012</v>
      </c>
      <c r="F1543" s="2">
        <f>VLOOKUP(cukier[[#This Row],[Rok]],$U$8:$V$17,2)*cukier[[#This Row],[Ilosc]]</f>
        <v>445.5</v>
      </c>
      <c r="G1543" s="2">
        <f>SUMIFS(C:C,A:A,"&lt;"&amp;A1543,B:B,cukier[[#This Row],[NIP]])+cukier[[#This Row],[Ilosc]]</f>
        <v>1128</v>
      </c>
      <c r="H1543" s="2">
        <f>IF(cukier[[#This Row],[Dotychczas Kupno]]&lt;100, 0,IF(cukier[[#This Row],[Dotychczas Kupno]]&lt;1000, 0.05, IF(cukier[[#This Row],[Dotychczas Kupno]]&lt;10000, 0.1, 0.2)))</f>
        <v>0.1</v>
      </c>
      <c r="I1543" s="2">
        <f>cukier[[#This Row],[Rabat]]*cukier[[#This Row],[Ilosc]]</f>
        <v>19.8</v>
      </c>
    </row>
    <row r="1544" spans="1:9" x14ac:dyDescent="0.25">
      <c r="A1544" s="1">
        <v>40966</v>
      </c>
      <c r="B1544" s="2" t="s">
        <v>5</v>
      </c>
      <c r="C1544">
        <v>417</v>
      </c>
      <c r="D1544">
        <f>SUMIF(B:B,cukier[[#This Row],[NIP]],C:C)</f>
        <v>11402</v>
      </c>
      <c r="E1544" s="2">
        <f>YEAR(cukier[[#This Row],[Data]])</f>
        <v>2012</v>
      </c>
      <c r="F1544" s="2">
        <f>VLOOKUP(cukier[[#This Row],[Rok]],$U$8:$V$17,2)*cukier[[#This Row],[Ilosc]]</f>
        <v>938.25</v>
      </c>
      <c r="G1544" s="2">
        <f>SUMIFS(C:C,A:A,"&lt;"&amp;A1544,B:B,cukier[[#This Row],[NIP]])+cukier[[#This Row],[Ilosc]]</f>
        <v>8670</v>
      </c>
      <c r="H1544" s="2">
        <f>IF(cukier[[#This Row],[Dotychczas Kupno]]&lt;100, 0,IF(cukier[[#This Row],[Dotychczas Kupno]]&lt;1000, 0.05, IF(cukier[[#This Row],[Dotychczas Kupno]]&lt;10000, 0.1, 0.2)))</f>
        <v>0.1</v>
      </c>
      <c r="I1544" s="2">
        <f>cukier[[#This Row],[Rabat]]*cukier[[#This Row],[Ilosc]]</f>
        <v>41.7</v>
      </c>
    </row>
    <row r="1545" spans="1:9" x14ac:dyDescent="0.25">
      <c r="A1545" s="1">
        <v>40971</v>
      </c>
      <c r="B1545" s="2" t="s">
        <v>102</v>
      </c>
      <c r="C1545">
        <v>221</v>
      </c>
      <c r="D1545">
        <f>SUMIF(B:B,cukier[[#This Row],[NIP]],C:C)</f>
        <v>7904</v>
      </c>
      <c r="E1545" s="2">
        <f>YEAR(cukier[[#This Row],[Data]])</f>
        <v>2012</v>
      </c>
      <c r="F1545" s="2">
        <f>VLOOKUP(cukier[[#This Row],[Rok]],$U$8:$V$17,2)*cukier[[#This Row],[Ilosc]]</f>
        <v>497.25</v>
      </c>
      <c r="G1545" s="2">
        <f>SUMIFS(C:C,A:A,"&lt;"&amp;A1545,B:B,cukier[[#This Row],[NIP]])+cukier[[#This Row],[Ilosc]]</f>
        <v>4593</v>
      </c>
      <c r="H1545" s="2">
        <f>IF(cukier[[#This Row],[Dotychczas Kupno]]&lt;100, 0,IF(cukier[[#This Row],[Dotychczas Kupno]]&lt;1000, 0.05, IF(cukier[[#This Row],[Dotychczas Kupno]]&lt;10000, 0.1, 0.2)))</f>
        <v>0.1</v>
      </c>
      <c r="I1545" s="2">
        <f>cukier[[#This Row],[Rabat]]*cukier[[#This Row],[Ilosc]]</f>
        <v>22.1</v>
      </c>
    </row>
    <row r="1546" spans="1:9" x14ac:dyDescent="0.25">
      <c r="A1546" s="1">
        <v>40971</v>
      </c>
      <c r="B1546" s="2" t="s">
        <v>18</v>
      </c>
      <c r="C1546">
        <v>53</v>
      </c>
      <c r="D1546">
        <f>SUMIF(B:B,cukier[[#This Row],[NIP]],C:C)</f>
        <v>5156</v>
      </c>
      <c r="E1546" s="2">
        <f>YEAR(cukier[[#This Row],[Data]])</f>
        <v>2012</v>
      </c>
      <c r="F1546" s="2">
        <f>VLOOKUP(cukier[[#This Row],[Rok]],$U$8:$V$17,2)*cukier[[#This Row],[Ilosc]]</f>
        <v>119.25</v>
      </c>
      <c r="G1546" s="2">
        <f>SUMIFS(C:C,A:A,"&lt;"&amp;A1546,B:B,cukier[[#This Row],[NIP]])+cukier[[#This Row],[Ilosc]]</f>
        <v>4189</v>
      </c>
      <c r="H1546" s="2">
        <f>IF(cukier[[#This Row],[Dotychczas Kupno]]&lt;100, 0,IF(cukier[[#This Row],[Dotychczas Kupno]]&lt;1000, 0.05, IF(cukier[[#This Row],[Dotychczas Kupno]]&lt;10000, 0.1, 0.2)))</f>
        <v>0.1</v>
      </c>
      <c r="I1546" s="2">
        <f>cukier[[#This Row],[Rabat]]*cukier[[#This Row],[Ilosc]]</f>
        <v>5.3000000000000007</v>
      </c>
    </row>
    <row r="1547" spans="1:9" x14ac:dyDescent="0.25">
      <c r="A1547" s="1">
        <v>40973</v>
      </c>
      <c r="B1547" s="2" t="s">
        <v>69</v>
      </c>
      <c r="C1547">
        <v>127</v>
      </c>
      <c r="D1547">
        <f>SUMIF(B:B,cukier[[#This Row],[NIP]],C:C)</f>
        <v>3803</v>
      </c>
      <c r="E1547" s="2">
        <f>YEAR(cukier[[#This Row],[Data]])</f>
        <v>2012</v>
      </c>
      <c r="F1547" s="2">
        <f>VLOOKUP(cukier[[#This Row],[Rok]],$U$8:$V$17,2)*cukier[[#This Row],[Ilosc]]</f>
        <v>285.75</v>
      </c>
      <c r="G1547" s="2">
        <f>SUMIFS(C:C,A:A,"&lt;"&amp;A1547,B:B,cukier[[#This Row],[NIP]])+cukier[[#This Row],[Ilosc]]</f>
        <v>2582</v>
      </c>
      <c r="H1547" s="2">
        <f>IF(cukier[[#This Row],[Dotychczas Kupno]]&lt;100, 0,IF(cukier[[#This Row],[Dotychczas Kupno]]&lt;1000, 0.05, IF(cukier[[#This Row],[Dotychczas Kupno]]&lt;10000, 0.1, 0.2)))</f>
        <v>0.1</v>
      </c>
      <c r="I1547" s="2">
        <f>cukier[[#This Row],[Rabat]]*cukier[[#This Row],[Ilosc]]</f>
        <v>12.700000000000001</v>
      </c>
    </row>
    <row r="1548" spans="1:9" x14ac:dyDescent="0.25">
      <c r="A1548" s="1">
        <v>40974</v>
      </c>
      <c r="B1548" s="2" t="s">
        <v>14</v>
      </c>
      <c r="C1548">
        <v>340</v>
      </c>
      <c r="D1548">
        <f>SUMIF(B:B,cukier[[#This Row],[NIP]],C:C)</f>
        <v>23660</v>
      </c>
      <c r="E1548" s="2">
        <f>YEAR(cukier[[#This Row],[Data]])</f>
        <v>2012</v>
      </c>
      <c r="F1548" s="2">
        <f>VLOOKUP(cukier[[#This Row],[Rok]],$U$8:$V$17,2)*cukier[[#This Row],[Ilosc]]</f>
        <v>765</v>
      </c>
      <c r="G1548" s="2">
        <f>SUMIFS(C:C,A:A,"&lt;"&amp;A1548,B:B,cukier[[#This Row],[NIP]])+cukier[[#This Row],[Ilosc]]</f>
        <v>17251</v>
      </c>
      <c r="H1548" s="2">
        <f>IF(cukier[[#This Row],[Dotychczas Kupno]]&lt;100, 0,IF(cukier[[#This Row],[Dotychczas Kupno]]&lt;1000, 0.05, IF(cukier[[#This Row],[Dotychczas Kupno]]&lt;10000, 0.1, 0.2)))</f>
        <v>0.2</v>
      </c>
      <c r="I1548" s="2">
        <f>cukier[[#This Row],[Rabat]]*cukier[[#This Row],[Ilosc]]</f>
        <v>68</v>
      </c>
    </row>
    <row r="1549" spans="1:9" x14ac:dyDescent="0.25">
      <c r="A1549" s="1">
        <v>40977</v>
      </c>
      <c r="B1549" s="2" t="s">
        <v>7</v>
      </c>
      <c r="C1549">
        <v>310</v>
      </c>
      <c r="D1549">
        <f>SUMIF(B:B,cukier[[#This Row],[NIP]],C:C)</f>
        <v>27505</v>
      </c>
      <c r="E1549" s="2">
        <f>YEAR(cukier[[#This Row],[Data]])</f>
        <v>2012</v>
      </c>
      <c r="F1549" s="2">
        <f>VLOOKUP(cukier[[#This Row],[Rok]],$U$8:$V$17,2)*cukier[[#This Row],[Ilosc]]</f>
        <v>697.5</v>
      </c>
      <c r="G1549" s="2">
        <f>SUMIFS(C:C,A:A,"&lt;"&amp;A1549,B:B,cukier[[#This Row],[NIP]])+cukier[[#This Row],[Ilosc]]</f>
        <v>19559</v>
      </c>
      <c r="H1549" s="2">
        <f>IF(cukier[[#This Row],[Dotychczas Kupno]]&lt;100, 0,IF(cukier[[#This Row],[Dotychczas Kupno]]&lt;1000, 0.05, IF(cukier[[#This Row],[Dotychczas Kupno]]&lt;10000, 0.1, 0.2)))</f>
        <v>0.2</v>
      </c>
      <c r="I1549" s="2">
        <f>cukier[[#This Row],[Rabat]]*cukier[[#This Row],[Ilosc]]</f>
        <v>62</v>
      </c>
    </row>
    <row r="1550" spans="1:9" x14ac:dyDescent="0.25">
      <c r="A1550" s="1">
        <v>40979</v>
      </c>
      <c r="B1550" s="2" t="s">
        <v>222</v>
      </c>
      <c r="C1550">
        <v>8</v>
      </c>
      <c r="D1550">
        <f>SUMIF(B:B,cukier[[#This Row],[NIP]],C:C)</f>
        <v>48</v>
      </c>
      <c r="E1550" s="2">
        <f>YEAR(cukier[[#This Row],[Data]])</f>
        <v>2012</v>
      </c>
      <c r="F1550" s="2">
        <f>VLOOKUP(cukier[[#This Row],[Rok]],$U$8:$V$17,2)*cukier[[#This Row],[Ilosc]]</f>
        <v>18</v>
      </c>
      <c r="G1550" s="2">
        <f>SUMIFS(C:C,A:A,"&lt;"&amp;A1550,B:B,cukier[[#This Row],[NIP]])+cukier[[#This Row],[Ilosc]]</f>
        <v>20</v>
      </c>
      <c r="H1550" s="2">
        <f>IF(cukier[[#This Row],[Dotychczas Kupno]]&lt;100, 0,IF(cukier[[#This Row],[Dotychczas Kupno]]&lt;1000, 0.05, IF(cukier[[#This Row],[Dotychczas Kupno]]&lt;10000, 0.1, 0.2)))</f>
        <v>0</v>
      </c>
      <c r="I1550" s="2">
        <f>cukier[[#This Row],[Rabat]]*cukier[[#This Row],[Ilosc]]</f>
        <v>0</v>
      </c>
    </row>
    <row r="1551" spans="1:9" x14ac:dyDescent="0.25">
      <c r="A1551" s="1">
        <v>40980</v>
      </c>
      <c r="B1551" s="2" t="s">
        <v>61</v>
      </c>
      <c r="C1551">
        <v>132</v>
      </c>
      <c r="D1551">
        <f>SUMIF(B:B,cukier[[#This Row],[NIP]],C:C)</f>
        <v>3705</v>
      </c>
      <c r="E1551" s="2">
        <f>YEAR(cukier[[#This Row],[Data]])</f>
        <v>2012</v>
      </c>
      <c r="F1551" s="2">
        <f>VLOOKUP(cukier[[#This Row],[Rok]],$U$8:$V$17,2)*cukier[[#This Row],[Ilosc]]</f>
        <v>297</v>
      </c>
      <c r="G1551" s="2">
        <f>SUMIFS(C:C,A:A,"&lt;"&amp;A1551,B:B,cukier[[#This Row],[NIP]])+cukier[[#This Row],[Ilosc]]</f>
        <v>2292</v>
      </c>
      <c r="H1551" s="2">
        <f>IF(cukier[[#This Row],[Dotychczas Kupno]]&lt;100, 0,IF(cukier[[#This Row],[Dotychczas Kupno]]&lt;1000, 0.05, IF(cukier[[#This Row],[Dotychczas Kupno]]&lt;10000, 0.1, 0.2)))</f>
        <v>0.1</v>
      </c>
      <c r="I1551" s="2">
        <f>cukier[[#This Row],[Rabat]]*cukier[[#This Row],[Ilosc]]</f>
        <v>13.200000000000001</v>
      </c>
    </row>
    <row r="1552" spans="1:9" x14ac:dyDescent="0.25">
      <c r="A1552" s="1">
        <v>40980</v>
      </c>
      <c r="B1552" s="2" t="s">
        <v>26</v>
      </c>
      <c r="C1552">
        <v>168</v>
      </c>
      <c r="D1552">
        <f>SUMIF(B:B,cukier[[#This Row],[NIP]],C:C)</f>
        <v>2286</v>
      </c>
      <c r="E1552" s="2">
        <f>YEAR(cukier[[#This Row],[Data]])</f>
        <v>2012</v>
      </c>
      <c r="F1552" s="2">
        <f>VLOOKUP(cukier[[#This Row],[Rok]],$U$8:$V$17,2)*cukier[[#This Row],[Ilosc]]</f>
        <v>378</v>
      </c>
      <c r="G1552" s="2">
        <f>SUMIFS(C:C,A:A,"&lt;"&amp;A1552,B:B,cukier[[#This Row],[NIP]])+cukier[[#This Row],[Ilosc]]</f>
        <v>1296</v>
      </c>
      <c r="H1552" s="2">
        <f>IF(cukier[[#This Row],[Dotychczas Kupno]]&lt;100, 0,IF(cukier[[#This Row],[Dotychczas Kupno]]&lt;1000, 0.05, IF(cukier[[#This Row],[Dotychczas Kupno]]&lt;10000, 0.1, 0.2)))</f>
        <v>0.1</v>
      </c>
      <c r="I1552" s="2">
        <f>cukier[[#This Row],[Rabat]]*cukier[[#This Row],[Ilosc]]</f>
        <v>16.8</v>
      </c>
    </row>
    <row r="1553" spans="1:9" x14ac:dyDescent="0.25">
      <c r="A1553" s="1">
        <v>40982</v>
      </c>
      <c r="B1553" s="2" t="s">
        <v>26</v>
      </c>
      <c r="C1553">
        <v>49</v>
      </c>
      <c r="D1553">
        <f>SUMIF(B:B,cukier[[#This Row],[NIP]],C:C)</f>
        <v>2286</v>
      </c>
      <c r="E1553" s="2">
        <f>YEAR(cukier[[#This Row],[Data]])</f>
        <v>2012</v>
      </c>
      <c r="F1553" s="2">
        <f>VLOOKUP(cukier[[#This Row],[Rok]],$U$8:$V$17,2)*cukier[[#This Row],[Ilosc]]</f>
        <v>110.25</v>
      </c>
      <c r="G1553" s="2">
        <f>SUMIFS(C:C,A:A,"&lt;"&amp;A1553,B:B,cukier[[#This Row],[NIP]])+cukier[[#This Row],[Ilosc]]</f>
        <v>1345</v>
      </c>
      <c r="H1553" s="2">
        <f>IF(cukier[[#This Row],[Dotychczas Kupno]]&lt;100, 0,IF(cukier[[#This Row],[Dotychczas Kupno]]&lt;1000, 0.05, IF(cukier[[#This Row],[Dotychczas Kupno]]&lt;10000, 0.1, 0.2)))</f>
        <v>0.1</v>
      </c>
      <c r="I1553" s="2">
        <f>cukier[[#This Row],[Rabat]]*cukier[[#This Row],[Ilosc]]</f>
        <v>4.9000000000000004</v>
      </c>
    </row>
    <row r="1554" spans="1:9" x14ac:dyDescent="0.25">
      <c r="A1554" s="1">
        <v>40984</v>
      </c>
      <c r="B1554" s="2" t="s">
        <v>37</v>
      </c>
      <c r="C1554">
        <v>140</v>
      </c>
      <c r="D1554">
        <f>SUMIF(B:B,cukier[[#This Row],[NIP]],C:C)</f>
        <v>5232</v>
      </c>
      <c r="E1554" s="2">
        <f>YEAR(cukier[[#This Row],[Data]])</f>
        <v>2012</v>
      </c>
      <c r="F1554" s="2">
        <f>VLOOKUP(cukier[[#This Row],[Rok]],$U$8:$V$17,2)*cukier[[#This Row],[Ilosc]]</f>
        <v>315</v>
      </c>
      <c r="G1554" s="2">
        <f>SUMIFS(C:C,A:A,"&lt;"&amp;A1554,B:B,cukier[[#This Row],[NIP]])+cukier[[#This Row],[Ilosc]]</f>
        <v>3673</v>
      </c>
      <c r="H1554" s="2">
        <f>IF(cukier[[#This Row],[Dotychczas Kupno]]&lt;100, 0,IF(cukier[[#This Row],[Dotychczas Kupno]]&lt;1000, 0.05, IF(cukier[[#This Row],[Dotychczas Kupno]]&lt;10000, 0.1, 0.2)))</f>
        <v>0.1</v>
      </c>
      <c r="I1554" s="2">
        <f>cukier[[#This Row],[Rabat]]*cukier[[#This Row],[Ilosc]]</f>
        <v>14</v>
      </c>
    </row>
    <row r="1555" spans="1:9" x14ac:dyDescent="0.25">
      <c r="A1555" s="1">
        <v>40986</v>
      </c>
      <c r="B1555" s="2" t="s">
        <v>35</v>
      </c>
      <c r="C1555">
        <v>140</v>
      </c>
      <c r="D1555">
        <f>SUMIF(B:B,cukier[[#This Row],[NIP]],C:C)</f>
        <v>4407</v>
      </c>
      <c r="E1555" s="2">
        <f>YEAR(cukier[[#This Row],[Data]])</f>
        <v>2012</v>
      </c>
      <c r="F1555" s="2">
        <f>VLOOKUP(cukier[[#This Row],[Rok]],$U$8:$V$17,2)*cukier[[#This Row],[Ilosc]]</f>
        <v>315</v>
      </c>
      <c r="G1555" s="2">
        <f>SUMIFS(C:C,A:A,"&lt;"&amp;A1555,B:B,cukier[[#This Row],[NIP]])+cukier[[#This Row],[Ilosc]]</f>
        <v>3386</v>
      </c>
      <c r="H1555" s="2">
        <f>IF(cukier[[#This Row],[Dotychczas Kupno]]&lt;100, 0,IF(cukier[[#This Row],[Dotychczas Kupno]]&lt;1000, 0.05, IF(cukier[[#This Row],[Dotychczas Kupno]]&lt;10000, 0.1, 0.2)))</f>
        <v>0.1</v>
      </c>
      <c r="I1555" s="2">
        <f>cukier[[#This Row],[Rabat]]*cukier[[#This Row],[Ilosc]]</f>
        <v>14</v>
      </c>
    </row>
    <row r="1556" spans="1:9" x14ac:dyDescent="0.25">
      <c r="A1556" s="1">
        <v>40986</v>
      </c>
      <c r="B1556" s="2" t="s">
        <v>23</v>
      </c>
      <c r="C1556">
        <v>194</v>
      </c>
      <c r="D1556">
        <f>SUMIF(B:B,cukier[[#This Row],[NIP]],C:C)</f>
        <v>3905</v>
      </c>
      <c r="E1556" s="2">
        <f>YEAR(cukier[[#This Row],[Data]])</f>
        <v>2012</v>
      </c>
      <c r="F1556" s="2">
        <f>VLOOKUP(cukier[[#This Row],[Rok]],$U$8:$V$17,2)*cukier[[#This Row],[Ilosc]]</f>
        <v>436.5</v>
      </c>
      <c r="G1556" s="2">
        <f>SUMIFS(C:C,A:A,"&lt;"&amp;A1556,B:B,cukier[[#This Row],[NIP]])+cukier[[#This Row],[Ilosc]]</f>
        <v>3104</v>
      </c>
      <c r="H1556" s="2">
        <f>IF(cukier[[#This Row],[Dotychczas Kupno]]&lt;100, 0,IF(cukier[[#This Row],[Dotychczas Kupno]]&lt;1000, 0.05, IF(cukier[[#This Row],[Dotychczas Kupno]]&lt;10000, 0.1, 0.2)))</f>
        <v>0.1</v>
      </c>
      <c r="I1556" s="2">
        <f>cukier[[#This Row],[Rabat]]*cukier[[#This Row],[Ilosc]]</f>
        <v>19.400000000000002</v>
      </c>
    </row>
    <row r="1557" spans="1:9" x14ac:dyDescent="0.25">
      <c r="A1557" s="1">
        <v>40992</v>
      </c>
      <c r="B1557" s="2" t="s">
        <v>23</v>
      </c>
      <c r="C1557">
        <v>123</v>
      </c>
      <c r="D1557">
        <f>SUMIF(B:B,cukier[[#This Row],[NIP]],C:C)</f>
        <v>3905</v>
      </c>
      <c r="E1557" s="2">
        <f>YEAR(cukier[[#This Row],[Data]])</f>
        <v>2012</v>
      </c>
      <c r="F1557" s="2">
        <f>VLOOKUP(cukier[[#This Row],[Rok]],$U$8:$V$17,2)*cukier[[#This Row],[Ilosc]]</f>
        <v>276.75</v>
      </c>
      <c r="G1557" s="2">
        <f>SUMIFS(C:C,A:A,"&lt;"&amp;A1557,B:B,cukier[[#This Row],[NIP]])+cukier[[#This Row],[Ilosc]]</f>
        <v>3227</v>
      </c>
      <c r="H1557" s="2">
        <f>IF(cukier[[#This Row],[Dotychczas Kupno]]&lt;100, 0,IF(cukier[[#This Row],[Dotychczas Kupno]]&lt;1000, 0.05, IF(cukier[[#This Row],[Dotychczas Kupno]]&lt;10000, 0.1, 0.2)))</f>
        <v>0.1</v>
      </c>
      <c r="I1557" s="2">
        <f>cukier[[#This Row],[Rabat]]*cukier[[#This Row],[Ilosc]]</f>
        <v>12.3</v>
      </c>
    </row>
    <row r="1558" spans="1:9" x14ac:dyDescent="0.25">
      <c r="A1558" s="1">
        <v>40992</v>
      </c>
      <c r="B1558" s="2" t="s">
        <v>74</v>
      </c>
      <c r="C1558">
        <v>11</v>
      </c>
      <c r="D1558">
        <f>SUMIF(B:B,cukier[[#This Row],[NIP]],C:C)</f>
        <v>38</v>
      </c>
      <c r="E1558" s="2">
        <f>YEAR(cukier[[#This Row],[Data]])</f>
        <v>2012</v>
      </c>
      <c r="F1558" s="2">
        <f>VLOOKUP(cukier[[#This Row],[Rok]],$U$8:$V$17,2)*cukier[[#This Row],[Ilosc]]</f>
        <v>24.75</v>
      </c>
      <c r="G1558" s="2">
        <f>SUMIFS(C:C,A:A,"&lt;"&amp;A1558,B:B,cukier[[#This Row],[NIP]])+cukier[[#This Row],[Ilosc]]</f>
        <v>28</v>
      </c>
      <c r="H1558" s="2">
        <f>IF(cukier[[#This Row],[Dotychczas Kupno]]&lt;100, 0,IF(cukier[[#This Row],[Dotychczas Kupno]]&lt;1000, 0.05, IF(cukier[[#This Row],[Dotychczas Kupno]]&lt;10000, 0.1, 0.2)))</f>
        <v>0</v>
      </c>
      <c r="I1558" s="2">
        <f>cukier[[#This Row],[Rabat]]*cukier[[#This Row],[Ilosc]]</f>
        <v>0</v>
      </c>
    </row>
    <row r="1559" spans="1:9" x14ac:dyDescent="0.25">
      <c r="A1559" s="1">
        <v>40994</v>
      </c>
      <c r="B1559" s="2" t="s">
        <v>150</v>
      </c>
      <c r="C1559">
        <v>1</v>
      </c>
      <c r="D1559">
        <f>SUMIF(B:B,cukier[[#This Row],[NIP]],C:C)</f>
        <v>4</v>
      </c>
      <c r="E1559" s="2">
        <f>YEAR(cukier[[#This Row],[Data]])</f>
        <v>2012</v>
      </c>
      <c r="F1559" s="2">
        <f>VLOOKUP(cukier[[#This Row],[Rok]],$U$8:$V$17,2)*cukier[[#This Row],[Ilosc]]</f>
        <v>2.25</v>
      </c>
      <c r="G1559" s="2">
        <f>SUMIFS(C:C,A:A,"&lt;"&amp;A1559,B:B,cukier[[#This Row],[NIP]])+cukier[[#This Row],[Ilosc]]</f>
        <v>4</v>
      </c>
      <c r="H1559" s="2">
        <f>IF(cukier[[#This Row],[Dotychczas Kupno]]&lt;100, 0,IF(cukier[[#This Row],[Dotychczas Kupno]]&lt;1000, 0.05, IF(cukier[[#This Row],[Dotychczas Kupno]]&lt;10000, 0.1, 0.2)))</f>
        <v>0</v>
      </c>
      <c r="I1559" s="2">
        <f>cukier[[#This Row],[Rabat]]*cukier[[#This Row],[Ilosc]]</f>
        <v>0</v>
      </c>
    </row>
    <row r="1560" spans="1:9" x14ac:dyDescent="0.25">
      <c r="A1560" s="1">
        <v>40995</v>
      </c>
      <c r="B1560" s="2" t="s">
        <v>9</v>
      </c>
      <c r="C1560">
        <v>267</v>
      </c>
      <c r="D1560">
        <f>SUMIF(B:B,cukier[[#This Row],[NIP]],C:C)</f>
        <v>26955</v>
      </c>
      <c r="E1560" s="2">
        <f>YEAR(cukier[[#This Row],[Data]])</f>
        <v>2012</v>
      </c>
      <c r="F1560" s="2">
        <f>VLOOKUP(cukier[[#This Row],[Rok]],$U$8:$V$17,2)*cukier[[#This Row],[Ilosc]]</f>
        <v>600.75</v>
      </c>
      <c r="G1560" s="2">
        <f>SUMIFS(C:C,A:A,"&lt;"&amp;A1560,B:B,cukier[[#This Row],[NIP]])+cukier[[#This Row],[Ilosc]]</f>
        <v>18963</v>
      </c>
      <c r="H1560" s="2">
        <f>IF(cukier[[#This Row],[Dotychczas Kupno]]&lt;100, 0,IF(cukier[[#This Row],[Dotychczas Kupno]]&lt;1000, 0.05, IF(cukier[[#This Row],[Dotychczas Kupno]]&lt;10000, 0.1, 0.2)))</f>
        <v>0.2</v>
      </c>
      <c r="I1560" s="2">
        <f>cukier[[#This Row],[Rabat]]*cukier[[#This Row],[Ilosc]]</f>
        <v>53.400000000000006</v>
      </c>
    </row>
    <row r="1561" spans="1:9" x14ac:dyDescent="0.25">
      <c r="A1561" s="1">
        <v>40998</v>
      </c>
      <c r="B1561" s="2" t="s">
        <v>149</v>
      </c>
      <c r="C1561">
        <v>14</v>
      </c>
      <c r="D1561">
        <f>SUMIF(B:B,cukier[[#This Row],[NIP]],C:C)</f>
        <v>67</v>
      </c>
      <c r="E1561" s="2">
        <f>YEAR(cukier[[#This Row],[Data]])</f>
        <v>2012</v>
      </c>
      <c r="F1561" s="2">
        <f>VLOOKUP(cukier[[#This Row],[Rok]],$U$8:$V$17,2)*cukier[[#This Row],[Ilosc]]</f>
        <v>31.5</v>
      </c>
      <c r="G1561" s="2">
        <f>SUMIFS(C:C,A:A,"&lt;"&amp;A1561,B:B,cukier[[#This Row],[NIP]])+cukier[[#This Row],[Ilosc]]</f>
        <v>52</v>
      </c>
      <c r="H1561" s="2">
        <f>IF(cukier[[#This Row],[Dotychczas Kupno]]&lt;100, 0,IF(cukier[[#This Row],[Dotychczas Kupno]]&lt;1000, 0.05, IF(cukier[[#This Row],[Dotychczas Kupno]]&lt;10000, 0.1, 0.2)))</f>
        <v>0</v>
      </c>
      <c r="I1561" s="2">
        <f>cukier[[#This Row],[Rabat]]*cukier[[#This Row],[Ilosc]]</f>
        <v>0</v>
      </c>
    </row>
    <row r="1562" spans="1:9" x14ac:dyDescent="0.25">
      <c r="A1562" s="1">
        <v>40999</v>
      </c>
      <c r="B1562" s="2" t="s">
        <v>20</v>
      </c>
      <c r="C1562">
        <v>160</v>
      </c>
      <c r="D1562">
        <f>SUMIF(B:B,cukier[[#This Row],[NIP]],C:C)</f>
        <v>1822</v>
      </c>
      <c r="E1562" s="2">
        <f>YEAR(cukier[[#This Row],[Data]])</f>
        <v>2012</v>
      </c>
      <c r="F1562" s="2">
        <f>VLOOKUP(cukier[[#This Row],[Rok]],$U$8:$V$17,2)*cukier[[#This Row],[Ilosc]]</f>
        <v>360</v>
      </c>
      <c r="G1562" s="2">
        <f>SUMIFS(C:C,A:A,"&lt;"&amp;A1562,B:B,cukier[[#This Row],[NIP]])+cukier[[#This Row],[Ilosc]]</f>
        <v>949</v>
      </c>
      <c r="H1562" s="2">
        <f>IF(cukier[[#This Row],[Dotychczas Kupno]]&lt;100, 0,IF(cukier[[#This Row],[Dotychczas Kupno]]&lt;1000, 0.05, IF(cukier[[#This Row],[Dotychczas Kupno]]&lt;10000, 0.1, 0.2)))</f>
        <v>0.05</v>
      </c>
      <c r="I1562" s="2">
        <f>cukier[[#This Row],[Rabat]]*cukier[[#This Row],[Ilosc]]</f>
        <v>8</v>
      </c>
    </row>
    <row r="1563" spans="1:9" x14ac:dyDescent="0.25">
      <c r="A1563" s="1">
        <v>40999</v>
      </c>
      <c r="B1563" s="2" t="s">
        <v>9</v>
      </c>
      <c r="C1563">
        <v>437</v>
      </c>
      <c r="D1563">
        <f>SUMIF(B:B,cukier[[#This Row],[NIP]],C:C)</f>
        <v>26955</v>
      </c>
      <c r="E1563" s="2">
        <f>YEAR(cukier[[#This Row],[Data]])</f>
        <v>2012</v>
      </c>
      <c r="F1563" s="2">
        <f>VLOOKUP(cukier[[#This Row],[Rok]],$U$8:$V$17,2)*cukier[[#This Row],[Ilosc]]</f>
        <v>983.25</v>
      </c>
      <c r="G1563" s="2">
        <f>SUMIFS(C:C,A:A,"&lt;"&amp;A1563,B:B,cukier[[#This Row],[NIP]])+cukier[[#This Row],[Ilosc]]</f>
        <v>19400</v>
      </c>
      <c r="H1563" s="2">
        <f>IF(cukier[[#This Row],[Dotychczas Kupno]]&lt;100, 0,IF(cukier[[#This Row],[Dotychczas Kupno]]&lt;1000, 0.05, IF(cukier[[#This Row],[Dotychczas Kupno]]&lt;10000, 0.1, 0.2)))</f>
        <v>0.2</v>
      </c>
      <c r="I1563" s="2">
        <f>cukier[[#This Row],[Rabat]]*cukier[[#This Row],[Ilosc]]</f>
        <v>87.4</v>
      </c>
    </row>
    <row r="1564" spans="1:9" x14ac:dyDescent="0.25">
      <c r="A1564" s="1">
        <v>41003</v>
      </c>
      <c r="B1564" s="2" t="s">
        <v>123</v>
      </c>
      <c r="C1564">
        <v>71</v>
      </c>
      <c r="D1564">
        <f>SUMIF(B:B,cukier[[#This Row],[NIP]],C:C)</f>
        <v>807</v>
      </c>
      <c r="E1564" s="2">
        <f>YEAR(cukier[[#This Row],[Data]])</f>
        <v>2012</v>
      </c>
      <c r="F1564" s="2">
        <f>VLOOKUP(cukier[[#This Row],[Rok]],$U$8:$V$17,2)*cukier[[#This Row],[Ilosc]]</f>
        <v>159.75</v>
      </c>
      <c r="G1564" s="2">
        <f>SUMIFS(C:C,A:A,"&lt;"&amp;A1564,B:B,cukier[[#This Row],[NIP]])+cukier[[#This Row],[Ilosc]]</f>
        <v>741</v>
      </c>
      <c r="H1564" s="2">
        <f>IF(cukier[[#This Row],[Dotychczas Kupno]]&lt;100, 0,IF(cukier[[#This Row],[Dotychczas Kupno]]&lt;1000, 0.05, IF(cukier[[#This Row],[Dotychczas Kupno]]&lt;10000, 0.1, 0.2)))</f>
        <v>0.05</v>
      </c>
      <c r="I1564" s="2">
        <f>cukier[[#This Row],[Rabat]]*cukier[[#This Row],[Ilosc]]</f>
        <v>3.5500000000000003</v>
      </c>
    </row>
    <row r="1565" spans="1:9" x14ac:dyDescent="0.25">
      <c r="A1565" s="1">
        <v>41004</v>
      </c>
      <c r="B1565" s="2" t="s">
        <v>66</v>
      </c>
      <c r="C1565">
        <v>35</v>
      </c>
      <c r="D1565">
        <f>SUMIF(B:B,cukier[[#This Row],[NIP]],C:C)</f>
        <v>3795</v>
      </c>
      <c r="E1565" s="2">
        <f>YEAR(cukier[[#This Row],[Data]])</f>
        <v>2012</v>
      </c>
      <c r="F1565" s="2">
        <f>VLOOKUP(cukier[[#This Row],[Rok]],$U$8:$V$17,2)*cukier[[#This Row],[Ilosc]]</f>
        <v>78.75</v>
      </c>
      <c r="G1565" s="2">
        <f>SUMIFS(C:C,A:A,"&lt;"&amp;A1565,B:B,cukier[[#This Row],[NIP]])+cukier[[#This Row],[Ilosc]]</f>
        <v>2678</v>
      </c>
      <c r="H1565" s="2">
        <f>IF(cukier[[#This Row],[Dotychczas Kupno]]&lt;100, 0,IF(cukier[[#This Row],[Dotychczas Kupno]]&lt;1000, 0.05, IF(cukier[[#This Row],[Dotychczas Kupno]]&lt;10000, 0.1, 0.2)))</f>
        <v>0.1</v>
      </c>
      <c r="I1565" s="2">
        <f>cukier[[#This Row],[Rabat]]*cukier[[#This Row],[Ilosc]]</f>
        <v>3.5</v>
      </c>
    </row>
    <row r="1566" spans="1:9" x14ac:dyDescent="0.25">
      <c r="A1566" s="1">
        <v>41005</v>
      </c>
      <c r="B1566" s="2" t="s">
        <v>22</v>
      </c>
      <c r="C1566">
        <v>116</v>
      </c>
      <c r="D1566">
        <f>SUMIF(B:B,cukier[[#This Row],[NIP]],C:C)</f>
        <v>26025</v>
      </c>
      <c r="E1566" s="2">
        <f>YEAR(cukier[[#This Row],[Data]])</f>
        <v>2012</v>
      </c>
      <c r="F1566" s="2">
        <f>VLOOKUP(cukier[[#This Row],[Rok]],$U$8:$V$17,2)*cukier[[#This Row],[Ilosc]]</f>
        <v>261</v>
      </c>
      <c r="G1566" s="2">
        <f>SUMIFS(C:C,A:A,"&lt;"&amp;A1566,B:B,cukier[[#This Row],[NIP]])+cukier[[#This Row],[Ilosc]]</f>
        <v>18768</v>
      </c>
      <c r="H1566" s="2">
        <f>IF(cukier[[#This Row],[Dotychczas Kupno]]&lt;100, 0,IF(cukier[[#This Row],[Dotychczas Kupno]]&lt;1000, 0.05, IF(cukier[[#This Row],[Dotychczas Kupno]]&lt;10000, 0.1, 0.2)))</f>
        <v>0.2</v>
      </c>
      <c r="I1566" s="2">
        <f>cukier[[#This Row],[Rabat]]*cukier[[#This Row],[Ilosc]]</f>
        <v>23.200000000000003</v>
      </c>
    </row>
    <row r="1567" spans="1:9" x14ac:dyDescent="0.25">
      <c r="A1567" s="1">
        <v>41006</v>
      </c>
      <c r="B1567" s="2" t="s">
        <v>6</v>
      </c>
      <c r="C1567">
        <v>152</v>
      </c>
      <c r="D1567">
        <f>SUMIF(B:B,cukier[[#This Row],[NIP]],C:C)</f>
        <v>4309</v>
      </c>
      <c r="E1567" s="2">
        <f>YEAR(cukier[[#This Row],[Data]])</f>
        <v>2012</v>
      </c>
      <c r="F1567" s="2">
        <f>VLOOKUP(cukier[[#This Row],[Rok]],$U$8:$V$17,2)*cukier[[#This Row],[Ilosc]]</f>
        <v>342</v>
      </c>
      <c r="G1567" s="2">
        <f>SUMIFS(C:C,A:A,"&lt;"&amp;A1567,B:B,cukier[[#This Row],[NIP]])+cukier[[#This Row],[Ilosc]]</f>
        <v>2832</v>
      </c>
      <c r="H1567" s="2">
        <f>IF(cukier[[#This Row],[Dotychczas Kupno]]&lt;100, 0,IF(cukier[[#This Row],[Dotychczas Kupno]]&lt;1000, 0.05, IF(cukier[[#This Row],[Dotychczas Kupno]]&lt;10000, 0.1, 0.2)))</f>
        <v>0.1</v>
      </c>
      <c r="I1567" s="2">
        <f>cukier[[#This Row],[Rabat]]*cukier[[#This Row],[Ilosc]]</f>
        <v>15.200000000000001</v>
      </c>
    </row>
    <row r="1568" spans="1:9" x14ac:dyDescent="0.25">
      <c r="A1568" s="1">
        <v>41011</v>
      </c>
      <c r="B1568" s="2" t="s">
        <v>7</v>
      </c>
      <c r="C1568">
        <v>309</v>
      </c>
      <c r="D1568">
        <f>SUMIF(B:B,cukier[[#This Row],[NIP]],C:C)</f>
        <v>27505</v>
      </c>
      <c r="E1568" s="2">
        <f>YEAR(cukier[[#This Row],[Data]])</f>
        <v>2012</v>
      </c>
      <c r="F1568" s="2">
        <f>VLOOKUP(cukier[[#This Row],[Rok]],$U$8:$V$17,2)*cukier[[#This Row],[Ilosc]]</f>
        <v>695.25</v>
      </c>
      <c r="G1568" s="2">
        <f>SUMIFS(C:C,A:A,"&lt;"&amp;A1568,B:B,cukier[[#This Row],[NIP]])+cukier[[#This Row],[Ilosc]]</f>
        <v>19868</v>
      </c>
      <c r="H1568" s="2">
        <f>IF(cukier[[#This Row],[Dotychczas Kupno]]&lt;100, 0,IF(cukier[[#This Row],[Dotychczas Kupno]]&lt;1000, 0.05, IF(cukier[[#This Row],[Dotychczas Kupno]]&lt;10000, 0.1, 0.2)))</f>
        <v>0.2</v>
      </c>
      <c r="I1568" s="2">
        <f>cukier[[#This Row],[Rabat]]*cukier[[#This Row],[Ilosc]]</f>
        <v>61.800000000000004</v>
      </c>
    </row>
    <row r="1569" spans="1:9" x14ac:dyDescent="0.25">
      <c r="A1569" s="1">
        <v>41011</v>
      </c>
      <c r="B1569" s="2" t="s">
        <v>81</v>
      </c>
      <c r="C1569">
        <v>7</v>
      </c>
      <c r="D1569">
        <f>SUMIF(B:B,cukier[[#This Row],[NIP]],C:C)</f>
        <v>58</v>
      </c>
      <c r="E1569" s="2">
        <f>YEAR(cukier[[#This Row],[Data]])</f>
        <v>2012</v>
      </c>
      <c r="F1569" s="2">
        <f>VLOOKUP(cukier[[#This Row],[Rok]],$U$8:$V$17,2)*cukier[[#This Row],[Ilosc]]</f>
        <v>15.75</v>
      </c>
      <c r="G1569" s="2">
        <f>SUMIFS(C:C,A:A,"&lt;"&amp;A1569,B:B,cukier[[#This Row],[NIP]])+cukier[[#This Row],[Ilosc]]</f>
        <v>45</v>
      </c>
      <c r="H1569" s="2">
        <f>IF(cukier[[#This Row],[Dotychczas Kupno]]&lt;100, 0,IF(cukier[[#This Row],[Dotychczas Kupno]]&lt;1000, 0.05, IF(cukier[[#This Row],[Dotychczas Kupno]]&lt;10000, 0.1, 0.2)))</f>
        <v>0</v>
      </c>
      <c r="I1569" s="2">
        <f>cukier[[#This Row],[Rabat]]*cukier[[#This Row],[Ilosc]]</f>
        <v>0</v>
      </c>
    </row>
    <row r="1570" spans="1:9" x14ac:dyDescent="0.25">
      <c r="A1570" s="1">
        <v>41011</v>
      </c>
      <c r="B1570" s="2" t="s">
        <v>102</v>
      </c>
      <c r="C1570">
        <v>353</v>
      </c>
      <c r="D1570">
        <f>SUMIF(B:B,cukier[[#This Row],[NIP]],C:C)</f>
        <v>7904</v>
      </c>
      <c r="E1570" s="2">
        <f>YEAR(cukier[[#This Row],[Data]])</f>
        <v>2012</v>
      </c>
      <c r="F1570" s="2">
        <f>VLOOKUP(cukier[[#This Row],[Rok]],$U$8:$V$17,2)*cukier[[#This Row],[Ilosc]]</f>
        <v>794.25</v>
      </c>
      <c r="G1570" s="2">
        <f>SUMIFS(C:C,A:A,"&lt;"&amp;A1570,B:B,cukier[[#This Row],[NIP]])+cukier[[#This Row],[Ilosc]]</f>
        <v>4946</v>
      </c>
      <c r="H1570" s="2">
        <f>IF(cukier[[#This Row],[Dotychczas Kupno]]&lt;100, 0,IF(cukier[[#This Row],[Dotychczas Kupno]]&lt;1000, 0.05, IF(cukier[[#This Row],[Dotychczas Kupno]]&lt;10000, 0.1, 0.2)))</f>
        <v>0.1</v>
      </c>
      <c r="I1570" s="2">
        <f>cukier[[#This Row],[Rabat]]*cukier[[#This Row],[Ilosc]]</f>
        <v>35.300000000000004</v>
      </c>
    </row>
    <row r="1571" spans="1:9" x14ac:dyDescent="0.25">
      <c r="A1571" s="1">
        <v>41012</v>
      </c>
      <c r="B1571" s="2" t="s">
        <v>187</v>
      </c>
      <c r="C1571">
        <v>3</v>
      </c>
      <c r="D1571">
        <f>SUMIF(B:B,cukier[[#This Row],[NIP]],C:C)</f>
        <v>16</v>
      </c>
      <c r="E1571" s="2">
        <f>YEAR(cukier[[#This Row],[Data]])</f>
        <v>2012</v>
      </c>
      <c r="F1571" s="2">
        <f>VLOOKUP(cukier[[#This Row],[Rok]],$U$8:$V$17,2)*cukier[[#This Row],[Ilosc]]</f>
        <v>6.75</v>
      </c>
      <c r="G1571" s="2">
        <f>SUMIFS(C:C,A:A,"&lt;"&amp;A1571,B:B,cukier[[#This Row],[NIP]])+cukier[[#This Row],[Ilosc]]</f>
        <v>16</v>
      </c>
      <c r="H1571" s="2">
        <f>IF(cukier[[#This Row],[Dotychczas Kupno]]&lt;100, 0,IF(cukier[[#This Row],[Dotychczas Kupno]]&lt;1000, 0.05, IF(cukier[[#This Row],[Dotychczas Kupno]]&lt;10000, 0.1, 0.2)))</f>
        <v>0</v>
      </c>
      <c r="I1571" s="2">
        <f>cukier[[#This Row],[Rabat]]*cukier[[#This Row],[Ilosc]]</f>
        <v>0</v>
      </c>
    </row>
    <row r="1572" spans="1:9" x14ac:dyDescent="0.25">
      <c r="A1572" s="1">
        <v>41013</v>
      </c>
      <c r="B1572" s="2" t="s">
        <v>14</v>
      </c>
      <c r="C1572">
        <v>166</v>
      </c>
      <c r="D1572">
        <f>SUMIF(B:B,cukier[[#This Row],[NIP]],C:C)</f>
        <v>23660</v>
      </c>
      <c r="E1572" s="2">
        <f>YEAR(cukier[[#This Row],[Data]])</f>
        <v>2012</v>
      </c>
      <c r="F1572" s="2">
        <f>VLOOKUP(cukier[[#This Row],[Rok]],$U$8:$V$17,2)*cukier[[#This Row],[Ilosc]]</f>
        <v>373.5</v>
      </c>
      <c r="G1572" s="2">
        <f>SUMIFS(C:C,A:A,"&lt;"&amp;A1572,B:B,cukier[[#This Row],[NIP]])+cukier[[#This Row],[Ilosc]]</f>
        <v>17417</v>
      </c>
      <c r="H1572" s="2">
        <f>IF(cukier[[#This Row],[Dotychczas Kupno]]&lt;100, 0,IF(cukier[[#This Row],[Dotychczas Kupno]]&lt;1000, 0.05, IF(cukier[[#This Row],[Dotychczas Kupno]]&lt;10000, 0.1, 0.2)))</f>
        <v>0.2</v>
      </c>
      <c r="I1572" s="2">
        <f>cukier[[#This Row],[Rabat]]*cukier[[#This Row],[Ilosc]]</f>
        <v>33.200000000000003</v>
      </c>
    </row>
    <row r="1573" spans="1:9" x14ac:dyDescent="0.25">
      <c r="A1573" s="1">
        <v>41014</v>
      </c>
      <c r="B1573" s="2" t="s">
        <v>224</v>
      </c>
      <c r="C1573">
        <v>14</v>
      </c>
      <c r="D1573">
        <f>SUMIF(B:B,cukier[[#This Row],[NIP]],C:C)</f>
        <v>18</v>
      </c>
      <c r="E1573" s="2">
        <f>YEAR(cukier[[#This Row],[Data]])</f>
        <v>2012</v>
      </c>
      <c r="F1573" s="2">
        <f>VLOOKUP(cukier[[#This Row],[Rok]],$U$8:$V$17,2)*cukier[[#This Row],[Ilosc]]</f>
        <v>31.5</v>
      </c>
      <c r="G1573" s="2">
        <f>SUMIFS(C:C,A:A,"&lt;"&amp;A1573,B:B,cukier[[#This Row],[NIP]])+cukier[[#This Row],[Ilosc]]</f>
        <v>18</v>
      </c>
      <c r="H1573" s="2">
        <f>IF(cukier[[#This Row],[Dotychczas Kupno]]&lt;100, 0,IF(cukier[[#This Row],[Dotychczas Kupno]]&lt;1000, 0.05, IF(cukier[[#This Row],[Dotychczas Kupno]]&lt;10000, 0.1, 0.2)))</f>
        <v>0</v>
      </c>
      <c r="I1573" s="2">
        <f>cukier[[#This Row],[Rabat]]*cukier[[#This Row],[Ilosc]]</f>
        <v>0</v>
      </c>
    </row>
    <row r="1574" spans="1:9" x14ac:dyDescent="0.25">
      <c r="A1574" s="1">
        <v>41014</v>
      </c>
      <c r="B1574" s="2" t="s">
        <v>6</v>
      </c>
      <c r="C1574">
        <v>141</v>
      </c>
      <c r="D1574">
        <f>SUMIF(B:B,cukier[[#This Row],[NIP]],C:C)</f>
        <v>4309</v>
      </c>
      <c r="E1574" s="2">
        <f>YEAR(cukier[[#This Row],[Data]])</f>
        <v>2012</v>
      </c>
      <c r="F1574" s="2">
        <f>VLOOKUP(cukier[[#This Row],[Rok]],$U$8:$V$17,2)*cukier[[#This Row],[Ilosc]]</f>
        <v>317.25</v>
      </c>
      <c r="G1574" s="2">
        <f>SUMIFS(C:C,A:A,"&lt;"&amp;A1574,B:B,cukier[[#This Row],[NIP]])+cukier[[#This Row],[Ilosc]]</f>
        <v>2973</v>
      </c>
      <c r="H1574" s="2">
        <f>IF(cukier[[#This Row],[Dotychczas Kupno]]&lt;100, 0,IF(cukier[[#This Row],[Dotychczas Kupno]]&lt;1000, 0.05, IF(cukier[[#This Row],[Dotychczas Kupno]]&lt;10000, 0.1, 0.2)))</f>
        <v>0.1</v>
      </c>
      <c r="I1574" s="2">
        <f>cukier[[#This Row],[Rabat]]*cukier[[#This Row],[Ilosc]]</f>
        <v>14.100000000000001</v>
      </c>
    </row>
    <row r="1575" spans="1:9" x14ac:dyDescent="0.25">
      <c r="A1575" s="1">
        <v>41014</v>
      </c>
      <c r="B1575" s="2" t="s">
        <v>229</v>
      </c>
      <c r="C1575">
        <v>15</v>
      </c>
      <c r="D1575">
        <f>SUMIF(B:B,cukier[[#This Row],[NIP]],C:C)</f>
        <v>25</v>
      </c>
      <c r="E1575" s="2">
        <f>YEAR(cukier[[#This Row],[Data]])</f>
        <v>2012</v>
      </c>
      <c r="F1575" s="2">
        <f>VLOOKUP(cukier[[#This Row],[Rok]],$U$8:$V$17,2)*cukier[[#This Row],[Ilosc]]</f>
        <v>33.75</v>
      </c>
      <c r="G1575" s="2">
        <f>SUMIFS(C:C,A:A,"&lt;"&amp;A1575,B:B,cukier[[#This Row],[NIP]])+cukier[[#This Row],[Ilosc]]</f>
        <v>15</v>
      </c>
      <c r="H1575" s="2">
        <f>IF(cukier[[#This Row],[Dotychczas Kupno]]&lt;100, 0,IF(cukier[[#This Row],[Dotychczas Kupno]]&lt;1000, 0.05, IF(cukier[[#This Row],[Dotychczas Kupno]]&lt;10000, 0.1, 0.2)))</f>
        <v>0</v>
      </c>
      <c r="I1575" s="2">
        <f>cukier[[#This Row],[Rabat]]*cukier[[#This Row],[Ilosc]]</f>
        <v>0</v>
      </c>
    </row>
    <row r="1576" spans="1:9" x14ac:dyDescent="0.25">
      <c r="A1576" s="1">
        <v>41020</v>
      </c>
      <c r="B1576" s="2" t="s">
        <v>22</v>
      </c>
      <c r="C1576">
        <v>157</v>
      </c>
      <c r="D1576">
        <f>SUMIF(B:B,cukier[[#This Row],[NIP]],C:C)</f>
        <v>26025</v>
      </c>
      <c r="E1576" s="2">
        <f>YEAR(cukier[[#This Row],[Data]])</f>
        <v>2012</v>
      </c>
      <c r="F1576" s="2">
        <f>VLOOKUP(cukier[[#This Row],[Rok]],$U$8:$V$17,2)*cukier[[#This Row],[Ilosc]]</f>
        <v>353.25</v>
      </c>
      <c r="G1576" s="2">
        <f>SUMIFS(C:C,A:A,"&lt;"&amp;A1576,B:B,cukier[[#This Row],[NIP]])+cukier[[#This Row],[Ilosc]]</f>
        <v>18925</v>
      </c>
      <c r="H1576" s="2">
        <f>IF(cukier[[#This Row],[Dotychczas Kupno]]&lt;100, 0,IF(cukier[[#This Row],[Dotychczas Kupno]]&lt;1000, 0.05, IF(cukier[[#This Row],[Dotychczas Kupno]]&lt;10000, 0.1, 0.2)))</f>
        <v>0.2</v>
      </c>
      <c r="I1576" s="2">
        <f>cukier[[#This Row],[Rabat]]*cukier[[#This Row],[Ilosc]]</f>
        <v>31.400000000000002</v>
      </c>
    </row>
    <row r="1577" spans="1:9" x14ac:dyDescent="0.25">
      <c r="A1577" s="1">
        <v>41025</v>
      </c>
      <c r="B1577" s="2" t="s">
        <v>9</v>
      </c>
      <c r="C1577">
        <v>191</v>
      </c>
      <c r="D1577">
        <f>SUMIF(B:B,cukier[[#This Row],[NIP]],C:C)</f>
        <v>26955</v>
      </c>
      <c r="E1577" s="2">
        <f>YEAR(cukier[[#This Row],[Data]])</f>
        <v>2012</v>
      </c>
      <c r="F1577" s="2">
        <f>VLOOKUP(cukier[[#This Row],[Rok]],$U$8:$V$17,2)*cukier[[#This Row],[Ilosc]]</f>
        <v>429.75</v>
      </c>
      <c r="G1577" s="2">
        <f>SUMIFS(C:C,A:A,"&lt;"&amp;A1577,B:B,cukier[[#This Row],[NIP]])+cukier[[#This Row],[Ilosc]]</f>
        <v>19591</v>
      </c>
      <c r="H1577" s="2">
        <f>IF(cukier[[#This Row],[Dotychczas Kupno]]&lt;100, 0,IF(cukier[[#This Row],[Dotychczas Kupno]]&lt;1000, 0.05, IF(cukier[[#This Row],[Dotychczas Kupno]]&lt;10000, 0.1, 0.2)))</f>
        <v>0.2</v>
      </c>
      <c r="I1577" s="2">
        <f>cukier[[#This Row],[Rabat]]*cukier[[#This Row],[Ilosc]]</f>
        <v>38.200000000000003</v>
      </c>
    </row>
    <row r="1578" spans="1:9" x14ac:dyDescent="0.25">
      <c r="A1578" s="1">
        <v>41026</v>
      </c>
      <c r="B1578" s="2" t="s">
        <v>36</v>
      </c>
      <c r="C1578">
        <v>7</v>
      </c>
      <c r="D1578">
        <f>SUMIF(B:B,cukier[[#This Row],[NIP]],C:C)</f>
        <v>48</v>
      </c>
      <c r="E1578" s="2">
        <f>YEAR(cukier[[#This Row],[Data]])</f>
        <v>2012</v>
      </c>
      <c r="F1578" s="2">
        <f>VLOOKUP(cukier[[#This Row],[Rok]],$U$8:$V$17,2)*cukier[[#This Row],[Ilosc]]</f>
        <v>15.75</v>
      </c>
      <c r="G1578" s="2">
        <f>SUMIFS(C:C,A:A,"&lt;"&amp;A1578,B:B,cukier[[#This Row],[NIP]])+cukier[[#This Row],[Ilosc]]</f>
        <v>48</v>
      </c>
      <c r="H1578" s="2">
        <f>IF(cukier[[#This Row],[Dotychczas Kupno]]&lt;100, 0,IF(cukier[[#This Row],[Dotychczas Kupno]]&lt;1000, 0.05, IF(cukier[[#This Row],[Dotychczas Kupno]]&lt;10000, 0.1, 0.2)))</f>
        <v>0</v>
      </c>
      <c r="I1578" s="2">
        <f>cukier[[#This Row],[Rabat]]*cukier[[#This Row],[Ilosc]]</f>
        <v>0</v>
      </c>
    </row>
    <row r="1579" spans="1:9" x14ac:dyDescent="0.25">
      <c r="A1579" s="1">
        <v>41027</v>
      </c>
      <c r="B1579" s="2" t="s">
        <v>26</v>
      </c>
      <c r="C1579">
        <v>200</v>
      </c>
      <c r="D1579">
        <f>SUMIF(B:B,cukier[[#This Row],[NIP]],C:C)</f>
        <v>2286</v>
      </c>
      <c r="E1579" s="2">
        <f>YEAR(cukier[[#This Row],[Data]])</f>
        <v>2012</v>
      </c>
      <c r="F1579" s="2">
        <f>VLOOKUP(cukier[[#This Row],[Rok]],$U$8:$V$17,2)*cukier[[#This Row],[Ilosc]]</f>
        <v>450</v>
      </c>
      <c r="G1579" s="2">
        <f>SUMIFS(C:C,A:A,"&lt;"&amp;A1579,B:B,cukier[[#This Row],[NIP]])+cukier[[#This Row],[Ilosc]]</f>
        <v>1545</v>
      </c>
      <c r="H1579" s="2">
        <f>IF(cukier[[#This Row],[Dotychczas Kupno]]&lt;100, 0,IF(cukier[[#This Row],[Dotychczas Kupno]]&lt;1000, 0.05, IF(cukier[[#This Row],[Dotychczas Kupno]]&lt;10000, 0.1, 0.2)))</f>
        <v>0.1</v>
      </c>
      <c r="I1579" s="2">
        <f>cukier[[#This Row],[Rabat]]*cukier[[#This Row],[Ilosc]]</f>
        <v>20</v>
      </c>
    </row>
    <row r="1580" spans="1:9" x14ac:dyDescent="0.25">
      <c r="A1580" s="1">
        <v>41033</v>
      </c>
      <c r="B1580" s="2" t="s">
        <v>149</v>
      </c>
      <c r="C1580">
        <v>15</v>
      </c>
      <c r="D1580">
        <f>SUMIF(B:B,cukier[[#This Row],[NIP]],C:C)</f>
        <v>67</v>
      </c>
      <c r="E1580" s="2">
        <f>YEAR(cukier[[#This Row],[Data]])</f>
        <v>2012</v>
      </c>
      <c r="F1580" s="2">
        <f>VLOOKUP(cukier[[#This Row],[Rok]],$U$8:$V$17,2)*cukier[[#This Row],[Ilosc]]</f>
        <v>33.75</v>
      </c>
      <c r="G1580" s="2">
        <f>SUMIFS(C:C,A:A,"&lt;"&amp;A1580,B:B,cukier[[#This Row],[NIP]])+cukier[[#This Row],[Ilosc]]</f>
        <v>67</v>
      </c>
      <c r="H1580" s="2">
        <f>IF(cukier[[#This Row],[Dotychczas Kupno]]&lt;100, 0,IF(cukier[[#This Row],[Dotychczas Kupno]]&lt;1000, 0.05, IF(cukier[[#This Row],[Dotychczas Kupno]]&lt;10000, 0.1, 0.2)))</f>
        <v>0</v>
      </c>
      <c r="I1580" s="2">
        <f>cukier[[#This Row],[Rabat]]*cukier[[#This Row],[Ilosc]]</f>
        <v>0</v>
      </c>
    </row>
    <row r="1581" spans="1:9" x14ac:dyDescent="0.25">
      <c r="A1581" s="1">
        <v>41033</v>
      </c>
      <c r="B1581" s="2" t="s">
        <v>171</v>
      </c>
      <c r="C1581">
        <v>7</v>
      </c>
      <c r="D1581">
        <f>SUMIF(B:B,cukier[[#This Row],[NIP]],C:C)</f>
        <v>29</v>
      </c>
      <c r="E1581" s="2">
        <f>YEAR(cukier[[#This Row],[Data]])</f>
        <v>2012</v>
      </c>
      <c r="F1581" s="2">
        <f>VLOOKUP(cukier[[#This Row],[Rok]],$U$8:$V$17,2)*cukier[[#This Row],[Ilosc]]</f>
        <v>15.75</v>
      </c>
      <c r="G1581" s="2">
        <f>SUMIFS(C:C,A:A,"&lt;"&amp;A1581,B:B,cukier[[#This Row],[NIP]])+cukier[[#This Row],[Ilosc]]</f>
        <v>9</v>
      </c>
      <c r="H1581" s="2">
        <f>IF(cukier[[#This Row],[Dotychczas Kupno]]&lt;100, 0,IF(cukier[[#This Row],[Dotychczas Kupno]]&lt;1000, 0.05, IF(cukier[[#This Row],[Dotychczas Kupno]]&lt;10000, 0.1, 0.2)))</f>
        <v>0</v>
      </c>
      <c r="I1581" s="2">
        <f>cukier[[#This Row],[Rabat]]*cukier[[#This Row],[Ilosc]]</f>
        <v>0</v>
      </c>
    </row>
    <row r="1582" spans="1:9" x14ac:dyDescent="0.25">
      <c r="A1582" s="1">
        <v>41033</v>
      </c>
      <c r="B1582" s="2" t="s">
        <v>14</v>
      </c>
      <c r="C1582">
        <v>235</v>
      </c>
      <c r="D1582">
        <f>SUMIF(B:B,cukier[[#This Row],[NIP]],C:C)</f>
        <v>23660</v>
      </c>
      <c r="E1582" s="2">
        <f>YEAR(cukier[[#This Row],[Data]])</f>
        <v>2012</v>
      </c>
      <c r="F1582" s="2">
        <f>VLOOKUP(cukier[[#This Row],[Rok]],$U$8:$V$17,2)*cukier[[#This Row],[Ilosc]]</f>
        <v>528.75</v>
      </c>
      <c r="G1582" s="2">
        <f>SUMIFS(C:C,A:A,"&lt;"&amp;A1582,B:B,cukier[[#This Row],[NIP]])+cukier[[#This Row],[Ilosc]]</f>
        <v>17652</v>
      </c>
      <c r="H1582" s="2">
        <f>IF(cukier[[#This Row],[Dotychczas Kupno]]&lt;100, 0,IF(cukier[[#This Row],[Dotychczas Kupno]]&lt;1000, 0.05, IF(cukier[[#This Row],[Dotychczas Kupno]]&lt;10000, 0.1, 0.2)))</f>
        <v>0.2</v>
      </c>
      <c r="I1582" s="2">
        <f>cukier[[#This Row],[Rabat]]*cukier[[#This Row],[Ilosc]]</f>
        <v>47</v>
      </c>
    </row>
    <row r="1583" spans="1:9" x14ac:dyDescent="0.25">
      <c r="A1583" s="1">
        <v>41034</v>
      </c>
      <c r="B1583" s="2" t="s">
        <v>50</v>
      </c>
      <c r="C1583">
        <v>301</v>
      </c>
      <c r="D1583">
        <f>SUMIF(B:B,cukier[[#This Row],[NIP]],C:C)</f>
        <v>22352</v>
      </c>
      <c r="E1583" s="2">
        <f>YEAR(cukier[[#This Row],[Data]])</f>
        <v>2012</v>
      </c>
      <c r="F1583" s="2">
        <f>VLOOKUP(cukier[[#This Row],[Rok]],$U$8:$V$17,2)*cukier[[#This Row],[Ilosc]]</f>
        <v>677.25</v>
      </c>
      <c r="G1583" s="2">
        <f>SUMIFS(C:C,A:A,"&lt;"&amp;A1583,B:B,cukier[[#This Row],[NIP]])+cukier[[#This Row],[Ilosc]]</f>
        <v>18756</v>
      </c>
      <c r="H1583" s="2">
        <f>IF(cukier[[#This Row],[Dotychczas Kupno]]&lt;100, 0,IF(cukier[[#This Row],[Dotychczas Kupno]]&lt;1000, 0.05, IF(cukier[[#This Row],[Dotychczas Kupno]]&lt;10000, 0.1, 0.2)))</f>
        <v>0.2</v>
      </c>
      <c r="I1583" s="2">
        <f>cukier[[#This Row],[Rabat]]*cukier[[#This Row],[Ilosc]]</f>
        <v>60.2</v>
      </c>
    </row>
    <row r="1584" spans="1:9" x14ac:dyDescent="0.25">
      <c r="A1584" s="1">
        <v>41036</v>
      </c>
      <c r="B1584" s="2" t="s">
        <v>5</v>
      </c>
      <c r="C1584">
        <v>136</v>
      </c>
      <c r="D1584">
        <f>SUMIF(B:B,cukier[[#This Row],[NIP]],C:C)</f>
        <v>11402</v>
      </c>
      <c r="E1584" s="2">
        <f>YEAR(cukier[[#This Row],[Data]])</f>
        <v>2012</v>
      </c>
      <c r="F1584" s="2">
        <f>VLOOKUP(cukier[[#This Row],[Rok]],$U$8:$V$17,2)*cukier[[#This Row],[Ilosc]]</f>
        <v>306</v>
      </c>
      <c r="G1584" s="2">
        <f>SUMIFS(C:C,A:A,"&lt;"&amp;A1584,B:B,cukier[[#This Row],[NIP]])+cukier[[#This Row],[Ilosc]]</f>
        <v>8806</v>
      </c>
      <c r="H1584" s="2">
        <f>IF(cukier[[#This Row],[Dotychczas Kupno]]&lt;100, 0,IF(cukier[[#This Row],[Dotychczas Kupno]]&lt;1000, 0.05, IF(cukier[[#This Row],[Dotychczas Kupno]]&lt;10000, 0.1, 0.2)))</f>
        <v>0.1</v>
      </c>
      <c r="I1584" s="2">
        <f>cukier[[#This Row],[Rabat]]*cukier[[#This Row],[Ilosc]]</f>
        <v>13.600000000000001</v>
      </c>
    </row>
    <row r="1585" spans="1:9" x14ac:dyDescent="0.25">
      <c r="A1585" s="1">
        <v>41036</v>
      </c>
      <c r="B1585" s="2" t="s">
        <v>126</v>
      </c>
      <c r="C1585">
        <v>5</v>
      </c>
      <c r="D1585">
        <f>SUMIF(B:B,cukier[[#This Row],[NIP]],C:C)</f>
        <v>50</v>
      </c>
      <c r="E1585" s="2">
        <f>YEAR(cukier[[#This Row],[Data]])</f>
        <v>2012</v>
      </c>
      <c r="F1585" s="2">
        <f>VLOOKUP(cukier[[#This Row],[Rok]],$U$8:$V$17,2)*cukier[[#This Row],[Ilosc]]</f>
        <v>11.25</v>
      </c>
      <c r="G1585" s="2">
        <f>SUMIFS(C:C,A:A,"&lt;"&amp;A1585,B:B,cukier[[#This Row],[NIP]])+cukier[[#This Row],[Ilosc]]</f>
        <v>50</v>
      </c>
      <c r="H1585" s="2">
        <f>IF(cukier[[#This Row],[Dotychczas Kupno]]&lt;100, 0,IF(cukier[[#This Row],[Dotychczas Kupno]]&lt;1000, 0.05, IF(cukier[[#This Row],[Dotychczas Kupno]]&lt;10000, 0.1, 0.2)))</f>
        <v>0</v>
      </c>
      <c r="I1585" s="2">
        <f>cukier[[#This Row],[Rabat]]*cukier[[#This Row],[Ilosc]]</f>
        <v>0</v>
      </c>
    </row>
    <row r="1586" spans="1:9" x14ac:dyDescent="0.25">
      <c r="A1586" s="1">
        <v>41037</v>
      </c>
      <c r="B1586" s="2" t="s">
        <v>7</v>
      </c>
      <c r="C1586">
        <v>280</v>
      </c>
      <c r="D1586">
        <f>SUMIF(B:B,cukier[[#This Row],[NIP]],C:C)</f>
        <v>27505</v>
      </c>
      <c r="E1586" s="2">
        <f>YEAR(cukier[[#This Row],[Data]])</f>
        <v>2012</v>
      </c>
      <c r="F1586" s="2">
        <f>VLOOKUP(cukier[[#This Row],[Rok]],$U$8:$V$17,2)*cukier[[#This Row],[Ilosc]]</f>
        <v>630</v>
      </c>
      <c r="G1586" s="2">
        <f>SUMIFS(C:C,A:A,"&lt;"&amp;A1586,B:B,cukier[[#This Row],[NIP]])+cukier[[#This Row],[Ilosc]]</f>
        <v>20148</v>
      </c>
      <c r="H1586" s="2">
        <f>IF(cukier[[#This Row],[Dotychczas Kupno]]&lt;100, 0,IF(cukier[[#This Row],[Dotychczas Kupno]]&lt;1000, 0.05, IF(cukier[[#This Row],[Dotychczas Kupno]]&lt;10000, 0.1, 0.2)))</f>
        <v>0.2</v>
      </c>
      <c r="I1586" s="2">
        <f>cukier[[#This Row],[Rabat]]*cukier[[#This Row],[Ilosc]]</f>
        <v>56</v>
      </c>
    </row>
    <row r="1587" spans="1:9" x14ac:dyDescent="0.25">
      <c r="A1587" s="1">
        <v>41037</v>
      </c>
      <c r="B1587" s="2" t="s">
        <v>65</v>
      </c>
      <c r="C1587">
        <v>3</v>
      </c>
      <c r="D1587">
        <f>SUMIF(B:B,cukier[[#This Row],[NIP]],C:C)</f>
        <v>23</v>
      </c>
      <c r="E1587" s="2">
        <f>YEAR(cukier[[#This Row],[Data]])</f>
        <v>2012</v>
      </c>
      <c r="F1587" s="2">
        <f>VLOOKUP(cukier[[#This Row],[Rok]],$U$8:$V$17,2)*cukier[[#This Row],[Ilosc]]</f>
        <v>6.75</v>
      </c>
      <c r="G1587" s="2">
        <f>SUMIFS(C:C,A:A,"&lt;"&amp;A1587,B:B,cukier[[#This Row],[NIP]])+cukier[[#This Row],[Ilosc]]</f>
        <v>23</v>
      </c>
      <c r="H1587" s="2">
        <f>IF(cukier[[#This Row],[Dotychczas Kupno]]&lt;100, 0,IF(cukier[[#This Row],[Dotychczas Kupno]]&lt;1000, 0.05, IF(cukier[[#This Row],[Dotychczas Kupno]]&lt;10000, 0.1, 0.2)))</f>
        <v>0</v>
      </c>
      <c r="I1587" s="2">
        <f>cukier[[#This Row],[Rabat]]*cukier[[#This Row],[Ilosc]]</f>
        <v>0</v>
      </c>
    </row>
    <row r="1588" spans="1:9" x14ac:dyDescent="0.25">
      <c r="A1588" s="1">
        <v>41040</v>
      </c>
      <c r="B1588" s="2" t="s">
        <v>206</v>
      </c>
      <c r="C1588">
        <v>14</v>
      </c>
      <c r="D1588">
        <f>SUMIF(B:B,cukier[[#This Row],[NIP]],C:C)</f>
        <v>21</v>
      </c>
      <c r="E1588" s="2">
        <f>YEAR(cukier[[#This Row],[Data]])</f>
        <v>2012</v>
      </c>
      <c r="F1588" s="2">
        <f>VLOOKUP(cukier[[#This Row],[Rok]],$U$8:$V$17,2)*cukier[[#This Row],[Ilosc]]</f>
        <v>31.5</v>
      </c>
      <c r="G1588" s="2">
        <f>SUMIFS(C:C,A:A,"&lt;"&amp;A1588,B:B,cukier[[#This Row],[NIP]])+cukier[[#This Row],[Ilosc]]</f>
        <v>15</v>
      </c>
      <c r="H1588" s="2">
        <f>IF(cukier[[#This Row],[Dotychczas Kupno]]&lt;100, 0,IF(cukier[[#This Row],[Dotychczas Kupno]]&lt;1000, 0.05, IF(cukier[[#This Row],[Dotychczas Kupno]]&lt;10000, 0.1, 0.2)))</f>
        <v>0</v>
      </c>
      <c r="I1588" s="2">
        <f>cukier[[#This Row],[Rabat]]*cukier[[#This Row],[Ilosc]]</f>
        <v>0</v>
      </c>
    </row>
    <row r="1589" spans="1:9" x14ac:dyDescent="0.25">
      <c r="A1589" s="1">
        <v>41041</v>
      </c>
      <c r="B1589" s="2" t="s">
        <v>10</v>
      </c>
      <c r="C1589">
        <v>79</v>
      </c>
      <c r="D1589">
        <f>SUMIF(B:B,cukier[[#This Row],[NIP]],C:C)</f>
        <v>4831</v>
      </c>
      <c r="E1589" s="2">
        <f>YEAR(cukier[[#This Row],[Data]])</f>
        <v>2012</v>
      </c>
      <c r="F1589" s="2">
        <f>VLOOKUP(cukier[[#This Row],[Rok]],$U$8:$V$17,2)*cukier[[#This Row],[Ilosc]]</f>
        <v>177.75</v>
      </c>
      <c r="G1589" s="2">
        <f>SUMIFS(C:C,A:A,"&lt;"&amp;A1589,B:B,cukier[[#This Row],[NIP]])+cukier[[#This Row],[Ilosc]]</f>
        <v>3341</v>
      </c>
      <c r="H1589" s="2">
        <f>IF(cukier[[#This Row],[Dotychczas Kupno]]&lt;100, 0,IF(cukier[[#This Row],[Dotychczas Kupno]]&lt;1000, 0.05, IF(cukier[[#This Row],[Dotychczas Kupno]]&lt;10000, 0.1, 0.2)))</f>
        <v>0.1</v>
      </c>
      <c r="I1589" s="2">
        <f>cukier[[#This Row],[Rabat]]*cukier[[#This Row],[Ilosc]]</f>
        <v>7.9</v>
      </c>
    </row>
    <row r="1590" spans="1:9" x14ac:dyDescent="0.25">
      <c r="A1590" s="1">
        <v>41042</v>
      </c>
      <c r="B1590" s="2" t="s">
        <v>173</v>
      </c>
      <c r="C1590">
        <v>86</v>
      </c>
      <c r="D1590">
        <f>SUMIF(B:B,cukier[[#This Row],[NIP]],C:C)</f>
        <v>641</v>
      </c>
      <c r="E1590" s="2">
        <f>YEAR(cukier[[#This Row],[Data]])</f>
        <v>2012</v>
      </c>
      <c r="F1590" s="2">
        <f>VLOOKUP(cukier[[#This Row],[Rok]],$U$8:$V$17,2)*cukier[[#This Row],[Ilosc]]</f>
        <v>193.5</v>
      </c>
      <c r="G1590" s="2">
        <f>SUMIFS(C:C,A:A,"&lt;"&amp;A1590,B:B,cukier[[#This Row],[NIP]])+cukier[[#This Row],[Ilosc]]</f>
        <v>491</v>
      </c>
      <c r="H1590" s="2">
        <f>IF(cukier[[#This Row],[Dotychczas Kupno]]&lt;100, 0,IF(cukier[[#This Row],[Dotychczas Kupno]]&lt;1000, 0.05, IF(cukier[[#This Row],[Dotychczas Kupno]]&lt;10000, 0.1, 0.2)))</f>
        <v>0.05</v>
      </c>
      <c r="I1590" s="2">
        <f>cukier[[#This Row],[Rabat]]*cukier[[#This Row],[Ilosc]]</f>
        <v>4.3</v>
      </c>
    </row>
    <row r="1591" spans="1:9" x14ac:dyDescent="0.25">
      <c r="A1591" s="1">
        <v>41042</v>
      </c>
      <c r="B1591" s="2" t="s">
        <v>23</v>
      </c>
      <c r="C1591">
        <v>70</v>
      </c>
      <c r="D1591">
        <f>SUMIF(B:B,cukier[[#This Row],[NIP]],C:C)</f>
        <v>3905</v>
      </c>
      <c r="E1591" s="2">
        <f>YEAR(cukier[[#This Row],[Data]])</f>
        <v>2012</v>
      </c>
      <c r="F1591" s="2">
        <f>VLOOKUP(cukier[[#This Row],[Rok]],$U$8:$V$17,2)*cukier[[#This Row],[Ilosc]]</f>
        <v>157.5</v>
      </c>
      <c r="G1591" s="2">
        <f>SUMIFS(C:C,A:A,"&lt;"&amp;A1591,B:B,cukier[[#This Row],[NIP]])+cukier[[#This Row],[Ilosc]]</f>
        <v>3297</v>
      </c>
      <c r="H1591" s="2">
        <f>IF(cukier[[#This Row],[Dotychczas Kupno]]&lt;100, 0,IF(cukier[[#This Row],[Dotychczas Kupno]]&lt;1000, 0.05, IF(cukier[[#This Row],[Dotychczas Kupno]]&lt;10000, 0.1, 0.2)))</f>
        <v>0.1</v>
      </c>
      <c r="I1591" s="2">
        <f>cukier[[#This Row],[Rabat]]*cukier[[#This Row],[Ilosc]]</f>
        <v>7</v>
      </c>
    </row>
    <row r="1592" spans="1:9" x14ac:dyDescent="0.25">
      <c r="A1592" s="1">
        <v>41043</v>
      </c>
      <c r="B1592" s="2" t="s">
        <v>20</v>
      </c>
      <c r="C1592">
        <v>189</v>
      </c>
      <c r="D1592">
        <f>SUMIF(B:B,cukier[[#This Row],[NIP]],C:C)</f>
        <v>1822</v>
      </c>
      <c r="E1592" s="2">
        <f>YEAR(cukier[[#This Row],[Data]])</f>
        <v>2012</v>
      </c>
      <c r="F1592" s="2">
        <f>VLOOKUP(cukier[[#This Row],[Rok]],$U$8:$V$17,2)*cukier[[#This Row],[Ilosc]]</f>
        <v>425.25</v>
      </c>
      <c r="G1592" s="2">
        <f>SUMIFS(C:C,A:A,"&lt;"&amp;A1592,B:B,cukier[[#This Row],[NIP]])+cukier[[#This Row],[Ilosc]]</f>
        <v>1138</v>
      </c>
      <c r="H1592" s="2">
        <f>IF(cukier[[#This Row],[Dotychczas Kupno]]&lt;100, 0,IF(cukier[[#This Row],[Dotychczas Kupno]]&lt;1000, 0.05, IF(cukier[[#This Row],[Dotychczas Kupno]]&lt;10000, 0.1, 0.2)))</f>
        <v>0.1</v>
      </c>
      <c r="I1592" s="2">
        <f>cukier[[#This Row],[Rabat]]*cukier[[#This Row],[Ilosc]]</f>
        <v>18.900000000000002</v>
      </c>
    </row>
    <row r="1593" spans="1:9" x14ac:dyDescent="0.25">
      <c r="A1593" s="1">
        <v>41043</v>
      </c>
      <c r="B1593" s="2" t="s">
        <v>55</v>
      </c>
      <c r="C1593">
        <v>111</v>
      </c>
      <c r="D1593">
        <f>SUMIF(B:B,cukier[[#This Row],[NIP]],C:C)</f>
        <v>4926</v>
      </c>
      <c r="E1593" s="2">
        <f>YEAR(cukier[[#This Row],[Data]])</f>
        <v>2012</v>
      </c>
      <c r="F1593" s="2">
        <f>VLOOKUP(cukier[[#This Row],[Rok]],$U$8:$V$17,2)*cukier[[#This Row],[Ilosc]]</f>
        <v>249.75</v>
      </c>
      <c r="G1593" s="2">
        <f>SUMIFS(C:C,A:A,"&lt;"&amp;A1593,B:B,cukier[[#This Row],[NIP]])+cukier[[#This Row],[Ilosc]]</f>
        <v>3661</v>
      </c>
      <c r="H1593" s="2">
        <f>IF(cukier[[#This Row],[Dotychczas Kupno]]&lt;100, 0,IF(cukier[[#This Row],[Dotychczas Kupno]]&lt;1000, 0.05, IF(cukier[[#This Row],[Dotychczas Kupno]]&lt;10000, 0.1, 0.2)))</f>
        <v>0.1</v>
      </c>
      <c r="I1593" s="2">
        <f>cukier[[#This Row],[Rabat]]*cukier[[#This Row],[Ilosc]]</f>
        <v>11.100000000000001</v>
      </c>
    </row>
    <row r="1594" spans="1:9" x14ac:dyDescent="0.25">
      <c r="A1594" s="1">
        <v>41046</v>
      </c>
      <c r="B1594" s="2" t="s">
        <v>19</v>
      </c>
      <c r="C1594">
        <v>158</v>
      </c>
      <c r="D1594">
        <f>SUMIF(B:B,cukier[[#This Row],[NIP]],C:C)</f>
        <v>4784</v>
      </c>
      <c r="E1594" s="2">
        <f>YEAR(cukier[[#This Row],[Data]])</f>
        <v>2012</v>
      </c>
      <c r="F1594" s="2">
        <f>VLOOKUP(cukier[[#This Row],[Rok]],$U$8:$V$17,2)*cukier[[#This Row],[Ilosc]]</f>
        <v>355.5</v>
      </c>
      <c r="G1594" s="2">
        <f>SUMIFS(C:C,A:A,"&lt;"&amp;A1594,B:B,cukier[[#This Row],[NIP]])+cukier[[#This Row],[Ilosc]]</f>
        <v>3703</v>
      </c>
      <c r="H1594" s="2">
        <f>IF(cukier[[#This Row],[Dotychczas Kupno]]&lt;100, 0,IF(cukier[[#This Row],[Dotychczas Kupno]]&lt;1000, 0.05, IF(cukier[[#This Row],[Dotychczas Kupno]]&lt;10000, 0.1, 0.2)))</f>
        <v>0.1</v>
      </c>
      <c r="I1594" s="2">
        <f>cukier[[#This Row],[Rabat]]*cukier[[#This Row],[Ilosc]]</f>
        <v>15.8</v>
      </c>
    </row>
    <row r="1595" spans="1:9" x14ac:dyDescent="0.25">
      <c r="A1595" s="1">
        <v>41051</v>
      </c>
      <c r="B1595" s="2" t="s">
        <v>66</v>
      </c>
      <c r="C1595">
        <v>172</v>
      </c>
      <c r="D1595">
        <f>SUMIF(B:B,cukier[[#This Row],[NIP]],C:C)</f>
        <v>3795</v>
      </c>
      <c r="E1595" s="2">
        <f>YEAR(cukier[[#This Row],[Data]])</f>
        <v>2012</v>
      </c>
      <c r="F1595" s="2">
        <f>VLOOKUP(cukier[[#This Row],[Rok]],$U$8:$V$17,2)*cukier[[#This Row],[Ilosc]]</f>
        <v>387</v>
      </c>
      <c r="G1595" s="2">
        <f>SUMIFS(C:C,A:A,"&lt;"&amp;A1595,B:B,cukier[[#This Row],[NIP]])+cukier[[#This Row],[Ilosc]]</f>
        <v>2850</v>
      </c>
      <c r="H1595" s="2">
        <f>IF(cukier[[#This Row],[Dotychczas Kupno]]&lt;100, 0,IF(cukier[[#This Row],[Dotychczas Kupno]]&lt;1000, 0.05, IF(cukier[[#This Row],[Dotychczas Kupno]]&lt;10000, 0.1, 0.2)))</f>
        <v>0.1</v>
      </c>
      <c r="I1595" s="2">
        <f>cukier[[#This Row],[Rabat]]*cukier[[#This Row],[Ilosc]]</f>
        <v>17.2</v>
      </c>
    </row>
    <row r="1596" spans="1:9" x14ac:dyDescent="0.25">
      <c r="A1596" s="1">
        <v>41052</v>
      </c>
      <c r="B1596" s="2" t="s">
        <v>50</v>
      </c>
      <c r="C1596">
        <v>179</v>
      </c>
      <c r="D1596">
        <f>SUMIF(B:B,cukier[[#This Row],[NIP]],C:C)</f>
        <v>22352</v>
      </c>
      <c r="E1596" s="2">
        <f>YEAR(cukier[[#This Row],[Data]])</f>
        <v>2012</v>
      </c>
      <c r="F1596" s="2">
        <f>VLOOKUP(cukier[[#This Row],[Rok]],$U$8:$V$17,2)*cukier[[#This Row],[Ilosc]]</f>
        <v>402.75</v>
      </c>
      <c r="G1596" s="2">
        <f>SUMIFS(C:C,A:A,"&lt;"&amp;A1596,B:B,cukier[[#This Row],[NIP]])+cukier[[#This Row],[Ilosc]]</f>
        <v>18935</v>
      </c>
      <c r="H1596" s="2">
        <f>IF(cukier[[#This Row],[Dotychczas Kupno]]&lt;100, 0,IF(cukier[[#This Row],[Dotychczas Kupno]]&lt;1000, 0.05, IF(cukier[[#This Row],[Dotychczas Kupno]]&lt;10000, 0.1, 0.2)))</f>
        <v>0.2</v>
      </c>
      <c r="I1596" s="2">
        <f>cukier[[#This Row],[Rabat]]*cukier[[#This Row],[Ilosc]]</f>
        <v>35.800000000000004</v>
      </c>
    </row>
    <row r="1597" spans="1:9" x14ac:dyDescent="0.25">
      <c r="A1597" s="1">
        <v>41053</v>
      </c>
      <c r="B1597" s="2" t="s">
        <v>104</v>
      </c>
      <c r="C1597">
        <v>19</v>
      </c>
      <c r="D1597">
        <f>SUMIF(B:B,cukier[[#This Row],[NIP]],C:C)</f>
        <v>28</v>
      </c>
      <c r="E1597" s="2">
        <f>YEAR(cukier[[#This Row],[Data]])</f>
        <v>2012</v>
      </c>
      <c r="F1597" s="2">
        <f>VLOOKUP(cukier[[#This Row],[Rok]],$U$8:$V$17,2)*cukier[[#This Row],[Ilosc]]</f>
        <v>42.75</v>
      </c>
      <c r="G1597" s="2">
        <f>SUMIFS(C:C,A:A,"&lt;"&amp;A1597,B:B,cukier[[#This Row],[NIP]])+cukier[[#This Row],[Ilosc]]</f>
        <v>23</v>
      </c>
      <c r="H1597" s="2">
        <f>IF(cukier[[#This Row],[Dotychczas Kupno]]&lt;100, 0,IF(cukier[[#This Row],[Dotychczas Kupno]]&lt;1000, 0.05, IF(cukier[[#This Row],[Dotychczas Kupno]]&lt;10000, 0.1, 0.2)))</f>
        <v>0</v>
      </c>
      <c r="I1597" s="2">
        <f>cukier[[#This Row],[Rabat]]*cukier[[#This Row],[Ilosc]]</f>
        <v>0</v>
      </c>
    </row>
    <row r="1598" spans="1:9" x14ac:dyDescent="0.25">
      <c r="A1598" s="1">
        <v>41053</v>
      </c>
      <c r="B1598" s="2" t="s">
        <v>28</v>
      </c>
      <c r="C1598">
        <v>57</v>
      </c>
      <c r="D1598">
        <f>SUMIF(B:B,cukier[[#This Row],[NIP]],C:C)</f>
        <v>4440</v>
      </c>
      <c r="E1598" s="2">
        <f>YEAR(cukier[[#This Row],[Data]])</f>
        <v>2012</v>
      </c>
      <c r="F1598" s="2">
        <f>VLOOKUP(cukier[[#This Row],[Rok]],$U$8:$V$17,2)*cukier[[#This Row],[Ilosc]]</f>
        <v>128.25</v>
      </c>
      <c r="G1598" s="2">
        <f>SUMIFS(C:C,A:A,"&lt;"&amp;A1598,B:B,cukier[[#This Row],[NIP]])+cukier[[#This Row],[Ilosc]]</f>
        <v>3445</v>
      </c>
      <c r="H1598" s="2">
        <f>IF(cukier[[#This Row],[Dotychczas Kupno]]&lt;100, 0,IF(cukier[[#This Row],[Dotychczas Kupno]]&lt;1000, 0.05, IF(cukier[[#This Row],[Dotychczas Kupno]]&lt;10000, 0.1, 0.2)))</f>
        <v>0.1</v>
      </c>
      <c r="I1598" s="2">
        <f>cukier[[#This Row],[Rabat]]*cukier[[#This Row],[Ilosc]]</f>
        <v>5.7</v>
      </c>
    </row>
    <row r="1599" spans="1:9" x14ac:dyDescent="0.25">
      <c r="A1599" s="1">
        <v>41054</v>
      </c>
      <c r="B1599" s="2" t="s">
        <v>50</v>
      </c>
      <c r="C1599">
        <v>335</v>
      </c>
      <c r="D1599">
        <f>SUMIF(B:B,cukier[[#This Row],[NIP]],C:C)</f>
        <v>22352</v>
      </c>
      <c r="E1599" s="2">
        <f>YEAR(cukier[[#This Row],[Data]])</f>
        <v>2012</v>
      </c>
      <c r="F1599" s="2">
        <f>VLOOKUP(cukier[[#This Row],[Rok]],$U$8:$V$17,2)*cukier[[#This Row],[Ilosc]]</f>
        <v>753.75</v>
      </c>
      <c r="G1599" s="2">
        <f>SUMIFS(C:C,A:A,"&lt;"&amp;A1599,B:B,cukier[[#This Row],[NIP]])+cukier[[#This Row],[Ilosc]]</f>
        <v>19270</v>
      </c>
      <c r="H1599" s="2">
        <f>IF(cukier[[#This Row],[Dotychczas Kupno]]&lt;100, 0,IF(cukier[[#This Row],[Dotychczas Kupno]]&lt;1000, 0.05, IF(cukier[[#This Row],[Dotychczas Kupno]]&lt;10000, 0.1, 0.2)))</f>
        <v>0.2</v>
      </c>
      <c r="I1599" s="2">
        <f>cukier[[#This Row],[Rabat]]*cukier[[#This Row],[Ilosc]]</f>
        <v>67</v>
      </c>
    </row>
    <row r="1600" spans="1:9" x14ac:dyDescent="0.25">
      <c r="A1600" s="1">
        <v>41060</v>
      </c>
      <c r="B1600" s="2" t="s">
        <v>164</v>
      </c>
      <c r="C1600">
        <v>12</v>
      </c>
      <c r="D1600">
        <f>SUMIF(B:B,cukier[[#This Row],[NIP]],C:C)</f>
        <v>39</v>
      </c>
      <c r="E1600" s="2">
        <f>YEAR(cukier[[#This Row],[Data]])</f>
        <v>2012</v>
      </c>
      <c r="F1600" s="2">
        <f>VLOOKUP(cukier[[#This Row],[Rok]],$U$8:$V$17,2)*cukier[[#This Row],[Ilosc]]</f>
        <v>27</v>
      </c>
      <c r="G1600" s="2">
        <f>SUMIFS(C:C,A:A,"&lt;"&amp;A1600,B:B,cukier[[#This Row],[NIP]])+cukier[[#This Row],[Ilosc]]</f>
        <v>39</v>
      </c>
      <c r="H1600" s="2">
        <f>IF(cukier[[#This Row],[Dotychczas Kupno]]&lt;100, 0,IF(cukier[[#This Row],[Dotychczas Kupno]]&lt;1000, 0.05, IF(cukier[[#This Row],[Dotychczas Kupno]]&lt;10000, 0.1, 0.2)))</f>
        <v>0</v>
      </c>
      <c r="I1600" s="2">
        <f>cukier[[#This Row],[Rabat]]*cukier[[#This Row],[Ilosc]]</f>
        <v>0</v>
      </c>
    </row>
    <row r="1601" spans="1:9" x14ac:dyDescent="0.25">
      <c r="A1601" s="1">
        <v>41061</v>
      </c>
      <c r="B1601" s="2" t="s">
        <v>125</v>
      </c>
      <c r="C1601">
        <v>2</v>
      </c>
      <c r="D1601">
        <f>SUMIF(B:B,cukier[[#This Row],[NIP]],C:C)</f>
        <v>18</v>
      </c>
      <c r="E1601" s="2">
        <f>YEAR(cukier[[#This Row],[Data]])</f>
        <v>2012</v>
      </c>
      <c r="F1601" s="2">
        <f>VLOOKUP(cukier[[#This Row],[Rok]],$U$8:$V$17,2)*cukier[[#This Row],[Ilosc]]</f>
        <v>4.5</v>
      </c>
      <c r="G1601" s="2">
        <f>SUMIFS(C:C,A:A,"&lt;"&amp;A1601,B:B,cukier[[#This Row],[NIP]])+cukier[[#This Row],[Ilosc]]</f>
        <v>10</v>
      </c>
      <c r="H1601" s="2">
        <f>IF(cukier[[#This Row],[Dotychczas Kupno]]&lt;100, 0,IF(cukier[[#This Row],[Dotychczas Kupno]]&lt;1000, 0.05, IF(cukier[[#This Row],[Dotychczas Kupno]]&lt;10000, 0.1, 0.2)))</f>
        <v>0</v>
      </c>
      <c r="I1601" s="2">
        <f>cukier[[#This Row],[Rabat]]*cukier[[#This Row],[Ilosc]]</f>
        <v>0</v>
      </c>
    </row>
    <row r="1602" spans="1:9" x14ac:dyDescent="0.25">
      <c r="A1602" s="1">
        <v>41061</v>
      </c>
      <c r="B1602" s="2" t="s">
        <v>50</v>
      </c>
      <c r="C1602">
        <v>237</v>
      </c>
      <c r="D1602">
        <f>SUMIF(B:B,cukier[[#This Row],[NIP]],C:C)</f>
        <v>22352</v>
      </c>
      <c r="E1602" s="2">
        <f>YEAR(cukier[[#This Row],[Data]])</f>
        <v>2012</v>
      </c>
      <c r="F1602" s="2">
        <f>VLOOKUP(cukier[[#This Row],[Rok]],$U$8:$V$17,2)*cukier[[#This Row],[Ilosc]]</f>
        <v>533.25</v>
      </c>
      <c r="G1602" s="2">
        <f>SUMIFS(C:C,A:A,"&lt;"&amp;A1602,B:B,cukier[[#This Row],[NIP]])+cukier[[#This Row],[Ilosc]]</f>
        <v>19507</v>
      </c>
      <c r="H1602" s="2">
        <f>IF(cukier[[#This Row],[Dotychczas Kupno]]&lt;100, 0,IF(cukier[[#This Row],[Dotychczas Kupno]]&lt;1000, 0.05, IF(cukier[[#This Row],[Dotychczas Kupno]]&lt;10000, 0.1, 0.2)))</f>
        <v>0.2</v>
      </c>
      <c r="I1602" s="2">
        <f>cukier[[#This Row],[Rabat]]*cukier[[#This Row],[Ilosc]]</f>
        <v>47.400000000000006</v>
      </c>
    </row>
    <row r="1603" spans="1:9" x14ac:dyDescent="0.25">
      <c r="A1603" s="1">
        <v>41064</v>
      </c>
      <c r="B1603" s="2" t="s">
        <v>7</v>
      </c>
      <c r="C1603">
        <v>482</v>
      </c>
      <c r="D1603">
        <f>SUMIF(B:B,cukier[[#This Row],[NIP]],C:C)</f>
        <v>27505</v>
      </c>
      <c r="E1603" s="2">
        <f>YEAR(cukier[[#This Row],[Data]])</f>
        <v>2012</v>
      </c>
      <c r="F1603" s="2">
        <f>VLOOKUP(cukier[[#This Row],[Rok]],$U$8:$V$17,2)*cukier[[#This Row],[Ilosc]]</f>
        <v>1084.5</v>
      </c>
      <c r="G1603" s="2">
        <f>SUMIFS(C:C,A:A,"&lt;"&amp;A1603,B:B,cukier[[#This Row],[NIP]])+cukier[[#This Row],[Ilosc]]</f>
        <v>20630</v>
      </c>
      <c r="H1603" s="2">
        <f>IF(cukier[[#This Row],[Dotychczas Kupno]]&lt;100, 0,IF(cukier[[#This Row],[Dotychczas Kupno]]&lt;1000, 0.05, IF(cukier[[#This Row],[Dotychczas Kupno]]&lt;10000, 0.1, 0.2)))</f>
        <v>0.2</v>
      </c>
      <c r="I1603" s="2">
        <f>cukier[[#This Row],[Rabat]]*cukier[[#This Row],[Ilosc]]</f>
        <v>96.4</v>
      </c>
    </row>
    <row r="1604" spans="1:9" x14ac:dyDescent="0.25">
      <c r="A1604" s="1">
        <v>41064</v>
      </c>
      <c r="B1604" s="2" t="s">
        <v>125</v>
      </c>
      <c r="C1604">
        <v>8</v>
      </c>
      <c r="D1604">
        <f>SUMIF(B:B,cukier[[#This Row],[NIP]],C:C)</f>
        <v>18</v>
      </c>
      <c r="E1604" s="2">
        <f>YEAR(cukier[[#This Row],[Data]])</f>
        <v>2012</v>
      </c>
      <c r="F1604" s="2">
        <f>VLOOKUP(cukier[[#This Row],[Rok]],$U$8:$V$17,2)*cukier[[#This Row],[Ilosc]]</f>
        <v>18</v>
      </c>
      <c r="G1604" s="2">
        <f>SUMIFS(C:C,A:A,"&lt;"&amp;A1604,B:B,cukier[[#This Row],[NIP]])+cukier[[#This Row],[Ilosc]]</f>
        <v>18</v>
      </c>
      <c r="H1604" s="2">
        <f>IF(cukier[[#This Row],[Dotychczas Kupno]]&lt;100, 0,IF(cukier[[#This Row],[Dotychczas Kupno]]&lt;1000, 0.05, IF(cukier[[#This Row],[Dotychczas Kupno]]&lt;10000, 0.1, 0.2)))</f>
        <v>0</v>
      </c>
      <c r="I1604" s="2">
        <f>cukier[[#This Row],[Rabat]]*cukier[[#This Row],[Ilosc]]</f>
        <v>0</v>
      </c>
    </row>
    <row r="1605" spans="1:9" x14ac:dyDescent="0.25">
      <c r="A1605" s="1">
        <v>41067</v>
      </c>
      <c r="B1605" s="2" t="s">
        <v>35</v>
      </c>
      <c r="C1605">
        <v>147</v>
      </c>
      <c r="D1605">
        <f>SUMIF(B:B,cukier[[#This Row],[NIP]],C:C)</f>
        <v>4407</v>
      </c>
      <c r="E1605" s="2">
        <f>YEAR(cukier[[#This Row],[Data]])</f>
        <v>2012</v>
      </c>
      <c r="F1605" s="2">
        <f>VLOOKUP(cukier[[#This Row],[Rok]],$U$8:$V$17,2)*cukier[[#This Row],[Ilosc]]</f>
        <v>330.75</v>
      </c>
      <c r="G1605" s="2">
        <f>SUMIFS(C:C,A:A,"&lt;"&amp;A1605,B:B,cukier[[#This Row],[NIP]])+cukier[[#This Row],[Ilosc]]</f>
        <v>3533</v>
      </c>
      <c r="H1605" s="2">
        <f>IF(cukier[[#This Row],[Dotychczas Kupno]]&lt;100, 0,IF(cukier[[#This Row],[Dotychczas Kupno]]&lt;1000, 0.05, IF(cukier[[#This Row],[Dotychczas Kupno]]&lt;10000, 0.1, 0.2)))</f>
        <v>0.1</v>
      </c>
      <c r="I1605" s="2">
        <f>cukier[[#This Row],[Rabat]]*cukier[[#This Row],[Ilosc]]</f>
        <v>14.700000000000001</v>
      </c>
    </row>
    <row r="1606" spans="1:9" x14ac:dyDescent="0.25">
      <c r="A1606" s="1">
        <v>41069</v>
      </c>
      <c r="B1606" s="2" t="s">
        <v>22</v>
      </c>
      <c r="C1606">
        <v>224</v>
      </c>
      <c r="D1606">
        <f>SUMIF(B:B,cukier[[#This Row],[NIP]],C:C)</f>
        <v>26025</v>
      </c>
      <c r="E1606" s="2">
        <f>YEAR(cukier[[#This Row],[Data]])</f>
        <v>2012</v>
      </c>
      <c r="F1606" s="2">
        <f>VLOOKUP(cukier[[#This Row],[Rok]],$U$8:$V$17,2)*cukier[[#This Row],[Ilosc]]</f>
        <v>504</v>
      </c>
      <c r="G1606" s="2">
        <f>SUMIFS(C:C,A:A,"&lt;"&amp;A1606,B:B,cukier[[#This Row],[NIP]])+cukier[[#This Row],[Ilosc]]</f>
        <v>19149</v>
      </c>
      <c r="H1606" s="2">
        <f>IF(cukier[[#This Row],[Dotychczas Kupno]]&lt;100, 0,IF(cukier[[#This Row],[Dotychczas Kupno]]&lt;1000, 0.05, IF(cukier[[#This Row],[Dotychczas Kupno]]&lt;10000, 0.1, 0.2)))</f>
        <v>0.2</v>
      </c>
      <c r="I1606" s="2">
        <f>cukier[[#This Row],[Rabat]]*cukier[[#This Row],[Ilosc]]</f>
        <v>44.800000000000004</v>
      </c>
    </row>
    <row r="1607" spans="1:9" x14ac:dyDescent="0.25">
      <c r="A1607" s="1">
        <v>41070</v>
      </c>
      <c r="B1607" s="2" t="s">
        <v>177</v>
      </c>
      <c r="C1607">
        <v>11</v>
      </c>
      <c r="D1607">
        <f>SUMIF(B:B,cukier[[#This Row],[NIP]],C:C)</f>
        <v>29</v>
      </c>
      <c r="E1607" s="2">
        <f>YEAR(cukier[[#This Row],[Data]])</f>
        <v>2012</v>
      </c>
      <c r="F1607" s="2">
        <f>VLOOKUP(cukier[[#This Row],[Rok]],$U$8:$V$17,2)*cukier[[#This Row],[Ilosc]]</f>
        <v>24.75</v>
      </c>
      <c r="G1607" s="2">
        <f>SUMIFS(C:C,A:A,"&lt;"&amp;A1607,B:B,cukier[[#This Row],[NIP]])+cukier[[#This Row],[Ilosc]]</f>
        <v>17</v>
      </c>
      <c r="H1607" s="2">
        <f>IF(cukier[[#This Row],[Dotychczas Kupno]]&lt;100, 0,IF(cukier[[#This Row],[Dotychczas Kupno]]&lt;1000, 0.05, IF(cukier[[#This Row],[Dotychczas Kupno]]&lt;10000, 0.1, 0.2)))</f>
        <v>0</v>
      </c>
      <c r="I1607" s="2">
        <f>cukier[[#This Row],[Rabat]]*cukier[[#This Row],[Ilosc]]</f>
        <v>0</v>
      </c>
    </row>
    <row r="1608" spans="1:9" x14ac:dyDescent="0.25">
      <c r="A1608" s="1">
        <v>41074</v>
      </c>
      <c r="B1608" s="2" t="s">
        <v>37</v>
      </c>
      <c r="C1608">
        <v>184</v>
      </c>
      <c r="D1608">
        <f>SUMIF(B:B,cukier[[#This Row],[NIP]],C:C)</f>
        <v>5232</v>
      </c>
      <c r="E1608" s="2">
        <f>YEAR(cukier[[#This Row],[Data]])</f>
        <v>2012</v>
      </c>
      <c r="F1608" s="2">
        <f>VLOOKUP(cukier[[#This Row],[Rok]],$U$8:$V$17,2)*cukier[[#This Row],[Ilosc]]</f>
        <v>414</v>
      </c>
      <c r="G1608" s="2">
        <f>SUMIFS(C:C,A:A,"&lt;"&amp;A1608,B:B,cukier[[#This Row],[NIP]])+cukier[[#This Row],[Ilosc]]</f>
        <v>3857</v>
      </c>
      <c r="H1608" s="2">
        <f>IF(cukier[[#This Row],[Dotychczas Kupno]]&lt;100, 0,IF(cukier[[#This Row],[Dotychczas Kupno]]&lt;1000, 0.05, IF(cukier[[#This Row],[Dotychczas Kupno]]&lt;10000, 0.1, 0.2)))</f>
        <v>0.1</v>
      </c>
      <c r="I1608" s="2">
        <f>cukier[[#This Row],[Rabat]]*cukier[[#This Row],[Ilosc]]</f>
        <v>18.400000000000002</v>
      </c>
    </row>
    <row r="1609" spans="1:9" x14ac:dyDescent="0.25">
      <c r="A1609" s="1">
        <v>41076</v>
      </c>
      <c r="B1609" s="2" t="s">
        <v>168</v>
      </c>
      <c r="C1609">
        <v>20</v>
      </c>
      <c r="D1609">
        <f>SUMIF(B:B,cukier[[#This Row],[NIP]],C:C)</f>
        <v>38</v>
      </c>
      <c r="E1609" s="2">
        <f>YEAR(cukier[[#This Row],[Data]])</f>
        <v>2012</v>
      </c>
      <c r="F1609" s="2">
        <f>VLOOKUP(cukier[[#This Row],[Rok]],$U$8:$V$17,2)*cukier[[#This Row],[Ilosc]]</f>
        <v>45</v>
      </c>
      <c r="G1609" s="2">
        <f>SUMIFS(C:C,A:A,"&lt;"&amp;A1609,B:B,cukier[[#This Row],[NIP]])+cukier[[#This Row],[Ilosc]]</f>
        <v>38</v>
      </c>
      <c r="H1609" s="2">
        <f>IF(cukier[[#This Row],[Dotychczas Kupno]]&lt;100, 0,IF(cukier[[#This Row],[Dotychczas Kupno]]&lt;1000, 0.05, IF(cukier[[#This Row],[Dotychczas Kupno]]&lt;10000, 0.1, 0.2)))</f>
        <v>0</v>
      </c>
      <c r="I1609" s="2">
        <f>cukier[[#This Row],[Rabat]]*cukier[[#This Row],[Ilosc]]</f>
        <v>0</v>
      </c>
    </row>
    <row r="1610" spans="1:9" x14ac:dyDescent="0.25">
      <c r="A1610" s="1">
        <v>41076</v>
      </c>
      <c r="B1610" s="2" t="s">
        <v>50</v>
      </c>
      <c r="C1610">
        <v>221</v>
      </c>
      <c r="D1610">
        <f>SUMIF(B:B,cukier[[#This Row],[NIP]],C:C)</f>
        <v>22352</v>
      </c>
      <c r="E1610" s="2">
        <f>YEAR(cukier[[#This Row],[Data]])</f>
        <v>2012</v>
      </c>
      <c r="F1610" s="2">
        <f>VLOOKUP(cukier[[#This Row],[Rok]],$U$8:$V$17,2)*cukier[[#This Row],[Ilosc]]</f>
        <v>497.25</v>
      </c>
      <c r="G1610" s="2">
        <f>SUMIFS(C:C,A:A,"&lt;"&amp;A1610,B:B,cukier[[#This Row],[NIP]])+cukier[[#This Row],[Ilosc]]</f>
        <v>19728</v>
      </c>
      <c r="H1610" s="2">
        <f>IF(cukier[[#This Row],[Dotychczas Kupno]]&lt;100, 0,IF(cukier[[#This Row],[Dotychczas Kupno]]&lt;1000, 0.05, IF(cukier[[#This Row],[Dotychczas Kupno]]&lt;10000, 0.1, 0.2)))</f>
        <v>0.2</v>
      </c>
      <c r="I1610" s="2">
        <f>cukier[[#This Row],[Rabat]]*cukier[[#This Row],[Ilosc]]</f>
        <v>44.2</v>
      </c>
    </row>
    <row r="1611" spans="1:9" x14ac:dyDescent="0.25">
      <c r="A1611" s="1">
        <v>41079</v>
      </c>
      <c r="B1611" s="2" t="s">
        <v>37</v>
      </c>
      <c r="C1611">
        <v>162</v>
      </c>
      <c r="D1611">
        <f>SUMIF(B:B,cukier[[#This Row],[NIP]],C:C)</f>
        <v>5232</v>
      </c>
      <c r="E1611" s="2">
        <f>YEAR(cukier[[#This Row],[Data]])</f>
        <v>2012</v>
      </c>
      <c r="F1611" s="2">
        <f>VLOOKUP(cukier[[#This Row],[Rok]],$U$8:$V$17,2)*cukier[[#This Row],[Ilosc]]</f>
        <v>364.5</v>
      </c>
      <c r="G1611" s="2">
        <f>SUMIFS(C:C,A:A,"&lt;"&amp;A1611,B:B,cukier[[#This Row],[NIP]])+cukier[[#This Row],[Ilosc]]</f>
        <v>4019</v>
      </c>
      <c r="H1611" s="2">
        <f>IF(cukier[[#This Row],[Dotychczas Kupno]]&lt;100, 0,IF(cukier[[#This Row],[Dotychczas Kupno]]&lt;1000, 0.05, IF(cukier[[#This Row],[Dotychczas Kupno]]&lt;10000, 0.1, 0.2)))</f>
        <v>0.1</v>
      </c>
      <c r="I1611" s="2">
        <f>cukier[[#This Row],[Rabat]]*cukier[[#This Row],[Ilosc]]</f>
        <v>16.2</v>
      </c>
    </row>
    <row r="1612" spans="1:9" x14ac:dyDescent="0.25">
      <c r="A1612" s="1">
        <v>41083</v>
      </c>
      <c r="B1612" s="2" t="s">
        <v>91</v>
      </c>
      <c r="C1612">
        <v>19</v>
      </c>
      <c r="D1612">
        <f>SUMIF(B:B,cukier[[#This Row],[NIP]],C:C)</f>
        <v>36</v>
      </c>
      <c r="E1612" s="2">
        <f>YEAR(cukier[[#This Row],[Data]])</f>
        <v>2012</v>
      </c>
      <c r="F1612" s="2">
        <f>VLOOKUP(cukier[[#This Row],[Rok]],$U$8:$V$17,2)*cukier[[#This Row],[Ilosc]]</f>
        <v>42.75</v>
      </c>
      <c r="G1612" s="2">
        <f>SUMIFS(C:C,A:A,"&lt;"&amp;A1612,B:B,cukier[[#This Row],[NIP]])+cukier[[#This Row],[Ilosc]]</f>
        <v>36</v>
      </c>
      <c r="H1612" s="2">
        <f>IF(cukier[[#This Row],[Dotychczas Kupno]]&lt;100, 0,IF(cukier[[#This Row],[Dotychczas Kupno]]&lt;1000, 0.05, IF(cukier[[#This Row],[Dotychczas Kupno]]&lt;10000, 0.1, 0.2)))</f>
        <v>0</v>
      </c>
      <c r="I1612" s="2">
        <f>cukier[[#This Row],[Rabat]]*cukier[[#This Row],[Ilosc]]</f>
        <v>0</v>
      </c>
    </row>
    <row r="1613" spans="1:9" x14ac:dyDescent="0.25">
      <c r="A1613" s="1">
        <v>41088</v>
      </c>
      <c r="B1613" s="2" t="s">
        <v>178</v>
      </c>
      <c r="C1613">
        <v>1</v>
      </c>
      <c r="D1613">
        <f>SUMIF(B:B,cukier[[#This Row],[NIP]],C:C)</f>
        <v>19</v>
      </c>
      <c r="E1613" s="2">
        <f>YEAR(cukier[[#This Row],[Data]])</f>
        <v>2012</v>
      </c>
      <c r="F1613" s="2">
        <f>VLOOKUP(cukier[[#This Row],[Rok]],$U$8:$V$17,2)*cukier[[#This Row],[Ilosc]]</f>
        <v>2.25</v>
      </c>
      <c r="G1613" s="2">
        <f>SUMIFS(C:C,A:A,"&lt;"&amp;A1613,B:B,cukier[[#This Row],[NIP]])+cukier[[#This Row],[Ilosc]]</f>
        <v>19</v>
      </c>
      <c r="H1613" s="2">
        <f>IF(cukier[[#This Row],[Dotychczas Kupno]]&lt;100, 0,IF(cukier[[#This Row],[Dotychczas Kupno]]&lt;1000, 0.05, IF(cukier[[#This Row],[Dotychczas Kupno]]&lt;10000, 0.1, 0.2)))</f>
        <v>0</v>
      </c>
      <c r="I1613" s="2">
        <f>cukier[[#This Row],[Rabat]]*cukier[[#This Row],[Ilosc]]</f>
        <v>0</v>
      </c>
    </row>
    <row r="1614" spans="1:9" x14ac:dyDescent="0.25">
      <c r="A1614" s="1">
        <v>41090</v>
      </c>
      <c r="B1614" s="2" t="s">
        <v>12</v>
      </c>
      <c r="C1614">
        <v>122</v>
      </c>
      <c r="D1614">
        <f>SUMIF(B:B,cukier[[#This Row],[NIP]],C:C)</f>
        <v>5492</v>
      </c>
      <c r="E1614" s="2">
        <f>YEAR(cukier[[#This Row],[Data]])</f>
        <v>2012</v>
      </c>
      <c r="F1614" s="2">
        <f>VLOOKUP(cukier[[#This Row],[Rok]],$U$8:$V$17,2)*cukier[[#This Row],[Ilosc]]</f>
        <v>274.5</v>
      </c>
      <c r="G1614" s="2">
        <f>SUMIFS(C:C,A:A,"&lt;"&amp;A1614,B:B,cukier[[#This Row],[NIP]])+cukier[[#This Row],[Ilosc]]</f>
        <v>3945</v>
      </c>
      <c r="H1614" s="2">
        <f>IF(cukier[[#This Row],[Dotychczas Kupno]]&lt;100, 0,IF(cukier[[#This Row],[Dotychczas Kupno]]&lt;1000, 0.05, IF(cukier[[#This Row],[Dotychczas Kupno]]&lt;10000, 0.1, 0.2)))</f>
        <v>0.1</v>
      </c>
      <c r="I1614" s="2">
        <f>cukier[[#This Row],[Rabat]]*cukier[[#This Row],[Ilosc]]</f>
        <v>12.200000000000001</v>
      </c>
    </row>
    <row r="1615" spans="1:9" x14ac:dyDescent="0.25">
      <c r="A1615" s="1">
        <v>41090</v>
      </c>
      <c r="B1615" s="2" t="s">
        <v>17</v>
      </c>
      <c r="C1615">
        <v>163</v>
      </c>
      <c r="D1615">
        <f>SUMIF(B:B,cukier[[#This Row],[NIP]],C:C)</f>
        <v>19896</v>
      </c>
      <c r="E1615" s="2">
        <f>YEAR(cukier[[#This Row],[Data]])</f>
        <v>2012</v>
      </c>
      <c r="F1615" s="2">
        <f>VLOOKUP(cukier[[#This Row],[Rok]],$U$8:$V$17,2)*cukier[[#This Row],[Ilosc]]</f>
        <v>366.75</v>
      </c>
      <c r="G1615" s="2">
        <f>SUMIFS(C:C,A:A,"&lt;"&amp;A1615,B:B,cukier[[#This Row],[NIP]])+cukier[[#This Row],[Ilosc]]</f>
        <v>13751</v>
      </c>
      <c r="H1615" s="2">
        <f>IF(cukier[[#This Row],[Dotychczas Kupno]]&lt;100, 0,IF(cukier[[#This Row],[Dotychczas Kupno]]&lt;1000, 0.05, IF(cukier[[#This Row],[Dotychczas Kupno]]&lt;10000, 0.1, 0.2)))</f>
        <v>0.2</v>
      </c>
      <c r="I1615" s="2">
        <f>cukier[[#This Row],[Rabat]]*cukier[[#This Row],[Ilosc]]</f>
        <v>32.6</v>
      </c>
    </row>
    <row r="1616" spans="1:9" x14ac:dyDescent="0.25">
      <c r="A1616" s="1">
        <v>41091</v>
      </c>
      <c r="B1616" s="2" t="s">
        <v>66</v>
      </c>
      <c r="C1616">
        <v>29</v>
      </c>
      <c r="D1616">
        <f>SUMIF(B:B,cukier[[#This Row],[NIP]],C:C)</f>
        <v>3795</v>
      </c>
      <c r="E1616" s="2">
        <f>YEAR(cukier[[#This Row],[Data]])</f>
        <v>2012</v>
      </c>
      <c r="F1616" s="2">
        <f>VLOOKUP(cukier[[#This Row],[Rok]],$U$8:$V$17,2)*cukier[[#This Row],[Ilosc]]</f>
        <v>65.25</v>
      </c>
      <c r="G1616" s="2">
        <f>SUMIFS(C:C,A:A,"&lt;"&amp;A1616,B:B,cukier[[#This Row],[NIP]])+cukier[[#This Row],[Ilosc]]</f>
        <v>2879</v>
      </c>
      <c r="H1616" s="2">
        <f>IF(cukier[[#This Row],[Dotychczas Kupno]]&lt;100, 0,IF(cukier[[#This Row],[Dotychczas Kupno]]&lt;1000, 0.05, IF(cukier[[#This Row],[Dotychczas Kupno]]&lt;10000, 0.1, 0.2)))</f>
        <v>0.1</v>
      </c>
      <c r="I1616" s="2">
        <f>cukier[[#This Row],[Rabat]]*cukier[[#This Row],[Ilosc]]</f>
        <v>2.9000000000000004</v>
      </c>
    </row>
    <row r="1617" spans="1:9" x14ac:dyDescent="0.25">
      <c r="A1617" s="1">
        <v>41095</v>
      </c>
      <c r="B1617" s="2" t="s">
        <v>55</v>
      </c>
      <c r="C1617">
        <v>106</v>
      </c>
      <c r="D1617">
        <f>SUMIF(B:B,cukier[[#This Row],[NIP]],C:C)</f>
        <v>4926</v>
      </c>
      <c r="E1617" s="2">
        <f>YEAR(cukier[[#This Row],[Data]])</f>
        <v>2012</v>
      </c>
      <c r="F1617" s="2">
        <f>VLOOKUP(cukier[[#This Row],[Rok]],$U$8:$V$17,2)*cukier[[#This Row],[Ilosc]]</f>
        <v>238.5</v>
      </c>
      <c r="G1617" s="2">
        <f>SUMIFS(C:C,A:A,"&lt;"&amp;A1617,B:B,cukier[[#This Row],[NIP]])+cukier[[#This Row],[Ilosc]]</f>
        <v>3767</v>
      </c>
      <c r="H1617" s="2">
        <f>IF(cukier[[#This Row],[Dotychczas Kupno]]&lt;100, 0,IF(cukier[[#This Row],[Dotychczas Kupno]]&lt;1000, 0.05, IF(cukier[[#This Row],[Dotychczas Kupno]]&lt;10000, 0.1, 0.2)))</f>
        <v>0.1</v>
      </c>
      <c r="I1617" s="2">
        <f>cukier[[#This Row],[Rabat]]*cukier[[#This Row],[Ilosc]]</f>
        <v>10.600000000000001</v>
      </c>
    </row>
    <row r="1618" spans="1:9" x14ac:dyDescent="0.25">
      <c r="A1618" s="1">
        <v>41096</v>
      </c>
      <c r="B1618" s="2" t="s">
        <v>14</v>
      </c>
      <c r="C1618">
        <v>112</v>
      </c>
      <c r="D1618">
        <f>SUMIF(B:B,cukier[[#This Row],[NIP]],C:C)</f>
        <v>23660</v>
      </c>
      <c r="E1618" s="2">
        <f>YEAR(cukier[[#This Row],[Data]])</f>
        <v>2012</v>
      </c>
      <c r="F1618" s="2">
        <f>VLOOKUP(cukier[[#This Row],[Rok]],$U$8:$V$17,2)*cukier[[#This Row],[Ilosc]]</f>
        <v>252</v>
      </c>
      <c r="G1618" s="2">
        <f>SUMIFS(C:C,A:A,"&lt;"&amp;A1618,B:B,cukier[[#This Row],[NIP]])+cukier[[#This Row],[Ilosc]]</f>
        <v>17764</v>
      </c>
      <c r="H1618" s="2">
        <f>IF(cukier[[#This Row],[Dotychczas Kupno]]&lt;100, 0,IF(cukier[[#This Row],[Dotychczas Kupno]]&lt;1000, 0.05, IF(cukier[[#This Row],[Dotychczas Kupno]]&lt;10000, 0.1, 0.2)))</f>
        <v>0.2</v>
      </c>
      <c r="I1618" s="2">
        <f>cukier[[#This Row],[Rabat]]*cukier[[#This Row],[Ilosc]]</f>
        <v>22.400000000000002</v>
      </c>
    </row>
    <row r="1619" spans="1:9" x14ac:dyDescent="0.25">
      <c r="A1619" s="1">
        <v>41097</v>
      </c>
      <c r="B1619" s="2" t="s">
        <v>28</v>
      </c>
      <c r="C1619">
        <v>90</v>
      </c>
      <c r="D1619">
        <f>SUMIF(B:B,cukier[[#This Row],[NIP]],C:C)</f>
        <v>4440</v>
      </c>
      <c r="E1619" s="2">
        <f>YEAR(cukier[[#This Row],[Data]])</f>
        <v>2012</v>
      </c>
      <c r="F1619" s="2">
        <f>VLOOKUP(cukier[[#This Row],[Rok]],$U$8:$V$17,2)*cukier[[#This Row],[Ilosc]]</f>
        <v>202.5</v>
      </c>
      <c r="G1619" s="2">
        <f>SUMIFS(C:C,A:A,"&lt;"&amp;A1619,B:B,cukier[[#This Row],[NIP]])+cukier[[#This Row],[Ilosc]]</f>
        <v>3535</v>
      </c>
      <c r="H1619" s="2">
        <f>IF(cukier[[#This Row],[Dotychczas Kupno]]&lt;100, 0,IF(cukier[[#This Row],[Dotychczas Kupno]]&lt;1000, 0.05, IF(cukier[[#This Row],[Dotychczas Kupno]]&lt;10000, 0.1, 0.2)))</f>
        <v>0.1</v>
      </c>
      <c r="I1619" s="2">
        <f>cukier[[#This Row],[Rabat]]*cukier[[#This Row],[Ilosc]]</f>
        <v>9</v>
      </c>
    </row>
    <row r="1620" spans="1:9" x14ac:dyDescent="0.25">
      <c r="A1620" s="1">
        <v>41099</v>
      </c>
      <c r="B1620" s="2" t="s">
        <v>16</v>
      </c>
      <c r="C1620">
        <v>7</v>
      </c>
      <c r="D1620">
        <f>SUMIF(B:B,cukier[[#This Row],[NIP]],C:C)</f>
        <v>38</v>
      </c>
      <c r="E1620" s="2">
        <f>YEAR(cukier[[#This Row],[Data]])</f>
        <v>2012</v>
      </c>
      <c r="F1620" s="2">
        <f>VLOOKUP(cukier[[#This Row],[Rok]],$U$8:$V$17,2)*cukier[[#This Row],[Ilosc]]</f>
        <v>15.75</v>
      </c>
      <c r="G1620" s="2">
        <f>SUMIFS(C:C,A:A,"&lt;"&amp;A1620,B:B,cukier[[#This Row],[NIP]])+cukier[[#This Row],[Ilosc]]</f>
        <v>38</v>
      </c>
      <c r="H1620" s="2">
        <f>IF(cukier[[#This Row],[Dotychczas Kupno]]&lt;100, 0,IF(cukier[[#This Row],[Dotychczas Kupno]]&lt;1000, 0.05, IF(cukier[[#This Row],[Dotychczas Kupno]]&lt;10000, 0.1, 0.2)))</f>
        <v>0</v>
      </c>
      <c r="I1620" s="2">
        <f>cukier[[#This Row],[Rabat]]*cukier[[#This Row],[Ilosc]]</f>
        <v>0</v>
      </c>
    </row>
    <row r="1621" spans="1:9" x14ac:dyDescent="0.25">
      <c r="A1621" s="1">
        <v>41099</v>
      </c>
      <c r="B1621" s="2" t="s">
        <v>23</v>
      </c>
      <c r="C1621">
        <v>27</v>
      </c>
      <c r="D1621">
        <f>SUMIF(B:B,cukier[[#This Row],[NIP]],C:C)</f>
        <v>3905</v>
      </c>
      <c r="E1621" s="2">
        <f>YEAR(cukier[[#This Row],[Data]])</f>
        <v>2012</v>
      </c>
      <c r="F1621" s="2">
        <f>VLOOKUP(cukier[[#This Row],[Rok]],$U$8:$V$17,2)*cukier[[#This Row],[Ilosc]]</f>
        <v>60.75</v>
      </c>
      <c r="G1621" s="2">
        <f>SUMIFS(C:C,A:A,"&lt;"&amp;A1621,B:B,cukier[[#This Row],[NIP]])+cukier[[#This Row],[Ilosc]]</f>
        <v>3324</v>
      </c>
      <c r="H1621" s="2">
        <f>IF(cukier[[#This Row],[Dotychczas Kupno]]&lt;100, 0,IF(cukier[[#This Row],[Dotychczas Kupno]]&lt;1000, 0.05, IF(cukier[[#This Row],[Dotychczas Kupno]]&lt;10000, 0.1, 0.2)))</f>
        <v>0.1</v>
      </c>
      <c r="I1621" s="2">
        <f>cukier[[#This Row],[Rabat]]*cukier[[#This Row],[Ilosc]]</f>
        <v>2.7</v>
      </c>
    </row>
    <row r="1622" spans="1:9" x14ac:dyDescent="0.25">
      <c r="A1622" s="1">
        <v>41099</v>
      </c>
      <c r="B1622" s="2" t="s">
        <v>61</v>
      </c>
      <c r="C1622">
        <v>185</v>
      </c>
      <c r="D1622">
        <f>SUMIF(B:B,cukier[[#This Row],[NIP]],C:C)</f>
        <v>3705</v>
      </c>
      <c r="E1622" s="2">
        <f>YEAR(cukier[[#This Row],[Data]])</f>
        <v>2012</v>
      </c>
      <c r="F1622" s="2">
        <f>VLOOKUP(cukier[[#This Row],[Rok]],$U$8:$V$17,2)*cukier[[#This Row],[Ilosc]]</f>
        <v>416.25</v>
      </c>
      <c r="G1622" s="2">
        <f>SUMIFS(C:C,A:A,"&lt;"&amp;A1622,B:B,cukier[[#This Row],[NIP]])+cukier[[#This Row],[Ilosc]]</f>
        <v>2477</v>
      </c>
      <c r="H1622" s="2">
        <f>IF(cukier[[#This Row],[Dotychczas Kupno]]&lt;100, 0,IF(cukier[[#This Row],[Dotychczas Kupno]]&lt;1000, 0.05, IF(cukier[[#This Row],[Dotychczas Kupno]]&lt;10000, 0.1, 0.2)))</f>
        <v>0.1</v>
      </c>
      <c r="I1622" s="2">
        <f>cukier[[#This Row],[Rabat]]*cukier[[#This Row],[Ilosc]]</f>
        <v>18.5</v>
      </c>
    </row>
    <row r="1623" spans="1:9" x14ac:dyDescent="0.25">
      <c r="A1623" s="1">
        <v>41100</v>
      </c>
      <c r="B1623" s="2" t="s">
        <v>22</v>
      </c>
      <c r="C1623">
        <v>153</v>
      </c>
      <c r="D1623">
        <f>SUMIF(B:B,cukier[[#This Row],[NIP]],C:C)</f>
        <v>26025</v>
      </c>
      <c r="E1623" s="2">
        <f>YEAR(cukier[[#This Row],[Data]])</f>
        <v>2012</v>
      </c>
      <c r="F1623" s="2">
        <f>VLOOKUP(cukier[[#This Row],[Rok]],$U$8:$V$17,2)*cukier[[#This Row],[Ilosc]]</f>
        <v>344.25</v>
      </c>
      <c r="G1623" s="2">
        <f>SUMIFS(C:C,A:A,"&lt;"&amp;A1623,B:B,cukier[[#This Row],[NIP]])+cukier[[#This Row],[Ilosc]]</f>
        <v>19302</v>
      </c>
      <c r="H1623" s="2">
        <f>IF(cukier[[#This Row],[Dotychczas Kupno]]&lt;100, 0,IF(cukier[[#This Row],[Dotychczas Kupno]]&lt;1000, 0.05, IF(cukier[[#This Row],[Dotychczas Kupno]]&lt;10000, 0.1, 0.2)))</f>
        <v>0.2</v>
      </c>
      <c r="I1623" s="2">
        <f>cukier[[#This Row],[Rabat]]*cukier[[#This Row],[Ilosc]]</f>
        <v>30.6</v>
      </c>
    </row>
    <row r="1624" spans="1:9" x14ac:dyDescent="0.25">
      <c r="A1624" s="1">
        <v>41102</v>
      </c>
      <c r="B1624" s="2" t="s">
        <v>61</v>
      </c>
      <c r="C1624">
        <v>109</v>
      </c>
      <c r="D1624">
        <f>SUMIF(B:B,cukier[[#This Row],[NIP]],C:C)</f>
        <v>3705</v>
      </c>
      <c r="E1624" s="2">
        <f>YEAR(cukier[[#This Row],[Data]])</f>
        <v>2012</v>
      </c>
      <c r="F1624" s="2">
        <f>VLOOKUP(cukier[[#This Row],[Rok]],$U$8:$V$17,2)*cukier[[#This Row],[Ilosc]]</f>
        <v>245.25</v>
      </c>
      <c r="G1624" s="2">
        <f>SUMIFS(C:C,A:A,"&lt;"&amp;A1624,B:B,cukier[[#This Row],[NIP]])+cukier[[#This Row],[Ilosc]]</f>
        <v>2586</v>
      </c>
      <c r="H1624" s="2">
        <f>IF(cukier[[#This Row],[Dotychczas Kupno]]&lt;100, 0,IF(cukier[[#This Row],[Dotychczas Kupno]]&lt;1000, 0.05, IF(cukier[[#This Row],[Dotychczas Kupno]]&lt;10000, 0.1, 0.2)))</f>
        <v>0.1</v>
      </c>
      <c r="I1624" s="2">
        <f>cukier[[#This Row],[Rabat]]*cukier[[#This Row],[Ilosc]]</f>
        <v>10.9</v>
      </c>
    </row>
    <row r="1625" spans="1:9" x14ac:dyDescent="0.25">
      <c r="A1625" s="1">
        <v>41104</v>
      </c>
      <c r="B1625" s="2" t="s">
        <v>211</v>
      </c>
      <c r="C1625">
        <v>10</v>
      </c>
      <c r="D1625">
        <f>SUMIF(B:B,cukier[[#This Row],[NIP]],C:C)</f>
        <v>29</v>
      </c>
      <c r="E1625" s="2">
        <f>YEAR(cukier[[#This Row],[Data]])</f>
        <v>2012</v>
      </c>
      <c r="F1625" s="2">
        <f>VLOOKUP(cukier[[#This Row],[Rok]],$U$8:$V$17,2)*cukier[[#This Row],[Ilosc]]</f>
        <v>22.5</v>
      </c>
      <c r="G1625" s="2">
        <f>SUMIFS(C:C,A:A,"&lt;"&amp;A1625,B:B,cukier[[#This Row],[NIP]])+cukier[[#This Row],[Ilosc]]</f>
        <v>29</v>
      </c>
      <c r="H1625" s="2">
        <f>IF(cukier[[#This Row],[Dotychczas Kupno]]&lt;100, 0,IF(cukier[[#This Row],[Dotychczas Kupno]]&lt;1000, 0.05, IF(cukier[[#This Row],[Dotychczas Kupno]]&lt;10000, 0.1, 0.2)))</f>
        <v>0</v>
      </c>
      <c r="I1625" s="2">
        <f>cukier[[#This Row],[Rabat]]*cukier[[#This Row],[Ilosc]]</f>
        <v>0</v>
      </c>
    </row>
    <row r="1626" spans="1:9" x14ac:dyDescent="0.25">
      <c r="A1626" s="1">
        <v>41104</v>
      </c>
      <c r="B1626" s="2" t="s">
        <v>79</v>
      </c>
      <c r="C1626">
        <v>10</v>
      </c>
      <c r="D1626">
        <f>SUMIF(B:B,cukier[[#This Row],[NIP]],C:C)</f>
        <v>56</v>
      </c>
      <c r="E1626" s="2">
        <f>YEAR(cukier[[#This Row],[Data]])</f>
        <v>2012</v>
      </c>
      <c r="F1626" s="2">
        <f>VLOOKUP(cukier[[#This Row],[Rok]],$U$8:$V$17,2)*cukier[[#This Row],[Ilosc]]</f>
        <v>22.5</v>
      </c>
      <c r="G1626" s="2">
        <f>SUMIFS(C:C,A:A,"&lt;"&amp;A1626,B:B,cukier[[#This Row],[NIP]])+cukier[[#This Row],[Ilosc]]</f>
        <v>45</v>
      </c>
      <c r="H1626" s="2">
        <f>IF(cukier[[#This Row],[Dotychczas Kupno]]&lt;100, 0,IF(cukier[[#This Row],[Dotychczas Kupno]]&lt;1000, 0.05, IF(cukier[[#This Row],[Dotychczas Kupno]]&lt;10000, 0.1, 0.2)))</f>
        <v>0</v>
      </c>
      <c r="I1626" s="2">
        <f>cukier[[#This Row],[Rabat]]*cukier[[#This Row],[Ilosc]]</f>
        <v>0</v>
      </c>
    </row>
    <row r="1627" spans="1:9" x14ac:dyDescent="0.25">
      <c r="A1627" s="1">
        <v>41106</v>
      </c>
      <c r="B1627" s="2" t="s">
        <v>131</v>
      </c>
      <c r="C1627">
        <v>90</v>
      </c>
      <c r="D1627">
        <f>SUMIF(B:B,cukier[[#This Row],[NIP]],C:C)</f>
        <v>1503</v>
      </c>
      <c r="E1627" s="2">
        <f>YEAR(cukier[[#This Row],[Data]])</f>
        <v>2012</v>
      </c>
      <c r="F1627" s="2">
        <f>VLOOKUP(cukier[[#This Row],[Rok]],$U$8:$V$17,2)*cukier[[#This Row],[Ilosc]]</f>
        <v>202.5</v>
      </c>
      <c r="G1627" s="2">
        <f>SUMIFS(C:C,A:A,"&lt;"&amp;A1627,B:B,cukier[[#This Row],[NIP]])+cukier[[#This Row],[Ilosc]]</f>
        <v>636</v>
      </c>
      <c r="H1627" s="2">
        <f>IF(cukier[[#This Row],[Dotychczas Kupno]]&lt;100, 0,IF(cukier[[#This Row],[Dotychczas Kupno]]&lt;1000, 0.05, IF(cukier[[#This Row],[Dotychczas Kupno]]&lt;10000, 0.1, 0.2)))</f>
        <v>0.05</v>
      </c>
      <c r="I1627" s="2">
        <f>cukier[[#This Row],[Rabat]]*cukier[[#This Row],[Ilosc]]</f>
        <v>4.5</v>
      </c>
    </row>
    <row r="1628" spans="1:9" x14ac:dyDescent="0.25">
      <c r="A1628" s="1">
        <v>41106</v>
      </c>
      <c r="B1628" s="2" t="s">
        <v>58</v>
      </c>
      <c r="C1628">
        <v>34</v>
      </c>
      <c r="D1628">
        <f>SUMIF(B:B,cukier[[#This Row],[NIP]],C:C)</f>
        <v>1404</v>
      </c>
      <c r="E1628" s="2">
        <f>YEAR(cukier[[#This Row],[Data]])</f>
        <v>2012</v>
      </c>
      <c r="F1628" s="2">
        <f>VLOOKUP(cukier[[#This Row],[Rok]],$U$8:$V$17,2)*cukier[[#This Row],[Ilosc]]</f>
        <v>76.5</v>
      </c>
      <c r="G1628" s="2">
        <f>SUMIFS(C:C,A:A,"&lt;"&amp;A1628,B:B,cukier[[#This Row],[NIP]])+cukier[[#This Row],[Ilosc]]</f>
        <v>871</v>
      </c>
      <c r="H1628" s="2">
        <f>IF(cukier[[#This Row],[Dotychczas Kupno]]&lt;100, 0,IF(cukier[[#This Row],[Dotychczas Kupno]]&lt;1000, 0.05, IF(cukier[[#This Row],[Dotychczas Kupno]]&lt;10000, 0.1, 0.2)))</f>
        <v>0.05</v>
      </c>
      <c r="I1628" s="2">
        <f>cukier[[#This Row],[Rabat]]*cukier[[#This Row],[Ilosc]]</f>
        <v>1.7000000000000002</v>
      </c>
    </row>
    <row r="1629" spans="1:9" x14ac:dyDescent="0.25">
      <c r="A1629" s="1">
        <v>41108</v>
      </c>
      <c r="B1629" s="2" t="s">
        <v>9</v>
      </c>
      <c r="C1629">
        <v>106</v>
      </c>
      <c r="D1629">
        <f>SUMIF(B:B,cukier[[#This Row],[NIP]],C:C)</f>
        <v>26955</v>
      </c>
      <c r="E1629" s="2">
        <f>YEAR(cukier[[#This Row],[Data]])</f>
        <v>2012</v>
      </c>
      <c r="F1629" s="2">
        <f>VLOOKUP(cukier[[#This Row],[Rok]],$U$8:$V$17,2)*cukier[[#This Row],[Ilosc]]</f>
        <v>238.5</v>
      </c>
      <c r="G1629" s="2">
        <f>SUMIFS(C:C,A:A,"&lt;"&amp;A1629,B:B,cukier[[#This Row],[NIP]])+cukier[[#This Row],[Ilosc]]</f>
        <v>19697</v>
      </c>
      <c r="H1629" s="2">
        <f>IF(cukier[[#This Row],[Dotychczas Kupno]]&lt;100, 0,IF(cukier[[#This Row],[Dotychczas Kupno]]&lt;1000, 0.05, IF(cukier[[#This Row],[Dotychczas Kupno]]&lt;10000, 0.1, 0.2)))</f>
        <v>0.2</v>
      </c>
      <c r="I1629" s="2">
        <f>cukier[[#This Row],[Rabat]]*cukier[[#This Row],[Ilosc]]</f>
        <v>21.200000000000003</v>
      </c>
    </row>
    <row r="1630" spans="1:9" x14ac:dyDescent="0.25">
      <c r="A1630" s="1">
        <v>41109</v>
      </c>
      <c r="B1630" s="2" t="s">
        <v>9</v>
      </c>
      <c r="C1630">
        <v>229</v>
      </c>
      <c r="D1630">
        <f>SUMIF(B:B,cukier[[#This Row],[NIP]],C:C)</f>
        <v>26955</v>
      </c>
      <c r="E1630" s="2">
        <f>YEAR(cukier[[#This Row],[Data]])</f>
        <v>2012</v>
      </c>
      <c r="F1630" s="2">
        <f>VLOOKUP(cukier[[#This Row],[Rok]],$U$8:$V$17,2)*cukier[[#This Row],[Ilosc]]</f>
        <v>515.25</v>
      </c>
      <c r="G1630" s="2">
        <f>SUMIFS(C:C,A:A,"&lt;"&amp;A1630,B:B,cukier[[#This Row],[NIP]])+cukier[[#This Row],[Ilosc]]</f>
        <v>19926</v>
      </c>
      <c r="H1630" s="2">
        <f>IF(cukier[[#This Row],[Dotychczas Kupno]]&lt;100, 0,IF(cukier[[#This Row],[Dotychczas Kupno]]&lt;1000, 0.05, IF(cukier[[#This Row],[Dotychczas Kupno]]&lt;10000, 0.1, 0.2)))</f>
        <v>0.2</v>
      </c>
      <c r="I1630" s="2">
        <f>cukier[[#This Row],[Rabat]]*cukier[[#This Row],[Ilosc]]</f>
        <v>45.800000000000004</v>
      </c>
    </row>
    <row r="1631" spans="1:9" x14ac:dyDescent="0.25">
      <c r="A1631" s="1">
        <v>41115</v>
      </c>
      <c r="B1631" s="2" t="s">
        <v>17</v>
      </c>
      <c r="C1631">
        <v>229</v>
      </c>
      <c r="D1631">
        <f>SUMIF(B:B,cukier[[#This Row],[NIP]],C:C)</f>
        <v>19896</v>
      </c>
      <c r="E1631" s="2">
        <f>YEAR(cukier[[#This Row],[Data]])</f>
        <v>2012</v>
      </c>
      <c r="F1631" s="2">
        <f>VLOOKUP(cukier[[#This Row],[Rok]],$U$8:$V$17,2)*cukier[[#This Row],[Ilosc]]</f>
        <v>515.25</v>
      </c>
      <c r="G1631" s="2">
        <f>SUMIFS(C:C,A:A,"&lt;"&amp;A1631,B:B,cukier[[#This Row],[NIP]])+cukier[[#This Row],[Ilosc]]</f>
        <v>13980</v>
      </c>
      <c r="H1631" s="2">
        <f>IF(cukier[[#This Row],[Dotychczas Kupno]]&lt;100, 0,IF(cukier[[#This Row],[Dotychczas Kupno]]&lt;1000, 0.05, IF(cukier[[#This Row],[Dotychczas Kupno]]&lt;10000, 0.1, 0.2)))</f>
        <v>0.2</v>
      </c>
      <c r="I1631" s="2">
        <f>cukier[[#This Row],[Rabat]]*cukier[[#This Row],[Ilosc]]</f>
        <v>45.800000000000004</v>
      </c>
    </row>
    <row r="1632" spans="1:9" x14ac:dyDescent="0.25">
      <c r="A1632" s="1">
        <v>41115</v>
      </c>
      <c r="B1632" s="2" t="s">
        <v>47</v>
      </c>
      <c r="C1632">
        <v>20</v>
      </c>
      <c r="D1632">
        <f>SUMIF(B:B,cukier[[#This Row],[NIP]],C:C)</f>
        <v>50</v>
      </c>
      <c r="E1632" s="2">
        <f>YEAR(cukier[[#This Row],[Data]])</f>
        <v>2012</v>
      </c>
      <c r="F1632" s="2">
        <f>VLOOKUP(cukier[[#This Row],[Rok]],$U$8:$V$17,2)*cukier[[#This Row],[Ilosc]]</f>
        <v>45</v>
      </c>
      <c r="G1632" s="2">
        <f>SUMIFS(C:C,A:A,"&lt;"&amp;A1632,B:B,cukier[[#This Row],[NIP]])+cukier[[#This Row],[Ilosc]]</f>
        <v>33</v>
      </c>
      <c r="H1632" s="2">
        <f>IF(cukier[[#This Row],[Dotychczas Kupno]]&lt;100, 0,IF(cukier[[#This Row],[Dotychczas Kupno]]&lt;1000, 0.05, IF(cukier[[#This Row],[Dotychczas Kupno]]&lt;10000, 0.1, 0.2)))</f>
        <v>0</v>
      </c>
      <c r="I1632" s="2">
        <f>cukier[[#This Row],[Rabat]]*cukier[[#This Row],[Ilosc]]</f>
        <v>0</v>
      </c>
    </row>
    <row r="1633" spans="1:9" x14ac:dyDescent="0.25">
      <c r="A1633" s="1">
        <v>41115</v>
      </c>
      <c r="B1633" s="2" t="s">
        <v>45</v>
      </c>
      <c r="C1633">
        <v>261</v>
      </c>
      <c r="D1633">
        <f>SUMIF(B:B,cukier[[#This Row],[NIP]],C:C)</f>
        <v>26451</v>
      </c>
      <c r="E1633" s="2">
        <f>YEAR(cukier[[#This Row],[Data]])</f>
        <v>2012</v>
      </c>
      <c r="F1633" s="2">
        <f>VLOOKUP(cukier[[#This Row],[Rok]],$U$8:$V$17,2)*cukier[[#This Row],[Ilosc]]</f>
        <v>587.25</v>
      </c>
      <c r="G1633" s="2">
        <f>SUMIFS(C:C,A:A,"&lt;"&amp;A1633,B:B,cukier[[#This Row],[NIP]])+cukier[[#This Row],[Ilosc]]</f>
        <v>19384</v>
      </c>
      <c r="H1633" s="2">
        <f>IF(cukier[[#This Row],[Dotychczas Kupno]]&lt;100, 0,IF(cukier[[#This Row],[Dotychczas Kupno]]&lt;1000, 0.05, IF(cukier[[#This Row],[Dotychczas Kupno]]&lt;10000, 0.1, 0.2)))</f>
        <v>0.2</v>
      </c>
      <c r="I1633" s="2">
        <f>cukier[[#This Row],[Rabat]]*cukier[[#This Row],[Ilosc]]</f>
        <v>52.2</v>
      </c>
    </row>
    <row r="1634" spans="1:9" x14ac:dyDescent="0.25">
      <c r="A1634" s="1">
        <v>41118</v>
      </c>
      <c r="B1634" s="2" t="s">
        <v>147</v>
      </c>
      <c r="C1634">
        <v>10</v>
      </c>
      <c r="D1634">
        <f>SUMIF(B:B,cukier[[#This Row],[NIP]],C:C)</f>
        <v>35</v>
      </c>
      <c r="E1634" s="2">
        <f>YEAR(cukier[[#This Row],[Data]])</f>
        <v>2012</v>
      </c>
      <c r="F1634" s="2">
        <f>VLOOKUP(cukier[[#This Row],[Rok]],$U$8:$V$17,2)*cukier[[#This Row],[Ilosc]]</f>
        <v>22.5</v>
      </c>
      <c r="G1634" s="2">
        <f>SUMIFS(C:C,A:A,"&lt;"&amp;A1634,B:B,cukier[[#This Row],[NIP]])+cukier[[#This Row],[Ilosc]]</f>
        <v>27</v>
      </c>
      <c r="H1634" s="2">
        <f>IF(cukier[[#This Row],[Dotychczas Kupno]]&lt;100, 0,IF(cukier[[#This Row],[Dotychczas Kupno]]&lt;1000, 0.05, IF(cukier[[#This Row],[Dotychczas Kupno]]&lt;10000, 0.1, 0.2)))</f>
        <v>0</v>
      </c>
      <c r="I1634" s="2">
        <f>cukier[[#This Row],[Rabat]]*cukier[[#This Row],[Ilosc]]</f>
        <v>0</v>
      </c>
    </row>
    <row r="1635" spans="1:9" x14ac:dyDescent="0.25">
      <c r="A1635" s="1">
        <v>41118</v>
      </c>
      <c r="B1635" s="2" t="s">
        <v>7</v>
      </c>
      <c r="C1635">
        <v>400</v>
      </c>
      <c r="D1635">
        <f>SUMIF(B:B,cukier[[#This Row],[NIP]],C:C)</f>
        <v>27505</v>
      </c>
      <c r="E1635" s="2">
        <f>YEAR(cukier[[#This Row],[Data]])</f>
        <v>2012</v>
      </c>
      <c r="F1635" s="2">
        <f>VLOOKUP(cukier[[#This Row],[Rok]],$U$8:$V$17,2)*cukier[[#This Row],[Ilosc]]</f>
        <v>900</v>
      </c>
      <c r="G1635" s="2">
        <f>SUMIFS(C:C,A:A,"&lt;"&amp;A1635,B:B,cukier[[#This Row],[NIP]])+cukier[[#This Row],[Ilosc]]</f>
        <v>21030</v>
      </c>
      <c r="H1635" s="2">
        <f>IF(cukier[[#This Row],[Dotychczas Kupno]]&lt;100, 0,IF(cukier[[#This Row],[Dotychczas Kupno]]&lt;1000, 0.05, IF(cukier[[#This Row],[Dotychczas Kupno]]&lt;10000, 0.1, 0.2)))</f>
        <v>0.2</v>
      </c>
      <c r="I1635" s="2">
        <f>cukier[[#This Row],[Rabat]]*cukier[[#This Row],[Ilosc]]</f>
        <v>80</v>
      </c>
    </row>
    <row r="1636" spans="1:9" x14ac:dyDescent="0.25">
      <c r="A1636" s="1">
        <v>41122</v>
      </c>
      <c r="B1636" s="2" t="s">
        <v>14</v>
      </c>
      <c r="C1636">
        <v>401</v>
      </c>
      <c r="D1636">
        <f>SUMIF(B:B,cukier[[#This Row],[NIP]],C:C)</f>
        <v>23660</v>
      </c>
      <c r="E1636" s="2">
        <f>YEAR(cukier[[#This Row],[Data]])</f>
        <v>2012</v>
      </c>
      <c r="F1636" s="2">
        <f>VLOOKUP(cukier[[#This Row],[Rok]],$U$8:$V$17,2)*cukier[[#This Row],[Ilosc]]</f>
        <v>902.25</v>
      </c>
      <c r="G1636" s="2">
        <f>SUMIFS(C:C,A:A,"&lt;"&amp;A1636,B:B,cukier[[#This Row],[NIP]])+cukier[[#This Row],[Ilosc]]</f>
        <v>18165</v>
      </c>
      <c r="H1636" s="2">
        <f>IF(cukier[[#This Row],[Dotychczas Kupno]]&lt;100, 0,IF(cukier[[#This Row],[Dotychczas Kupno]]&lt;1000, 0.05, IF(cukier[[#This Row],[Dotychczas Kupno]]&lt;10000, 0.1, 0.2)))</f>
        <v>0.2</v>
      </c>
      <c r="I1636" s="2">
        <f>cukier[[#This Row],[Rabat]]*cukier[[#This Row],[Ilosc]]</f>
        <v>80.2</v>
      </c>
    </row>
    <row r="1637" spans="1:9" x14ac:dyDescent="0.25">
      <c r="A1637" s="1">
        <v>41124</v>
      </c>
      <c r="B1637" s="2" t="s">
        <v>55</v>
      </c>
      <c r="C1637">
        <v>170</v>
      </c>
      <c r="D1637">
        <f>SUMIF(B:B,cukier[[#This Row],[NIP]],C:C)</f>
        <v>4926</v>
      </c>
      <c r="E1637" s="2">
        <f>YEAR(cukier[[#This Row],[Data]])</f>
        <v>2012</v>
      </c>
      <c r="F1637" s="2">
        <f>VLOOKUP(cukier[[#This Row],[Rok]],$U$8:$V$17,2)*cukier[[#This Row],[Ilosc]]</f>
        <v>382.5</v>
      </c>
      <c r="G1637" s="2">
        <f>SUMIFS(C:C,A:A,"&lt;"&amp;A1637,B:B,cukier[[#This Row],[NIP]])+cukier[[#This Row],[Ilosc]]</f>
        <v>3937</v>
      </c>
      <c r="H1637" s="2">
        <f>IF(cukier[[#This Row],[Dotychczas Kupno]]&lt;100, 0,IF(cukier[[#This Row],[Dotychczas Kupno]]&lt;1000, 0.05, IF(cukier[[#This Row],[Dotychczas Kupno]]&lt;10000, 0.1, 0.2)))</f>
        <v>0.1</v>
      </c>
      <c r="I1637" s="2">
        <f>cukier[[#This Row],[Rabat]]*cukier[[#This Row],[Ilosc]]</f>
        <v>17</v>
      </c>
    </row>
    <row r="1638" spans="1:9" x14ac:dyDescent="0.25">
      <c r="A1638" s="1">
        <v>41125</v>
      </c>
      <c r="B1638" s="2" t="s">
        <v>22</v>
      </c>
      <c r="C1638">
        <v>124</v>
      </c>
      <c r="D1638">
        <f>SUMIF(B:B,cukier[[#This Row],[NIP]],C:C)</f>
        <v>26025</v>
      </c>
      <c r="E1638" s="2">
        <f>YEAR(cukier[[#This Row],[Data]])</f>
        <v>2012</v>
      </c>
      <c r="F1638" s="2">
        <f>VLOOKUP(cukier[[#This Row],[Rok]],$U$8:$V$17,2)*cukier[[#This Row],[Ilosc]]</f>
        <v>279</v>
      </c>
      <c r="G1638" s="2">
        <f>SUMIFS(C:C,A:A,"&lt;"&amp;A1638,B:B,cukier[[#This Row],[NIP]])+cukier[[#This Row],[Ilosc]]</f>
        <v>19426</v>
      </c>
      <c r="H1638" s="2">
        <f>IF(cukier[[#This Row],[Dotychczas Kupno]]&lt;100, 0,IF(cukier[[#This Row],[Dotychczas Kupno]]&lt;1000, 0.05, IF(cukier[[#This Row],[Dotychczas Kupno]]&lt;10000, 0.1, 0.2)))</f>
        <v>0.2</v>
      </c>
      <c r="I1638" s="2">
        <f>cukier[[#This Row],[Rabat]]*cukier[[#This Row],[Ilosc]]</f>
        <v>24.8</v>
      </c>
    </row>
    <row r="1639" spans="1:9" x14ac:dyDescent="0.25">
      <c r="A1639" s="1">
        <v>41127</v>
      </c>
      <c r="B1639" s="2" t="s">
        <v>201</v>
      </c>
      <c r="C1639">
        <v>13</v>
      </c>
      <c r="D1639">
        <f>SUMIF(B:B,cukier[[#This Row],[NIP]],C:C)</f>
        <v>29</v>
      </c>
      <c r="E1639" s="2">
        <f>YEAR(cukier[[#This Row],[Data]])</f>
        <v>2012</v>
      </c>
      <c r="F1639" s="2">
        <f>VLOOKUP(cukier[[#This Row],[Rok]],$U$8:$V$17,2)*cukier[[#This Row],[Ilosc]]</f>
        <v>29.25</v>
      </c>
      <c r="G1639" s="2">
        <f>SUMIFS(C:C,A:A,"&lt;"&amp;A1639,B:B,cukier[[#This Row],[NIP]])+cukier[[#This Row],[Ilosc]]</f>
        <v>29</v>
      </c>
      <c r="H1639" s="2">
        <f>IF(cukier[[#This Row],[Dotychczas Kupno]]&lt;100, 0,IF(cukier[[#This Row],[Dotychczas Kupno]]&lt;1000, 0.05, IF(cukier[[#This Row],[Dotychczas Kupno]]&lt;10000, 0.1, 0.2)))</f>
        <v>0</v>
      </c>
      <c r="I1639" s="2">
        <f>cukier[[#This Row],[Rabat]]*cukier[[#This Row],[Ilosc]]</f>
        <v>0</v>
      </c>
    </row>
    <row r="1640" spans="1:9" x14ac:dyDescent="0.25">
      <c r="A1640" s="1">
        <v>41130</v>
      </c>
      <c r="B1640" s="2" t="s">
        <v>19</v>
      </c>
      <c r="C1640">
        <v>87</v>
      </c>
      <c r="D1640">
        <f>SUMIF(B:B,cukier[[#This Row],[NIP]],C:C)</f>
        <v>4784</v>
      </c>
      <c r="E1640" s="2">
        <f>YEAR(cukier[[#This Row],[Data]])</f>
        <v>2012</v>
      </c>
      <c r="F1640" s="2">
        <f>VLOOKUP(cukier[[#This Row],[Rok]],$U$8:$V$17,2)*cukier[[#This Row],[Ilosc]]</f>
        <v>195.75</v>
      </c>
      <c r="G1640" s="2">
        <f>SUMIFS(C:C,A:A,"&lt;"&amp;A1640,B:B,cukier[[#This Row],[NIP]])+cukier[[#This Row],[Ilosc]]</f>
        <v>3790</v>
      </c>
      <c r="H1640" s="2">
        <f>IF(cukier[[#This Row],[Dotychczas Kupno]]&lt;100, 0,IF(cukier[[#This Row],[Dotychczas Kupno]]&lt;1000, 0.05, IF(cukier[[#This Row],[Dotychczas Kupno]]&lt;10000, 0.1, 0.2)))</f>
        <v>0.1</v>
      </c>
      <c r="I1640" s="2">
        <f>cukier[[#This Row],[Rabat]]*cukier[[#This Row],[Ilosc]]</f>
        <v>8.7000000000000011</v>
      </c>
    </row>
    <row r="1641" spans="1:9" x14ac:dyDescent="0.25">
      <c r="A1641" s="1">
        <v>41130</v>
      </c>
      <c r="B1641" s="2" t="s">
        <v>24</v>
      </c>
      <c r="C1641">
        <v>190</v>
      </c>
      <c r="D1641">
        <f>SUMIF(B:B,cukier[[#This Row],[NIP]],C:C)</f>
        <v>5797</v>
      </c>
      <c r="E1641" s="2">
        <f>YEAR(cukier[[#This Row],[Data]])</f>
        <v>2012</v>
      </c>
      <c r="F1641" s="2">
        <f>VLOOKUP(cukier[[#This Row],[Rok]],$U$8:$V$17,2)*cukier[[#This Row],[Ilosc]]</f>
        <v>427.5</v>
      </c>
      <c r="G1641" s="2">
        <f>SUMIFS(C:C,A:A,"&lt;"&amp;A1641,B:B,cukier[[#This Row],[NIP]])+cukier[[#This Row],[Ilosc]]</f>
        <v>5079</v>
      </c>
      <c r="H1641" s="2">
        <f>IF(cukier[[#This Row],[Dotychczas Kupno]]&lt;100, 0,IF(cukier[[#This Row],[Dotychczas Kupno]]&lt;1000, 0.05, IF(cukier[[#This Row],[Dotychczas Kupno]]&lt;10000, 0.1, 0.2)))</f>
        <v>0.1</v>
      </c>
      <c r="I1641" s="2">
        <f>cukier[[#This Row],[Rabat]]*cukier[[#This Row],[Ilosc]]</f>
        <v>19</v>
      </c>
    </row>
    <row r="1642" spans="1:9" x14ac:dyDescent="0.25">
      <c r="A1642" s="1">
        <v>41130</v>
      </c>
      <c r="B1642" s="2" t="s">
        <v>50</v>
      </c>
      <c r="C1642">
        <v>349</v>
      </c>
      <c r="D1642">
        <f>SUMIF(B:B,cukier[[#This Row],[NIP]],C:C)</f>
        <v>22352</v>
      </c>
      <c r="E1642" s="2">
        <f>YEAR(cukier[[#This Row],[Data]])</f>
        <v>2012</v>
      </c>
      <c r="F1642" s="2">
        <f>VLOOKUP(cukier[[#This Row],[Rok]],$U$8:$V$17,2)*cukier[[#This Row],[Ilosc]]</f>
        <v>785.25</v>
      </c>
      <c r="G1642" s="2">
        <f>SUMIFS(C:C,A:A,"&lt;"&amp;A1642,B:B,cukier[[#This Row],[NIP]])+cukier[[#This Row],[Ilosc]]</f>
        <v>20077</v>
      </c>
      <c r="H1642" s="2">
        <f>IF(cukier[[#This Row],[Dotychczas Kupno]]&lt;100, 0,IF(cukier[[#This Row],[Dotychczas Kupno]]&lt;1000, 0.05, IF(cukier[[#This Row],[Dotychczas Kupno]]&lt;10000, 0.1, 0.2)))</f>
        <v>0.2</v>
      </c>
      <c r="I1642" s="2">
        <f>cukier[[#This Row],[Rabat]]*cukier[[#This Row],[Ilosc]]</f>
        <v>69.8</v>
      </c>
    </row>
    <row r="1643" spans="1:9" x14ac:dyDescent="0.25">
      <c r="A1643" s="1">
        <v>41132</v>
      </c>
      <c r="B1643" s="2" t="s">
        <v>181</v>
      </c>
      <c r="C1643">
        <v>16</v>
      </c>
      <c r="D1643">
        <f>SUMIF(B:B,cukier[[#This Row],[NIP]],C:C)</f>
        <v>29</v>
      </c>
      <c r="E1643" s="2">
        <f>YEAR(cukier[[#This Row],[Data]])</f>
        <v>2012</v>
      </c>
      <c r="F1643" s="2">
        <f>VLOOKUP(cukier[[#This Row],[Rok]],$U$8:$V$17,2)*cukier[[#This Row],[Ilosc]]</f>
        <v>36</v>
      </c>
      <c r="G1643" s="2">
        <f>SUMIFS(C:C,A:A,"&lt;"&amp;A1643,B:B,cukier[[#This Row],[NIP]])+cukier[[#This Row],[Ilosc]]</f>
        <v>29</v>
      </c>
      <c r="H1643" s="2">
        <f>IF(cukier[[#This Row],[Dotychczas Kupno]]&lt;100, 0,IF(cukier[[#This Row],[Dotychczas Kupno]]&lt;1000, 0.05, IF(cukier[[#This Row],[Dotychczas Kupno]]&lt;10000, 0.1, 0.2)))</f>
        <v>0</v>
      </c>
      <c r="I1643" s="2">
        <f>cukier[[#This Row],[Rabat]]*cukier[[#This Row],[Ilosc]]</f>
        <v>0</v>
      </c>
    </row>
    <row r="1644" spans="1:9" x14ac:dyDescent="0.25">
      <c r="A1644" s="1">
        <v>41133</v>
      </c>
      <c r="B1644" s="2" t="s">
        <v>71</v>
      </c>
      <c r="C1644">
        <v>42</v>
      </c>
      <c r="D1644">
        <f>SUMIF(B:B,cukier[[#This Row],[NIP]],C:C)</f>
        <v>3185</v>
      </c>
      <c r="E1644" s="2">
        <f>YEAR(cukier[[#This Row],[Data]])</f>
        <v>2012</v>
      </c>
      <c r="F1644" s="2">
        <f>VLOOKUP(cukier[[#This Row],[Rok]],$U$8:$V$17,2)*cukier[[#This Row],[Ilosc]]</f>
        <v>94.5</v>
      </c>
      <c r="G1644" s="2">
        <f>SUMIFS(C:C,A:A,"&lt;"&amp;A1644,B:B,cukier[[#This Row],[NIP]])+cukier[[#This Row],[Ilosc]]</f>
        <v>1852</v>
      </c>
      <c r="H1644" s="2">
        <f>IF(cukier[[#This Row],[Dotychczas Kupno]]&lt;100, 0,IF(cukier[[#This Row],[Dotychczas Kupno]]&lt;1000, 0.05, IF(cukier[[#This Row],[Dotychczas Kupno]]&lt;10000, 0.1, 0.2)))</f>
        <v>0.1</v>
      </c>
      <c r="I1644" s="2">
        <f>cukier[[#This Row],[Rabat]]*cukier[[#This Row],[Ilosc]]</f>
        <v>4.2</v>
      </c>
    </row>
    <row r="1645" spans="1:9" x14ac:dyDescent="0.25">
      <c r="A1645" s="1">
        <v>41134</v>
      </c>
      <c r="B1645" s="2" t="s">
        <v>23</v>
      </c>
      <c r="C1645">
        <v>70</v>
      </c>
      <c r="D1645">
        <f>SUMIF(B:B,cukier[[#This Row],[NIP]],C:C)</f>
        <v>3905</v>
      </c>
      <c r="E1645" s="2">
        <f>YEAR(cukier[[#This Row],[Data]])</f>
        <v>2012</v>
      </c>
      <c r="F1645" s="2">
        <f>VLOOKUP(cukier[[#This Row],[Rok]],$U$8:$V$17,2)*cukier[[#This Row],[Ilosc]]</f>
        <v>157.5</v>
      </c>
      <c r="G1645" s="2">
        <f>SUMIFS(C:C,A:A,"&lt;"&amp;A1645,B:B,cukier[[#This Row],[NIP]])+cukier[[#This Row],[Ilosc]]</f>
        <v>3394</v>
      </c>
      <c r="H1645" s="2">
        <f>IF(cukier[[#This Row],[Dotychczas Kupno]]&lt;100, 0,IF(cukier[[#This Row],[Dotychczas Kupno]]&lt;1000, 0.05, IF(cukier[[#This Row],[Dotychczas Kupno]]&lt;10000, 0.1, 0.2)))</f>
        <v>0.1</v>
      </c>
      <c r="I1645" s="2">
        <f>cukier[[#This Row],[Rabat]]*cukier[[#This Row],[Ilosc]]</f>
        <v>7</v>
      </c>
    </row>
    <row r="1646" spans="1:9" x14ac:dyDescent="0.25">
      <c r="A1646" s="1">
        <v>41136</v>
      </c>
      <c r="B1646" s="2" t="s">
        <v>52</v>
      </c>
      <c r="C1646">
        <v>189</v>
      </c>
      <c r="D1646">
        <f>SUMIF(B:B,cukier[[#This Row],[NIP]],C:C)</f>
        <v>5460</v>
      </c>
      <c r="E1646" s="2">
        <f>YEAR(cukier[[#This Row],[Data]])</f>
        <v>2012</v>
      </c>
      <c r="F1646" s="2">
        <f>VLOOKUP(cukier[[#This Row],[Rok]],$U$8:$V$17,2)*cukier[[#This Row],[Ilosc]]</f>
        <v>425.25</v>
      </c>
      <c r="G1646" s="2">
        <f>SUMIFS(C:C,A:A,"&lt;"&amp;A1646,B:B,cukier[[#This Row],[NIP]])+cukier[[#This Row],[Ilosc]]</f>
        <v>4246</v>
      </c>
      <c r="H1646" s="2">
        <f>IF(cukier[[#This Row],[Dotychczas Kupno]]&lt;100, 0,IF(cukier[[#This Row],[Dotychczas Kupno]]&lt;1000, 0.05, IF(cukier[[#This Row],[Dotychczas Kupno]]&lt;10000, 0.1, 0.2)))</f>
        <v>0.1</v>
      </c>
      <c r="I1646" s="2">
        <f>cukier[[#This Row],[Rabat]]*cukier[[#This Row],[Ilosc]]</f>
        <v>18.900000000000002</v>
      </c>
    </row>
    <row r="1647" spans="1:9" x14ac:dyDescent="0.25">
      <c r="A1647" s="1">
        <v>41137</v>
      </c>
      <c r="B1647" s="2" t="s">
        <v>55</v>
      </c>
      <c r="C1647">
        <v>64</v>
      </c>
      <c r="D1647">
        <f>SUMIF(B:B,cukier[[#This Row],[NIP]],C:C)</f>
        <v>4926</v>
      </c>
      <c r="E1647" s="2">
        <f>YEAR(cukier[[#This Row],[Data]])</f>
        <v>2012</v>
      </c>
      <c r="F1647" s="2">
        <f>VLOOKUP(cukier[[#This Row],[Rok]],$U$8:$V$17,2)*cukier[[#This Row],[Ilosc]]</f>
        <v>144</v>
      </c>
      <c r="G1647" s="2">
        <f>SUMIFS(C:C,A:A,"&lt;"&amp;A1647,B:B,cukier[[#This Row],[NIP]])+cukier[[#This Row],[Ilosc]]</f>
        <v>4001</v>
      </c>
      <c r="H1647" s="2">
        <f>IF(cukier[[#This Row],[Dotychczas Kupno]]&lt;100, 0,IF(cukier[[#This Row],[Dotychczas Kupno]]&lt;1000, 0.05, IF(cukier[[#This Row],[Dotychczas Kupno]]&lt;10000, 0.1, 0.2)))</f>
        <v>0.1</v>
      </c>
      <c r="I1647" s="2">
        <f>cukier[[#This Row],[Rabat]]*cukier[[#This Row],[Ilosc]]</f>
        <v>6.4</v>
      </c>
    </row>
    <row r="1648" spans="1:9" x14ac:dyDescent="0.25">
      <c r="A1648" s="1">
        <v>41141</v>
      </c>
      <c r="B1648" s="2" t="s">
        <v>35</v>
      </c>
      <c r="C1648">
        <v>76</v>
      </c>
      <c r="D1648">
        <f>SUMIF(B:B,cukier[[#This Row],[NIP]],C:C)</f>
        <v>4407</v>
      </c>
      <c r="E1648" s="2">
        <f>YEAR(cukier[[#This Row],[Data]])</f>
        <v>2012</v>
      </c>
      <c r="F1648" s="2">
        <f>VLOOKUP(cukier[[#This Row],[Rok]],$U$8:$V$17,2)*cukier[[#This Row],[Ilosc]]</f>
        <v>171</v>
      </c>
      <c r="G1648" s="2">
        <f>SUMIFS(C:C,A:A,"&lt;"&amp;A1648,B:B,cukier[[#This Row],[NIP]])+cukier[[#This Row],[Ilosc]]</f>
        <v>3609</v>
      </c>
      <c r="H1648" s="2">
        <f>IF(cukier[[#This Row],[Dotychczas Kupno]]&lt;100, 0,IF(cukier[[#This Row],[Dotychczas Kupno]]&lt;1000, 0.05, IF(cukier[[#This Row],[Dotychczas Kupno]]&lt;10000, 0.1, 0.2)))</f>
        <v>0.1</v>
      </c>
      <c r="I1648" s="2">
        <f>cukier[[#This Row],[Rabat]]*cukier[[#This Row],[Ilosc]]</f>
        <v>7.6000000000000005</v>
      </c>
    </row>
    <row r="1649" spans="1:9" x14ac:dyDescent="0.25">
      <c r="A1649" s="1">
        <v>41142</v>
      </c>
      <c r="B1649" s="2" t="s">
        <v>49</v>
      </c>
      <c r="C1649">
        <v>11</v>
      </c>
      <c r="D1649">
        <f>SUMIF(B:B,cukier[[#This Row],[NIP]],C:C)</f>
        <v>26</v>
      </c>
      <c r="E1649" s="2">
        <f>YEAR(cukier[[#This Row],[Data]])</f>
        <v>2012</v>
      </c>
      <c r="F1649" s="2">
        <f>VLOOKUP(cukier[[#This Row],[Rok]],$U$8:$V$17,2)*cukier[[#This Row],[Ilosc]]</f>
        <v>24.75</v>
      </c>
      <c r="G1649" s="2">
        <f>SUMIFS(C:C,A:A,"&lt;"&amp;A1649,B:B,cukier[[#This Row],[NIP]])+cukier[[#This Row],[Ilosc]]</f>
        <v>14</v>
      </c>
      <c r="H1649" s="2">
        <f>IF(cukier[[#This Row],[Dotychczas Kupno]]&lt;100, 0,IF(cukier[[#This Row],[Dotychczas Kupno]]&lt;1000, 0.05, IF(cukier[[#This Row],[Dotychczas Kupno]]&lt;10000, 0.1, 0.2)))</f>
        <v>0</v>
      </c>
      <c r="I1649" s="2">
        <f>cukier[[#This Row],[Rabat]]*cukier[[#This Row],[Ilosc]]</f>
        <v>0</v>
      </c>
    </row>
    <row r="1650" spans="1:9" x14ac:dyDescent="0.25">
      <c r="A1650" s="1">
        <v>41142</v>
      </c>
      <c r="B1650" s="2" t="s">
        <v>66</v>
      </c>
      <c r="C1650">
        <v>96</v>
      </c>
      <c r="D1650">
        <f>SUMIF(B:B,cukier[[#This Row],[NIP]],C:C)</f>
        <v>3795</v>
      </c>
      <c r="E1650" s="2">
        <f>YEAR(cukier[[#This Row],[Data]])</f>
        <v>2012</v>
      </c>
      <c r="F1650" s="2">
        <f>VLOOKUP(cukier[[#This Row],[Rok]],$U$8:$V$17,2)*cukier[[#This Row],[Ilosc]]</f>
        <v>216</v>
      </c>
      <c r="G1650" s="2">
        <f>SUMIFS(C:C,A:A,"&lt;"&amp;A1650,B:B,cukier[[#This Row],[NIP]])+cukier[[#This Row],[Ilosc]]</f>
        <v>2975</v>
      </c>
      <c r="H1650" s="2">
        <f>IF(cukier[[#This Row],[Dotychczas Kupno]]&lt;100, 0,IF(cukier[[#This Row],[Dotychczas Kupno]]&lt;1000, 0.05, IF(cukier[[#This Row],[Dotychczas Kupno]]&lt;10000, 0.1, 0.2)))</f>
        <v>0.1</v>
      </c>
      <c r="I1650" s="2">
        <f>cukier[[#This Row],[Rabat]]*cukier[[#This Row],[Ilosc]]</f>
        <v>9.6000000000000014</v>
      </c>
    </row>
    <row r="1651" spans="1:9" x14ac:dyDescent="0.25">
      <c r="A1651" s="1">
        <v>41143</v>
      </c>
      <c r="B1651" s="2" t="s">
        <v>111</v>
      </c>
      <c r="C1651">
        <v>17</v>
      </c>
      <c r="D1651">
        <f>SUMIF(B:B,cukier[[#This Row],[NIP]],C:C)</f>
        <v>35</v>
      </c>
      <c r="E1651" s="2">
        <f>YEAR(cukier[[#This Row],[Data]])</f>
        <v>2012</v>
      </c>
      <c r="F1651" s="2">
        <f>VLOOKUP(cukier[[#This Row],[Rok]],$U$8:$V$17,2)*cukier[[#This Row],[Ilosc]]</f>
        <v>38.25</v>
      </c>
      <c r="G1651" s="2">
        <f>SUMIFS(C:C,A:A,"&lt;"&amp;A1651,B:B,cukier[[#This Row],[NIP]])+cukier[[#This Row],[Ilosc]]</f>
        <v>35</v>
      </c>
      <c r="H1651" s="2">
        <f>IF(cukier[[#This Row],[Dotychczas Kupno]]&lt;100, 0,IF(cukier[[#This Row],[Dotychczas Kupno]]&lt;1000, 0.05, IF(cukier[[#This Row],[Dotychczas Kupno]]&lt;10000, 0.1, 0.2)))</f>
        <v>0</v>
      </c>
      <c r="I1651" s="2">
        <f>cukier[[#This Row],[Rabat]]*cukier[[#This Row],[Ilosc]]</f>
        <v>0</v>
      </c>
    </row>
    <row r="1652" spans="1:9" x14ac:dyDescent="0.25">
      <c r="A1652" s="1">
        <v>41143</v>
      </c>
      <c r="B1652" s="2" t="s">
        <v>18</v>
      </c>
      <c r="C1652">
        <v>92</v>
      </c>
      <c r="D1652">
        <f>SUMIF(B:B,cukier[[#This Row],[NIP]],C:C)</f>
        <v>5156</v>
      </c>
      <c r="E1652" s="2">
        <f>YEAR(cukier[[#This Row],[Data]])</f>
        <v>2012</v>
      </c>
      <c r="F1652" s="2">
        <f>VLOOKUP(cukier[[#This Row],[Rok]],$U$8:$V$17,2)*cukier[[#This Row],[Ilosc]]</f>
        <v>207</v>
      </c>
      <c r="G1652" s="2">
        <f>SUMIFS(C:C,A:A,"&lt;"&amp;A1652,B:B,cukier[[#This Row],[NIP]])+cukier[[#This Row],[Ilosc]]</f>
        <v>4281</v>
      </c>
      <c r="H1652" s="2">
        <f>IF(cukier[[#This Row],[Dotychczas Kupno]]&lt;100, 0,IF(cukier[[#This Row],[Dotychczas Kupno]]&lt;1000, 0.05, IF(cukier[[#This Row],[Dotychczas Kupno]]&lt;10000, 0.1, 0.2)))</f>
        <v>0.1</v>
      </c>
      <c r="I1652" s="2">
        <f>cukier[[#This Row],[Rabat]]*cukier[[#This Row],[Ilosc]]</f>
        <v>9.2000000000000011</v>
      </c>
    </row>
    <row r="1653" spans="1:9" x14ac:dyDescent="0.25">
      <c r="A1653" s="1">
        <v>41144</v>
      </c>
      <c r="B1653" s="2" t="s">
        <v>8</v>
      </c>
      <c r="C1653">
        <v>76</v>
      </c>
      <c r="D1653">
        <f>SUMIF(B:B,cukier[[#This Row],[NIP]],C:C)</f>
        <v>3835</v>
      </c>
      <c r="E1653" s="2">
        <f>YEAR(cukier[[#This Row],[Data]])</f>
        <v>2012</v>
      </c>
      <c r="F1653" s="2">
        <f>VLOOKUP(cukier[[#This Row],[Rok]],$U$8:$V$17,2)*cukier[[#This Row],[Ilosc]]</f>
        <v>171</v>
      </c>
      <c r="G1653" s="2">
        <f>SUMIFS(C:C,A:A,"&lt;"&amp;A1653,B:B,cukier[[#This Row],[NIP]])+cukier[[#This Row],[Ilosc]]</f>
        <v>2726</v>
      </c>
      <c r="H1653" s="2">
        <f>IF(cukier[[#This Row],[Dotychczas Kupno]]&lt;100, 0,IF(cukier[[#This Row],[Dotychczas Kupno]]&lt;1000, 0.05, IF(cukier[[#This Row],[Dotychczas Kupno]]&lt;10000, 0.1, 0.2)))</f>
        <v>0.1</v>
      </c>
      <c r="I1653" s="2">
        <f>cukier[[#This Row],[Rabat]]*cukier[[#This Row],[Ilosc]]</f>
        <v>7.6000000000000005</v>
      </c>
    </row>
    <row r="1654" spans="1:9" x14ac:dyDescent="0.25">
      <c r="A1654" s="1">
        <v>41146</v>
      </c>
      <c r="B1654" s="2" t="s">
        <v>10</v>
      </c>
      <c r="C1654">
        <v>77</v>
      </c>
      <c r="D1654">
        <f>SUMIF(B:B,cukier[[#This Row],[NIP]],C:C)</f>
        <v>4831</v>
      </c>
      <c r="E1654" s="2">
        <f>YEAR(cukier[[#This Row],[Data]])</f>
        <v>2012</v>
      </c>
      <c r="F1654" s="2">
        <f>VLOOKUP(cukier[[#This Row],[Rok]],$U$8:$V$17,2)*cukier[[#This Row],[Ilosc]]</f>
        <v>173.25</v>
      </c>
      <c r="G1654" s="2">
        <f>SUMIFS(C:C,A:A,"&lt;"&amp;A1654,B:B,cukier[[#This Row],[NIP]])+cukier[[#This Row],[Ilosc]]</f>
        <v>3418</v>
      </c>
      <c r="H1654" s="2">
        <f>IF(cukier[[#This Row],[Dotychczas Kupno]]&lt;100, 0,IF(cukier[[#This Row],[Dotychczas Kupno]]&lt;1000, 0.05, IF(cukier[[#This Row],[Dotychczas Kupno]]&lt;10000, 0.1, 0.2)))</f>
        <v>0.1</v>
      </c>
      <c r="I1654" s="2">
        <f>cukier[[#This Row],[Rabat]]*cukier[[#This Row],[Ilosc]]</f>
        <v>7.7</v>
      </c>
    </row>
    <row r="1655" spans="1:9" x14ac:dyDescent="0.25">
      <c r="A1655" s="1">
        <v>41147</v>
      </c>
      <c r="B1655" s="2" t="s">
        <v>102</v>
      </c>
      <c r="C1655">
        <v>344</v>
      </c>
      <c r="D1655">
        <f>SUMIF(B:B,cukier[[#This Row],[NIP]],C:C)</f>
        <v>7904</v>
      </c>
      <c r="E1655" s="2">
        <f>YEAR(cukier[[#This Row],[Data]])</f>
        <v>2012</v>
      </c>
      <c r="F1655" s="2">
        <f>VLOOKUP(cukier[[#This Row],[Rok]],$U$8:$V$17,2)*cukier[[#This Row],[Ilosc]]</f>
        <v>774</v>
      </c>
      <c r="G1655" s="2">
        <f>SUMIFS(C:C,A:A,"&lt;"&amp;A1655,B:B,cukier[[#This Row],[NIP]])+cukier[[#This Row],[Ilosc]]</f>
        <v>5290</v>
      </c>
      <c r="H1655" s="2">
        <f>IF(cukier[[#This Row],[Dotychczas Kupno]]&lt;100, 0,IF(cukier[[#This Row],[Dotychczas Kupno]]&lt;1000, 0.05, IF(cukier[[#This Row],[Dotychczas Kupno]]&lt;10000, 0.1, 0.2)))</f>
        <v>0.1</v>
      </c>
      <c r="I1655" s="2">
        <f>cukier[[#This Row],[Rabat]]*cukier[[#This Row],[Ilosc]]</f>
        <v>34.4</v>
      </c>
    </row>
    <row r="1656" spans="1:9" x14ac:dyDescent="0.25">
      <c r="A1656" s="1">
        <v>41147</v>
      </c>
      <c r="B1656" s="2" t="s">
        <v>7</v>
      </c>
      <c r="C1656">
        <v>218</v>
      </c>
      <c r="D1656">
        <f>SUMIF(B:B,cukier[[#This Row],[NIP]],C:C)</f>
        <v>27505</v>
      </c>
      <c r="E1656" s="2">
        <f>YEAR(cukier[[#This Row],[Data]])</f>
        <v>2012</v>
      </c>
      <c r="F1656" s="2">
        <f>VLOOKUP(cukier[[#This Row],[Rok]],$U$8:$V$17,2)*cukier[[#This Row],[Ilosc]]</f>
        <v>490.5</v>
      </c>
      <c r="G1656" s="2">
        <f>SUMIFS(C:C,A:A,"&lt;"&amp;A1656,B:B,cukier[[#This Row],[NIP]])+cukier[[#This Row],[Ilosc]]</f>
        <v>21248</v>
      </c>
      <c r="H1656" s="2">
        <f>IF(cukier[[#This Row],[Dotychczas Kupno]]&lt;100, 0,IF(cukier[[#This Row],[Dotychczas Kupno]]&lt;1000, 0.05, IF(cukier[[#This Row],[Dotychczas Kupno]]&lt;10000, 0.1, 0.2)))</f>
        <v>0.2</v>
      </c>
      <c r="I1656" s="2">
        <f>cukier[[#This Row],[Rabat]]*cukier[[#This Row],[Ilosc]]</f>
        <v>43.6</v>
      </c>
    </row>
    <row r="1657" spans="1:9" x14ac:dyDescent="0.25">
      <c r="A1657" s="1">
        <v>41148</v>
      </c>
      <c r="B1657" s="2" t="s">
        <v>50</v>
      </c>
      <c r="C1657">
        <v>115</v>
      </c>
      <c r="D1657">
        <f>SUMIF(B:B,cukier[[#This Row],[NIP]],C:C)</f>
        <v>22352</v>
      </c>
      <c r="E1657" s="2">
        <f>YEAR(cukier[[#This Row],[Data]])</f>
        <v>2012</v>
      </c>
      <c r="F1657" s="2">
        <f>VLOOKUP(cukier[[#This Row],[Rok]],$U$8:$V$17,2)*cukier[[#This Row],[Ilosc]]</f>
        <v>258.75</v>
      </c>
      <c r="G1657" s="2">
        <f>SUMIFS(C:C,A:A,"&lt;"&amp;A1657,B:B,cukier[[#This Row],[NIP]])+cukier[[#This Row],[Ilosc]]</f>
        <v>20192</v>
      </c>
      <c r="H1657" s="2">
        <f>IF(cukier[[#This Row],[Dotychczas Kupno]]&lt;100, 0,IF(cukier[[#This Row],[Dotychczas Kupno]]&lt;1000, 0.05, IF(cukier[[#This Row],[Dotychczas Kupno]]&lt;10000, 0.1, 0.2)))</f>
        <v>0.2</v>
      </c>
      <c r="I1657" s="2">
        <f>cukier[[#This Row],[Rabat]]*cukier[[#This Row],[Ilosc]]</f>
        <v>23</v>
      </c>
    </row>
    <row r="1658" spans="1:9" x14ac:dyDescent="0.25">
      <c r="A1658" s="1">
        <v>41149</v>
      </c>
      <c r="B1658" s="2" t="s">
        <v>80</v>
      </c>
      <c r="C1658">
        <v>143</v>
      </c>
      <c r="D1658">
        <f>SUMIF(B:B,cukier[[#This Row],[NIP]],C:C)</f>
        <v>888</v>
      </c>
      <c r="E1658" s="2">
        <f>YEAR(cukier[[#This Row],[Data]])</f>
        <v>2012</v>
      </c>
      <c r="F1658" s="2">
        <f>VLOOKUP(cukier[[#This Row],[Rok]],$U$8:$V$17,2)*cukier[[#This Row],[Ilosc]]</f>
        <v>321.75</v>
      </c>
      <c r="G1658" s="2">
        <f>SUMIFS(C:C,A:A,"&lt;"&amp;A1658,B:B,cukier[[#This Row],[NIP]])+cukier[[#This Row],[Ilosc]]</f>
        <v>888</v>
      </c>
      <c r="H1658" s="2">
        <f>IF(cukier[[#This Row],[Dotychczas Kupno]]&lt;100, 0,IF(cukier[[#This Row],[Dotychczas Kupno]]&lt;1000, 0.05, IF(cukier[[#This Row],[Dotychczas Kupno]]&lt;10000, 0.1, 0.2)))</f>
        <v>0.05</v>
      </c>
      <c r="I1658" s="2">
        <f>cukier[[#This Row],[Rabat]]*cukier[[#This Row],[Ilosc]]</f>
        <v>7.15</v>
      </c>
    </row>
    <row r="1659" spans="1:9" x14ac:dyDescent="0.25">
      <c r="A1659" s="1">
        <v>41149</v>
      </c>
      <c r="B1659" s="2" t="s">
        <v>137</v>
      </c>
      <c r="C1659">
        <v>1</v>
      </c>
      <c r="D1659">
        <f>SUMIF(B:B,cukier[[#This Row],[NIP]],C:C)</f>
        <v>39</v>
      </c>
      <c r="E1659" s="2">
        <f>YEAR(cukier[[#This Row],[Data]])</f>
        <v>2012</v>
      </c>
      <c r="F1659" s="2">
        <f>VLOOKUP(cukier[[#This Row],[Rok]],$U$8:$V$17,2)*cukier[[#This Row],[Ilosc]]</f>
        <v>2.25</v>
      </c>
      <c r="G1659" s="2">
        <f>SUMIFS(C:C,A:A,"&lt;"&amp;A1659,B:B,cukier[[#This Row],[NIP]])+cukier[[#This Row],[Ilosc]]</f>
        <v>26</v>
      </c>
      <c r="H1659" s="2">
        <f>IF(cukier[[#This Row],[Dotychczas Kupno]]&lt;100, 0,IF(cukier[[#This Row],[Dotychczas Kupno]]&lt;1000, 0.05, IF(cukier[[#This Row],[Dotychczas Kupno]]&lt;10000, 0.1, 0.2)))</f>
        <v>0</v>
      </c>
      <c r="I1659" s="2">
        <f>cukier[[#This Row],[Rabat]]*cukier[[#This Row],[Ilosc]]</f>
        <v>0</v>
      </c>
    </row>
    <row r="1660" spans="1:9" x14ac:dyDescent="0.25">
      <c r="A1660" s="1">
        <v>41154</v>
      </c>
      <c r="B1660" s="2" t="s">
        <v>69</v>
      </c>
      <c r="C1660">
        <v>133</v>
      </c>
      <c r="D1660">
        <f>SUMIF(B:B,cukier[[#This Row],[NIP]],C:C)</f>
        <v>3803</v>
      </c>
      <c r="E1660" s="2">
        <f>YEAR(cukier[[#This Row],[Data]])</f>
        <v>2012</v>
      </c>
      <c r="F1660" s="2">
        <f>VLOOKUP(cukier[[#This Row],[Rok]],$U$8:$V$17,2)*cukier[[#This Row],[Ilosc]]</f>
        <v>299.25</v>
      </c>
      <c r="G1660" s="2">
        <f>SUMIFS(C:C,A:A,"&lt;"&amp;A1660,B:B,cukier[[#This Row],[NIP]])+cukier[[#This Row],[Ilosc]]</f>
        <v>2715</v>
      </c>
      <c r="H1660" s="2">
        <f>IF(cukier[[#This Row],[Dotychczas Kupno]]&lt;100, 0,IF(cukier[[#This Row],[Dotychczas Kupno]]&lt;1000, 0.05, IF(cukier[[#This Row],[Dotychczas Kupno]]&lt;10000, 0.1, 0.2)))</f>
        <v>0.1</v>
      </c>
      <c r="I1660" s="2">
        <f>cukier[[#This Row],[Rabat]]*cukier[[#This Row],[Ilosc]]</f>
        <v>13.3</v>
      </c>
    </row>
    <row r="1661" spans="1:9" x14ac:dyDescent="0.25">
      <c r="A1661" s="1">
        <v>41154</v>
      </c>
      <c r="B1661" s="2" t="s">
        <v>17</v>
      </c>
      <c r="C1661">
        <v>496</v>
      </c>
      <c r="D1661">
        <f>SUMIF(B:B,cukier[[#This Row],[NIP]],C:C)</f>
        <v>19896</v>
      </c>
      <c r="E1661" s="2">
        <f>YEAR(cukier[[#This Row],[Data]])</f>
        <v>2012</v>
      </c>
      <c r="F1661" s="2">
        <f>VLOOKUP(cukier[[#This Row],[Rok]],$U$8:$V$17,2)*cukier[[#This Row],[Ilosc]]</f>
        <v>1116</v>
      </c>
      <c r="G1661" s="2">
        <f>SUMIFS(C:C,A:A,"&lt;"&amp;A1661,B:B,cukier[[#This Row],[NIP]])+cukier[[#This Row],[Ilosc]]</f>
        <v>14476</v>
      </c>
      <c r="H1661" s="2">
        <f>IF(cukier[[#This Row],[Dotychczas Kupno]]&lt;100, 0,IF(cukier[[#This Row],[Dotychczas Kupno]]&lt;1000, 0.05, IF(cukier[[#This Row],[Dotychczas Kupno]]&lt;10000, 0.1, 0.2)))</f>
        <v>0.2</v>
      </c>
      <c r="I1661" s="2">
        <f>cukier[[#This Row],[Rabat]]*cukier[[#This Row],[Ilosc]]</f>
        <v>99.2</v>
      </c>
    </row>
    <row r="1662" spans="1:9" x14ac:dyDescent="0.25">
      <c r="A1662" s="1">
        <v>41154</v>
      </c>
      <c r="B1662" s="2" t="s">
        <v>108</v>
      </c>
      <c r="C1662">
        <v>5</v>
      </c>
      <c r="D1662">
        <f>SUMIF(B:B,cukier[[#This Row],[NIP]],C:C)</f>
        <v>44</v>
      </c>
      <c r="E1662" s="2">
        <f>YEAR(cukier[[#This Row],[Data]])</f>
        <v>2012</v>
      </c>
      <c r="F1662" s="2">
        <f>VLOOKUP(cukier[[#This Row],[Rok]],$U$8:$V$17,2)*cukier[[#This Row],[Ilosc]]</f>
        <v>11.25</v>
      </c>
      <c r="G1662" s="2">
        <f>SUMIFS(C:C,A:A,"&lt;"&amp;A1662,B:B,cukier[[#This Row],[NIP]])+cukier[[#This Row],[Ilosc]]</f>
        <v>44</v>
      </c>
      <c r="H1662" s="2">
        <f>IF(cukier[[#This Row],[Dotychczas Kupno]]&lt;100, 0,IF(cukier[[#This Row],[Dotychczas Kupno]]&lt;1000, 0.05, IF(cukier[[#This Row],[Dotychczas Kupno]]&lt;10000, 0.1, 0.2)))</f>
        <v>0</v>
      </c>
      <c r="I1662" s="2">
        <f>cukier[[#This Row],[Rabat]]*cukier[[#This Row],[Ilosc]]</f>
        <v>0</v>
      </c>
    </row>
    <row r="1663" spans="1:9" x14ac:dyDescent="0.25">
      <c r="A1663" s="1">
        <v>41156</v>
      </c>
      <c r="B1663" s="2" t="s">
        <v>172</v>
      </c>
      <c r="C1663">
        <v>8</v>
      </c>
      <c r="D1663">
        <f>SUMIF(B:B,cukier[[#This Row],[NIP]],C:C)</f>
        <v>44</v>
      </c>
      <c r="E1663" s="2">
        <f>YEAR(cukier[[#This Row],[Data]])</f>
        <v>2012</v>
      </c>
      <c r="F1663" s="2">
        <f>VLOOKUP(cukier[[#This Row],[Rok]],$U$8:$V$17,2)*cukier[[#This Row],[Ilosc]]</f>
        <v>18</v>
      </c>
      <c r="G1663" s="2">
        <f>SUMIFS(C:C,A:A,"&lt;"&amp;A1663,B:B,cukier[[#This Row],[NIP]])+cukier[[#This Row],[Ilosc]]</f>
        <v>44</v>
      </c>
      <c r="H1663" s="2">
        <f>IF(cukier[[#This Row],[Dotychczas Kupno]]&lt;100, 0,IF(cukier[[#This Row],[Dotychczas Kupno]]&lt;1000, 0.05, IF(cukier[[#This Row],[Dotychczas Kupno]]&lt;10000, 0.1, 0.2)))</f>
        <v>0</v>
      </c>
      <c r="I1663" s="2">
        <f>cukier[[#This Row],[Rabat]]*cukier[[#This Row],[Ilosc]]</f>
        <v>0</v>
      </c>
    </row>
    <row r="1664" spans="1:9" x14ac:dyDescent="0.25">
      <c r="A1664" s="1">
        <v>41157</v>
      </c>
      <c r="B1664" s="2" t="s">
        <v>52</v>
      </c>
      <c r="C1664">
        <v>59</v>
      </c>
      <c r="D1664">
        <f>SUMIF(B:B,cukier[[#This Row],[NIP]],C:C)</f>
        <v>5460</v>
      </c>
      <c r="E1664" s="2">
        <f>YEAR(cukier[[#This Row],[Data]])</f>
        <v>2012</v>
      </c>
      <c r="F1664" s="2">
        <f>VLOOKUP(cukier[[#This Row],[Rok]],$U$8:$V$17,2)*cukier[[#This Row],[Ilosc]]</f>
        <v>132.75</v>
      </c>
      <c r="G1664" s="2">
        <f>SUMIFS(C:C,A:A,"&lt;"&amp;A1664,B:B,cukier[[#This Row],[NIP]])+cukier[[#This Row],[Ilosc]]</f>
        <v>4305</v>
      </c>
      <c r="H1664" s="2">
        <f>IF(cukier[[#This Row],[Dotychczas Kupno]]&lt;100, 0,IF(cukier[[#This Row],[Dotychczas Kupno]]&lt;1000, 0.05, IF(cukier[[#This Row],[Dotychczas Kupno]]&lt;10000, 0.1, 0.2)))</f>
        <v>0.1</v>
      </c>
      <c r="I1664" s="2">
        <f>cukier[[#This Row],[Rabat]]*cukier[[#This Row],[Ilosc]]</f>
        <v>5.9</v>
      </c>
    </row>
    <row r="1665" spans="1:9" x14ac:dyDescent="0.25">
      <c r="A1665" s="1">
        <v>41157</v>
      </c>
      <c r="B1665" s="2" t="s">
        <v>17</v>
      </c>
      <c r="C1665">
        <v>273</v>
      </c>
      <c r="D1665">
        <f>SUMIF(B:B,cukier[[#This Row],[NIP]],C:C)</f>
        <v>19896</v>
      </c>
      <c r="E1665" s="2">
        <f>YEAR(cukier[[#This Row],[Data]])</f>
        <v>2012</v>
      </c>
      <c r="F1665" s="2">
        <f>VLOOKUP(cukier[[#This Row],[Rok]],$U$8:$V$17,2)*cukier[[#This Row],[Ilosc]]</f>
        <v>614.25</v>
      </c>
      <c r="G1665" s="2">
        <f>SUMIFS(C:C,A:A,"&lt;"&amp;A1665,B:B,cukier[[#This Row],[NIP]])+cukier[[#This Row],[Ilosc]]</f>
        <v>14749</v>
      </c>
      <c r="H1665" s="2">
        <f>IF(cukier[[#This Row],[Dotychczas Kupno]]&lt;100, 0,IF(cukier[[#This Row],[Dotychczas Kupno]]&lt;1000, 0.05, IF(cukier[[#This Row],[Dotychczas Kupno]]&lt;10000, 0.1, 0.2)))</f>
        <v>0.2</v>
      </c>
      <c r="I1665" s="2">
        <f>cukier[[#This Row],[Rabat]]*cukier[[#This Row],[Ilosc]]</f>
        <v>54.6</v>
      </c>
    </row>
    <row r="1666" spans="1:9" x14ac:dyDescent="0.25">
      <c r="A1666" s="1">
        <v>41158</v>
      </c>
      <c r="B1666" s="2" t="s">
        <v>9</v>
      </c>
      <c r="C1666">
        <v>165</v>
      </c>
      <c r="D1666">
        <f>SUMIF(B:B,cukier[[#This Row],[NIP]],C:C)</f>
        <v>26955</v>
      </c>
      <c r="E1666" s="2">
        <f>YEAR(cukier[[#This Row],[Data]])</f>
        <v>2012</v>
      </c>
      <c r="F1666" s="2">
        <f>VLOOKUP(cukier[[#This Row],[Rok]],$U$8:$V$17,2)*cukier[[#This Row],[Ilosc]]</f>
        <v>371.25</v>
      </c>
      <c r="G1666" s="2">
        <f>SUMIFS(C:C,A:A,"&lt;"&amp;A1666,B:B,cukier[[#This Row],[NIP]])+cukier[[#This Row],[Ilosc]]</f>
        <v>20091</v>
      </c>
      <c r="H1666" s="2">
        <f>IF(cukier[[#This Row],[Dotychczas Kupno]]&lt;100, 0,IF(cukier[[#This Row],[Dotychczas Kupno]]&lt;1000, 0.05, IF(cukier[[#This Row],[Dotychczas Kupno]]&lt;10000, 0.1, 0.2)))</f>
        <v>0.2</v>
      </c>
      <c r="I1666" s="2">
        <f>cukier[[#This Row],[Rabat]]*cukier[[#This Row],[Ilosc]]</f>
        <v>33</v>
      </c>
    </row>
    <row r="1667" spans="1:9" x14ac:dyDescent="0.25">
      <c r="A1667" s="1">
        <v>41162</v>
      </c>
      <c r="B1667" s="2" t="s">
        <v>48</v>
      </c>
      <c r="C1667">
        <v>13</v>
      </c>
      <c r="D1667">
        <f>SUMIF(B:B,cukier[[#This Row],[NIP]],C:C)</f>
        <v>37</v>
      </c>
      <c r="E1667" s="2">
        <f>YEAR(cukier[[#This Row],[Data]])</f>
        <v>2012</v>
      </c>
      <c r="F1667" s="2">
        <f>VLOOKUP(cukier[[#This Row],[Rok]],$U$8:$V$17,2)*cukier[[#This Row],[Ilosc]]</f>
        <v>29.25</v>
      </c>
      <c r="G1667" s="2">
        <f>SUMIFS(C:C,A:A,"&lt;"&amp;A1667,B:B,cukier[[#This Row],[NIP]])+cukier[[#This Row],[Ilosc]]</f>
        <v>37</v>
      </c>
      <c r="H1667" s="2">
        <f>IF(cukier[[#This Row],[Dotychczas Kupno]]&lt;100, 0,IF(cukier[[#This Row],[Dotychczas Kupno]]&lt;1000, 0.05, IF(cukier[[#This Row],[Dotychczas Kupno]]&lt;10000, 0.1, 0.2)))</f>
        <v>0</v>
      </c>
      <c r="I1667" s="2">
        <f>cukier[[#This Row],[Rabat]]*cukier[[#This Row],[Ilosc]]</f>
        <v>0</v>
      </c>
    </row>
    <row r="1668" spans="1:9" x14ac:dyDescent="0.25">
      <c r="A1668" s="1">
        <v>41163</v>
      </c>
      <c r="B1668" s="2" t="s">
        <v>69</v>
      </c>
      <c r="C1668">
        <v>143</v>
      </c>
      <c r="D1668">
        <f>SUMIF(B:B,cukier[[#This Row],[NIP]],C:C)</f>
        <v>3803</v>
      </c>
      <c r="E1668" s="2">
        <f>YEAR(cukier[[#This Row],[Data]])</f>
        <v>2012</v>
      </c>
      <c r="F1668" s="2">
        <f>VLOOKUP(cukier[[#This Row],[Rok]],$U$8:$V$17,2)*cukier[[#This Row],[Ilosc]]</f>
        <v>321.75</v>
      </c>
      <c r="G1668" s="2">
        <f>SUMIFS(C:C,A:A,"&lt;"&amp;A1668,B:B,cukier[[#This Row],[NIP]])+cukier[[#This Row],[Ilosc]]</f>
        <v>2858</v>
      </c>
      <c r="H1668" s="2">
        <f>IF(cukier[[#This Row],[Dotychczas Kupno]]&lt;100, 0,IF(cukier[[#This Row],[Dotychczas Kupno]]&lt;1000, 0.05, IF(cukier[[#This Row],[Dotychczas Kupno]]&lt;10000, 0.1, 0.2)))</f>
        <v>0.1</v>
      </c>
      <c r="I1668" s="2">
        <f>cukier[[#This Row],[Rabat]]*cukier[[#This Row],[Ilosc]]</f>
        <v>14.3</v>
      </c>
    </row>
    <row r="1669" spans="1:9" x14ac:dyDescent="0.25">
      <c r="A1669" s="1">
        <v>41167</v>
      </c>
      <c r="B1669" s="2" t="s">
        <v>230</v>
      </c>
      <c r="C1669">
        <v>20</v>
      </c>
      <c r="D1669">
        <f>SUMIF(B:B,cukier[[#This Row],[NIP]],C:C)</f>
        <v>20</v>
      </c>
      <c r="E1669" s="2">
        <f>YEAR(cukier[[#This Row],[Data]])</f>
        <v>2012</v>
      </c>
      <c r="F1669" s="2">
        <f>VLOOKUP(cukier[[#This Row],[Rok]],$U$8:$V$17,2)*cukier[[#This Row],[Ilosc]]</f>
        <v>45</v>
      </c>
      <c r="G1669" s="2">
        <f>SUMIFS(C:C,A:A,"&lt;"&amp;A1669,B:B,cukier[[#This Row],[NIP]])+cukier[[#This Row],[Ilosc]]</f>
        <v>20</v>
      </c>
      <c r="H1669" s="2">
        <f>IF(cukier[[#This Row],[Dotychczas Kupno]]&lt;100, 0,IF(cukier[[#This Row],[Dotychczas Kupno]]&lt;1000, 0.05, IF(cukier[[#This Row],[Dotychczas Kupno]]&lt;10000, 0.1, 0.2)))</f>
        <v>0</v>
      </c>
      <c r="I1669" s="2">
        <f>cukier[[#This Row],[Rabat]]*cukier[[#This Row],[Ilosc]]</f>
        <v>0</v>
      </c>
    </row>
    <row r="1670" spans="1:9" x14ac:dyDescent="0.25">
      <c r="A1670" s="1">
        <v>41171</v>
      </c>
      <c r="B1670" s="2" t="s">
        <v>54</v>
      </c>
      <c r="C1670">
        <v>4</v>
      </c>
      <c r="D1670">
        <f>SUMIF(B:B,cukier[[#This Row],[NIP]],C:C)</f>
        <v>36</v>
      </c>
      <c r="E1670" s="2">
        <f>YEAR(cukier[[#This Row],[Data]])</f>
        <v>2012</v>
      </c>
      <c r="F1670" s="2">
        <f>VLOOKUP(cukier[[#This Row],[Rok]],$U$8:$V$17,2)*cukier[[#This Row],[Ilosc]]</f>
        <v>9</v>
      </c>
      <c r="G1670" s="2">
        <f>SUMIFS(C:C,A:A,"&lt;"&amp;A1670,B:B,cukier[[#This Row],[NIP]])+cukier[[#This Row],[Ilosc]]</f>
        <v>30</v>
      </c>
      <c r="H1670" s="2">
        <f>IF(cukier[[#This Row],[Dotychczas Kupno]]&lt;100, 0,IF(cukier[[#This Row],[Dotychczas Kupno]]&lt;1000, 0.05, IF(cukier[[#This Row],[Dotychczas Kupno]]&lt;10000, 0.1, 0.2)))</f>
        <v>0</v>
      </c>
      <c r="I1670" s="2">
        <f>cukier[[#This Row],[Rabat]]*cukier[[#This Row],[Ilosc]]</f>
        <v>0</v>
      </c>
    </row>
    <row r="1671" spans="1:9" x14ac:dyDescent="0.25">
      <c r="A1671" s="1">
        <v>41175</v>
      </c>
      <c r="B1671" s="2" t="s">
        <v>131</v>
      </c>
      <c r="C1671">
        <v>102</v>
      </c>
      <c r="D1671">
        <f>SUMIF(B:B,cukier[[#This Row],[NIP]],C:C)</f>
        <v>1503</v>
      </c>
      <c r="E1671" s="2">
        <f>YEAR(cukier[[#This Row],[Data]])</f>
        <v>2012</v>
      </c>
      <c r="F1671" s="2">
        <f>VLOOKUP(cukier[[#This Row],[Rok]],$U$8:$V$17,2)*cukier[[#This Row],[Ilosc]]</f>
        <v>229.5</v>
      </c>
      <c r="G1671" s="2">
        <f>SUMIFS(C:C,A:A,"&lt;"&amp;A1671,B:B,cukier[[#This Row],[NIP]])+cukier[[#This Row],[Ilosc]]</f>
        <v>738</v>
      </c>
      <c r="H1671" s="2">
        <f>IF(cukier[[#This Row],[Dotychczas Kupno]]&lt;100, 0,IF(cukier[[#This Row],[Dotychczas Kupno]]&lt;1000, 0.05, IF(cukier[[#This Row],[Dotychczas Kupno]]&lt;10000, 0.1, 0.2)))</f>
        <v>0.05</v>
      </c>
      <c r="I1671" s="2">
        <f>cukier[[#This Row],[Rabat]]*cukier[[#This Row],[Ilosc]]</f>
        <v>5.1000000000000005</v>
      </c>
    </row>
    <row r="1672" spans="1:9" x14ac:dyDescent="0.25">
      <c r="A1672" s="1">
        <v>41177</v>
      </c>
      <c r="B1672" s="2" t="s">
        <v>6</v>
      </c>
      <c r="C1672">
        <v>155</v>
      </c>
      <c r="D1672">
        <f>SUMIF(B:B,cukier[[#This Row],[NIP]],C:C)</f>
        <v>4309</v>
      </c>
      <c r="E1672" s="2">
        <f>YEAR(cukier[[#This Row],[Data]])</f>
        <v>2012</v>
      </c>
      <c r="F1672" s="2">
        <f>VLOOKUP(cukier[[#This Row],[Rok]],$U$8:$V$17,2)*cukier[[#This Row],[Ilosc]]</f>
        <v>348.75</v>
      </c>
      <c r="G1672" s="2">
        <f>SUMIFS(C:C,A:A,"&lt;"&amp;A1672,B:B,cukier[[#This Row],[NIP]])+cukier[[#This Row],[Ilosc]]</f>
        <v>3128</v>
      </c>
      <c r="H1672" s="2">
        <f>IF(cukier[[#This Row],[Dotychczas Kupno]]&lt;100, 0,IF(cukier[[#This Row],[Dotychczas Kupno]]&lt;1000, 0.05, IF(cukier[[#This Row],[Dotychczas Kupno]]&lt;10000, 0.1, 0.2)))</f>
        <v>0.1</v>
      </c>
      <c r="I1672" s="2">
        <f>cukier[[#This Row],[Rabat]]*cukier[[#This Row],[Ilosc]]</f>
        <v>15.5</v>
      </c>
    </row>
    <row r="1673" spans="1:9" x14ac:dyDescent="0.25">
      <c r="A1673" s="1">
        <v>41179</v>
      </c>
      <c r="B1673" s="2" t="s">
        <v>7</v>
      </c>
      <c r="C1673">
        <v>226</v>
      </c>
      <c r="D1673">
        <f>SUMIF(B:B,cukier[[#This Row],[NIP]],C:C)</f>
        <v>27505</v>
      </c>
      <c r="E1673" s="2">
        <f>YEAR(cukier[[#This Row],[Data]])</f>
        <v>2012</v>
      </c>
      <c r="F1673" s="2">
        <f>VLOOKUP(cukier[[#This Row],[Rok]],$U$8:$V$17,2)*cukier[[#This Row],[Ilosc]]</f>
        <v>508.5</v>
      </c>
      <c r="G1673" s="2">
        <f>SUMIFS(C:C,A:A,"&lt;"&amp;A1673,B:B,cukier[[#This Row],[NIP]])+cukier[[#This Row],[Ilosc]]</f>
        <v>21474</v>
      </c>
      <c r="H1673" s="2">
        <f>IF(cukier[[#This Row],[Dotychczas Kupno]]&lt;100, 0,IF(cukier[[#This Row],[Dotychczas Kupno]]&lt;1000, 0.05, IF(cukier[[#This Row],[Dotychczas Kupno]]&lt;10000, 0.1, 0.2)))</f>
        <v>0.2</v>
      </c>
      <c r="I1673" s="2">
        <f>cukier[[#This Row],[Rabat]]*cukier[[#This Row],[Ilosc]]</f>
        <v>45.2</v>
      </c>
    </row>
    <row r="1674" spans="1:9" x14ac:dyDescent="0.25">
      <c r="A1674" s="1">
        <v>41179</v>
      </c>
      <c r="B1674" s="2" t="s">
        <v>14</v>
      </c>
      <c r="C1674">
        <v>346</v>
      </c>
      <c r="D1674">
        <f>SUMIF(B:B,cukier[[#This Row],[NIP]],C:C)</f>
        <v>23660</v>
      </c>
      <c r="E1674" s="2">
        <f>YEAR(cukier[[#This Row],[Data]])</f>
        <v>2012</v>
      </c>
      <c r="F1674" s="2">
        <f>VLOOKUP(cukier[[#This Row],[Rok]],$U$8:$V$17,2)*cukier[[#This Row],[Ilosc]]</f>
        <v>778.5</v>
      </c>
      <c r="G1674" s="2">
        <f>SUMIFS(C:C,A:A,"&lt;"&amp;A1674,B:B,cukier[[#This Row],[NIP]])+cukier[[#This Row],[Ilosc]]</f>
        <v>18511</v>
      </c>
      <c r="H1674" s="2">
        <f>IF(cukier[[#This Row],[Dotychczas Kupno]]&lt;100, 0,IF(cukier[[#This Row],[Dotychczas Kupno]]&lt;1000, 0.05, IF(cukier[[#This Row],[Dotychczas Kupno]]&lt;10000, 0.1, 0.2)))</f>
        <v>0.2</v>
      </c>
      <c r="I1674" s="2">
        <f>cukier[[#This Row],[Rabat]]*cukier[[#This Row],[Ilosc]]</f>
        <v>69.2</v>
      </c>
    </row>
    <row r="1675" spans="1:9" x14ac:dyDescent="0.25">
      <c r="A1675" s="1">
        <v>41180</v>
      </c>
      <c r="B1675" s="2" t="s">
        <v>52</v>
      </c>
      <c r="C1675">
        <v>45</v>
      </c>
      <c r="D1675">
        <f>SUMIF(B:B,cukier[[#This Row],[NIP]],C:C)</f>
        <v>5460</v>
      </c>
      <c r="E1675" s="2">
        <f>YEAR(cukier[[#This Row],[Data]])</f>
        <v>2012</v>
      </c>
      <c r="F1675" s="2">
        <f>VLOOKUP(cukier[[#This Row],[Rok]],$U$8:$V$17,2)*cukier[[#This Row],[Ilosc]]</f>
        <v>101.25</v>
      </c>
      <c r="G1675" s="2">
        <f>SUMIFS(C:C,A:A,"&lt;"&amp;A1675,B:B,cukier[[#This Row],[NIP]])+cukier[[#This Row],[Ilosc]]</f>
        <v>4350</v>
      </c>
      <c r="H1675" s="2">
        <f>IF(cukier[[#This Row],[Dotychczas Kupno]]&lt;100, 0,IF(cukier[[#This Row],[Dotychczas Kupno]]&lt;1000, 0.05, IF(cukier[[#This Row],[Dotychczas Kupno]]&lt;10000, 0.1, 0.2)))</f>
        <v>0.1</v>
      </c>
      <c r="I1675" s="2">
        <f>cukier[[#This Row],[Rabat]]*cukier[[#This Row],[Ilosc]]</f>
        <v>4.5</v>
      </c>
    </row>
    <row r="1676" spans="1:9" x14ac:dyDescent="0.25">
      <c r="A1676" s="1">
        <v>41182</v>
      </c>
      <c r="B1676" s="2" t="s">
        <v>151</v>
      </c>
      <c r="C1676">
        <v>11</v>
      </c>
      <c r="D1676">
        <f>SUMIF(B:B,cukier[[#This Row],[NIP]],C:C)</f>
        <v>50</v>
      </c>
      <c r="E1676" s="2">
        <f>YEAR(cukier[[#This Row],[Data]])</f>
        <v>2012</v>
      </c>
      <c r="F1676" s="2">
        <f>VLOOKUP(cukier[[#This Row],[Rok]],$U$8:$V$17,2)*cukier[[#This Row],[Ilosc]]</f>
        <v>24.75</v>
      </c>
      <c r="G1676" s="2">
        <f>SUMIFS(C:C,A:A,"&lt;"&amp;A1676,B:B,cukier[[#This Row],[NIP]])+cukier[[#This Row],[Ilosc]]</f>
        <v>50</v>
      </c>
      <c r="H1676" s="2">
        <f>IF(cukier[[#This Row],[Dotychczas Kupno]]&lt;100, 0,IF(cukier[[#This Row],[Dotychczas Kupno]]&lt;1000, 0.05, IF(cukier[[#This Row],[Dotychczas Kupno]]&lt;10000, 0.1, 0.2)))</f>
        <v>0</v>
      </c>
      <c r="I1676" s="2">
        <f>cukier[[#This Row],[Rabat]]*cukier[[#This Row],[Ilosc]]</f>
        <v>0</v>
      </c>
    </row>
    <row r="1677" spans="1:9" x14ac:dyDescent="0.25">
      <c r="A1677" s="1">
        <v>41185</v>
      </c>
      <c r="B1677" s="2" t="s">
        <v>130</v>
      </c>
      <c r="C1677">
        <v>14</v>
      </c>
      <c r="D1677">
        <f>SUMIF(B:B,cukier[[#This Row],[NIP]],C:C)</f>
        <v>41</v>
      </c>
      <c r="E1677" s="2">
        <f>YEAR(cukier[[#This Row],[Data]])</f>
        <v>2012</v>
      </c>
      <c r="F1677" s="2">
        <f>VLOOKUP(cukier[[#This Row],[Rok]],$U$8:$V$17,2)*cukier[[#This Row],[Ilosc]]</f>
        <v>31.5</v>
      </c>
      <c r="G1677" s="2">
        <f>SUMIFS(C:C,A:A,"&lt;"&amp;A1677,B:B,cukier[[#This Row],[NIP]])+cukier[[#This Row],[Ilosc]]</f>
        <v>25</v>
      </c>
      <c r="H1677" s="2">
        <f>IF(cukier[[#This Row],[Dotychczas Kupno]]&lt;100, 0,IF(cukier[[#This Row],[Dotychczas Kupno]]&lt;1000, 0.05, IF(cukier[[#This Row],[Dotychczas Kupno]]&lt;10000, 0.1, 0.2)))</f>
        <v>0</v>
      </c>
      <c r="I1677" s="2">
        <f>cukier[[#This Row],[Rabat]]*cukier[[#This Row],[Ilosc]]</f>
        <v>0</v>
      </c>
    </row>
    <row r="1678" spans="1:9" x14ac:dyDescent="0.25">
      <c r="A1678" s="1">
        <v>41190</v>
      </c>
      <c r="B1678" s="2" t="s">
        <v>51</v>
      </c>
      <c r="C1678">
        <v>12</v>
      </c>
      <c r="D1678">
        <f>SUMIF(B:B,cukier[[#This Row],[NIP]],C:C)</f>
        <v>25</v>
      </c>
      <c r="E1678" s="2">
        <f>YEAR(cukier[[#This Row],[Data]])</f>
        <v>2012</v>
      </c>
      <c r="F1678" s="2">
        <f>VLOOKUP(cukier[[#This Row],[Rok]],$U$8:$V$17,2)*cukier[[#This Row],[Ilosc]]</f>
        <v>27</v>
      </c>
      <c r="G1678" s="2">
        <f>SUMIFS(C:C,A:A,"&lt;"&amp;A1678,B:B,cukier[[#This Row],[NIP]])+cukier[[#This Row],[Ilosc]]</f>
        <v>25</v>
      </c>
      <c r="H1678" s="2">
        <f>IF(cukier[[#This Row],[Dotychczas Kupno]]&lt;100, 0,IF(cukier[[#This Row],[Dotychczas Kupno]]&lt;1000, 0.05, IF(cukier[[#This Row],[Dotychczas Kupno]]&lt;10000, 0.1, 0.2)))</f>
        <v>0</v>
      </c>
      <c r="I1678" s="2">
        <f>cukier[[#This Row],[Rabat]]*cukier[[#This Row],[Ilosc]]</f>
        <v>0</v>
      </c>
    </row>
    <row r="1679" spans="1:9" x14ac:dyDescent="0.25">
      <c r="A1679" s="1">
        <v>41195</v>
      </c>
      <c r="B1679" s="2" t="s">
        <v>154</v>
      </c>
      <c r="C1679">
        <v>11</v>
      </c>
      <c r="D1679">
        <f>SUMIF(B:B,cukier[[#This Row],[NIP]],C:C)</f>
        <v>30</v>
      </c>
      <c r="E1679" s="2">
        <f>YEAR(cukier[[#This Row],[Data]])</f>
        <v>2012</v>
      </c>
      <c r="F1679" s="2">
        <f>VLOOKUP(cukier[[#This Row],[Rok]],$U$8:$V$17,2)*cukier[[#This Row],[Ilosc]]</f>
        <v>24.75</v>
      </c>
      <c r="G1679" s="2">
        <f>SUMIFS(C:C,A:A,"&lt;"&amp;A1679,B:B,cukier[[#This Row],[NIP]])+cukier[[#This Row],[Ilosc]]</f>
        <v>17</v>
      </c>
      <c r="H1679" s="2">
        <f>IF(cukier[[#This Row],[Dotychczas Kupno]]&lt;100, 0,IF(cukier[[#This Row],[Dotychczas Kupno]]&lt;1000, 0.05, IF(cukier[[#This Row],[Dotychczas Kupno]]&lt;10000, 0.1, 0.2)))</f>
        <v>0</v>
      </c>
      <c r="I1679" s="2">
        <f>cukier[[#This Row],[Rabat]]*cukier[[#This Row],[Ilosc]]</f>
        <v>0</v>
      </c>
    </row>
    <row r="1680" spans="1:9" x14ac:dyDescent="0.25">
      <c r="A1680" s="1">
        <v>41195</v>
      </c>
      <c r="B1680" s="2" t="s">
        <v>26</v>
      </c>
      <c r="C1680">
        <v>142</v>
      </c>
      <c r="D1680">
        <f>SUMIF(B:B,cukier[[#This Row],[NIP]],C:C)</f>
        <v>2286</v>
      </c>
      <c r="E1680" s="2">
        <f>YEAR(cukier[[#This Row],[Data]])</f>
        <v>2012</v>
      </c>
      <c r="F1680" s="2">
        <f>VLOOKUP(cukier[[#This Row],[Rok]],$U$8:$V$17,2)*cukier[[#This Row],[Ilosc]]</f>
        <v>319.5</v>
      </c>
      <c r="G1680" s="2">
        <f>SUMIFS(C:C,A:A,"&lt;"&amp;A1680,B:B,cukier[[#This Row],[NIP]])+cukier[[#This Row],[Ilosc]]</f>
        <v>1687</v>
      </c>
      <c r="H1680" s="2">
        <f>IF(cukier[[#This Row],[Dotychczas Kupno]]&lt;100, 0,IF(cukier[[#This Row],[Dotychczas Kupno]]&lt;1000, 0.05, IF(cukier[[#This Row],[Dotychczas Kupno]]&lt;10000, 0.1, 0.2)))</f>
        <v>0.1</v>
      </c>
      <c r="I1680" s="2">
        <f>cukier[[#This Row],[Rabat]]*cukier[[#This Row],[Ilosc]]</f>
        <v>14.200000000000001</v>
      </c>
    </row>
    <row r="1681" spans="1:9" x14ac:dyDescent="0.25">
      <c r="A1681" s="1">
        <v>41201</v>
      </c>
      <c r="B1681" s="2" t="s">
        <v>71</v>
      </c>
      <c r="C1681">
        <v>184</v>
      </c>
      <c r="D1681">
        <f>SUMIF(B:B,cukier[[#This Row],[NIP]],C:C)</f>
        <v>3185</v>
      </c>
      <c r="E1681" s="2">
        <f>YEAR(cukier[[#This Row],[Data]])</f>
        <v>2012</v>
      </c>
      <c r="F1681" s="2">
        <f>VLOOKUP(cukier[[#This Row],[Rok]],$U$8:$V$17,2)*cukier[[#This Row],[Ilosc]]</f>
        <v>414</v>
      </c>
      <c r="G1681" s="2">
        <f>SUMIFS(C:C,A:A,"&lt;"&amp;A1681,B:B,cukier[[#This Row],[NIP]])+cukier[[#This Row],[Ilosc]]</f>
        <v>2036</v>
      </c>
      <c r="H1681" s="2">
        <f>IF(cukier[[#This Row],[Dotychczas Kupno]]&lt;100, 0,IF(cukier[[#This Row],[Dotychczas Kupno]]&lt;1000, 0.05, IF(cukier[[#This Row],[Dotychczas Kupno]]&lt;10000, 0.1, 0.2)))</f>
        <v>0.1</v>
      </c>
      <c r="I1681" s="2">
        <f>cukier[[#This Row],[Rabat]]*cukier[[#This Row],[Ilosc]]</f>
        <v>18.400000000000002</v>
      </c>
    </row>
    <row r="1682" spans="1:9" x14ac:dyDescent="0.25">
      <c r="A1682" s="1">
        <v>41202</v>
      </c>
      <c r="B1682" s="2" t="s">
        <v>45</v>
      </c>
      <c r="C1682">
        <v>390</v>
      </c>
      <c r="D1682">
        <f>SUMIF(B:B,cukier[[#This Row],[NIP]],C:C)</f>
        <v>26451</v>
      </c>
      <c r="E1682" s="2">
        <f>YEAR(cukier[[#This Row],[Data]])</f>
        <v>2012</v>
      </c>
      <c r="F1682" s="2">
        <f>VLOOKUP(cukier[[#This Row],[Rok]],$U$8:$V$17,2)*cukier[[#This Row],[Ilosc]]</f>
        <v>877.5</v>
      </c>
      <c r="G1682" s="2">
        <f>SUMIFS(C:C,A:A,"&lt;"&amp;A1682,B:B,cukier[[#This Row],[NIP]])+cukier[[#This Row],[Ilosc]]</f>
        <v>19774</v>
      </c>
      <c r="H1682" s="2">
        <f>IF(cukier[[#This Row],[Dotychczas Kupno]]&lt;100, 0,IF(cukier[[#This Row],[Dotychczas Kupno]]&lt;1000, 0.05, IF(cukier[[#This Row],[Dotychczas Kupno]]&lt;10000, 0.1, 0.2)))</f>
        <v>0.2</v>
      </c>
      <c r="I1682" s="2">
        <f>cukier[[#This Row],[Rabat]]*cukier[[#This Row],[Ilosc]]</f>
        <v>78</v>
      </c>
    </row>
    <row r="1683" spans="1:9" x14ac:dyDescent="0.25">
      <c r="A1683" s="1">
        <v>41206</v>
      </c>
      <c r="B1683" s="2" t="s">
        <v>37</v>
      </c>
      <c r="C1683">
        <v>110</v>
      </c>
      <c r="D1683">
        <f>SUMIF(B:B,cukier[[#This Row],[NIP]],C:C)</f>
        <v>5232</v>
      </c>
      <c r="E1683" s="2">
        <f>YEAR(cukier[[#This Row],[Data]])</f>
        <v>2012</v>
      </c>
      <c r="F1683" s="2">
        <f>VLOOKUP(cukier[[#This Row],[Rok]],$U$8:$V$17,2)*cukier[[#This Row],[Ilosc]]</f>
        <v>247.5</v>
      </c>
      <c r="G1683" s="2">
        <f>SUMIFS(C:C,A:A,"&lt;"&amp;A1683,B:B,cukier[[#This Row],[NIP]])+cukier[[#This Row],[Ilosc]]</f>
        <v>4129</v>
      </c>
      <c r="H1683" s="2">
        <f>IF(cukier[[#This Row],[Dotychczas Kupno]]&lt;100, 0,IF(cukier[[#This Row],[Dotychczas Kupno]]&lt;1000, 0.05, IF(cukier[[#This Row],[Dotychczas Kupno]]&lt;10000, 0.1, 0.2)))</f>
        <v>0.1</v>
      </c>
      <c r="I1683" s="2">
        <f>cukier[[#This Row],[Rabat]]*cukier[[#This Row],[Ilosc]]</f>
        <v>11</v>
      </c>
    </row>
    <row r="1684" spans="1:9" x14ac:dyDescent="0.25">
      <c r="A1684" s="1">
        <v>41207</v>
      </c>
      <c r="B1684" s="2" t="s">
        <v>19</v>
      </c>
      <c r="C1684">
        <v>92</v>
      </c>
      <c r="D1684">
        <f>SUMIF(B:B,cukier[[#This Row],[NIP]],C:C)</f>
        <v>4784</v>
      </c>
      <c r="E1684" s="2">
        <f>YEAR(cukier[[#This Row],[Data]])</f>
        <v>2012</v>
      </c>
      <c r="F1684" s="2">
        <f>VLOOKUP(cukier[[#This Row],[Rok]],$U$8:$V$17,2)*cukier[[#This Row],[Ilosc]]</f>
        <v>207</v>
      </c>
      <c r="G1684" s="2">
        <f>SUMIFS(C:C,A:A,"&lt;"&amp;A1684,B:B,cukier[[#This Row],[NIP]])+cukier[[#This Row],[Ilosc]]</f>
        <v>3882</v>
      </c>
      <c r="H1684" s="2">
        <f>IF(cukier[[#This Row],[Dotychczas Kupno]]&lt;100, 0,IF(cukier[[#This Row],[Dotychczas Kupno]]&lt;1000, 0.05, IF(cukier[[#This Row],[Dotychczas Kupno]]&lt;10000, 0.1, 0.2)))</f>
        <v>0.1</v>
      </c>
      <c r="I1684" s="2">
        <f>cukier[[#This Row],[Rabat]]*cukier[[#This Row],[Ilosc]]</f>
        <v>9.2000000000000011</v>
      </c>
    </row>
    <row r="1685" spans="1:9" x14ac:dyDescent="0.25">
      <c r="A1685" s="1">
        <v>41208</v>
      </c>
      <c r="B1685" s="2" t="s">
        <v>68</v>
      </c>
      <c r="C1685">
        <v>5</v>
      </c>
      <c r="D1685">
        <f>SUMIF(B:B,cukier[[#This Row],[NIP]],C:C)</f>
        <v>37</v>
      </c>
      <c r="E1685" s="2">
        <f>YEAR(cukier[[#This Row],[Data]])</f>
        <v>2012</v>
      </c>
      <c r="F1685" s="2">
        <f>VLOOKUP(cukier[[#This Row],[Rok]],$U$8:$V$17,2)*cukier[[#This Row],[Ilosc]]</f>
        <v>11.25</v>
      </c>
      <c r="G1685" s="2">
        <f>SUMIFS(C:C,A:A,"&lt;"&amp;A1685,B:B,cukier[[#This Row],[NIP]])+cukier[[#This Row],[Ilosc]]</f>
        <v>37</v>
      </c>
      <c r="H1685" s="2">
        <f>IF(cukier[[#This Row],[Dotychczas Kupno]]&lt;100, 0,IF(cukier[[#This Row],[Dotychczas Kupno]]&lt;1000, 0.05, IF(cukier[[#This Row],[Dotychczas Kupno]]&lt;10000, 0.1, 0.2)))</f>
        <v>0</v>
      </c>
      <c r="I1685" s="2">
        <f>cukier[[#This Row],[Rabat]]*cukier[[#This Row],[Ilosc]]</f>
        <v>0</v>
      </c>
    </row>
    <row r="1686" spans="1:9" x14ac:dyDescent="0.25">
      <c r="A1686" s="1">
        <v>41208</v>
      </c>
      <c r="B1686" s="2" t="s">
        <v>229</v>
      </c>
      <c r="C1686">
        <v>2</v>
      </c>
      <c r="D1686">
        <f>SUMIF(B:B,cukier[[#This Row],[NIP]],C:C)</f>
        <v>25</v>
      </c>
      <c r="E1686" s="2">
        <f>YEAR(cukier[[#This Row],[Data]])</f>
        <v>2012</v>
      </c>
      <c r="F1686" s="2">
        <f>VLOOKUP(cukier[[#This Row],[Rok]],$U$8:$V$17,2)*cukier[[#This Row],[Ilosc]]</f>
        <v>4.5</v>
      </c>
      <c r="G1686" s="2">
        <f>SUMIFS(C:C,A:A,"&lt;"&amp;A1686,B:B,cukier[[#This Row],[NIP]])+cukier[[#This Row],[Ilosc]]</f>
        <v>17</v>
      </c>
      <c r="H1686" s="2">
        <f>IF(cukier[[#This Row],[Dotychczas Kupno]]&lt;100, 0,IF(cukier[[#This Row],[Dotychczas Kupno]]&lt;1000, 0.05, IF(cukier[[#This Row],[Dotychczas Kupno]]&lt;10000, 0.1, 0.2)))</f>
        <v>0</v>
      </c>
      <c r="I1686" s="2">
        <f>cukier[[#This Row],[Rabat]]*cukier[[#This Row],[Ilosc]]</f>
        <v>0</v>
      </c>
    </row>
    <row r="1687" spans="1:9" x14ac:dyDescent="0.25">
      <c r="A1687" s="1">
        <v>41210</v>
      </c>
      <c r="B1687" s="2" t="s">
        <v>175</v>
      </c>
      <c r="C1687">
        <v>14</v>
      </c>
      <c r="D1687">
        <f>SUMIF(B:B,cukier[[#This Row],[NIP]],C:C)</f>
        <v>59</v>
      </c>
      <c r="E1687" s="2">
        <f>YEAR(cukier[[#This Row],[Data]])</f>
        <v>2012</v>
      </c>
      <c r="F1687" s="2">
        <f>VLOOKUP(cukier[[#This Row],[Rok]],$U$8:$V$17,2)*cukier[[#This Row],[Ilosc]]</f>
        <v>31.5</v>
      </c>
      <c r="G1687" s="2">
        <f>SUMIFS(C:C,A:A,"&lt;"&amp;A1687,B:B,cukier[[#This Row],[NIP]])+cukier[[#This Row],[Ilosc]]</f>
        <v>42</v>
      </c>
      <c r="H1687" s="2">
        <f>IF(cukier[[#This Row],[Dotychczas Kupno]]&lt;100, 0,IF(cukier[[#This Row],[Dotychczas Kupno]]&lt;1000, 0.05, IF(cukier[[#This Row],[Dotychczas Kupno]]&lt;10000, 0.1, 0.2)))</f>
        <v>0</v>
      </c>
      <c r="I1687" s="2">
        <f>cukier[[#This Row],[Rabat]]*cukier[[#This Row],[Ilosc]]</f>
        <v>0</v>
      </c>
    </row>
    <row r="1688" spans="1:9" x14ac:dyDescent="0.25">
      <c r="A1688" s="1">
        <v>41213</v>
      </c>
      <c r="B1688" s="2" t="s">
        <v>84</v>
      </c>
      <c r="C1688">
        <v>6</v>
      </c>
      <c r="D1688">
        <f>SUMIF(B:B,cukier[[#This Row],[NIP]],C:C)</f>
        <v>19</v>
      </c>
      <c r="E1688" s="2">
        <f>YEAR(cukier[[#This Row],[Data]])</f>
        <v>2012</v>
      </c>
      <c r="F1688" s="2">
        <f>VLOOKUP(cukier[[#This Row],[Rok]],$U$8:$V$17,2)*cukier[[#This Row],[Ilosc]]</f>
        <v>13.5</v>
      </c>
      <c r="G1688" s="2">
        <f>SUMIFS(C:C,A:A,"&lt;"&amp;A1688,B:B,cukier[[#This Row],[NIP]])+cukier[[#This Row],[Ilosc]]</f>
        <v>19</v>
      </c>
      <c r="H1688" s="2">
        <f>IF(cukier[[#This Row],[Dotychczas Kupno]]&lt;100, 0,IF(cukier[[#This Row],[Dotychczas Kupno]]&lt;1000, 0.05, IF(cukier[[#This Row],[Dotychczas Kupno]]&lt;10000, 0.1, 0.2)))</f>
        <v>0</v>
      </c>
      <c r="I1688" s="2">
        <f>cukier[[#This Row],[Rabat]]*cukier[[#This Row],[Ilosc]]</f>
        <v>0</v>
      </c>
    </row>
    <row r="1689" spans="1:9" x14ac:dyDescent="0.25">
      <c r="A1689" s="1">
        <v>41214</v>
      </c>
      <c r="B1689" s="2" t="s">
        <v>18</v>
      </c>
      <c r="C1689">
        <v>65</v>
      </c>
      <c r="D1689">
        <f>SUMIF(B:B,cukier[[#This Row],[NIP]],C:C)</f>
        <v>5156</v>
      </c>
      <c r="E1689" s="2">
        <f>YEAR(cukier[[#This Row],[Data]])</f>
        <v>2012</v>
      </c>
      <c r="F1689" s="2">
        <f>VLOOKUP(cukier[[#This Row],[Rok]],$U$8:$V$17,2)*cukier[[#This Row],[Ilosc]]</f>
        <v>146.25</v>
      </c>
      <c r="G1689" s="2">
        <f>SUMIFS(C:C,A:A,"&lt;"&amp;A1689,B:B,cukier[[#This Row],[NIP]])+cukier[[#This Row],[Ilosc]]</f>
        <v>4346</v>
      </c>
      <c r="H1689" s="2">
        <f>IF(cukier[[#This Row],[Dotychczas Kupno]]&lt;100, 0,IF(cukier[[#This Row],[Dotychczas Kupno]]&lt;1000, 0.05, IF(cukier[[#This Row],[Dotychczas Kupno]]&lt;10000, 0.1, 0.2)))</f>
        <v>0.1</v>
      </c>
      <c r="I1689" s="2">
        <f>cukier[[#This Row],[Rabat]]*cukier[[#This Row],[Ilosc]]</f>
        <v>6.5</v>
      </c>
    </row>
    <row r="1690" spans="1:9" x14ac:dyDescent="0.25">
      <c r="A1690" s="1">
        <v>41214</v>
      </c>
      <c r="B1690" s="2" t="s">
        <v>69</v>
      </c>
      <c r="C1690">
        <v>45</v>
      </c>
      <c r="D1690">
        <f>SUMIF(B:B,cukier[[#This Row],[NIP]],C:C)</f>
        <v>3803</v>
      </c>
      <c r="E1690" s="2">
        <f>YEAR(cukier[[#This Row],[Data]])</f>
        <v>2012</v>
      </c>
      <c r="F1690" s="2">
        <f>VLOOKUP(cukier[[#This Row],[Rok]],$U$8:$V$17,2)*cukier[[#This Row],[Ilosc]]</f>
        <v>101.25</v>
      </c>
      <c r="G1690" s="2">
        <f>SUMIFS(C:C,A:A,"&lt;"&amp;A1690,B:B,cukier[[#This Row],[NIP]])+cukier[[#This Row],[Ilosc]]</f>
        <v>2903</v>
      </c>
      <c r="H1690" s="2">
        <f>IF(cukier[[#This Row],[Dotychczas Kupno]]&lt;100, 0,IF(cukier[[#This Row],[Dotychczas Kupno]]&lt;1000, 0.05, IF(cukier[[#This Row],[Dotychczas Kupno]]&lt;10000, 0.1, 0.2)))</f>
        <v>0.1</v>
      </c>
      <c r="I1690" s="2">
        <f>cukier[[#This Row],[Rabat]]*cukier[[#This Row],[Ilosc]]</f>
        <v>4.5</v>
      </c>
    </row>
    <row r="1691" spans="1:9" x14ac:dyDescent="0.25">
      <c r="A1691" s="1">
        <v>41214</v>
      </c>
      <c r="B1691" s="2" t="s">
        <v>7</v>
      </c>
      <c r="C1691">
        <v>108</v>
      </c>
      <c r="D1691">
        <f>SUMIF(B:B,cukier[[#This Row],[NIP]],C:C)</f>
        <v>27505</v>
      </c>
      <c r="E1691" s="2">
        <f>YEAR(cukier[[#This Row],[Data]])</f>
        <v>2012</v>
      </c>
      <c r="F1691" s="2">
        <f>VLOOKUP(cukier[[#This Row],[Rok]],$U$8:$V$17,2)*cukier[[#This Row],[Ilosc]]</f>
        <v>243</v>
      </c>
      <c r="G1691" s="2">
        <f>SUMIFS(C:C,A:A,"&lt;"&amp;A1691,B:B,cukier[[#This Row],[NIP]])+cukier[[#This Row],[Ilosc]]</f>
        <v>21582</v>
      </c>
      <c r="H1691" s="2">
        <f>IF(cukier[[#This Row],[Dotychczas Kupno]]&lt;100, 0,IF(cukier[[#This Row],[Dotychczas Kupno]]&lt;1000, 0.05, IF(cukier[[#This Row],[Dotychczas Kupno]]&lt;10000, 0.1, 0.2)))</f>
        <v>0.2</v>
      </c>
      <c r="I1691" s="2">
        <f>cukier[[#This Row],[Rabat]]*cukier[[#This Row],[Ilosc]]</f>
        <v>21.6</v>
      </c>
    </row>
    <row r="1692" spans="1:9" x14ac:dyDescent="0.25">
      <c r="A1692" s="1">
        <v>41215</v>
      </c>
      <c r="B1692" s="2" t="s">
        <v>37</v>
      </c>
      <c r="C1692">
        <v>159</v>
      </c>
      <c r="D1692">
        <f>SUMIF(B:B,cukier[[#This Row],[NIP]],C:C)</f>
        <v>5232</v>
      </c>
      <c r="E1692" s="2">
        <f>YEAR(cukier[[#This Row],[Data]])</f>
        <v>2012</v>
      </c>
      <c r="F1692" s="2">
        <f>VLOOKUP(cukier[[#This Row],[Rok]],$U$8:$V$17,2)*cukier[[#This Row],[Ilosc]]</f>
        <v>357.75</v>
      </c>
      <c r="G1692" s="2">
        <f>SUMIFS(C:C,A:A,"&lt;"&amp;A1692,B:B,cukier[[#This Row],[NIP]])+cukier[[#This Row],[Ilosc]]</f>
        <v>4288</v>
      </c>
      <c r="H1692" s="2">
        <f>IF(cukier[[#This Row],[Dotychczas Kupno]]&lt;100, 0,IF(cukier[[#This Row],[Dotychczas Kupno]]&lt;1000, 0.05, IF(cukier[[#This Row],[Dotychczas Kupno]]&lt;10000, 0.1, 0.2)))</f>
        <v>0.1</v>
      </c>
      <c r="I1692" s="2">
        <f>cukier[[#This Row],[Rabat]]*cukier[[#This Row],[Ilosc]]</f>
        <v>15.9</v>
      </c>
    </row>
    <row r="1693" spans="1:9" x14ac:dyDescent="0.25">
      <c r="A1693" s="1">
        <v>41219</v>
      </c>
      <c r="B1693" s="2" t="s">
        <v>19</v>
      </c>
      <c r="C1693">
        <v>141</v>
      </c>
      <c r="D1693">
        <f>SUMIF(B:B,cukier[[#This Row],[NIP]],C:C)</f>
        <v>4784</v>
      </c>
      <c r="E1693" s="2">
        <f>YEAR(cukier[[#This Row],[Data]])</f>
        <v>2012</v>
      </c>
      <c r="F1693" s="2">
        <f>VLOOKUP(cukier[[#This Row],[Rok]],$U$8:$V$17,2)*cukier[[#This Row],[Ilosc]]</f>
        <v>317.25</v>
      </c>
      <c r="G1693" s="2">
        <f>SUMIFS(C:C,A:A,"&lt;"&amp;A1693,B:B,cukier[[#This Row],[NIP]])+cukier[[#This Row],[Ilosc]]</f>
        <v>4023</v>
      </c>
      <c r="H1693" s="2">
        <f>IF(cukier[[#This Row],[Dotychczas Kupno]]&lt;100, 0,IF(cukier[[#This Row],[Dotychczas Kupno]]&lt;1000, 0.05, IF(cukier[[#This Row],[Dotychczas Kupno]]&lt;10000, 0.1, 0.2)))</f>
        <v>0.1</v>
      </c>
      <c r="I1693" s="2">
        <f>cukier[[#This Row],[Rabat]]*cukier[[#This Row],[Ilosc]]</f>
        <v>14.100000000000001</v>
      </c>
    </row>
    <row r="1694" spans="1:9" x14ac:dyDescent="0.25">
      <c r="A1694" s="1">
        <v>41219</v>
      </c>
      <c r="B1694" s="2" t="s">
        <v>38</v>
      </c>
      <c r="C1694">
        <v>14</v>
      </c>
      <c r="D1694">
        <f>SUMIF(B:B,cukier[[#This Row],[NIP]],C:C)</f>
        <v>48</v>
      </c>
      <c r="E1694" s="2">
        <f>YEAR(cukier[[#This Row],[Data]])</f>
        <v>2012</v>
      </c>
      <c r="F1694" s="2">
        <f>VLOOKUP(cukier[[#This Row],[Rok]],$U$8:$V$17,2)*cukier[[#This Row],[Ilosc]]</f>
        <v>31.5</v>
      </c>
      <c r="G1694" s="2">
        <f>SUMIFS(C:C,A:A,"&lt;"&amp;A1694,B:B,cukier[[#This Row],[NIP]])+cukier[[#This Row],[Ilosc]]</f>
        <v>36</v>
      </c>
      <c r="H1694" s="2">
        <f>IF(cukier[[#This Row],[Dotychczas Kupno]]&lt;100, 0,IF(cukier[[#This Row],[Dotychczas Kupno]]&lt;1000, 0.05, IF(cukier[[#This Row],[Dotychczas Kupno]]&lt;10000, 0.1, 0.2)))</f>
        <v>0</v>
      </c>
      <c r="I1694" s="2">
        <f>cukier[[#This Row],[Rabat]]*cukier[[#This Row],[Ilosc]]</f>
        <v>0</v>
      </c>
    </row>
    <row r="1695" spans="1:9" x14ac:dyDescent="0.25">
      <c r="A1695" s="1">
        <v>41222</v>
      </c>
      <c r="B1695" s="2" t="s">
        <v>10</v>
      </c>
      <c r="C1695">
        <v>142</v>
      </c>
      <c r="D1695">
        <f>SUMIF(B:B,cukier[[#This Row],[NIP]],C:C)</f>
        <v>4831</v>
      </c>
      <c r="E1695" s="2">
        <f>YEAR(cukier[[#This Row],[Data]])</f>
        <v>2012</v>
      </c>
      <c r="F1695" s="2">
        <f>VLOOKUP(cukier[[#This Row],[Rok]],$U$8:$V$17,2)*cukier[[#This Row],[Ilosc]]</f>
        <v>319.5</v>
      </c>
      <c r="G1695" s="2">
        <f>SUMIFS(C:C,A:A,"&lt;"&amp;A1695,B:B,cukier[[#This Row],[NIP]])+cukier[[#This Row],[Ilosc]]</f>
        <v>3560</v>
      </c>
      <c r="H1695" s="2">
        <f>IF(cukier[[#This Row],[Dotychczas Kupno]]&lt;100, 0,IF(cukier[[#This Row],[Dotychczas Kupno]]&lt;1000, 0.05, IF(cukier[[#This Row],[Dotychczas Kupno]]&lt;10000, 0.1, 0.2)))</f>
        <v>0.1</v>
      </c>
      <c r="I1695" s="2">
        <f>cukier[[#This Row],[Rabat]]*cukier[[#This Row],[Ilosc]]</f>
        <v>14.200000000000001</v>
      </c>
    </row>
    <row r="1696" spans="1:9" x14ac:dyDescent="0.25">
      <c r="A1696" s="1">
        <v>41223</v>
      </c>
      <c r="B1696" s="2" t="s">
        <v>9</v>
      </c>
      <c r="C1696">
        <v>167</v>
      </c>
      <c r="D1696">
        <f>SUMIF(B:B,cukier[[#This Row],[NIP]],C:C)</f>
        <v>26955</v>
      </c>
      <c r="E1696" s="2">
        <f>YEAR(cukier[[#This Row],[Data]])</f>
        <v>2012</v>
      </c>
      <c r="F1696" s="2">
        <f>VLOOKUP(cukier[[#This Row],[Rok]],$U$8:$V$17,2)*cukier[[#This Row],[Ilosc]]</f>
        <v>375.75</v>
      </c>
      <c r="G1696" s="2">
        <f>SUMIFS(C:C,A:A,"&lt;"&amp;A1696,B:B,cukier[[#This Row],[NIP]])+cukier[[#This Row],[Ilosc]]</f>
        <v>20258</v>
      </c>
      <c r="H1696" s="2">
        <f>IF(cukier[[#This Row],[Dotychczas Kupno]]&lt;100, 0,IF(cukier[[#This Row],[Dotychczas Kupno]]&lt;1000, 0.05, IF(cukier[[#This Row],[Dotychczas Kupno]]&lt;10000, 0.1, 0.2)))</f>
        <v>0.2</v>
      </c>
      <c r="I1696" s="2">
        <f>cukier[[#This Row],[Rabat]]*cukier[[#This Row],[Ilosc]]</f>
        <v>33.4</v>
      </c>
    </row>
    <row r="1697" spans="1:9" x14ac:dyDescent="0.25">
      <c r="A1697" s="1">
        <v>41224</v>
      </c>
      <c r="B1697" s="2" t="s">
        <v>175</v>
      </c>
      <c r="C1697">
        <v>12</v>
      </c>
      <c r="D1697">
        <f>SUMIF(B:B,cukier[[#This Row],[NIP]],C:C)</f>
        <v>59</v>
      </c>
      <c r="E1697" s="2">
        <f>YEAR(cukier[[#This Row],[Data]])</f>
        <v>2012</v>
      </c>
      <c r="F1697" s="2">
        <f>VLOOKUP(cukier[[#This Row],[Rok]],$U$8:$V$17,2)*cukier[[#This Row],[Ilosc]]</f>
        <v>27</v>
      </c>
      <c r="G1697" s="2">
        <f>SUMIFS(C:C,A:A,"&lt;"&amp;A1697,B:B,cukier[[#This Row],[NIP]])+cukier[[#This Row],[Ilosc]]</f>
        <v>54</v>
      </c>
      <c r="H1697" s="2">
        <f>IF(cukier[[#This Row],[Dotychczas Kupno]]&lt;100, 0,IF(cukier[[#This Row],[Dotychczas Kupno]]&lt;1000, 0.05, IF(cukier[[#This Row],[Dotychczas Kupno]]&lt;10000, 0.1, 0.2)))</f>
        <v>0</v>
      </c>
      <c r="I1697" s="2">
        <f>cukier[[#This Row],[Rabat]]*cukier[[#This Row],[Ilosc]]</f>
        <v>0</v>
      </c>
    </row>
    <row r="1698" spans="1:9" x14ac:dyDescent="0.25">
      <c r="A1698" s="1">
        <v>41229</v>
      </c>
      <c r="B1698" s="2" t="s">
        <v>28</v>
      </c>
      <c r="C1698">
        <v>187</v>
      </c>
      <c r="D1698">
        <f>SUMIF(B:B,cukier[[#This Row],[NIP]],C:C)</f>
        <v>4440</v>
      </c>
      <c r="E1698" s="2">
        <f>YEAR(cukier[[#This Row],[Data]])</f>
        <v>2012</v>
      </c>
      <c r="F1698" s="2">
        <f>VLOOKUP(cukier[[#This Row],[Rok]],$U$8:$V$17,2)*cukier[[#This Row],[Ilosc]]</f>
        <v>420.75</v>
      </c>
      <c r="G1698" s="2">
        <f>SUMIFS(C:C,A:A,"&lt;"&amp;A1698,B:B,cukier[[#This Row],[NIP]])+cukier[[#This Row],[Ilosc]]</f>
        <v>3722</v>
      </c>
      <c r="H1698" s="2">
        <f>IF(cukier[[#This Row],[Dotychczas Kupno]]&lt;100, 0,IF(cukier[[#This Row],[Dotychczas Kupno]]&lt;1000, 0.05, IF(cukier[[#This Row],[Dotychczas Kupno]]&lt;10000, 0.1, 0.2)))</f>
        <v>0.1</v>
      </c>
      <c r="I1698" s="2">
        <f>cukier[[#This Row],[Rabat]]*cukier[[#This Row],[Ilosc]]</f>
        <v>18.7</v>
      </c>
    </row>
    <row r="1699" spans="1:9" x14ac:dyDescent="0.25">
      <c r="A1699" s="1">
        <v>41232</v>
      </c>
      <c r="B1699" s="2" t="s">
        <v>41</v>
      </c>
      <c r="C1699">
        <v>14</v>
      </c>
      <c r="D1699">
        <f>SUMIF(B:B,cukier[[#This Row],[NIP]],C:C)</f>
        <v>49</v>
      </c>
      <c r="E1699" s="2">
        <f>YEAR(cukier[[#This Row],[Data]])</f>
        <v>2012</v>
      </c>
      <c r="F1699" s="2">
        <f>VLOOKUP(cukier[[#This Row],[Rok]],$U$8:$V$17,2)*cukier[[#This Row],[Ilosc]]</f>
        <v>31.5</v>
      </c>
      <c r="G1699" s="2">
        <f>SUMIFS(C:C,A:A,"&lt;"&amp;A1699,B:B,cukier[[#This Row],[NIP]])+cukier[[#This Row],[Ilosc]]</f>
        <v>49</v>
      </c>
      <c r="H1699" s="2">
        <f>IF(cukier[[#This Row],[Dotychczas Kupno]]&lt;100, 0,IF(cukier[[#This Row],[Dotychczas Kupno]]&lt;1000, 0.05, IF(cukier[[#This Row],[Dotychczas Kupno]]&lt;10000, 0.1, 0.2)))</f>
        <v>0</v>
      </c>
      <c r="I1699" s="2">
        <f>cukier[[#This Row],[Rabat]]*cukier[[#This Row],[Ilosc]]</f>
        <v>0</v>
      </c>
    </row>
    <row r="1700" spans="1:9" x14ac:dyDescent="0.25">
      <c r="A1700" s="1">
        <v>41235</v>
      </c>
      <c r="B1700" s="2" t="s">
        <v>165</v>
      </c>
      <c r="C1700">
        <v>10</v>
      </c>
      <c r="D1700">
        <f>SUMIF(B:B,cukier[[#This Row],[NIP]],C:C)</f>
        <v>12</v>
      </c>
      <c r="E1700" s="2">
        <f>YEAR(cukier[[#This Row],[Data]])</f>
        <v>2012</v>
      </c>
      <c r="F1700" s="2">
        <f>VLOOKUP(cukier[[#This Row],[Rok]],$U$8:$V$17,2)*cukier[[#This Row],[Ilosc]]</f>
        <v>22.5</v>
      </c>
      <c r="G1700" s="2">
        <f>SUMIFS(C:C,A:A,"&lt;"&amp;A1700,B:B,cukier[[#This Row],[NIP]])+cukier[[#This Row],[Ilosc]]</f>
        <v>12</v>
      </c>
      <c r="H1700" s="2">
        <f>IF(cukier[[#This Row],[Dotychczas Kupno]]&lt;100, 0,IF(cukier[[#This Row],[Dotychczas Kupno]]&lt;1000, 0.05, IF(cukier[[#This Row],[Dotychczas Kupno]]&lt;10000, 0.1, 0.2)))</f>
        <v>0</v>
      </c>
      <c r="I1700" s="2">
        <f>cukier[[#This Row],[Rabat]]*cukier[[#This Row],[Ilosc]]</f>
        <v>0</v>
      </c>
    </row>
    <row r="1701" spans="1:9" x14ac:dyDescent="0.25">
      <c r="A1701" s="1">
        <v>41236</v>
      </c>
      <c r="B1701" s="2" t="s">
        <v>22</v>
      </c>
      <c r="C1701">
        <v>269</v>
      </c>
      <c r="D1701">
        <f>SUMIF(B:B,cukier[[#This Row],[NIP]],C:C)</f>
        <v>26025</v>
      </c>
      <c r="E1701" s="2">
        <f>YEAR(cukier[[#This Row],[Data]])</f>
        <v>2012</v>
      </c>
      <c r="F1701" s="2">
        <f>VLOOKUP(cukier[[#This Row],[Rok]],$U$8:$V$17,2)*cukier[[#This Row],[Ilosc]]</f>
        <v>605.25</v>
      </c>
      <c r="G1701" s="2">
        <f>SUMIFS(C:C,A:A,"&lt;"&amp;A1701,B:B,cukier[[#This Row],[NIP]])+cukier[[#This Row],[Ilosc]]</f>
        <v>19695</v>
      </c>
      <c r="H1701" s="2">
        <f>IF(cukier[[#This Row],[Dotychczas Kupno]]&lt;100, 0,IF(cukier[[#This Row],[Dotychczas Kupno]]&lt;1000, 0.05, IF(cukier[[#This Row],[Dotychczas Kupno]]&lt;10000, 0.1, 0.2)))</f>
        <v>0.2</v>
      </c>
      <c r="I1701" s="2">
        <f>cukier[[#This Row],[Rabat]]*cukier[[#This Row],[Ilosc]]</f>
        <v>53.800000000000004</v>
      </c>
    </row>
    <row r="1702" spans="1:9" x14ac:dyDescent="0.25">
      <c r="A1702" s="1">
        <v>41236</v>
      </c>
      <c r="B1702" s="2" t="s">
        <v>5</v>
      </c>
      <c r="C1702">
        <v>328</v>
      </c>
      <c r="D1702">
        <f>SUMIF(B:B,cukier[[#This Row],[NIP]],C:C)</f>
        <v>11402</v>
      </c>
      <c r="E1702" s="2">
        <f>YEAR(cukier[[#This Row],[Data]])</f>
        <v>2012</v>
      </c>
      <c r="F1702" s="2">
        <f>VLOOKUP(cukier[[#This Row],[Rok]],$U$8:$V$17,2)*cukier[[#This Row],[Ilosc]]</f>
        <v>738</v>
      </c>
      <c r="G1702" s="2">
        <f>SUMIFS(C:C,A:A,"&lt;"&amp;A1702,B:B,cukier[[#This Row],[NIP]])+cukier[[#This Row],[Ilosc]]</f>
        <v>9134</v>
      </c>
      <c r="H1702" s="2">
        <f>IF(cukier[[#This Row],[Dotychczas Kupno]]&lt;100, 0,IF(cukier[[#This Row],[Dotychczas Kupno]]&lt;1000, 0.05, IF(cukier[[#This Row],[Dotychczas Kupno]]&lt;10000, 0.1, 0.2)))</f>
        <v>0.1</v>
      </c>
      <c r="I1702" s="2">
        <f>cukier[[#This Row],[Rabat]]*cukier[[#This Row],[Ilosc]]</f>
        <v>32.800000000000004</v>
      </c>
    </row>
    <row r="1703" spans="1:9" x14ac:dyDescent="0.25">
      <c r="A1703" s="1">
        <v>41237</v>
      </c>
      <c r="B1703" s="2" t="s">
        <v>9</v>
      </c>
      <c r="C1703">
        <v>228</v>
      </c>
      <c r="D1703">
        <f>SUMIF(B:B,cukier[[#This Row],[NIP]],C:C)</f>
        <v>26955</v>
      </c>
      <c r="E1703" s="2">
        <f>YEAR(cukier[[#This Row],[Data]])</f>
        <v>2012</v>
      </c>
      <c r="F1703" s="2">
        <f>VLOOKUP(cukier[[#This Row],[Rok]],$U$8:$V$17,2)*cukier[[#This Row],[Ilosc]]</f>
        <v>513</v>
      </c>
      <c r="G1703" s="2">
        <f>SUMIFS(C:C,A:A,"&lt;"&amp;A1703,B:B,cukier[[#This Row],[NIP]])+cukier[[#This Row],[Ilosc]]</f>
        <v>20486</v>
      </c>
      <c r="H1703" s="2">
        <f>IF(cukier[[#This Row],[Dotychczas Kupno]]&lt;100, 0,IF(cukier[[#This Row],[Dotychczas Kupno]]&lt;1000, 0.05, IF(cukier[[#This Row],[Dotychczas Kupno]]&lt;10000, 0.1, 0.2)))</f>
        <v>0.2</v>
      </c>
      <c r="I1703" s="2">
        <f>cukier[[#This Row],[Rabat]]*cukier[[#This Row],[Ilosc]]</f>
        <v>45.6</v>
      </c>
    </row>
    <row r="1704" spans="1:9" x14ac:dyDescent="0.25">
      <c r="A1704" s="1">
        <v>41239</v>
      </c>
      <c r="B1704" s="2" t="s">
        <v>2</v>
      </c>
      <c r="C1704">
        <v>12</v>
      </c>
      <c r="D1704">
        <f>SUMIF(B:B,cukier[[#This Row],[NIP]],C:C)</f>
        <v>14</v>
      </c>
      <c r="E1704" s="2">
        <f>YEAR(cukier[[#This Row],[Data]])</f>
        <v>2012</v>
      </c>
      <c r="F1704" s="2">
        <f>VLOOKUP(cukier[[#This Row],[Rok]],$U$8:$V$17,2)*cukier[[#This Row],[Ilosc]]</f>
        <v>27</v>
      </c>
      <c r="G1704" s="2">
        <f>SUMIFS(C:C,A:A,"&lt;"&amp;A1704,B:B,cukier[[#This Row],[NIP]])+cukier[[#This Row],[Ilosc]]</f>
        <v>14</v>
      </c>
      <c r="H1704" s="2">
        <f>IF(cukier[[#This Row],[Dotychczas Kupno]]&lt;100, 0,IF(cukier[[#This Row],[Dotychczas Kupno]]&lt;1000, 0.05, IF(cukier[[#This Row],[Dotychczas Kupno]]&lt;10000, 0.1, 0.2)))</f>
        <v>0</v>
      </c>
      <c r="I1704" s="2">
        <f>cukier[[#This Row],[Rabat]]*cukier[[#This Row],[Ilosc]]</f>
        <v>0</v>
      </c>
    </row>
    <row r="1705" spans="1:9" x14ac:dyDescent="0.25">
      <c r="A1705" s="1">
        <v>41244</v>
      </c>
      <c r="B1705" s="2" t="s">
        <v>93</v>
      </c>
      <c r="C1705">
        <v>16</v>
      </c>
      <c r="D1705">
        <f>SUMIF(B:B,cukier[[#This Row],[NIP]],C:C)</f>
        <v>35</v>
      </c>
      <c r="E1705" s="2">
        <f>YEAR(cukier[[#This Row],[Data]])</f>
        <v>2012</v>
      </c>
      <c r="F1705" s="2">
        <f>VLOOKUP(cukier[[#This Row],[Rok]],$U$8:$V$17,2)*cukier[[#This Row],[Ilosc]]</f>
        <v>36</v>
      </c>
      <c r="G1705" s="2">
        <f>SUMIFS(C:C,A:A,"&lt;"&amp;A1705,B:B,cukier[[#This Row],[NIP]])+cukier[[#This Row],[Ilosc]]</f>
        <v>35</v>
      </c>
      <c r="H1705" s="2">
        <f>IF(cukier[[#This Row],[Dotychczas Kupno]]&lt;100, 0,IF(cukier[[#This Row],[Dotychczas Kupno]]&lt;1000, 0.05, IF(cukier[[#This Row],[Dotychczas Kupno]]&lt;10000, 0.1, 0.2)))</f>
        <v>0</v>
      </c>
      <c r="I1705" s="2">
        <f>cukier[[#This Row],[Rabat]]*cukier[[#This Row],[Ilosc]]</f>
        <v>0</v>
      </c>
    </row>
    <row r="1706" spans="1:9" x14ac:dyDescent="0.25">
      <c r="A1706" s="1">
        <v>41247</v>
      </c>
      <c r="B1706" s="2" t="s">
        <v>17</v>
      </c>
      <c r="C1706">
        <v>233</v>
      </c>
      <c r="D1706">
        <f>SUMIF(B:B,cukier[[#This Row],[NIP]],C:C)</f>
        <v>19896</v>
      </c>
      <c r="E1706" s="2">
        <f>YEAR(cukier[[#This Row],[Data]])</f>
        <v>2012</v>
      </c>
      <c r="F1706" s="2">
        <f>VLOOKUP(cukier[[#This Row],[Rok]],$U$8:$V$17,2)*cukier[[#This Row],[Ilosc]]</f>
        <v>524.25</v>
      </c>
      <c r="G1706" s="2">
        <f>SUMIFS(C:C,A:A,"&lt;"&amp;A1706,B:B,cukier[[#This Row],[NIP]])+cukier[[#This Row],[Ilosc]]</f>
        <v>14982</v>
      </c>
      <c r="H1706" s="2">
        <f>IF(cukier[[#This Row],[Dotychczas Kupno]]&lt;100, 0,IF(cukier[[#This Row],[Dotychczas Kupno]]&lt;1000, 0.05, IF(cukier[[#This Row],[Dotychczas Kupno]]&lt;10000, 0.1, 0.2)))</f>
        <v>0.2</v>
      </c>
      <c r="I1706" s="2">
        <f>cukier[[#This Row],[Rabat]]*cukier[[#This Row],[Ilosc]]</f>
        <v>46.6</v>
      </c>
    </row>
    <row r="1707" spans="1:9" x14ac:dyDescent="0.25">
      <c r="A1707" s="1">
        <v>41248</v>
      </c>
      <c r="B1707" s="2" t="s">
        <v>132</v>
      </c>
      <c r="C1707">
        <v>10</v>
      </c>
      <c r="D1707">
        <f>SUMIF(B:B,cukier[[#This Row],[NIP]],C:C)</f>
        <v>31</v>
      </c>
      <c r="E1707" s="2">
        <f>YEAR(cukier[[#This Row],[Data]])</f>
        <v>2012</v>
      </c>
      <c r="F1707" s="2">
        <f>VLOOKUP(cukier[[#This Row],[Rok]],$U$8:$V$17,2)*cukier[[#This Row],[Ilosc]]</f>
        <v>22.5</v>
      </c>
      <c r="G1707" s="2">
        <f>SUMIFS(C:C,A:A,"&lt;"&amp;A1707,B:B,cukier[[#This Row],[NIP]])+cukier[[#This Row],[Ilosc]]</f>
        <v>24</v>
      </c>
      <c r="H1707" s="2">
        <f>IF(cukier[[#This Row],[Dotychczas Kupno]]&lt;100, 0,IF(cukier[[#This Row],[Dotychczas Kupno]]&lt;1000, 0.05, IF(cukier[[#This Row],[Dotychczas Kupno]]&lt;10000, 0.1, 0.2)))</f>
        <v>0</v>
      </c>
      <c r="I1707" s="2">
        <f>cukier[[#This Row],[Rabat]]*cukier[[#This Row],[Ilosc]]</f>
        <v>0</v>
      </c>
    </row>
    <row r="1708" spans="1:9" x14ac:dyDescent="0.25">
      <c r="A1708" s="1">
        <v>41251</v>
      </c>
      <c r="B1708" s="2" t="s">
        <v>10</v>
      </c>
      <c r="C1708">
        <v>168</v>
      </c>
      <c r="D1708">
        <f>SUMIF(B:B,cukier[[#This Row],[NIP]],C:C)</f>
        <v>4831</v>
      </c>
      <c r="E1708" s="2">
        <f>YEAR(cukier[[#This Row],[Data]])</f>
        <v>2012</v>
      </c>
      <c r="F1708" s="2">
        <f>VLOOKUP(cukier[[#This Row],[Rok]],$U$8:$V$17,2)*cukier[[#This Row],[Ilosc]]</f>
        <v>378</v>
      </c>
      <c r="G1708" s="2">
        <f>SUMIFS(C:C,A:A,"&lt;"&amp;A1708,B:B,cukier[[#This Row],[NIP]])+cukier[[#This Row],[Ilosc]]</f>
        <v>3728</v>
      </c>
      <c r="H1708" s="2">
        <f>IF(cukier[[#This Row],[Dotychczas Kupno]]&lt;100, 0,IF(cukier[[#This Row],[Dotychczas Kupno]]&lt;1000, 0.05, IF(cukier[[#This Row],[Dotychczas Kupno]]&lt;10000, 0.1, 0.2)))</f>
        <v>0.1</v>
      </c>
      <c r="I1708" s="2">
        <f>cukier[[#This Row],[Rabat]]*cukier[[#This Row],[Ilosc]]</f>
        <v>16.8</v>
      </c>
    </row>
    <row r="1709" spans="1:9" x14ac:dyDescent="0.25">
      <c r="A1709" s="1">
        <v>41251</v>
      </c>
      <c r="B1709" s="2" t="s">
        <v>5</v>
      </c>
      <c r="C1709">
        <v>388</v>
      </c>
      <c r="D1709">
        <f>SUMIF(B:B,cukier[[#This Row],[NIP]],C:C)</f>
        <v>11402</v>
      </c>
      <c r="E1709" s="2">
        <f>YEAR(cukier[[#This Row],[Data]])</f>
        <v>2012</v>
      </c>
      <c r="F1709" s="2">
        <f>VLOOKUP(cukier[[#This Row],[Rok]],$U$8:$V$17,2)*cukier[[#This Row],[Ilosc]]</f>
        <v>873</v>
      </c>
      <c r="G1709" s="2">
        <f>SUMIFS(C:C,A:A,"&lt;"&amp;A1709,B:B,cukier[[#This Row],[NIP]])+cukier[[#This Row],[Ilosc]]</f>
        <v>9522</v>
      </c>
      <c r="H1709" s="2">
        <f>IF(cukier[[#This Row],[Dotychczas Kupno]]&lt;100, 0,IF(cukier[[#This Row],[Dotychczas Kupno]]&lt;1000, 0.05, IF(cukier[[#This Row],[Dotychczas Kupno]]&lt;10000, 0.1, 0.2)))</f>
        <v>0.1</v>
      </c>
      <c r="I1709" s="2">
        <f>cukier[[#This Row],[Rabat]]*cukier[[#This Row],[Ilosc]]</f>
        <v>38.800000000000004</v>
      </c>
    </row>
    <row r="1710" spans="1:9" x14ac:dyDescent="0.25">
      <c r="A1710" s="1">
        <v>41252</v>
      </c>
      <c r="B1710" s="2" t="s">
        <v>50</v>
      </c>
      <c r="C1710">
        <v>319</v>
      </c>
      <c r="D1710">
        <f>SUMIF(B:B,cukier[[#This Row],[NIP]],C:C)</f>
        <v>22352</v>
      </c>
      <c r="E1710" s="2">
        <f>YEAR(cukier[[#This Row],[Data]])</f>
        <v>2012</v>
      </c>
      <c r="F1710" s="2">
        <f>VLOOKUP(cukier[[#This Row],[Rok]],$U$8:$V$17,2)*cukier[[#This Row],[Ilosc]]</f>
        <v>717.75</v>
      </c>
      <c r="G1710" s="2">
        <f>SUMIFS(C:C,A:A,"&lt;"&amp;A1710,B:B,cukier[[#This Row],[NIP]])+cukier[[#This Row],[Ilosc]]</f>
        <v>20511</v>
      </c>
      <c r="H1710" s="2">
        <f>IF(cukier[[#This Row],[Dotychczas Kupno]]&lt;100, 0,IF(cukier[[#This Row],[Dotychczas Kupno]]&lt;1000, 0.05, IF(cukier[[#This Row],[Dotychczas Kupno]]&lt;10000, 0.1, 0.2)))</f>
        <v>0.2</v>
      </c>
      <c r="I1710" s="2">
        <f>cukier[[#This Row],[Rabat]]*cukier[[#This Row],[Ilosc]]</f>
        <v>63.800000000000004</v>
      </c>
    </row>
    <row r="1711" spans="1:9" x14ac:dyDescent="0.25">
      <c r="A1711" s="1">
        <v>41254</v>
      </c>
      <c r="B1711" s="2" t="s">
        <v>67</v>
      </c>
      <c r="C1711">
        <v>12</v>
      </c>
      <c r="D1711">
        <f>SUMIF(B:B,cukier[[#This Row],[NIP]],C:C)</f>
        <v>34</v>
      </c>
      <c r="E1711" s="2">
        <f>YEAR(cukier[[#This Row],[Data]])</f>
        <v>2012</v>
      </c>
      <c r="F1711" s="2">
        <f>VLOOKUP(cukier[[#This Row],[Rok]],$U$8:$V$17,2)*cukier[[#This Row],[Ilosc]]</f>
        <v>27</v>
      </c>
      <c r="G1711" s="2">
        <f>SUMIFS(C:C,A:A,"&lt;"&amp;A1711,B:B,cukier[[#This Row],[NIP]])+cukier[[#This Row],[Ilosc]]</f>
        <v>31</v>
      </c>
      <c r="H1711" s="2">
        <f>IF(cukier[[#This Row],[Dotychczas Kupno]]&lt;100, 0,IF(cukier[[#This Row],[Dotychczas Kupno]]&lt;1000, 0.05, IF(cukier[[#This Row],[Dotychczas Kupno]]&lt;10000, 0.1, 0.2)))</f>
        <v>0</v>
      </c>
      <c r="I1711" s="2">
        <f>cukier[[#This Row],[Rabat]]*cukier[[#This Row],[Ilosc]]</f>
        <v>0</v>
      </c>
    </row>
    <row r="1712" spans="1:9" x14ac:dyDescent="0.25">
      <c r="A1712" s="1">
        <v>41256</v>
      </c>
      <c r="B1712" s="2" t="s">
        <v>173</v>
      </c>
      <c r="C1712">
        <v>150</v>
      </c>
      <c r="D1712">
        <f>SUMIF(B:B,cukier[[#This Row],[NIP]],C:C)</f>
        <v>641</v>
      </c>
      <c r="E1712" s="2">
        <f>YEAR(cukier[[#This Row],[Data]])</f>
        <v>2012</v>
      </c>
      <c r="F1712" s="2">
        <f>VLOOKUP(cukier[[#This Row],[Rok]],$U$8:$V$17,2)*cukier[[#This Row],[Ilosc]]</f>
        <v>337.5</v>
      </c>
      <c r="G1712" s="2">
        <f>SUMIFS(C:C,A:A,"&lt;"&amp;A1712,B:B,cukier[[#This Row],[NIP]])+cukier[[#This Row],[Ilosc]]</f>
        <v>641</v>
      </c>
      <c r="H1712" s="2">
        <f>IF(cukier[[#This Row],[Dotychczas Kupno]]&lt;100, 0,IF(cukier[[#This Row],[Dotychczas Kupno]]&lt;1000, 0.05, IF(cukier[[#This Row],[Dotychczas Kupno]]&lt;10000, 0.1, 0.2)))</f>
        <v>0.05</v>
      </c>
      <c r="I1712" s="2">
        <f>cukier[[#This Row],[Rabat]]*cukier[[#This Row],[Ilosc]]</f>
        <v>7.5</v>
      </c>
    </row>
    <row r="1713" spans="1:9" x14ac:dyDescent="0.25">
      <c r="A1713" s="1">
        <v>41258</v>
      </c>
      <c r="B1713" s="2" t="s">
        <v>9</v>
      </c>
      <c r="C1713">
        <v>347</v>
      </c>
      <c r="D1713">
        <f>SUMIF(B:B,cukier[[#This Row],[NIP]],C:C)</f>
        <v>26955</v>
      </c>
      <c r="E1713" s="2">
        <f>YEAR(cukier[[#This Row],[Data]])</f>
        <v>2012</v>
      </c>
      <c r="F1713" s="2">
        <f>VLOOKUP(cukier[[#This Row],[Rok]],$U$8:$V$17,2)*cukier[[#This Row],[Ilosc]]</f>
        <v>780.75</v>
      </c>
      <c r="G1713" s="2">
        <f>SUMIFS(C:C,A:A,"&lt;"&amp;A1713,B:B,cukier[[#This Row],[NIP]])+cukier[[#This Row],[Ilosc]]</f>
        <v>20833</v>
      </c>
      <c r="H1713" s="2">
        <f>IF(cukier[[#This Row],[Dotychczas Kupno]]&lt;100, 0,IF(cukier[[#This Row],[Dotychczas Kupno]]&lt;1000, 0.05, IF(cukier[[#This Row],[Dotychczas Kupno]]&lt;10000, 0.1, 0.2)))</f>
        <v>0.2</v>
      </c>
      <c r="I1713" s="2">
        <f>cukier[[#This Row],[Rabat]]*cukier[[#This Row],[Ilosc]]</f>
        <v>69.400000000000006</v>
      </c>
    </row>
    <row r="1714" spans="1:9" x14ac:dyDescent="0.25">
      <c r="A1714" s="1">
        <v>41259</v>
      </c>
      <c r="B1714" s="2" t="s">
        <v>23</v>
      </c>
      <c r="C1714">
        <v>177</v>
      </c>
      <c r="D1714">
        <f>SUMIF(B:B,cukier[[#This Row],[NIP]],C:C)</f>
        <v>3905</v>
      </c>
      <c r="E1714" s="2">
        <f>YEAR(cukier[[#This Row],[Data]])</f>
        <v>2012</v>
      </c>
      <c r="F1714" s="2">
        <f>VLOOKUP(cukier[[#This Row],[Rok]],$U$8:$V$17,2)*cukier[[#This Row],[Ilosc]]</f>
        <v>398.25</v>
      </c>
      <c r="G1714" s="2">
        <f>SUMIFS(C:C,A:A,"&lt;"&amp;A1714,B:B,cukier[[#This Row],[NIP]])+cukier[[#This Row],[Ilosc]]</f>
        <v>3571</v>
      </c>
      <c r="H1714" s="2">
        <f>IF(cukier[[#This Row],[Dotychczas Kupno]]&lt;100, 0,IF(cukier[[#This Row],[Dotychczas Kupno]]&lt;1000, 0.05, IF(cukier[[#This Row],[Dotychczas Kupno]]&lt;10000, 0.1, 0.2)))</f>
        <v>0.1</v>
      </c>
      <c r="I1714" s="2">
        <f>cukier[[#This Row],[Rabat]]*cukier[[#This Row],[Ilosc]]</f>
        <v>17.7</v>
      </c>
    </row>
    <row r="1715" spans="1:9" x14ac:dyDescent="0.25">
      <c r="A1715" s="1">
        <v>41262</v>
      </c>
      <c r="B1715" s="2" t="s">
        <v>45</v>
      </c>
      <c r="C1715">
        <v>222</v>
      </c>
      <c r="D1715">
        <f>SUMIF(B:B,cukier[[#This Row],[NIP]],C:C)</f>
        <v>26451</v>
      </c>
      <c r="E1715" s="2">
        <f>YEAR(cukier[[#This Row],[Data]])</f>
        <v>2012</v>
      </c>
      <c r="F1715" s="2">
        <f>VLOOKUP(cukier[[#This Row],[Rok]],$U$8:$V$17,2)*cukier[[#This Row],[Ilosc]]</f>
        <v>499.5</v>
      </c>
      <c r="G1715" s="2">
        <f>SUMIFS(C:C,A:A,"&lt;"&amp;A1715,B:B,cukier[[#This Row],[NIP]])+cukier[[#This Row],[Ilosc]]</f>
        <v>19996</v>
      </c>
      <c r="H1715" s="2">
        <f>IF(cukier[[#This Row],[Dotychczas Kupno]]&lt;100, 0,IF(cukier[[#This Row],[Dotychczas Kupno]]&lt;1000, 0.05, IF(cukier[[#This Row],[Dotychczas Kupno]]&lt;10000, 0.1, 0.2)))</f>
        <v>0.2</v>
      </c>
      <c r="I1715" s="2">
        <f>cukier[[#This Row],[Rabat]]*cukier[[#This Row],[Ilosc]]</f>
        <v>44.400000000000006</v>
      </c>
    </row>
    <row r="1716" spans="1:9" x14ac:dyDescent="0.25">
      <c r="A1716" s="1">
        <v>41273</v>
      </c>
      <c r="B1716" s="2" t="s">
        <v>49</v>
      </c>
      <c r="C1716">
        <v>9</v>
      </c>
      <c r="D1716">
        <f>SUMIF(B:B,cukier[[#This Row],[NIP]],C:C)</f>
        <v>26</v>
      </c>
      <c r="E1716" s="2">
        <f>YEAR(cukier[[#This Row],[Data]])</f>
        <v>2012</v>
      </c>
      <c r="F1716" s="2">
        <f>VLOOKUP(cukier[[#This Row],[Rok]],$U$8:$V$17,2)*cukier[[#This Row],[Ilosc]]</f>
        <v>20.25</v>
      </c>
      <c r="G1716" s="2">
        <f>SUMIFS(C:C,A:A,"&lt;"&amp;A1716,B:B,cukier[[#This Row],[NIP]])+cukier[[#This Row],[Ilosc]]</f>
        <v>23</v>
      </c>
      <c r="H1716" s="2">
        <f>IF(cukier[[#This Row],[Dotychczas Kupno]]&lt;100, 0,IF(cukier[[#This Row],[Dotychczas Kupno]]&lt;1000, 0.05, IF(cukier[[#This Row],[Dotychczas Kupno]]&lt;10000, 0.1, 0.2)))</f>
        <v>0</v>
      </c>
      <c r="I1716" s="2">
        <f>cukier[[#This Row],[Rabat]]*cukier[[#This Row],[Ilosc]]</f>
        <v>0</v>
      </c>
    </row>
    <row r="1717" spans="1:9" x14ac:dyDescent="0.25">
      <c r="A1717" s="1">
        <v>41273</v>
      </c>
      <c r="B1717" s="2" t="s">
        <v>231</v>
      </c>
      <c r="C1717">
        <v>14</v>
      </c>
      <c r="D1717">
        <f>SUMIF(B:B,cukier[[#This Row],[NIP]],C:C)</f>
        <v>14</v>
      </c>
      <c r="E1717" s="2">
        <f>YEAR(cukier[[#This Row],[Data]])</f>
        <v>2012</v>
      </c>
      <c r="F1717" s="2">
        <f>VLOOKUP(cukier[[#This Row],[Rok]],$U$8:$V$17,2)*cukier[[#This Row],[Ilosc]]</f>
        <v>31.5</v>
      </c>
      <c r="G1717" s="2">
        <f>SUMIFS(C:C,A:A,"&lt;"&amp;A1717,B:B,cukier[[#This Row],[NIP]])+cukier[[#This Row],[Ilosc]]</f>
        <v>14</v>
      </c>
      <c r="H1717" s="2">
        <f>IF(cukier[[#This Row],[Dotychczas Kupno]]&lt;100, 0,IF(cukier[[#This Row],[Dotychczas Kupno]]&lt;1000, 0.05, IF(cukier[[#This Row],[Dotychczas Kupno]]&lt;10000, 0.1, 0.2)))</f>
        <v>0</v>
      </c>
      <c r="I1717" s="2">
        <f>cukier[[#This Row],[Rabat]]*cukier[[#This Row],[Ilosc]]</f>
        <v>0</v>
      </c>
    </row>
    <row r="1718" spans="1:9" x14ac:dyDescent="0.25">
      <c r="A1718" s="1">
        <v>41275</v>
      </c>
      <c r="B1718" s="2" t="s">
        <v>3</v>
      </c>
      <c r="C1718">
        <v>7</v>
      </c>
      <c r="D1718">
        <f>SUMIF(B:B,cukier[[#This Row],[NIP]],C:C)</f>
        <v>32</v>
      </c>
      <c r="E1718" s="2">
        <f>YEAR(cukier[[#This Row],[Data]])</f>
        <v>2013</v>
      </c>
      <c r="F1718" s="2">
        <f>VLOOKUP(cukier[[#This Row],[Rok]],$U$8:$V$17,2)*cukier[[#This Row],[Ilosc]]</f>
        <v>15.540000000000001</v>
      </c>
      <c r="G1718" s="2">
        <f>SUMIFS(C:C,A:A,"&lt;"&amp;A1718,B:B,cukier[[#This Row],[NIP]])+cukier[[#This Row],[Ilosc]]</f>
        <v>27</v>
      </c>
      <c r="H1718" s="2">
        <f>IF(cukier[[#This Row],[Dotychczas Kupno]]&lt;100, 0,IF(cukier[[#This Row],[Dotychczas Kupno]]&lt;1000, 0.05, IF(cukier[[#This Row],[Dotychczas Kupno]]&lt;10000, 0.1, 0.2)))</f>
        <v>0</v>
      </c>
      <c r="I1718" s="2">
        <f>cukier[[#This Row],[Rabat]]*cukier[[#This Row],[Ilosc]]</f>
        <v>0</v>
      </c>
    </row>
    <row r="1719" spans="1:9" x14ac:dyDescent="0.25">
      <c r="A1719" s="1">
        <v>41279</v>
      </c>
      <c r="B1719" s="2" t="s">
        <v>66</v>
      </c>
      <c r="C1719">
        <v>171</v>
      </c>
      <c r="D1719">
        <f>SUMIF(B:B,cukier[[#This Row],[NIP]],C:C)</f>
        <v>3795</v>
      </c>
      <c r="E1719" s="2">
        <f>YEAR(cukier[[#This Row],[Data]])</f>
        <v>2013</v>
      </c>
      <c r="F1719" s="2">
        <f>VLOOKUP(cukier[[#This Row],[Rok]],$U$8:$V$17,2)*cukier[[#This Row],[Ilosc]]</f>
        <v>379.62000000000006</v>
      </c>
      <c r="G1719" s="2">
        <f>SUMIFS(C:C,A:A,"&lt;"&amp;A1719,B:B,cukier[[#This Row],[NIP]])+cukier[[#This Row],[Ilosc]]</f>
        <v>3146</v>
      </c>
      <c r="H1719" s="2">
        <f>IF(cukier[[#This Row],[Dotychczas Kupno]]&lt;100, 0,IF(cukier[[#This Row],[Dotychczas Kupno]]&lt;1000, 0.05, IF(cukier[[#This Row],[Dotychczas Kupno]]&lt;10000, 0.1, 0.2)))</f>
        <v>0.1</v>
      </c>
      <c r="I1719" s="2">
        <f>cukier[[#This Row],[Rabat]]*cukier[[#This Row],[Ilosc]]</f>
        <v>17.100000000000001</v>
      </c>
    </row>
    <row r="1720" spans="1:9" x14ac:dyDescent="0.25">
      <c r="A1720" s="1">
        <v>41283</v>
      </c>
      <c r="B1720" s="2" t="s">
        <v>208</v>
      </c>
      <c r="C1720">
        <v>16</v>
      </c>
      <c r="D1720">
        <f>SUMIF(B:B,cukier[[#This Row],[NIP]],C:C)</f>
        <v>23</v>
      </c>
      <c r="E1720" s="2">
        <f>YEAR(cukier[[#This Row],[Data]])</f>
        <v>2013</v>
      </c>
      <c r="F1720" s="2">
        <f>VLOOKUP(cukier[[#This Row],[Rok]],$U$8:$V$17,2)*cukier[[#This Row],[Ilosc]]</f>
        <v>35.520000000000003</v>
      </c>
      <c r="G1720" s="2">
        <f>SUMIFS(C:C,A:A,"&lt;"&amp;A1720,B:B,cukier[[#This Row],[NIP]])+cukier[[#This Row],[Ilosc]]</f>
        <v>23</v>
      </c>
      <c r="H1720" s="2">
        <f>IF(cukier[[#This Row],[Dotychczas Kupno]]&lt;100, 0,IF(cukier[[#This Row],[Dotychczas Kupno]]&lt;1000, 0.05, IF(cukier[[#This Row],[Dotychczas Kupno]]&lt;10000, 0.1, 0.2)))</f>
        <v>0</v>
      </c>
      <c r="I1720" s="2">
        <f>cukier[[#This Row],[Rabat]]*cukier[[#This Row],[Ilosc]]</f>
        <v>0</v>
      </c>
    </row>
    <row r="1721" spans="1:9" x14ac:dyDescent="0.25">
      <c r="A1721" s="1">
        <v>41284</v>
      </c>
      <c r="B1721" s="2" t="s">
        <v>18</v>
      </c>
      <c r="C1721">
        <v>176</v>
      </c>
      <c r="D1721">
        <f>SUMIF(B:B,cukier[[#This Row],[NIP]],C:C)</f>
        <v>5156</v>
      </c>
      <c r="E1721" s="2">
        <f>YEAR(cukier[[#This Row],[Data]])</f>
        <v>2013</v>
      </c>
      <c r="F1721" s="2">
        <f>VLOOKUP(cukier[[#This Row],[Rok]],$U$8:$V$17,2)*cukier[[#This Row],[Ilosc]]</f>
        <v>390.72</v>
      </c>
      <c r="G1721" s="2">
        <f>SUMIFS(C:C,A:A,"&lt;"&amp;A1721,B:B,cukier[[#This Row],[NIP]])+cukier[[#This Row],[Ilosc]]</f>
        <v>4522</v>
      </c>
      <c r="H1721" s="2">
        <f>IF(cukier[[#This Row],[Dotychczas Kupno]]&lt;100, 0,IF(cukier[[#This Row],[Dotychczas Kupno]]&lt;1000, 0.05, IF(cukier[[#This Row],[Dotychczas Kupno]]&lt;10000, 0.1, 0.2)))</f>
        <v>0.1</v>
      </c>
      <c r="I1721" s="2">
        <f>cukier[[#This Row],[Rabat]]*cukier[[#This Row],[Ilosc]]</f>
        <v>17.600000000000001</v>
      </c>
    </row>
    <row r="1722" spans="1:9" x14ac:dyDescent="0.25">
      <c r="A1722" s="1">
        <v>41287</v>
      </c>
      <c r="B1722" s="2" t="s">
        <v>55</v>
      </c>
      <c r="C1722">
        <v>37</v>
      </c>
      <c r="D1722">
        <f>SUMIF(B:B,cukier[[#This Row],[NIP]],C:C)</f>
        <v>4926</v>
      </c>
      <c r="E1722" s="2">
        <f>YEAR(cukier[[#This Row],[Data]])</f>
        <v>2013</v>
      </c>
      <c r="F1722" s="2">
        <f>VLOOKUP(cukier[[#This Row],[Rok]],$U$8:$V$17,2)*cukier[[#This Row],[Ilosc]]</f>
        <v>82.14</v>
      </c>
      <c r="G1722" s="2">
        <f>SUMIFS(C:C,A:A,"&lt;"&amp;A1722,B:B,cukier[[#This Row],[NIP]])+cukier[[#This Row],[Ilosc]]</f>
        <v>4038</v>
      </c>
      <c r="H1722" s="2">
        <f>IF(cukier[[#This Row],[Dotychczas Kupno]]&lt;100, 0,IF(cukier[[#This Row],[Dotychczas Kupno]]&lt;1000, 0.05, IF(cukier[[#This Row],[Dotychczas Kupno]]&lt;10000, 0.1, 0.2)))</f>
        <v>0.1</v>
      </c>
      <c r="I1722" s="2">
        <f>cukier[[#This Row],[Rabat]]*cukier[[#This Row],[Ilosc]]</f>
        <v>3.7</v>
      </c>
    </row>
    <row r="1723" spans="1:9" x14ac:dyDescent="0.25">
      <c r="A1723" s="1">
        <v>41290</v>
      </c>
      <c r="B1723" s="2" t="s">
        <v>18</v>
      </c>
      <c r="C1723">
        <v>186</v>
      </c>
      <c r="D1723">
        <f>SUMIF(B:B,cukier[[#This Row],[NIP]],C:C)</f>
        <v>5156</v>
      </c>
      <c r="E1723" s="2">
        <f>YEAR(cukier[[#This Row],[Data]])</f>
        <v>2013</v>
      </c>
      <c r="F1723" s="2">
        <f>VLOOKUP(cukier[[#This Row],[Rok]],$U$8:$V$17,2)*cukier[[#This Row],[Ilosc]]</f>
        <v>412.92</v>
      </c>
      <c r="G1723" s="2">
        <f>SUMIFS(C:C,A:A,"&lt;"&amp;A1723,B:B,cukier[[#This Row],[NIP]])+cukier[[#This Row],[Ilosc]]</f>
        <v>4708</v>
      </c>
      <c r="H1723" s="2">
        <f>IF(cukier[[#This Row],[Dotychczas Kupno]]&lt;100, 0,IF(cukier[[#This Row],[Dotychczas Kupno]]&lt;1000, 0.05, IF(cukier[[#This Row],[Dotychczas Kupno]]&lt;10000, 0.1, 0.2)))</f>
        <v>0.1</v>
      </c>
      <c r="I1723" s="2">
        <f>cukier[[#This Row],[Rabat]]*cukier[[#This Row],[Ilosc]]</f>
        <v>18.600000000000001</v>
      </c>
    </row>
    <row r="1724" spans="1:9" x14ac:dyDescent="0.25">
      <c r="A1724" s="1">
        <v>41290</v>
      </c>
      <c r="B1724" s="2" t="s">
        <v>61</v>
      </c>
      <c r="C1724">
        <v>45</v>
      </c>
      <c r="D1724">
        <f>SUMIF(B:B,cukier[[#This Row],[NIP]],C:C)</f>
        <v>3705</v>
      </c>
      <c r="E1724" s="2">
        <f>YEAR(cukier[[#This Row],[Data]])</f>
        <v>2013</v>
      </c>
      <c r="F1724" s="2">
        <f>VLOOKUP(cukier[[#This Row],[Rok]],$U$8:$V$17,2)*cukier[[#This Row],[Ilosc]]</f>
        <v>99.9</v>
      </c>
      <c r="G1724" s="2">
        <f>SUMIFS(C:C,A:A,"&lt;"&amp;A1724,B:B,cukier[[#This Row],[NIP]])+cukier[[#This Row],[Ilosc]]</f>
        <v>2631</v>
      </c>
      <c r="H1724" s="2">
        <f>IF(cukier[[#This Row],[Dotychczas Kupno]]&lt;100, 0,IF(cukier[[#This Row],[Dotychczas Kupno]]&lt;1000, 0.05, IF(cukier[[#This Row],[Dotychczas Kupno]]&lt;10000, 0.1, 0.2)))</f>
        <v>0.1</v>
      </c>
      <c r="I1724" s="2">
        <f>cukier[[#This Row],[Rabat]]*cukier[[#This Row],[Ilosc]]</f>
        <v>4.5</v>
      </c>
    </row>
    <row r="1725" spans="1:9" x14ac:dyDescent="0.25">
      <c r="A1725" s="1">
        <v>41294</v>
      </c>
      <c r="B1725" s="2" t="s">
        <v>52</v>
      </c>
      <c r="C1725">
        <v>186</v>
      </c>
      <c r="D1725">
        <f>SUMIF(B:B,cukier[[#This Row],[NIP]],C:C)</f>
        <v>5460</v>
      </c>
      <c r="E1725" s="2">
        <f>YEAR(cukier[[#This Row],[Data]])</f>
        <v>2013</v>
      </c>
      <c r="F1725" s="2">
        <f>VLOOKUP(cukier[[#This Row],[Rok]],$U$8:$V$17,2)*cukier[[#This Row],[Ilosc]]</f>
        <v>412.92</v>
      </c>
      <c r="G1725" s="2">
        <f>SUMIFS(C:C,A:A,"&lt;"&amp;A1725,B:B,cukier[[#This Row],[NIP]])+cukier[[#This Row],[Ilosc]]</f>
        <v>4536</v>
      </c>
      <c r="H1725" s="2">
        <f>IF(cukier[[#This Row],[Dotychczas Kupno]]&lt;100, 0,IF(cukier[[#This Row],[Dotychczas Kupno]]&lt;1000, 0.05, IF(cukier[[#This Row],[Dotychczas Kupno]]&lt;10000, 0.1, 0.2)))</f>
        <v>0.1</v>
      </c>
      <c r="I1725" s="2">
        <f>cukier[[#This Row],[Rabat]]*cukier[[#This Row],[Ilosc]]</f>
        <v>18.600000000000001</v>
      </c>
    </row>
    <row r="1726" spans="1:9" x14ac:dyDescent="0.25">
      <c r="A1726" s="1">
        <v>41294</v>
      </c>
      <c r="B1726" s="2" t="s">
        <v>14</v>
      </c>
      <c r="C1726">
        <v>211</v>
      </c>
      <c r="D1726">
        <f>SUMIF(B:B,cukier[[#This Row],[NIP]],C:C)</f>
        <v>23660</v>
      </c>
      <c r="E1726" s="2">
        <f>YEAR(cukier[[#This Row],[Data]])</f>
        <v>2013</v>
      </c>
      <c r="F1726" s="2">
        <f>VLOOKUP(cukier[[#This Row],[Rok]],$U$8:$V$17,2)*cukier[[#This Row],[Ilosc]]</f>
        <v>468.42</v>
      </c>
      <c r="G1726" s="2">
        <f>SUMIFS(C:C,A:A,"&lt;"&amp;A1726,B:B,cukier[[#This Row],[NIP]])+cukier[[#This Row],[Ilosc]]</f>
        <v>18722</v>
      </c>
      <c r="H1726" s="2">
        <f>IF(cukier[[#This Row],[Dotychczas Kupno]]&lt;100, 0,IF(cukier[[#This Row],[Dotychczas Kupno]]&lt;1000, 0.05, IF(cukier[[#This Row],[Dotychczas Kupno]]&lt;10000, 0.1, 0.2)))</f>
        <v>0.2</v>
      </c>
      <c r="I1726" s="2">
        <f>cukier[[#This Row],[Rabat]]*cukier[[#This Row],[Ilosc]]</f>
        <v>42.2</v>
      </c>
    </row>
    <row r="1727" spans="1:9" x14ac:dyDescent="0.25">
      <c r="A1727" s="1">
        <v>41300</v>
      </c>
      <c r="B1727" s="2" t="s">
        <v>9</v>
      </c>
      <c r="C1727">
        <v>330</v>
      </c>
      <c r="D1727">
        <f>SUMIF(B:B,cukier[[#This Row],[NIP]],C:C)</f>
        <v>26955</v>
      </c>
      <c r="E1727" s="2">
        <f>YEAR(cukier[[#This Row],[Data]])</f>
        <v>2013</v>
      </c>
      <c r="F1727" s="2">
        <f>VLOOKUP(cukier[[#This Row],[Rok]],$U$8:$V$17,2)*cukier[[#This Row],[Ilosc]]</f>
        <v>732.6</v>
      </c>
      <c r="G1727" s="2">
        <f>SUMIFS(C:C,A:A,"&lt;"&amp;A1727,B:B,cukier[[#This Row],[NIP]])+cukier[[#This Row],[Ilosc]]</f>
        <v>21163</v>
      </c>
      <c r="H1727" s="2">
        <f>IF(cukier[[#This Row],[Dotychczas Kupno]]&lt;100, 0,IF(cukier[[#This Row],[Dotychczas Kupno]]&lt;1000, 0.05, IF(cukier[[#This Row],[Dotychczas Kupno]]&lt;10000, 0.1, 0.2)))</f>
        <v>0.2</v>
      </c>
      <c r="I1727" s="2">
        <f>cukier[[#This Row],[Rabat]]*cukier[[#This Row],[Ilosc]]</f>
        <v>66</v>
      </c>
    </row>
    <row r="1728" spans="1:9" x14ac:dyDescent="0.25">
      <c r="A1728" s="1">
        <v>41301</v>
      </c>
      <c r="B1728" s="2" t="s">
        <v>14</v>
      </c>
      <c r="C1728">
        <v>134</v>
      </c>
      <c r="D1728">
        <f>SUMIF(B:B,cukier[[#This Row],[NIP]],C:C)</f>
        <v>23660</v>
      </c>
      <c r="E1728" s="2">
        <f>YEAR(cukier[[#This Row],[Data]])</f>
        <v>2013</v>
      </c>
      <c r="F1728" s="2">
        <f>VLOOKUP(cukier[[#This Row],[Rok]],$U$8:$V$17,2)*cukier[[#This Row],[Ilosc]]</f>
        <v>297.48</v>
      </c>
      <c r="G1728" s="2">
        <f>SUMIFS(C:C,A:A,"&lt;"&amp;A1728,B:B,cukier[[#This Row],[NIP]])+cukier[[#This Row],[Ilosc]]</f>
        <v>18856</v>
      </c>
      <c r="H1728" s="2">
        <f>IF(cukier[[#This Row],[Dotychczas Kupno]]&lt;100, 0,IF(cukier[[#This Row],[Dotychczas Kupno]]&lt;1000, 0.05, IF(cukier[[#This Row],[Dotychczas Kupno]]&lt;10000, 0.1, 0.2)))</f>
        <v>0.2</v>
      </c>
      <c r="I1728" s="2">
        <f>cukier[[#This Row],[Rabat]]*cukier[[#This Row],[Ilosc]]</f>
        <v>26.8</v>
      </c>
    </row>
    <row r="1729" spans="1:9" x14ac:dyDescent="0.25">
      <c r="A1729" s="1">
        <v>41301</v>
      </c>
      <c r="B1729" s="2" t="s">
        <v>9</v>
      </c>
      <c r="C1729">
        <v>459</v>
      </c>
      <c r="D1729">
        <f>SUMIF(B:B,cukier[[#This Row],[NIP]],C:C)</f>
        <v>26955</v>
      </c>
      <c r="E1729" s="2">
        <f>YEAR(cukier[[#This Row],[Data]])</f>
        <v>2013</v>
      </c>
      <c r="F1729" s="2">
        <f>VLOOKUP(cukier[[#This Row],[Rok]],$U$8:$V$17,2)*cukier[[#This Row],[Ilosc]]</f>
        <v>1018.9800000000001</v>
      </c>
      <c r="G1729" s="2">
        <f>SUMIFS(C:C,A:A,"&lt;"&amp;A1729,B:B,cukier[[#This Row],[NIP]])+cukier[[#This Row],[Ilosc]]</f>
        <v>21622</v>
      </c>
      <c r="H1729" s="2">
        <f>IF(cukier[[#This Row],[Dotychczas Kupno]]&lt;100, 0,IF(cukier[[#This Row],[Dotychczas Kupno]]&lt;1000, 0.05, IF(cukier[[#This Row],[Dotychczas Kupno]]&lt;10000, 0.1, 0.2)))</f>
        <v>0.2</v>
      </c>
      <c r="I1729" s="2">
        <f>cukier[[#This Row],[Rabat]]*cukier[[#This Row],[Ilosc]]</f>
        <v>91.800000000000011</v>
      </c>
    </row>
    <row r="1730" spans="1:9" x14ac:dyDescent="0.25">
      <c r="A1730" s="1">
        <v>41302</v>
      </c>
      <c r="B1730" s="2" t="s">
        <v>26</v>
      </c>
      <c r="C1730">
        <v>185</v>
      </c>
      <c r="D1730">
        <f>SUMIF(B:B,cukier[[#This Row],[NIP]],C:C)</f>
        <v>2286</v>
      </c>
      <c r="E1730" s="2">
        <f>YEAR(cukier[[#This Row],[Data]])</f>
        <v>2013</v>
      </c>
      <c r="F1730" s="2">
        <f>VLOOKUP(cukier[[#This Row],[Rok]],$U$8:$V$17,2)*cukier[[#This Row],[Ilosc]]</f>
        <v>410.70000000000005</v>
      </c>
      <c r="G1730" s="2">
        <f>SUMIFS(C:C,A:A,"&lt;"&amp;A1730,B:B,cukier[[#This Row],[NIP]])+cukier[[#This Row],[Ilosc]]</f>
        <v>1872</v>
      </c>
      <c r="H1730" s="2">
        <f>IF(cukier[[#This Row],[Dotychczas Kupno]]&lt;100, 0,IF(cukier[[#This Row],[Dotychczas Kupno]]&lt;1000, 0.05, IF(cukier[[#This Row],[Dotychczas Kupno]]&lt;10000, 0.1, 0.2)))</f>
        <v>0.1</v>
      </c>
      <c r="I1730" s="2">
        <f>cukier[[#This Row],[Rabat]]*cukier[[#This Row],[Ilosc]]</f>
        <v>18.5</v>
      </c>
    </row>
    <row r="1731" spans="1:9" x14ac:dyDescent="0.25">
      <c r="A1731" s="1">
        <v>41303</v>
      </c>
      <c r="B1731" s="2" t="s">
        <v>67</v>
      </c>
      <c r="C1731">
        <v>3</v>
      </c>
      <c r="D1731">
        <f>SUMIF(B:B,cukier[[#This Row],[NIP]],C:C)</f>
        <v>34</v>
      </c>
      <c r="E1731" s="2">
        <f>YEAR(cukier[[#This Row],[Data]])</f>
        <v>2013</v>
      </c>
      <c r="F1731" s="2">
        <f>VLOOKUP(cukier[[#This Row],[Rok]],$U$8:$V$17,2)*cukier[[#This Row],[Ilosc]]</f>
        <v>6.66</v>
      </c>
      <c r="G1731" s="2">
        <f>SUMIFS(C:C,A:A,"&lt;"&amp;A1731,B:B,cukier[[#This Row],[NIP]])+cukier[[#This Row],[Ilosc]]</f>
        <v>34</v>
      </c>
      <c r="H1731" s="2">
        <f>IF(cukier[[#This Row],[Dotychczas Kupno]]&lt;100, 0,IF(cukier[[#This Row],[Dotychczas Kupno]]&lt;1000, 0.05, IF(cukier[[#This Row],[Dotychczas Kupno]]&lt;10000, 0.1, 0.2)))</f>
        <v>0</v>
      </c>
      <c r="I1731" s="2">
        <f>cukier[[#This Row],[Rabat]]*cukier[[#This Row],[Ilosc]]</f>
        <v>0</v>
      </c>
    </row>
    <row r="1732" spans="1:9" x14ac:dyDescent="0.25">
      <c r="A1732" s="1">
        <v>41305</v>
      </c>
      <c r="B1732" s="2" t="s">
        <v>30</v>
      </c>
      <c r="C1732">
        <v>181</v>
      </c>
      <c r="D1732">
        <f>SUMIF(B:B,cukier[[#This Row],[NIP]],C:C)</f>
        <v>5120</v>
      </c>
      <c r="E1732" s="2">
        <f>YEAR(cukier[[#This Row],[Data]])</f>
        <v>2013</v>
      </c>
      <c r="F1732" s="2">
        <f>VLOOKUP(cukier[[#This Row],[Rok]],$U$8:$V$17,2)*cukier[[#This Row],[Ilosc]]</f>
        <v>401.82000000000005</v>
      </c>
      <c r="G1732" s="2">
        <f>SUMIFS(C:C,A:A,"&lt;"&amp;A1732,B:B,cukier[[#This Row],[NIP]])+cukier[[#This Row],[Ilosc]]</f>
        <v>4367</v>
      </c>
      <c r="H1732" s="2">
        <f>IF(cukier[[#This Row],[Dotychczas Kupno]]&lt;100, 0,IF(cukier[[#This Row],[Dotychczas Kupno]]&lt;1000, 0.05, IF(cukier[[#This Row],[Dotychczas Kupno]]&lt;10000, 0.1, 0.2)))</f>
        <v>0.1</v>
      </c>
      <c r="I1732" s="2">
        <f>cukier[[#This Row],[Rabat]]*cukier[[#This Row],[Ilosc]]</f>
        <v>18.100000000000001</v>
      </c>
    </row>
    <row r="1733" spans="1:9" x14ac:dyDescent="0.25">
      <c r="A1733" s="1">
        <v>41309</v>
      </c>
      <c r="B1733" s="2" t="s">
        <v>17</v>
      </c>
      <c r="C1733">
        <v>441</v>
      </c>
      <c r="D1733">
        <f>SUMIF(B:B,cukier[[#This Row],[NIP]],C:C)</f>
        <v>19896</v>
      </c>
      <c r="E1733" s="2">
        <f>YEAR(cukier[[#This Row],[Data]])</f>
        <v>2013</v>
      </c>
      <c r="F1733" s="2">
        <f>VLOOKUP(cukier[[#This Row],[Rok]],$U$8:$V$17,2)*cukier[[#This Row],[Ilosc]]</f>
        <v>979.0200000000001</v>
      </c>
      <c r="G1733" s="2">
        <f>SUMIFS(C:C,A:A,"&lt;"&amp;A1733,B:B,cukier[[#This Row],[NIP]])+cukier[[#This Row],[Ilosc]]</f>
        <v>15423</v>
      </c>
      <c r="H1733" s="2">
        <f>IF(cukier[[#This Row],[Dotychczas Kupno]]&lt;100, 0,IF(cukier[[#This Row],[Dotychczas Kupno]]&lt;1000, 0.05, IF(cukier[[#This Row],[Dotychczas Kupno]]&lt;10000, 0.1, 0.2)))</f>
        <v>0.2</v>
      </c>
      <c r="I1733" s="2">
        <f>cukier[[#This Row],[Rabat]]*cukier[[#This Row],[Ilosc]]</f>
        <v>88.2</v>
      </c>
    </row>
    <row r="1734" spans="1:9" x14ac:dyDescent="0.25">
      <c r="A1734" s="1">
        <v>41310</v>
      </c>
      <c r="B1734" s="2" t="s">
        <v>45</v>
      </c>
      <c r="C1734">
        <v>487</v>
      </c>
      <c r="D1734">
        <f>SUMIF(B:B,cukier[[#This Row],[NIP]],C:C)</f>
        <v>26451</v>
      </c>
      <c r="E1734" s="2">
        <f>YEAR(cukier[[#This Row],[Data]])</f>
        <v>2013</v>
      </c>
      <c r="F1734" s="2">
        <f>VLOOKUP(cukier[[#This Row],[Rok]],$U$8:$V$17,2)*cukier[[#This Row],[Ilosc]]</f>
        <v>1081.1400000000001</v>
      </c>
      <c r="G1734" s="2">
        <f>SUMIFS(C:C,A:A,"&lt;"&amp;A1734,B:B,cukier[[#This Row],[NIP]])+cukier[[#This Row],[Ilosc]]</f>
        <v>20483</v>
      </c>
      <c r="H1734" s="2">
        <f>IF(cukier[[#This Row],[Dotychczas Kupno]]&lt;100, 0,IF(cukier[[#This Row],[Dotychczas Kupno]]&lt;1000, 0.05, IF(cukier[[#This Row],[Dotychczas Kupno]]&lt;10000, 0.1, 0.2)))</f>
        <v>0.2</v>
      </c>
      <c r="I1734" s="2">
        <f>cukier[[#This Row],[Rabat]]*cukier[[#This Row],[Ilosc]]</f>
        <v>97.4</v>
      </c>
    </row>
    <row r="1735" spans="1:9" x14ac:dyDescent="0.25">
      <c r="A1735" s="1">
        <v>41310</v>
      </c>
      <c r="B1735" s="2" t="s">
        <v>52</v>
      </c>
      <c r="C1735">
        <v>56</v>
      </c>
      <c r="D1735">
        <f>SUMIF(B:B,cukier[[#This Row],[NIP]],C:C)</f>
        <v>5460</v>
      </c>
      <c r="E1735" s="2">
        <f>YEAR(cukier[[#This Row],[Data]])</f>
        <v>2013</v>
      </c>
      <c r="F1735" s="2">
        <f>VLOOKUP(cukier[[#This Row],[Rok]],$U$8:$V$17,2)*cukier[[#This Row],[Ilosc]]</f>
        <v>124.32000000000001</v>
      </c>
      <c r="G1735" s="2">
        <f>SUMIFS(C:C,A:A,"&lt;"&amp;A1735,B:B,cukier[[#This Row],[NIP]])+cukier[[#This Row],[Ilosc]]</f>
        <v>4592</v>
      </c>
      <c r="H1735" s="2">
        <f>IF(cukier[[#This Row],[Dotychczas Kupno]]&lt;100, 0,IF(cukier[[#This Row],[Dotychczas Kupno]]&lt;1000, 0.05, IF(cukier[[#This Row],[Dotychczas Kupno]]&lt;10000, 0.1, 0.2)))</f>
        <v>0.1</v>
      </c>
      <c r="I1735" s="2">
        <f>cukier[[#This Row],[Rabat]]*cukier[[#This Row],[Ilosc]]</f>
        <v>5.6000000000000005</v>
      </c>
    </row>
    <row r="1736" spans="1:9" x14ac:dyDescent="0.25">
      <c r="A1736" s="1">
        <v>41314</v>
      </c>
      <c r="B1736" s="2" t="s">
        <v>12</v>
      </c>
      <c r="C1736">
        <v>23</v>
      </c>
      <c r="D1736">
        <f>SUMIF(B:B,cukier[[#This Row],[NIP]],C:C)</f>
        <v>5492</v>
      </c>
      <c r="E1736" s="2">
        <f>YEAR(cukier[[#This Row],[Data]])</f>
        <v>2013</v>
      </c>
      <c r="F1736" s="2">
        <f>VLOOKUP(cukier[[#This Row],[Rok]],$U$8:$V$17,2)*cukier[[#This Row],[Ilosc]]</f>
        <v>51.06</v>
      </c>
      <c r="G1736" s="2">
        <f>SUMIFS(C:C,A:A,"&lt;"&amp;A1736,B:B,cukier[[#This Row],[NIP]])+cukier[[#This Row],[Ilosc]]</f>
        <v>3968</v>
      </c>
      <c r="H1736" s="2">
        <f>IF(cukier[[#This Row],[Dotychczas Kupno]]&lt;100, 0,IF(cukier[[#This Row],[Dotychczas Kupno]]&lt;1000, 0.05, IF(cukier[[#This Row],[Dotychczas Kupno]]&lt;10000, 0.1, 0.2)))</f>
        <v>0.1</v>
      </c>
      <c r="I1736" s="2">
        <f>cukier[[#This Row],[Rabat]]*cukier[[#This Row],[Ilosc]]</f>
        <v>2.3000000000000003</v>
      </c>
    </row>
    <row r="1737" spans="1:9" x14ac:dyDescent="0.25">
      <c r="A1737" s="1">
        <v>41314</v>
      </c>
      <c r="B1737" s="2" t="s">
        <v>131</v>
      </c>
      <c r="C1737">
        <v>113</v>
      </c>
      <c r="D1737">
        <f>SUMIF(B:B,cukier[[#This Row],[NIP]],C:C)</f>
        <v>1503</v>
      </c>
      <c r="E1737" s="2">
        <f>YEAR(cukier[[#This Row],[Data]])</f>
        <v>2013</v>
      </c>
      <c r="F1737" s="2">
        <f>VLOOKUP(cukier[[#This Row],[Rok]],$U$8:$V$17,2)*cukier[[#This Row],[Ilosc]]</f>
        <v>250.86</v>
      </c>
      <c r="G1737" s="2">
        <f>SUMIFS(C:C,A:A,"&lt;"&amp;A1737,B:B,cukier[[#This Row],[NIP]])+cukier[[#This Row],[Ilosc]]</f>
        <v>851</v>
      </c>
      <c r="H1737" s="2">
        <f>IF(cukier[[#This Row],[Dotychczas Kupno]]&lt;100, 0,IF(cukier[[#This Row],[Dotychczas Kupno]]&lt;1000, 0.05, IF(cukier[[#This Row],[Dotychczas Kupno]]&lt;10000, 0.1, 0.2)))</f>
        <v>0.05</v>
      </c>
      <c r="I1737" s="2">
        <f>cukier[[#This Row],[Rabat]]*cukier[[#This Row],[Ilosc]]</f>
        <v>5.65</v>
      </c>
    </row>
    <row r="1738" spans="1:9" x14ac:dyDescent="0.25">
      <c r="A1738" s="1">
        <v>41315</v>
      </c>
      <c r="B1738" s="2" t="s">
        <v>200</v>
      </c>
      <c r="C1738">
        <v>19</v>
      </c>
      <c r="D1738">
        <f>SUMIF(B:B,cukier[[#This Row],[NIP]],C:C)</f>
        <v>27</v>
      </c>
      <c r="E1738" s="2">
        <f>YEAR(cukier[[#This Row],[Data]])</f>
        <v>2013</v>
      </c>
      <c r="F1738" s="2">
        <f>VLOOKUP(cukier[[#This Row],[Rok]],$U$8:$V$17,2)*cukier[[#This Row],[Ilosc]]</f>
        <v>42.180000000000007</v>
      </c>
      <c r="G1738" s="2">
        <f>SUMIFS(C:C,A:A,"&lt;"&amp;A1738,B:B,cukier[[#This Row],[NIP]])+cukier[[#This Row],[Ilosc]]</f>
        <v>22</v>
      </c>
      <c r="H1738" s="2">
        <f>IF(cukier[[#This Row],[Dotychczas Kupno]]&lt;100, 0,IF(cukier[[#This Row],[Dotychczas Kupno]]&lt;1000, 0.05, IF(cukier[[#This Row],[Dotychczas Kupno]]&lt;10000, 0.1, 0.2)))</f>
        <v>0</v>
      </c>
      <c r="I1738" s="2">
        <f>cukier[[#This Row],[Rabat]]*cukier[[#This Row],[Ilosc]]</f>
        <v>0</v>
      </c>
    </row>
    <row r="1739" spans="1:9" x14ac:dyDescent="0.25">
      <c r="A1739" s="1">
        <v>41316</v>
      </c>
      <c r="B1739" s="2" t="s">
        <v>78</v>
      </c>
      <c r="C1739">
        <v>188</v>
      </c>
      <c r="D1739">
        <f>SUMIF(B:B,cukier[[#This Row],[NIP]],C:C)</f>
        <v>2123</v>
      </c>
      <c r="E1739" s="2">
        <f>YEAR(cukier[[#This Row],[Data]])</f>
        <v>2013</v>
      </c>
      <c r="F1739" s="2">
        <f>VLOOKUP(cukier[[#This Row],[Rok]],$U$8:$V$17,2)*cukier[[#This Row],[Ilosc]]</f>
        <v>417.36</v>
      </c>
      <c r="G1739" s="2">
        <f>SUMIFS(C:C,A:A,"&lt;"&amp;A1739,B:B,cukier[[#This Row],[NIP]])+cukier[[#This Row],[Ilosc]]</f>
        <v>2011</v>
      </c>
      <c r="H1739" s="2">
        <f>IF(cukier[[#This Row],[Dotychczas Kupno]]&lt;100, 0,IF(cukier[[#This Row],[Dotychczas Kupno]]&lt;1000, 0.05, IF(cukier[[#This Row],[Dotychczas Kupno]]&lt;10000, 0.1, 0.2)))</f>
        <v>0.1</v>
      </c>
      <c r="I1739" s="2">
        <f>cukier[[#This Row],[Rabat]]*cukier[[#This Row],[Ilosc]]</f>
        <v>18.8</v>
      </c>
    </row>
    <row r="1740" spans="1:9" x14ac:dyDescent="0.25">
      <c r="A1740" s="1">
        <v>41316</v>
      </c>
      <c r="B1740" s="2" t="s">
        <v>7</v>
      </c>
      <c r="C1740">
        <v>338</v>
      </c>
      <c r="D1740">
        <f>SUMIF(B:B,cukier[[#This Row],[NIP]],C:C)</f>
        <v>27505</v>
      </c>
      <c r="E1740" s="2">
        <f>YEAR(cukier[[#This Row],[Data]])</f>
        <v>2013</v>
      </c>
      <c r="F1740" s="2">
        <f>VLOOKUP(cukier[[#This Row],[Rok]],$U$8:$V$17,2)*cukier[[#This Row],[Ilosc]]</f>
        <v>750.36</v>
      </c>
      <c r="G1740" s="2">
        <f>SUMIFS(C:C,A:A,"&lt;"&amp;A1740,B:B,cukier[[#This Row],[NIP]])+cukier[[#This Row],[Ilosc]]</f>
        <v>21920</v>
      </c>
      <c r="H1740" s="2">
        <f>IF(cukier[[#This Row],[Dotychczas Kupno]]&lt;100, 0,IF(cukier[[#This Row],[Dotychczas Kupno]]&lt;1000, 0.05, IF(cukier[[#This Row],[Dotychczas Kupno]]&lt;10000, 0.1, 0.2)))</f>
        <v>0.2</v>
      </c>
      <c r="I1740" s="2">
        <f>cukier[[#This Row],[Rabat]]*cukier[[#This Row],[Ilosc]]</f>
        <v>67.600000000000009</v>
      </c>
    </row>
    <row r="1741" spans="1:9" x14ac:dyDescent="0.25">
      <c r="A1741" s="1">
        <v>41317</v>
      </c>
      <c r="B1741" s="2" t="s">
        <v>31</v>
      </c>
      <c r="C1741">
        <v>80</v>
      </c>
      <c r="D1741">
        <f>SUMIF(B:B,cukier[[#This Row],[NIP]],C:C)</f>
        <v>1737</v>
      </c>
      <c r="E1741" s="2">
        <f>YEAR(cukier[[#This Row],[Data]])</f>
        <v>2013</v>
      </c>
      <c r="F1741" s="2">
        <f>VLOOKUP(cukier[[#This Row],[Rok]],$U$8:$V$17,2)*cukier[[#This Row],[Ilosc]]</f>
        <v>177.60000000000002</v>
      </c>
      <c r="G1741" s="2">
        <f>SUMIFS(C:C,A:A,"&lt;"&amp;A1741,B:B,cukier[[#This Row],[NIP]])+cukier[[#This Row],[Ilosc]]</f>
        <v>1737</v>
      </c>
      <c r="H1741" s="2">
        <f>IF(cukier[[#This Row],[Dotychczas Kupno]]&lt;100, 0,IF(cukier[[#This Row],[Dotychczas Kupno]]&lt;1000, 0.05, IF(cukier[[#This Row],[Dotychczas Kupno]]&lt;10000, 0.1, 0.2)))</f>
        <v>0.1</v>
      </c>
      <c r="I1741" s="2">
        <f>cukier[[#This Row],[Rabat]]*cukier[[#This Row],[Ilosc]]</f>
        <v>8</v>
      </c>
    </row>
    <row r="1742" spans="1:9" x14ac:dyDescent="0.25">
      <c r="A1742" s="1">
        <v>41318</v>
      </c>
      <c r="B1742" s="2" t="s">
        <v>171</v>
      </c>
      <c r="C1742">
        <v>20</v>
      </c>
      <c r="D1742">
        <f>SUMIF(B:B,cukier[[#This Row],[NIP]],C:C)</f>
        <v>29</v>
      </c>
      <c r="E1742" s="2">
        <f>YEAR(cukier[[#This Row],[Data]])</f>
        <v>2013</v>
      </c>
      <c r="F1742" s="2">
        <f>VLOOKUP(cukier[[#This Row],[Rok]],$U$8:$V$17,2)*cukier[[#This Row],[Ilosc]]</f>
        <v>44.400000000000006</v>
      </c>
      <c r="G1742" s="2">
        <f>SUMIFS(C:C,A:A,"&lt;"&amp;A1742,B:B,cukier[[#This Row],[NIP]])+cukier[[#This Row],[Ilosc]]</f>
        <v>29</v>
      </c>
      <c r="H1742" s="2">
        <f>IF(cukier[[#This Row],[Dotychczas Kupno]]&lt;100, 0,IF(cukier[[#This Row],[Dotychczas Kupno]]&lt;1000, 0.05, IF(cukier[[#This Row],[Dotychczas Kupno]]&lt;10000, 0.1, 0.2)))</f>
        <v>0</v>
      </c>
      <c r="I1742" s="2">
        <f>cukier[[#This Row],[Rabat]]*cukier[[#This Row],[Ilosc]]</f>
        <v>0</v>
      </c>
    </row>
    <row r="1743" spans="1:9" x14ac:dyDescent="0.25">
      <c r="A1743" s="1">
        <v>41321</v>
      </c>
      <c r="B1743" s="2" t="s">
        <v>159</v>
      </c>
      <c r="C1743">
        <v>1</v>
      </c>
      <c r="D1743">
        <f>SUMIF(B:B,cukier[[#This Row],[NIP]],C:C)</f>
        <v>46</v>
      </c>
      <c r="E1743" s="2">
        <f>YEAR(cukier[[#This Row],[Data]])</f>
        <v>2013</v>
      </c>
      <c r="F1743" s="2">
        <f>VLOOKUP(cukier[[#This Row],[Rok]],$U$8:$V$17,2)*cukier[[#This Row],[Ilosc]]</f>
        <v>2.2200000000000002</v>
      </c>
      <c r="G1743" s="2">
        <f>SUMIFS(C:C,A:A,"&lt;"&amp;A1743,B:B,cukier[[#This Row],[NIP]])+cukier[[#This Row],[Ilosc]]</f>
        <v>18</v>
      </c>
      <c r="H1743" s="2">
        <f>IF(cukier[[#This Row],[Dotychczas Kupno]]&lt;100, 0,IF(cukier[[#This Row],[Dotychczas Kupno]]&lt;1000, 0.05, IF(cukier[[#This Row],[Dotychczas Kupno]]&lt;10000, 0.1, 0.2)))</f>
        <v>0</v>
      </c>
      <c r="I1743" s="2">
        <f>cukier[[#This Row],[Rabat]]*cukier[[#This Row],[Ilosc]]</f>
        <v>0</v>
      </c>
    </row>
    <row r="1744" spans="1:9" x14ac:dyDescent="0.25">
      <c r="A1744" s="1">
        <v>41322</v>
      </c>
      <c r="B1744" s="2" t="s">
        <v>52</v>
      </c>
      <c r="C1744">
        <v>200</v>
      </c>
      <c r="D1744">
        <f>SUMIF(B:B,cukier[[#This Row],[NIP]],C:C)</f>
        <v>5460</v>
      </c>
      <c r="E1744" s="2">
        <f>YEAR(cukier[[#This Row],[Data]])</f>
        <v>2013</v>
      </c>
      <c r="F1744" s="2">
        <f>VLOOKUP(cukier[[#This Row],[Rok]],$U$8:$V$17,2)*cukier[[#This Row],[Ilosc]]</f>
        <v>444.00000000000006</v>
      </c>
      <c r="G1744" s="2">
        <f>SUMIFS(C:C,A:A,"&lt;"&amp;A1744,B:B,cukier[[#This Row],[NIP]])+cukier[[#This Row],[Ilosc]]</f>
        <v>4792</v>
      </c>
      <c r="H1744" s="2">
        <f>IF(cukier[[#This Row],[Dotychczas Kupno]]&lt;100, 0,IF(cukier[[#This Row],[Dotychczas Kupno]]&lt;1000, 0.05, IF(cukier[[#This Row],[Dotychczas Kupno]]&lt;10000, 0.1, 0.2)))</f>
        <v>0.1</v>
      </c>
      <c r="I1744" s="2">
        <f>cukier[[#This Row],[Rabat]]*cukier[[#This Row],[Ilosc]]</f>
        <v>20</v>
      </c>
    </row>
    <row r="1745" spans="1:9" x14ac:dyDescent="0.25">
      <c r="A1745" s="1">
        <v>41323</v>
      </c>
      <c r="B1745" s="2" t="s">
        <v>5</v>
      </c>
      <c r="C1745">
        <v>429</v>
      </c>
      <c r="D1745">
        <f>SUMIF(B:B,cukier[[#This Row],[NIP]],C:C)</f>
        <v>11402</v>
      </c>
      <c r="E1745" s="2">
        <f>YEAR(cukier[[#This Row],[Data]])</f>
        <v>2013</v>
      </c>
      <c r="F1745" s="2">
        <f>VLOOKUP(cukier[[#This Row],[Rok]],$U$8:$V$17,2)*cukier[[#This Row],[Ilosc]]</f>
        <v>952.38000000000011</v>
      </c>
      <c r="G1745" s="2">
        <f>SUMIFS(C:C,A:A,"&lt;"&amp;A1745,B:B,cukier[[#This Row],[NIP]])+cukier[[#This Row],[Ilosc]]</f>
        <v>9951</v>
      </c>
      <c r="H1745" s="2">
        <f>IF(cukier[[#This Row],[Dotychczas Kupno]]&lt;100, 0,IF(cukier[[#This Row],[Dotychczas Kupno]]&lt;1000, 0.05, IF(cukier[[#This Row],[Dotychczas Kupno]]&lt;10000, 0.1, 0.2)))</f>
        <v>0.1</v>
      </c>
      <c r="I1745" s="2">
        <f>cukier[[#This Row],[Rabat]]*cukier[[#This Row],[Ilosc]]</f>
        <v>42.900000000000006</v>
      </c>
    </row>
    <row r="1746" spans="1:9" x14ac:dyDescent="0.25">
      <c r="A1746" s="1">
        <v>41324</v>
      </c>
      <c r="B1746" s="2" t="s">
        <v>12</v>
      </c>
      <c r="C1746">
        <v>183</v>
      </c>
      <c r="D1746">
        <f>SUMIF(B:B,cukier[[#This Row],[NIP]],C:C)</f>
        <v>5492</v>
      </c>
      <c r="E1746" s="2">
        <f>YEAR(cukier[[#This Row],[Data]])</f>
        <v>2013</v>
      </c>
      <c r="F1746" s="2">
        <f>VLOOKUP(cukier[[#This Row],[Rok]],$U$8:$V$17,2)*cukier[[#This Row],[Ilosc]]</f>
        <v>406.26000000000005</v>
      </c>
      <c r="G1746" s="2">
        <f>SUMIFS(C:C,A:A,"&lt;"&amp;A1746,B:B,cukier[[#This Row],[NIP]])+cukier[[#This Row],[Ilosc]]</f>
        <v>4151</v>
      </c>
      <c r="H1746" s="2">
        <f>IF(cukier[[#This Row],[Dotychczas Kupno]]&lt;100, 0,IF(cukier[[#This Row],[Dotychczas Kupno]]&lt;1000, 0.05, IF(cukier[[#This Row],[Dotychczas Kupno]]&lt;10000, 0.1, 0.2)))</f>
        <v>0.1</v>
      </c>
      <c r="I1746" s="2">
        <f>cukier[[#This Row],[Rabat]]*cukier[[#This Row],[Ilosc]]</f>
        <v>18.3</v>
      </c>
    </row>
    <row r="1747" spans="1:9" x14ac:dyDescent="0.25">
      <c r="A1747" s="1">
        <v>41325</v>
      </c>
      <c r="B1747" s="2" t="s">
        <v>10</v>
      </c>
      <c r="C1747">
        <v>26</v>
      </c>
      <c r="D1747">
        <f>SUMIF(B:B,cukier[[#This Row],[NIP]],C:C)</f>
        <v>4831</v>
      </c>
      <c r="E1747" s="2">
        <f>YEAR(cukier[[#This Row],[Data]])</f>
        <v>2013</v>
      </c>
      <c r="F1747" s="2">
        <f>VLOOKUP(cukier[[#This Row],[Rok]],$U$8:$V$17,2)*cukier[[#This Row],[Ilosc]]</f>
        <v>57.720000000000006</v>
      </c>
      <c r="G1747" s="2">
        <f>SUMIFS(C:C,A:A,"&lt;"&amp;A1747,B:B,cukier[[#This Row],[NIP]])+cukier[[#This Row],[Ilosc]]</f>
        <v>3754</v>
      </c>
      <c r="H1747" s="2">
        <f>IF(cukier[[#This Row],[Dotychczas Kupno]]&lt;100, 0,IF(cukier[[#This Row],[Dotychczas Kupno]]&lt;1000, 0.05, IF(cukier[[#This Row],[Dotychczas Kupno]]&lt;10000, 0.1, 0.2)))</f>
        <v>0.1</v>
      </c>
      <c r="I1747" s="2">
        <f>cukier[[#This Row],[Rabat]]*cukier[[#This Row],[Ilosc]]</f>
        <v>2.6</v>
      </c>
    </row>
    <row r="1748" spans="1:9" x14ac:dyDescent="0.25">
      <c r="A1748" s="1">
        <v>41326</v>
      </c>
      <c r="B1748" s="2" t="s">
        <v>180</v>
      </c>
      <c r="C1748">
        <v>2</v>
      </c>
      <c r="D1748">
        <f>SUMIF(B:B,cukier[[#This Row],[NIP]],C:C)</f>
        <v>7</v>
      </c>
      <c r="E1748" s="2">
        <f>YEAR(cukier[[#This Row],[Data]])</f>
        <v>2013</v>
      </c>
      <c r="F1748" s="2">
        <f>VLOOKUP(cukier[[#This Row],[Rok]],$U$8:$V$17,2)*cukier[[#This Row],[Ilosc]]</f>
        <v>4.4400000000000004</v>
      </c>
      <c r="G1748" s="2">
        <f>SUMIFS(C:C,A:A,"&lt;"&amp;A1748,B:B,cukier[[#This Row],[NIP]])+cukier[[#This Row],[Ilosc]]</f>
        <v>7</v>
      </c>
      <c r="H1748" s="2">
        <f>IF(cukier[[#This Row],[Dotychczas Kupno]]&lt;100, 0,IF(cukier[[#This Row],[Dotychczas Kupno]]&lt;1000, 0.05, IF(cukier[[#This Row],[Dotychczas Kupno]]&lt;10000, 0.1, 0.2)))</f>
        <v>0</v>
      </c>
      <c r="I1748" s="2">
        <f>cukier[[#This Row],[Rabat]]*cukier[[#This Row],[Ilosc]]</f>
        <v>0</v>
      </c>
    </row>
    <row r="1749" spans="1:9" x14ac:dyDescent="0.25">
      <c r="A1749" s="1">
        <v>41328</v>
      </c>
      <c r="B1749" s="2" t="s">
        <v>7</v>
      </c>
      <c r="C1749">
        <v>174</v>
      </c>
      <c r="D1749">
        <f>SUMIF(B:B,cukier[[#This Row],[NIP]],C:C)</f>
        <v>27505</v>
      </c>
      <c r="E1749" s="2">
        <f>YEAR(cukier[[#This Row],[Data]])</f>
        <v>2013</v>
      </c>
      <c r="F1749" s="2">
        <f>VLOOKUP(cukier[[#This Row],[Rok]],$U$8:$V$17,2)*cukier[[#This Row],[Ilosc]]</f>
        <v>386.28000000000003</v>
      </c>
      <c r="G1749" s="2">
        <f>SUMIFS(C:C,A:A,"&lt;"&amp;A1749,B:B,cukier[[#This Row],[NIP]])+cukier[[#This Row],[Ilosc]]</f>
        <v>22094</v>
      </c>
      <c r="H1749" s="2">
        <f>IF(cukier[[#This Row],[Dotychczas Kupno]]&lt;100, 0,IF(cukier[[#This Row],[Dotychczas Kupno]]&lt;1000, 0.05, IF(cukier[[#This Row],[Dotychczas Kupno]]&lt;10000, 0.1, 0.2)))</f>
        <v>0.2</v>
      </c>
      <c r="I1749" s="2">
        <f>cukier[[#This Row],[Rabat]]*cukier[[#This Row],[Ilosc]]</f>
        <v>34.800000000000004</v>
      </c>
    </row>
    <row r="1750" spans="1:9" x14ac:dyDescent="0.25">
      <c r="A1750" s="1">
        <v>41329</v>
      </c>
      <c r="B1750" s="2" t="s">
        <v>52</v>
      </c>
      <c r="C1750">
        <v>98</v>
      </c>
      <c r="D1750">
        <f>SUMIF(B:B,cukier[[#This Row],[NIP]],C:C)</f>
        <v>5460</v>
      </c>
      <c r="E1750" s="2">
        <f>YEAR(cukier[[#This Row],[Data]])</f>
        <v>2013</v>
      </c>
      <c r="F1750" s="2">
        <f>VLOOKUP(cukier[[#This Row],[Rok]],$U$8:$V$17,2)*cukier[[#This Row],[Ilosc]]</f>
        <v>217.56000000000003</v>
      </c>
      <c r="G1750" s="2">
        <f>SUMIFS(C:C,A:A,"&lt;"&amp;A1750,B:B,cukier[[#This Row],[NIP]])+cukier[[#This Row],[Ilosc]]</f>
        <v>4890</v>
      </c>
      <c r="H1750" s="2">
        <f>IF(cukier[[#This Row],[Dotychczas Kupno]]&lt;100, 0,IF(cukier[[#This Row],[Dotychczas Kupno]]&lt;1000, 0.05, IF(cukier[[#This Row],[Dotychczas Kupno]]&lt;10000, 0.1, 0.2)))</f>
        <v>0.1</v>
      </c>
      <c r="I1750" s="2">
        <f>cukier[[#This Row],[Rabat]]*cukier[[#This Row],[Ilosc]]</f>
        <v>9.8000000000000007</v>
      </c>
    </row>
    <row r="1751" spans="1:9" x14ac:dyDescent="0.25">
      <c r="A1751" s="1">
        <v>41329</v>
      </c>
      <c r="B1751" s="2" t="s">
        <v>185</v>
      </c>
      <c r="C1751">
        <v>11</v>
      </c>
      <c r="D1751">
        <f>SUMIF(B:B,cukier[[#This Row],[NIP]],C:C)</f>
        <v>14</v>
      </c>
      <c r="E1751" s="2">
        <f>YEAR(cukier[[#This Row],[Data]])</f>
        <v>2013</v>
      </c>
      <c r="F1751" s="2">
        <f>VLOOKUP(cukier[[#This Row],[Rok]],$U$8:$V$17,2)*cukier[[#This Row],[Ilosc]]</f>
        <v>24.42</v>
      </c>
      <c r="G1751" s="2">
        <f>SUMIFS(C:C,A:A,"&lt;"&amp;A1751,B:B,cukier[[#This Row],[NIP]])+cukier[[#This Row],[Ilosc]]</f>
        <v>14</v>
      </c>
      <c r="H1751" s="2">
        <f>IF(cukier[[#This Row],[Dotychczas Kupno]]&lt;100, 0,IF(cukier[[#This Row],[Dotychczas Kupno]]&lt;1000, 0.05, IF(cukier[[#This Row],[Dotychczas Kupno]]&lt;10000, 0.1, 0.2)))</f>
        <v>0</v>
      </c>
      <c r="I1751" s="2">
        <f>cukier[[#This Row],[Rabat]]*cukier[[#This Row],[Ilosc]]</f>
        <v>0</v>
      </c>
    </row>
    <row r="1752" spans="1:9" x14ac:dyDescent="0.25">
      <c r="A1752" s="1">
        <v>41332</v>
      </c>
      <c r="B1752" s="2" t="s">
        <v>28</v>
      </c>
      <c r="C1752">
        <v>58</v>
      </c>
      <c r="D1752">
        <f>SUMIF(B:B,cukier[[#This Row],[NIP]],C:C)</f>
        <v>4440</v>
      </c>
      <c r="E1752" s="2">
        <f>YEAR(cukier[[#This Row],[Data]])</f>
        <v>2013</v>
      </c>
      <c r="F1752" s="2">
        <f>VLOOKUP(cukier[[#This Row],[Rok]],$U$8:$V$17,2)*cukier[[#This Row],[Ilosc]]</f>
        <v>128.76000000000002</v>
      </c>
      <c r="G1752" s="2">
        <f>SUMIFS(C:C,A:A,"&lt;"&amp;A1752,B:B,cukier[[#This Row],[NIP]])+cukier[[#This Row],[Ilosc]]</f>
        <v>3780</v>
      </c>
      <c r="H1752" s="2">
        <f>IF(cukier[[#This Row],[Dotychczas Kupno]]&lt;100, 0,IF(cukier[[#This Row],[Dotychczas Kupno]]&lt;1000, 0.05, IF(cukier[[#This Row],[Dotychczas Kupno]]&lt;10000, 0.1, 0.2)))</f>
        <v>0.1</v>
      </c>
      <c r="I1752" s="2">
        <f>cukier[[#This Row],[Rabat]]*cukier[[#This Row],[Ilosc]]</f>
        <v>5.8000000000000007</v>
      </c>
    </row>
    <row r="1753" spans="1:9" x14ac:dyDescent="0.25">
      <c r="A1753" s="1">
        <v>41336</v>
      </c>
      <c r="B1753" s="2" t="s">
        <v>15</v>
      </c>
      <c r="C1753">
        <v>17</v>
      </c>
      <c r="D1753">
        <f>SUMIF(B:B,cukier[[#This Row],[NIP]],C:C)</f>
        <v>39</v>
      </c>
      <c r="E1753" s="2">
        <f>YEAR(cukier[[#This Row],[Data]])</f>
        <v>2013</v>
      </c>
      <c r="F1753" s="2">
        <f>VLOOKUP(cukier[[#This Row],[Rok]],$U$8:$V$17,2)*cukier[[#This Row],[Ilosc]]</f>
        <v>37.74</v>
      </c>
      <c r="G1753" s="2">
        <f>SUMIFS(C:C,A:A,"&lt;"&amp;A1753,B:B,cukier[[#This Row],[NIP]])+cukier[[#This Row],[Ilosc]]</f>
        <v>35</v>
      </c>
      <c r="H1753" s="2">
        <f>IF(cukier[[#This Row],[Dotychczas Kupno]]&lt;100, 0,IF(cukier[[#This Row],[Dotychczas Kupno]]&lt;1000, 0.05, IF(cukier[[#This Row],[Dotychczas Kupno]]&lt;10000, 0.1, 0.2)))</f>
        <v>0</v>
      </c>
      <c r="I1753" s="2">
        <f>cukier[[#This Row],[Rabat]]*cukier[[#This Row],[Ilosc]]</f>
        <v>0</v>
      </c>
    </row>
    <row r="1754" spans="1:9" x14ac:dyDescent="0.25">
      <c r="A1754" s="1">
        <v>41337</v>
      </c>
      <c r="B1754" s="2" t="s">
        <v>17</v>
      </c>
      <c r="C1754">
        <v>143</v>
      </c>
      <c r="D1754">
        <f>SUMIF(B:B,cukier[[#This Row],[NIP]],C:C)</f>
        <v>19896</v>
      </c>
      <c r="E1754" s="2">
        <f>YEAR(cukier[[#This Row],[Data]])</f>
        <v>2013</v>
      </c>
      <c r="F1754" s="2">
        <f>VLOOKUP(cukier[[#This Row],[Rok]],$U$8:$V$17,2)*cukier[[#This Row],[Ilosc]]</f>
        <v>317.46000000000004</v>
      </c>
      <c r="G1754" s="2">
        <f>SUMIFS(C:C,A:A,"&lt;"&amp;A1754,B:B,cukier[[#This Row],[NIP]])+cukier[[#This Row],[Ilosc]]</f>
        <v>15566</v>
      </c>
      <c r="H1754" s="2">
        <f>IF(cukier[[#This Row],[Dotychczas Kupno]]&lt;100, 0,IF(cukier[[#This Row],[Dotychczas Kupno]]&lt;1000, 0.05, IF(cukier[[#This Row],[Dotychczas Kupno]]&lt;10000, 0.1, 0.2)))</f>
        <v>0.2</v>
      </c>
      <c r="I1754" s="2">
        <f>cukier[[#This Row],[Rabat]]*cukier[[#This Row],[Ilosc]]</f>
        <v>28.6</v>
      </c>
    </row>
    <row r="1755" spans="1:9" x14ac:dyDescent="0.25">
      <c r="A1755" s="1">
        <v>41339</v>
      </c>
      <c r="B1755" s="2" t="s">
        <v>52</v>
      </c>
      <c r="C1755">
        <v>108</v>
      </c>
      <c r="D1755">
        <f>SUMIF(B:B,cukier[[#This Row],[NIP]],C:C)</f>
        <v>5460</v>
      </c>
      <c r="E1755" s="2">
        <f>YEAR(cukier[[#This Row],[Data]])</f>
        <v>2013</v>
      </c>
      <c r="F1755" s="2">
        <f>VLOOKUP(cukier[[#This Row],[Rok]],$U$8:$V$17,2)*cukier[[#This Row],[Ilosc]]</f>
        <v>239.76000000000002</v>
      </c>
      <c r="G1755" s="2">
        <f>SUMIFS(C:C,A:A,"&lt;"&amp;A1755,B:B,cukier[[#This Row],[NIP]])+cukier[[#This Row],[Ilosc]]</f>
        <v>4998</v>
      </c>
      <c r="H1755" s="2">
        <f>IF(cukier[[#This Row],[Dotychczas Kupno]]&lt;100, 0,IF(cukier[[#This Row],[Dotychczas Kupno]]&lt;1000, 0.05, IF(cukier[[#This Row],[Dotychczas Kupno]]&lt;10000, 0.1, 0.2)))</f>
        <v>0.1</v>
      </c>
      <c r="I1755" s="2">
        <f>cukier[[#This Row],[Rabat]]*cukier[[#This Row],[Ilosc]]</f>
        <v>10.8</v>
      </c>
    </row>
    <row r="1756" spans="1:9" x14ac:dyDescent="0.25">
      <c r="A1756" s="1">
        <v>41346</v>
      </c>
      <c r="B1756" s="2" t="s">
        <v>102</v>
      </c>
      <c r="C1756">
        <v>424</v>
      </c>
      <c r="D1756">
        <f>SUMIF(B:B,cukier[[#This Row],[NIP]],C:C)</f>
        <v>7904</v>
      </c>
      <c r="E1756" s="2">
        <f>YEAR(cukier[[#This Row],[Data]])</f>
        <v>2013</v>
      </c>
      <c r="F1756" s="2">
        <f>VLOOKUP(cukier[[#This Row],[Rok]],$U$8:$V$17,2)*cukier[[#This Row],[Ilosc]]</f>
        <v>941.28000000000009</v>
      </c>
      <c r="G1756" s="2">
        <f>SUMIFS(C:C,A:A,"&lt;"&amp;A1756,B:B,cukier[[#This Row],[NIP]])+cukier[[#This Row],[Ilosc]]</f>
        <v>5714</v>
      </c>
      <c r="H1756" s="2">
        <f>IF(cukier[[#This Row],[Dotychczas Kupno]]&lt;100, 0,IF(cukier[[#This Row],[Dotychczas Kupno]]&lt;1000, 0.05, IF(cukier[[#This Row],[Dotychczas Kupno]]&lt;10000, 0.1, 0.2)))</f>
        <v>0.1</v>
      </c>
      <c r="I1756" s="2">
        <f>cukier[[#This Row],[Rabat]]*cukier[[#This Row],[Ilosc]]</f>
        <v>42.400000000000006</v>
      </c>
    </row>
    <row r="1757" spans="1:9" x14ac:dyDescent="0.25">
      <c r="A1757" s="1">
        <v>41351</v>
      </c>
      <c r="B1757" s="2" t="s">
        <v>221</v>
      </c>
      <c r="C1757">
        <v>9</v>
      </c>
      <c r="D1757">
        <f>SUMIF(B:B,cukier[[#This Row],[NIP]],C:C)</f>
        <v>49</v>
      </c>
      <c r="E1757" s="2">
        <f>YEAR(cukier[[#This Row],[Data]])</f>
        <v>2013</v>
      </c>
      <c r="F1757" s="2">
        <f>VLOOKUP(cukier[[#This Row],[Rok]],$U$8:$V$17,2)*cukier[[#This Row],[Ilosc]]</f>
        <v>19.98</v>
      </c>
      <c r="G1757" s="2">
        <f>SUMIFS(C:C,A:A,"&lt;"&amp;A1757,B:B,cukier[[#This Row],[NIP]])+cukier[[#This Row],[Ilosc]]</f>
        <v>23</v>
      </c>
      <c r="H1757" s="2">
        <f>IF(cukier[[#This Row],[Dotychczas Kupno]]&lt;100, 0,IF(cukier[[#This Row],[Dotychczas Kupno]]&lt;1000, 0.05, IF(cukier[[#This Row],[Dotychczas Kupno]]&lt;10000, 0.1, 0.2)))</f>
        <v>0</v>
      </c>
      <c r="I1757" s="2">
        <f>cukier[[#This Row],[Rabat]]*cukier[[#This Row],[Ilosc]]</f>
        <v>0</v>
      </c>
    </row>
    <row r="1758" spans="1:9" x14ac:dyDescent="0.25">
      <c r="A1758" s="1">
        <v>41352</v>
      </c>
      <c r="B1758" s="2" t="s">
        <v>28</v>
      </c>
      <c r="C1758">
        <v>135</v>
      </c>
      <c r="D1758">
        <f>SUMIF(B:B,cukier[[#This Row],[NIP]],C:C)</f>
        <v>4440</v>
      </c>
      <c r="E1758" s="2">
        <f>YEAR(cukier[[#This Row],[Data]])</f>
        <v>2013</v>
      </c>
      <c r="F1758" s="2">
        <f>VLOOKUP(cukier[[#This Row],[Rok]],$U$8:$V$17,2)*cukier[[#This Row],[Ilosc]]</f>
        <v>299.70000000000005</v>
      </c>
      <c r="G1758" s="2">
        <f>SUMIFS(C:C,A:A,"&lt;"&amp;A1758,B:B,cukier[[#This Row],[NIP]])+cukier[[#This Row],[Ilosc]]</f>
        <v>3915</v>
      </c>
      <c r="H1758" s="2">
        <f>IF(cukier[[#This Row],[Dotychczas Kupno]]&lt;100, 0,IF(cukier[[#This Row],[Dotychczas Kupno]]&lt;1000, 0.05, IF(cukier[[#This Row],[Dotychczas Kupno]]&lt;10000, 0.1, 0.2)))</f>
        <v>0.1</v>
      </c>
      <c r="I1758" s="2">
        <f>cukier[[#This Row],[Rabat]]*cukier[[#This Row],[Ilosc]]</f>
        <v>13.5</v>
      </c>
    </row>
    <row r="1759" spans="1:9" x14ac:dyDescent="0.25">
      <c r="A1759" s="1">
        <v>41356</v>
      </c>
      <c r="B1759" s="2" t="s">
        <v>14</v>
      </c>
      <c r="C1759">
        <v>202</v>
      </c>
      <c r="D1759">
        <f>SUMIF(B:B,cukier[[#This Row],[NIP]],C:C)</f>
        <v>23660</v>
      </c>
      <c r="E1759" s="2">
        <f>YEAR(cukier[[#This Row],[Data]])</f>
        <v>2013</v>
      </c>
      <c r="F1759" s="2">
        <f>VLOOKUP(cukier[[#This Row],[Rok]],$U$8:$V$17,2)*cukier[[#This Row],[Ilosc]]</f>
        <v>448.44000000000005</v>
      </c>
      <c r="G1759" s="2">
        <f>SUMIFS(C:C,A:A,"&lt;"&amp;A1759,B:B,cukier[[#This Row],[NIP]])+cukier[[#This Row],[Ilosc]]</f>
        <v>19058</v>
      </c>
      <c r="H1759" s="2">
        <f>IF(cukier[[#This Row],[Dotychczas Kupno]]&lt;100, 0,IF(cukier[[#This Row],[Dotychczas Kupno]]&lt;1000, 0.05, IF(cukier[[#This Row],[Dotychczas Kupno]]&lt;10000, 0.1, 0.2)))</f>
        <v>0.2</v>
      </c>
      <c r="I1759" s="2">
        <f>cukier[[#This Row],[Rabat]]*cukier[[#This Row],[Ilosc]]</f>
        <v>40.400000000000006</v>
      </c>
    </row>
    <row r="1760" spans="1:9" x14ac:dyDescent="0.25">
      <c r="A1760" s="1">
        <v>41357</v>
      </c>
      <c r="B1760" s="2" t="s">
        <v>45</v>
      </c>
      <c r="C1760">
        <v>459</v>
      </c>
      <c r="D1760">
        <f>SUMIF(B:B,cukier[[#This Row],[NIP]],C:C)</f>
        <v>26451</v>
      </c>
      <c r="E1760" s="2">
        <f>YEAR(cukier[[#This Row],[Data]])</f>
        <v>2013</v>
      </c>
      <c r="F1760" s="2">
        <f>VLOOKUP(cukier[[#This Row],[Rok]],$U$8:$V$17,2)*cukier[[#This Row],[Ilosc]]</f>
        <v>1018.9800000000001</v>
      </c>
      <c r="G1760" s="2">
        <f>SUMIFS(C:C,A:A,"&lt;"&amp;A1760,B:B,cukier[[#This Row],[NIP]])+cukier[[#This Row],[Ilosc]]</f>
        <v>20942</v>
      </c>
      <c r="H1760" s="2">
        <f>IF(cukier[[#This Row],[Dotychczas Kupno]]&lt;100, 0,IF(cukier[[#This Row],[Dotychczas Kupno]]&lt;1000, 0.05, IF(cukier[[#This Row],[Dotychczas Kupno]]&lt;10000, 0.1, 0.2)))</f>
        <v>0.2</v>
      </c>
      <c r="I1760" s="2">
        <f>cukier[[#This Row],[Rabat]]*cukier[[#This Row],[Ilosc]]</f>
        <v>91.800000000000011</v>
      </c>
    </row>
    <row r="1761" spans="1:9" x14ac:dyDescent="0.25">
      <c r="A1761" s="1">
        <v>41361</v>
      </c>
      <c r="B1761" s="2" t="s">
        <v>58</v>
      </c>
      <c r="C1761">
        <v>107</v>
      </c>
      <c r="D1761">
        <f>SUMIF(B:B,cukier[[#This Row],[NIP]],C:C)</f>
        <v>1404</v>
      </c>
      <c r="E1761" s="2">
        <f>YEAR(cukier[[#This Row],[Data]])</f>
        <v>2013</v>
      </c>
      <c r="F1761" s="2">
        <f>VLOOKUP(cukier[[#This Row],[Rok]],$U$8:$V$17,2)*cukier[[#This Row],[Ilosc]]</f>
        <v>237.54000000000002</v>
      </c>
      <c r="G1761" s="2">
        <f>SUMIFS(C:C,A:A,"&lt;"&amp;A1761,B:B,cukier[[#This Row],[NIP]])+cukier[[#This Row],[Ilosc]]</f>
        <v>978</v>
      </c>
      <c r="H1761" s="2">
        <f>IF(cukier[[#This Row],[Dotychczas Kupno]]&lt;100, 0,IF(cukier[[#This Row],[Dotychczas Kupno]]&lt;1000, 0.05, IF(cukier[[#This Row],[Dotychczas Kupno]]&lt;10000, 0.1, 0.2)))</f>
        <v>0.05</v>
      </c>
      <c r="I1761" s="2">
        <f>cukier[[#This Row],[Rabat]]*cukier[[#This Row],[Ilosc]]</f>
        <v>5.3500000000000005</v>
      </c>
    </row>
    <row r="1762" spans="1:9" x14ac:dyDescent="0.25">
      <c r="A1762" s="1">
        <v>41362</v>
      </c>
      <c r="B1762" s="2" t="s">
        <v>35</v>
      </c>
      <c r="C1762">
        <v>37</v>
      </c>
      <c r="D1762">
        <f>SUMIF(B:B,cukier[[#This Row],[NIP]],C:C)</f>
        <v>4407</v>
      </c>
      <c r="E1762" s="2">
        <f>YEAR(cukier[[#This Row],[Data]])</f>
        <v>2013</v>
      </c>
      <c r="F1762" s="2">
        <f>VLOOKUP(cukier[[#This Row],[Rok]],$U$8:$V$17,2)*cukier[[#This Row],[Ilosc]]</f>
        <v>82.14</v>
      </c>
      <c r="G1762" s="2">
        <f>SUMIFS(C:C,A:A,"&lt;"&amp;A1762,B:B,cukier[[#This Row],[NIP]])+cukier[[#This Row],[Ilosc]]</f>
        <v>3646</v>
      </c>
      <c r="H1762" s="2">
        <f>IF(cukier[[#This Row],[Dotychczas Kupno]]&lt;100, 0,IF(cukier[[#This Row],[Dotychczas Kupno]]&lt;1000, 0.05, IF(cukier[[#This Row],[Dotychczas Kupno]]&lt;10000, 0.1, 0.2)))</f>
        <v>0.1</v>
      </c>
      <c r="I1762" s="2">
        <f>cukier[[#This Row],[Rabat]]*cukier[[#This Row],[Ilosc]]</f>
        <v>3.7</v>
      </c>
    </row>
    <row r="1763" spans="1:9" x14ac:dyDescent="0.25">
      <c r="A1763" s="1">
        <v>41363</v>
      </c>
      <c r="B1763" s="2" t="s">
        <v>61</v>
      </c>
      <c r="C1763">
        <v>43</v>
      </c>
      <c r="D1763">
        <f>SUMIF(B:B,cukier[[#This Row],[NIP]],C:C)</f>
        <v>3705</v>
      </c>
      <c r="E1763" s="2">
        <f>YEAR(cukier[[#This Row],[Data]])</f>
        <v>2013</v>
      </c>
      <c r="F1763" s="2">
        <f>VLOOKUP(cukier[[#This Row],[Rok]],$U$8:$V$17,2)*cukier[[#This Row],[Ilosc]]</f>
        <v>95.460000000000008</v>
      </c>
      <c r="G1763" s="2">
        <f>SUMIFS(C:C,A:A,"&lt;"&amp;A1763,B:B,cukier[[#This Row],[NIP]])+cukier[[#This Row],[Ilosc]]</f>
        <v>2674</v>
      </c>
      <c r="H1763" s="2">
        <f>IF(cukier[[#This Row],[Dotychczas Kupno]]&lt;100, 0,IF(cukier[[#This Row],[Dotychczas Kupno]]&lt;1000, 0.05, IF(cukier[[#This Row],[Dotychczas Kupno]]&lt;10000, 0.1, 0.2)))</f>
        <v>0.1</v>
      </c>
      <c r="I1763" s="2">
        <f>cukier[[#This Row],[Rabat]]*cukier[[#This Row],[Ilosc]]</f>
        <v>4.3</v>
      </c>
    </row>
    <row r="1764" spans="1:9" x14ac:dyDescent="0.25">
      <c r="A1764" s="1">
        <v>41365</v>
      </c>
      <c r="B1764" s="2" t="s">
        <v>9</v>
      </c>
      <c r="C1764">
        <v>352</v>
      </c>
      <c r="D1764">
        <f>SUMIF(B:B,cukier[[#This Row],[NIP]],C:C)</f>
        <v>26955</v>
      </c>
      <c r="E1764" s="2">
        <f>YEAR(cukier[[#This Row],[Data]])</f>
        <v>2013</v>
      </c>
      <c r="F1764" s="2">
        <f>VLOOKUP(cukier[[#This Row],[Rok]],$U$8:$V$17,2)*cukier[[#This Row],[Ilosc]]</f>
        <v>781.44</v>
      </c>
      <c r="G1764" s="2">
        <f>SUMIFS(C:C,A:A,"&lt;"&amp;A1764,B:B,cukier[[#This Row],[NIP]])+cukier[[#This Row],[Ilosc]]</f>
        <v>21974</v>
      </c>
      <c r="H1764" s="2">
        <f>IF(cukier[[#This Row],[Dotychczas Kupno]]&lt;100, 0,IF(cukier[[#This Row],[Dotychczas Kupno]]&lt;1000, 0.05, IF(cukier[[#This Row],[Dotychczas Kupno]]&lt;10000, 0.1, 0.2)))</f>
        <v>0.2</v>
      </c>
      <c r="I1764" s="2">
        <f>cukier[[#This Row],[Rabat]]*cukier[[#This Row],[Ilosc]]</f>
        <v>70.400000000000006</v>
      </c>
    </row>
    <row r="1765" spans="1:9" x14ac:dyDescent="0.25">
      <c r="A1765" s="1">
        <v>41368</v>
      </c>
      <c r="B1765" s="2" t="s">
        <v>18</v>
      </c>
      <c r="C1765">
        <v>94</v>
      </c>
      <c r="D1765">
        <f>SUMIF(B:B,cukier[[#This Row],[NIP]],C:C)</f>
        <v>5156</v>
      </c>
      <c r="E1765" s="2">
        <f>YEAR(cukier[[#This Row],[Data]])</f>
        <v>2013</v>
      </c>
      <c r="F1765" s="2">
        <f>VLOOKUP(cukier[[#This Row],[Rok]],$U$8:$V$17,2)*cukier[[#This Row],[Ilosc]]</f>
        <v>208.68</v>
      </c>
      <c r="G1765" s="2">
        <f>SUMIFS(C:C,A:A,"&lt;"&amp;A1765,B:B,cukier[[#This Row],[NIP]])+cukier[[#This Row],[Ilosc]]</f>
        <v>4802</v>
      </c>
      <c r="H1765" s="2">
        <f>IF(cukier[[#This Row],[Dotychczas Kupno]]&lt;100, 0,IF(cukier[[#This Row],[Dotychczas Kupno]]&lt;1000, 0.05, IF(cukier[[#This Row],[Dotychczas Kupno]]&lt;10000, 0.1, 0.2)))</f>
        <v>0.1</v>
      </c>
      <c r="I1765" s="2">
        <f>cukier[[#This Row],[Rabat]]*cukier[[#This Row],[Ilosc]]</f>
        <v>9.4</v>
      </c>
    </row>
    <row r="1766" spans="1:9" x14ac:dyDescent="0.25">
      <c r="A1766" s="1">
        <v>41368</v>
      </c>
      <c r="B1766" s="2" t="s">
        <v>66</v>
      </c>
      <c r="C1766">
        <v>112</v>
      </c>
      <c r="D1766">
        <f>SUMIF(B:B,cukier[[#This Row],[NIP]],C:C)</f>
        <v>3795</v>
      </c>
      <c r="E1766" s="2">
        <f>YEAR(cukier[[#This Row],[Data]])</f>
        <v>2013</v>
      </c>
      <c r="F1766" s="2">
        <f>VLOOKUP(cukier[[#This Row],[Rok]],$U$8:$V$17,2)*cukier[[#This Row],[Ilosc]]</f>
        <v>248.64000000000001</v>
      </c>
      <c r="G1766" s="2">
        <f>SUMIFS(C:C,A:A,"&lt;"&amp;A1766,B:B,cukier[[#This Row],[NIP]])+cukier[[#This Row],[Ilosc]]</f>
        <v>3258</v>
      </c>
      <c r="H1766" s="2">
        <f>IF(cukier[[#This Row],[Dotychczas Kupno]]&lt;100, 0,IF(cukier[[#This Row],[Dotychczas Kupno]]&lt;1000, 0.05, IF(cukier[[#This Row],[Dotychczas Kupno]]&lt;10000, 0.1, 0.2)))</f>
        <v>0.1</v>
      </c>
      <c r="I1766" s="2">
        <f>cukier[[#This Row],[Rabat]]*cukier[[#This Row],[Ilosc]]</f>
        <v>11.200000000000001</v>
      </c>
    </row>
    <row r="1767" spans="1:9" x14ac:dyDescent="0.25">
      <c r="A1767" s="1">
        <v>41369</v>
      </c>
      <c r="B1767" s="2" t="s">
        <v>61</v>
      </c>
      <c r="C1767">
        <v>136</v>
      </c>
      <c r="D1767">
        <f>SUMIF(B:B,cukier[[#This Row],[NIP]],C:C)</f>
        <v>3705</v>
      </c>
      <c r="E1767" s="2">
        <f>YEAR(cukier[[#This Row],[Data]])</f>
        <v>2013</v>
      </c>
      <c r="F1767" s="2">
        <f>VLOOKUP(cukier[[#This Row],[Rok]],$U$8:$V$17,2)*cukier[[#This Row],[Ilosc]]</f>
        <v>301.92</v>
      </c>
      <c r="G1767" s="2">
        <f>SUMIFS(C:C,A:A,"&lt;"&amp;A1767,B:B,cukier[[#This Row],[NIP]])+cukier[[#This Row],[Ilosc]]</f>
        <v>2810</v>
      </c>
      <c r="H1767" s="2">
        <f>IF(cukier[[#This Row],[Dotychczas Kupno]]&lt;100, 0,IF(cukier[[#This Row],[Dotychczas Kupno]]&lt;1000, 0.05, IF(cukier[[#This Row],[Dotychczas Kupno]]&lt;10000, 0.1, 0.2)))</f>
        <v>0.1</v>
      </c>
      <c r="I1767" s="2">
        <f>cukier[[#This Row],[Rabat]]*cukier[[#This Row],[Ilosc]]</f>
        <v>13.600000000000001</v>
      </c>
    </row>
    <row r="1768" spans="1:9" x14ac:dyDescent="0.25">
      <c r="A1768" s="1">
        <v>41370</v>
      </c>
      <c r="B1768" s="2" t="s">
        <v>78</v>
      </c>
      <c r="C1768">
        <v>56</v>
      </c>
      <c r="D1768">
        <f>SUMIF(B:B,cukier[[#This Row],[NIP]],C:C)</f>
        <v>2123</v>
      </c>
      <c r="E1768" s="2">
        <f>YEAR(cukier[[#This Row],[Data]])</f>
        <v>2013</v>
      </c>
      <c r="F1768" s="2">
        <f>VLOOKUP(cukier[[#This Row],[Rok]],$U$8:$V$17,2)*cukier[[#This Row],[Ilosc]]</f>
        <v>124.32000000000001</v>
      </c>
      <c r="G1768" s="2">
        <f>SUMIFS(C:C,A:A,"&lt;"&amp;A1768,B:B,cukier[[#This Row],[NIP]])+cukier[[#This Row],[Ilosc]]</f>
        <v>2067</v>
      </c>
      <c r="H1768" s="2">
        <f>IF(cukier[[#This Row],[Dotychczas Kupno]]&lt;100, 0,IF(cukier[[#This Row],[Dotychczas Kupno]]&lt;1000, 0.05, IF(cukier[[#This Row],[Dotychczas Kupno]]&lt;10000, 0.1, 0.2)))</f>
        <v>0.1</v>
      </c>
      <c r="I1768" s="2">
        <f>cukier[[#This Row],[Rabat]]*cukier[[#This Row],[Ilosc]]</f>
        <v>5.6000000000000005</v>
      </c>
    </row>
    <row r="1769" spans="1:9" x14ac:dyDescent="0.25">
      <c r="A1769" s="1">
        <v>41372</v>
      </c>
      <c r="B1769" s="2" t="s">
        <v>14</v>
      </c>
      <c r="C1769">
        <v>286</v>
      </c>
      <c r="D1769">
        <f>SUMIF(B:B,cukier[[#This Row],[NIP]],C:C)</f>
        <v>23660</v>
      </c>
      <c r="E1769" s="2">
        <f>YEAR(cukier[[#This Row],[Data]])</f>
        <v>2013</v>
      </c>
      <c r="F1769" s="2">
        <f>VLOOKUP(cukier[[#This Row],[Rok]],$U$8:$V$17,2)*cukier[[#This Row],[Ilosc]]</f>
        <v>634.92000000000007</v>
      </c>
      <c r="G1769" s="2">
        <f>SUMIFS(C:C,A:A,"&lt;"&amp;A1769,B:B,cukier[[#This Row],[NIP]])+cukier[[#This Row],[Ilosc]]</f>
        <v>19344</v>
      </c>
      <c r="H1769" s="2">
        <f>IF(cukier[[#This Row],[Dotychczas Kupno]]&lt;100, 0,IF(cukier[[#This Row],[Dotychczas Kupno]]&lt;1000, 0.05, IF(cukier[[#This Row],[Dotychczas Kupno]]&lt;10000, 0.1, 0.2)))</f>
        <v>0.2</v>
      </c>
      <c r="I1769" s="2">
        <f>cukier[[#This Row],[Rabat]]*cukier[[#This Row],[Ilosc]]</f>
        <v>57.2</v>
      </c>
    </row>
    <row r="1770" spans="1:9" x14ac:dyDescent="0.25">
      <c r="A1770" s="1">
        <v>41373</v>
      </c>
      <c r="B1770" s="2" t="s">
        <v>7</v>
      </c>
      <c r="C1770">
        <v>296</v>
      </c>
      <c r="D1770">
        <f>SUMIF(B:B,cukier[[#This Row],[NIP]],C:C)</f>
        <v>27505</v>
      </c>
      <c r="E1770" s="2">
        <f>YEAR(cukier[[#This Row],[Data]])</f>
        <v>2013</v>
      </c>
      <c r="F1770" s="2">
        <f>VLOOKUP(cukier[[#This Row],[Rok]],$U$8:$V$17,2)*cukier[[#This Row],[Ilosc]]</f>
        <v>657.12</v>
      </c>
      <c r="G1770" s="2">
        <f>SUMIFS(C:C,A:A,"&lt;"&amp;A1770,B:B,cukier[[#This Row],[NIP]])+cukier[[#This Row],[Ilosc]]</f>
        <v>22390</v>
      </c>
      <c r="H1770" s="2">
        <f>IF(cukier[[#This Row],[Dotychczas Kupno]]&lt;100, 0,IF(cukier[[#This Row],[Dotychczas Kupno]]&lt;1000, 0.05, IF(cukier[[#This Row],[Dotychczas Kupno]]&lt;10000, 0.1, 0.2)))</f>
        <v>0.2</v>
      </c>
      <c r="I1770" s="2">
        <f>cukier[[#This Row],[Rabat]]*cukier[[#This Row],[Ilosc]]</f>
        <v>59.2</v>
      </c>
    </row>
    <row r="1771" spans="1:9" x14ac:dyDescent="0.25">
      <c r="A1771" s="1">
        <v>41373</v>
      </c>
      <c r="B1771" s="2" t="s">
        <v>25</v>
      </c>
      <c r="C1771">
        <v>81</v>
      </c>
      <c r="D1771">
        <f>SUMIF(B:B,cukier[[#This Row],[NIP]],C:C)</f>
        <v>2717</v>
      </c>
      <c r="E1771" s="2">
        <f>YEAR(cukier[[#This Row],[Data]])</f>
        <v>2013</v>
      </c>
      <c r="F1771" s="2">
        <f>VLOOKUP(cukier[[#This Row],[Rok]],$U$8:$V$17,2)*cukier[[#This Row],[Ilosc]]</f>
        <v>179.82000000000002</v>
      </c>
      <c r="G1771" s="2">
        <f>SUMIFS(C:C,A:A,"&lt;"&amp;A1771,B:B,cukier[[#This Row],[NIP]])+cukier[[#This Row],[Ilosc]]</f>
        <v>2205</v>
      </c>
      <c r="H1771" s="2">
        <f>IF(cukier[[#This Row],[Dotychczas Kupno]]&lt;100, 0,IF(cukier[[#This Row],[Dotychczas Kupno]]&lt;1000, 0.05, IF(cukier[[#This Row],[Dotychczas Kupno]]&lt;10000, 0.1, 0.2)))</f>
        <v>0.1</v>
      </c>
      <c r="I1771" s="2">
        <f>cukier[[#This Row],[Rabat]]*cukier[[#This Row],[Ilosc]]</f>
        <v>8.1</v>
      </c>
    </row>
    <row r="1772" spans="1:9" x14ac:dyDescent="0.25">
      <c r="A1772" s="1">
        <v>41374</v>
      </c>
      <c r="B1772" s="2" t="s">
        <v>14</v>
      </c>
      <c r="C1772">
        <v>231</v>
      </c>
      <c r="D1772">
        <f>SUMIF(B:B,cukier[[#This Row],[NIP]],C:C)</f>
        <v>23660</v>
      </c>
      <c r="E1772" s="2">
        <f>YEAR(cukier[[#This Row],[Data]])</f>
        <v>2013</v>
      </c>
      <c r="F1772" s="2">
        <f>VLOOKUP(cukier[[#This Row],[Rok]],$U$8:$V$17,2)*cukier[[#This Row],[Ilosc]]</f>
        <v>512.82000000000005</v>
      </c>
      <c r="G1772" s="2">
        <f>SUMIFS(C:C,A:A,"&lt;"&amp;A1772,B:B,cukier[[#This Row],[NIP]])+cukier[[#This Row],[Ilosc]]</f>
        <v>19575</v>
      </c>
      <c r="H1772" s="2">
        <f>IF(cukier[[#This Row],[Dotychczas Kupno]]&lt;100, 0,IF(cukier[[#This Row],[Dotychczas Kupno]]&lt;1000, 0.05, IF(cukier[[#This Row],[Dotychczas Kupno]]&lt;10000, 0.1, 0.2)))</f>
        <v>0.2</v>
      </c>
      <c r="I1772" s="2">
        <f>cukier[[#This Row],[Rabat]]*cukier[[#This Row],[Ilosc]]</f>
        <v>46.2</v>
      </c>
    </row>
    <row r="1773" spans="1:9" x14ac:dyDescent="0.25">
      <c r="A1773" s="1">
        <v>41375</v>
      </c>
      <c r="B1773" s="2" t="s">
        <v>17</v>
      </c>
      <c r="C1773">
        <v>149</v>
      </c>
      <c r="D1773">
        <f>SUMIF(B:B,cukier[[#This Row],[NIP]],C:C)</f>
        <v>19896</v>
      </c>
      <c r="E1773" s="2">
        <f>YEAR(cukier[[#This Row],[Data]])</f>
        <v>2013</v>
      </c>
      <c r="F1773" s="2">
        <f>VLOOKUP(cukier[[#This Row],[Rok]],$U$8:$V$17,2)*cukier[[#This Row],[Ilosc]]</f>
        <v>330.78000000000003</v>
      </c>
      <c r="G1773" s="2">
        <f>SUMIFS(C:C,A:A,"&lt;"&amp;A1773,B:B,cukier[[#This Row],[NIP]])+cukier[[#This Row],[Ilosc]]</f>
        <v>15715</v>
      </c>
      <c r="H1773" s="2">
        <f>IF(cukier[[#This Row],[Dotychczas Kupno]]&lt;100, 0,IF(cukier[[#This Row],[Dotychczas Kupno]]&lt;1000, 0.05, IF(cukier[[#This Row],[Dotychczas Kupno]]&lt;10000, 0.1, 0.2)))</f>
        <v>0.2</v>
      </c>
      <c r="I1773" s="2">
        <f>cukier[[#This Row],[Rabat]]*cukier[[#This Row],[Ilosc]]</f>
        <v>29.8</v>
      </c>
    </row>
    <row r="1774" spans="1:9" x14ac:dyDescent="0.25">
      <c r="A1774" s="1">
        <v>41375</v>
      </c>
      <c r="B1774" s="2" t="s">
        <v>132</v>
      </c>
      <c r="C1774">
        <v>3</v>
      </c>
      <c r="D1774">
        <f>SUMIF(B:B,cukier[[#This Row],[NIP]],C:C)</f>
        <v>31</v>
      </c>
      <c r="E1774" s="2">
        <f>YEAR(cukier[[#This Row],[Data]])</f>
        <v>2013</v>
      </c>
      <c r="F1774" s="2">
        <f>VLOOKUP(cukier[[#This Row],[Rok]],$U$8:$V$17,2)*cukier[[#This Row],[Ilosc]]</f>
        <v>6.66</v>
      </c>
      <c r="G1774" s="2">
        <f>SUMIFS(C:C,A:A,"&lt;"&amp;A1774,B:B,cukier[[#This Row],[NIP]])+cukier[[#This Row],[Ilosc]]</f>
        <v>27</v>
      </c>
      <c r="H1774" s="2">
        <f>IF(cukier[[#This Row],[Dotychczas Kupno]]&lt;100, 0,IF(cukier[[#This Row],[Dotychczas Kupno]]&lt;1000, 0.05, IF(cukier[[#This Row],[Dotychczas Kupno]]&lt;10000, 0.1, 0.2)))</f>
        <v>0</v>
      </c>
      <c r="I1774" s="2">
        <f>cukier[[#This Row],[Rabat]]*cukier[[#This Row],[Ilosc]]</f>
        <v>0</v>
      </c>
    </row>
    <row r="1775" spans="1:9" x14ac:dyDescent="0.25">
      <c r="A1775" s="1">
        <v>41376</v>
      </c>
      <c r="B1775" s="2" t="s">
        <v>14</v>
      </c>
      <c r="C1775">
        <v>311</v>
      </c>
      <c r="D1775">
        <f>SUMIF(B:B,cukier[[#This Row],[NIP]],C:C)</f>
        <v>23660</v>
      </c>
      <c r="E1775" s="2">
        <f>YEAR(cukier[[#This Row],[Data]])</f>
        <v>2013</v>
      </c>
      <c r="F1775" s="2">
        <f>VLOOKUP(cukier[[#This Row],[Rok]],$U$8:$V$17,2)*cukier[[#This Row],[Ilosc]]</f>
        <v>690.42000000000007</v>
      </c>
      <c r="G1775" s="2">
        <f>SUMIFS(C:C,A:A,"&lt;"&amp;A1775,B:B,cukier[[#This Row],[NIP]])+cukier[[#This Row],[Ilosc]]</f>
        <v>19886</v>
      </c>
      <c r="H1775" s="2">
        <f>IF(cukier[[#This Row],[Dotychczas Kupno]]&lt;100, 0,IF(cukier[[#This Row],[Dotychczas Kupno]]&lt;1000, 0.05, IF(cukier[[#This Row],[Dotychczas Kupno]]&lt;10000, 0.1, 0.2)))</f>
        <v>0.2</v>
      </c>
      <c r="I1775" s="2">
        <f>cukier[[#This Row],[Rabat]]*cukier[[#This Row],[Ilosc]]</f>
        <v>62.2</v>
      </c>
    </row>
    <row r="1776" spans="1:9" x14ac:dyDescent="0.25">
      <c r="A1776" s="1">
        <v>41379</v>
      </c>
      <c r="B1776" s="2" t="s">
        <v>66</v>
      </c>
      <c r="C1776">
        <v>121</v>
      </c>
      <c r="D1776">
        <f>SUMIF(B:B,cukier[[#This Row],[NIP]],C:C)</f>
        <v>3795</v>
      </c>
      <c r="E1776" s="2">
        <f>YEAR(cukier[[#This Row],[Data]])</f>
        <v>2013</v>
      </c>
      <c r="F1776" s="2">
        <f>VLOOKUP(cukier[[#This Row],[Rok]],$U$8:$V$17,2)*cukier[[#This Row],[Ilosc]]</f>
        <v>268.62</v>
      </c>
      <c r="G1776" s="2">
        <f>SUMIFS(C:C,A:A,"&lt;"&amp;A1776,B:B,cukier[[#This Row],[NIP]])+cukier[[#This Row],[Ilosc]]</f>
        <v>3379</v>
      </c>
      <c r="H1776" s="2">
        <f>IF(cukier[[#This Row],[Dotychczas Kupno]]&lt;100, 0,IF(cukier[[#This Row],[Dotychczas Kupno]]&lt;1000, 0.05, IF(cukier[[#This Row],[Dotychczas Kupno]]&lt;10000, 0.1, 0.2)))</f>
        <v>0.1</v>
      </c>
      <c r="I1776" s="2">
        <f>cukier[[#This Row],[Rabat]]*cukier[[#This Row],[Ilosc]]</f>
        <v>12.100000000000001</v>
      </c>
    </row>
    <row r="1777" spans="1:9" x14ac:dyDescent="0.25">
      <c r="A1777" s="1">
        <v>41380</v>
      </c>
      <c r="B1777" s="2" t="s">
        <v>153</v>
      </c>
      <c r="C1777">
        <v>15</v>
      </c>
      <c r="D1777">
        <f>SUMIF(B:B,cukier[[#This Row],[NIP]],C:C)</f>
        <v>44</v>
      </c>
      <c r="E1777" s="2">
        <f>YEAR(cukier[[#This Row],[Data]])</f>
        <v>2013</v>
      </c>
      <c r="F1777" s="2">
        <f>VLOOKUP(cukier[[#This Row],[Rok]],$U$8:$V$17,2)*cukier[[#This Row],[Ilosc]]</f>
        <v>33.300000000000004</v>
      </c>
      <c r="G1777" s="2">
        <f>SUMIFS(C:C,A:A,"&lt;"&amp;A1777,B:B,cukier[[#This Row],[NIP]])+cukier[[#This Row],[Ilosc]]</f>
        <v>44</v>
      </c>
      <c r="H1777" s="2">
        <f>IF(cukier[[#This Row],[Dotychczas Kupno]]&lt;100, 0,IF(cukier[[#This Row],[Dotychczas Kupno]]&lt;1000, 0.05, IF(cukier[[#This Row],[Dotychczas Kupno]]&lt;10000, 0.1, 0.2)))</f>
        <v>0</v>
      </c>
      <c r="I1777" s="2">
        <f>cukier[[#This Row],[Rabat]]*cukier[[#This Row],[Ilosc]]</f>
        <v>0</v>
      </c>
    </row>
    <row r="1778" spans="1:9" x14ac:dyDescent="0.25">
      <c r="A1778" s="1">
        <v>41381</v>
      </c>
      <c r="B1778" s="2" t="s">
        <v>136</v>
      </c>
      <c r="C1778">
        <v>14</v>
      </c>
      <c r="D1778">
        <f>SUMIF(B:B,cukier[[#This Row],[NIP]],C:C)</f>
        <v>64</v>
      </c>
      <c r="E1778" s="2">
        <f>YEAR(cukier[[#This Row],[Data]])</f>
        <v>2013</v>
      </c>
      <c r="F1778" s="2">
        <f>VLOOKUP(cukier[[#This Row],[Rok]],$U$8:$V$17,2)*cukier[[#This Row],[Ilosc]]</f>
        <v>31.080000000000002</v>
      </c>
      <c r="G1778" s="2">
        <f>SUMIFS(C:C,A:A,"&lt;"&amp;A1778,B:B,cukier[[#This Row],[NIP]])+cukier[[#This Row],[Ilosc]]</f>
        <v>64</v>
      </c>
      <c r="H1778" s="2">
        <f>IF(cukier[[#This Row],[Dotychczas Kupno]]&lt;100, 0,IF(cukier[[#This Row],[Dotychczas Kupno]]&lt;1000, 0.05, IF(cukier[[#This Row],[Dotychczas Kupno]]&lt;10000, 0.1, 0.2)))</f>
        <v>0</v>
      </c>
      <c r="I1778" s="2">
        <f>cukier[[#This Row],[Rabat]]*cukier[[#This Row],[Ilosc]]</f>
        <v>0</v>
      </c>
    </row>
    <row r="1779" spans="1:9" x14ac:dyDescent="0.25">
      <c r="A1779" s="1">
        <v>41381</v>
      </c>
      <c r="B1779" s="2" t="s">
        <v>7</v>
      </c>
      <c r="C1779">
        <v>240</v>
      </c>
      <c r="D1779">
        <f>SUMIF(B:B,cukier[[#This Row],[NIP]],C:C)</f>
        <v>27505</v>
      </c>
      <c r="E1779" s="2">
        <f>YEAR(cukier[[#This Row],[Data]])</f>
        <v>2013</v>
      </c>
      <c r="F1779" s="2">
        <f>VLOOKUP(cukier[[#This Row],[Rok]],$U$8:$V$17,2)*cukier[[#This Row],[Ilosc]]</f>
        <v>532.80000000000007</v>
      </c>
      <c r="G1779" s="2">
        <f>SUMIFS(C:C,A:A,"&lt;"&amp;A1779,B:B,cukier[[#This Row],[NIP]])+cukier[[#This Row],[Ilosc]]</f>
        <v>22630</v>
      </c>
      <c r="H1779" s="2">
        <f>IF(cukier[[#This Row],[Dotychczas Kupno]]&lt;100, 0,IF(cukier[[#This Row],[Dotychczas Kupno]]&lt;1000, 0.05, IF(cukier[[#This Row],[Dotychczas Kupno]]&lt;10000, 0.1, 0.2)))</f>
        <v>0.2</v>
      </c>
      <c r="I1779" s="2">
        <f>cukier[[#This Row],[Rabat]]*cukier[[#This Row],[Ilosc]]</f>
        <v>48</v>
      </c>
    </row>
    <row r="1780" spans="1:9" x14ac:dyDescent="0.25">
      <c r="A1780" s="1">
        <v>41383</v>
      </c>
      <c r="B1780" s="2" t="s">
        <v>56</v>
      </c>
      <c r="C1780">
        <v>12</v>
      </c>
      <c r="D1780">
        <f>SUMIF(B:B,cukier[[#This Row],[NIP]],C:C)</f>
        <v>60</v>
      </c>
      <c r="E1780" s="2">
        <f>YEAR(cukier[[#This Row],[Data]])</f>
        <v>2013</v>
      </c>
      <c r="F1780" s="2">
        <f>VLOOKUP(cukier[[#This Row],[Rok]],$U$8:$V$17,2)*cukier[[#This Row],[Ilosc]]</f>
        <v>26.64</v>
      </c>
      <c r="G1780" s="2">
        <f>SUMIFS(C:C,A:A,"&lt;"&amp;A1780,B:B,cukier[[#This Row],[NIP]])+cukier[[#This Row],[Ilosc]]</f>
        <v>60</v>
      </c>
      <c r="H1780" s="2">
        <f>IF(cukier[[#This Row],[Dotychczas Kupno]]&lt;100, 0,IF(cukier[[#This Row],[Dotychczas Kupno]]&lt;1000, 0.05, IF(cukier[[#This Row],[Dotychczas Kupno]]&lt;10000, 0.1, 0.2)))</f>
        <v>0</v>
      </c>
      <c r="I1780" s="2">
        <f>cukier[[#This Row],[Rabat]]*cukier[[#This Row],[Ilosc]]</f>
        <v>0</v>
      </c>
    </row>
    <row r="1781" spans="1:9" x14ac:dyDescent="0.25">
      <c r="A1781" s="1">
        <v>41385</v>
      </c>
      <c r="B1781" s="2" t="s">
        <v>199</v>
      </c>
      <c r="C1781">
        <v>1</v>
      </c>
      <c r="D1781">
        <f>SUMIF(B:B,cukier[[#This Row],[NIP]],C:C)</f>
        <v>16</v>
      </c>
      <c r="E1781" s="2">
        <f>YEAR(cukier[[#This Row],[Data]])</f>
        <v>2013</v>
      </c>
      <c r="F1781" s="2">
        <f>VLOOKUP(cukier[[#This Row],[Rok]],$U$8:$V$17,2)*cukier[[#This Row],[Ilosc]]</f>
        <v>2.2200000000000002</v>
      </c>
      <c r="G1781" s="2">
        <f>SUMIFS(C:C,A:A,"&lt;"&amp;A1781,B:B,cukier[[#This Row],[NIP]])+cukier[[#This Row],[Ilosc]]</f>
        <v>16</v>
      </c>
      <c r="H1781" s="2">
        <f>IF(cukier[[#This Row],[Dotychczas Kupno]]&lt;100, 0,IF(cukier[[#This Row],[Dotychczas Kupno]]&lt;1000, 0.05, IF(cukier[[#This Row],[Dotychczas Kupno]]&lt;10000, 0.1, 0.2)))</f>
        <v>0</v>
      </c>
      <c r="I1781" s="2">
        <f>cukier[[#This Row],[Rabat]]*cukier[[#This Row],[Ilosc]]</f>
        <v>0</v>
      </c>
    </row>
    <row r="1782" spans="1:9" x14ac:dyDescent="0.25">
      <c r="A1782" s="1">
        <v>41388</v>
      </c>
      <c r="B1782" s="2" t="s">
        <v>232</v>
      </c>
      <c r="C1782">
        <v>12</v>
      </c>
      <c r="D1782">
        <f>SUMIF(B:B,cukier[[#This Row],[NIP]],C:C)</f>
        <v>33</v>
      </c>
      <c r="E1782" s="2">
        <f>YEAR(cukier[[#This Row],[Data]])</f>
        <v>2013</v>
      </c>
      <c r="F1782" s="2">
        <f>VLOOKUP(cukier[[#This Row],[Rok]],$U$8:$V$17,2)*cukier[[#This Row],[Ilosc]]</f>
        <v>26.64</v>
      </c>
      <c r="G1782" s="2">
        <f>SUMIFS(C:C,A:A,"&lt;"&amp;A1782,B:B,cukier[[#This Row],[NIP]])+cukier[[#This Row],[Ilosc]]</f>
        <v>12</v>
      </c>
      <c r="H1782" s="2">
        <f>IF(cukier[[#This Row],[Dotychczas Kupno]]&lt;100, 0,IF(cukier[[#This Row],[Dotychczas Kupno]]&lt;1000, 0.05, IF(cukier[[#This Row],[Dotychczas Kupno]]&lt;10000, 0.1, 0.2)))</f>
        <v>0</v>
      </c>
      <c r="I1782" s="2">
        <f>cukier[[#This Row],[Rabat]]*cukier[[#This Row],[Ilosc]]</f>
        <v>0</v>
      </c>
    </row>
    <row r="1783" spans="1:9" x14ac:dyDescent="0.25">
      <c r="A1783" s="1">
        <v>41391</v>
      </c>
      <c r="B1783" s="2" t="s">
        <v>18</v>
      </c>
      <c r="C1783">
        <v>190</v>
      </c>
      <c r="D1783">
        <f>SUMIF(B:B,cukier[[#This Row],[NIP]],C:C)</f>
        <v>5156</v>
      </c>
      <c r="E1783" s="2">
        <f>YEAR(cukier[[#This Row],[Data]])</f>
        <v>2013</v>
      </c>
      <c r="F1783" s="2">
        <f>VLOOKUP(cukier[[#This Row],[Rok]],$U$8:$V$17,2)*cukier[[#This Row],[Ilosc]]</f>
        <v>421.8</v>
      </c>
      <c r="G1783" s="2">
        <f>SUMIFS(C:C,A:A,"&lt;"&amp;A1783,B:B,cukier[[#This Row],[NIP]])+cukier[[#This Row],[Ilosc]]</f>
        <v>4992</v>
      </c>
      <c r="H1783" s="2">
        <f>IF(cukier[[#This Row],[Dotychczas Kupno]]&lt;100, 0,IF(cukier[[#This Row],[Dotychczas Kupno]]&lt;1000, 0.05, IF(cukier[[#This Row],[Dotychczas Kupno]]&lt;10000, 0.1, 0.2)))</f>
        <v>0.1</v>
      </c>
      <c r="I1783" s="2">
        <f>cukier[[#This Row],[Rabat]]*cukier[[#This Row],[Ilosc]]</f>
        <v>19</v>
      </c>
    </row>
    <row r="1784" spans="1:9" x14ac:dyDescent="0.25">
      <c r="A1784" s="1">
        <v>41392</v>
      </c>
      <c r="B1784" s="2" t="s">
        <v>63</v>
      </c>
      <c r="C1784">
        <v>179</v>
      </c>
      <c r="D1784">
        <f>SUMIF(B:B,cukier[[#This Row],[NIP]],C:C)</f>
        <v>1002</v>
      </c>
      <c r="E1784" s="2">
        <f>YEAR(cukier[[#This Row],[Data]])</f>
        <v>2013</v>
      </c>
      <c r="F1784" s="2">
        <f>VLOOKUP(cukier[[#This Row],[Rok]],$U$8:$V$17,2)*cukier[[#This Row],[Ilosc]]</f>
        <v>397.38000000000005</v>
      </c>
      <c r="G1784" s="2">
        <f>SUMIFS(C:C,A:A,"&lt;"&amp;A1784,B:B,cukier[[#This Row],[NIP]])+cukier[[#This Row],[Ilosc]]</f>
        <v>939</v>
      </c>
      <c r="H1784" s="2">
        <f>IF(cukier[[#This Row],[Dotychczas Kupno]]&lt;100, 0,IF(cukier[[#This Row],[Dotychczas Kupno]]&lt;1000, 0.05, IF(cukier[[#This Row],[Dotychczas Kupno]]&lt;10000, 0.1, 0.2)))</f>
        <v>0.05</v>
      </c>
      <c r="I1784" s="2">
        <f>cukier[[#This Row],[Rabat]]*cukier[[#This Row],[Ilosc]]</f>
        <v>8.9500000000000011</v>
      </c>
    </row>
    <row r="1785" spans="1:9" x14ac:dyDescent="0.25">
      <c r="A1785" s="1">
        <v>41394</v>
      </c>
      <c r="B1785" s="2" t="s">
        <v>22</v>
      </c>
      <c r="C1785">
        <v>106</v>
      </c>
      <c r="D1785">
        <f>SUMIF(B:B,cukier[[#This Row],[NIP]],C:C)</f>
        <v>26025</v>
      </c>
      <c r="E1785" s="2">
        <f>YEAR(cukier[[#This Row],[Data]])</f>
        <v>2013</v>
      </c>
      <c r="F1785" s="2">
        <f>VLOOKUP(cukier[[#This Row],[Rok]],$U$8:$V$17,2)*cukier[[#This Row],[Ilosc]]</f>
        <v>235.32000000000002</v>
      </c>
      <c r="G1785" s="2">
        <f>SUMIFS(C:C,A:A,"&lt;"&amp;A1785,B:B,cukier[[#This Row],[NIP]])+cukier[[#This Row],[Ilosc]]</f>
        <v>19801</v>
      </c>
      <c r="H1785" s="2">
        <f>IF(cukier[[#This Row],[Dotychczas Kupno]]&lt;100, 0,IF(cukier[[#This Row],[Dotychczas Kupno]]&lt;1000, 0.05, IF(cukier[[#This Row],[Dotychczas Kupno]]&lt;10000, 0.1, 0.2)))</f>
        <v>0.2</v>
      </c>
      <c r="I1785" s="2">
        <f>cukier[[#This Row],[Rabat]]*cukier[[#This Row],[Ilosc]]</f>
        <v>21.200000000000003</v>
      </c>
    </row>
    <row r="1786" spans="1:9" x14ac:dyDescent="0.25">
      <c r="A1786" s="1">
        <v>41396</v>
      </c>
      <c r="B1786" s="2" t="s">
        <v>7</v>
      </c>
      <c r="C1786">
        <v>267</v>
      </c>
      <c r="D1786">
        <f>SUMIF(B:B,cukier[[#This Row],[NIP]],C:C)</f>
        <v>27505</v>
      </c>
      <c r="E1786" s="2">
        <f>YEAR(cukier[[#This Row],[Data]])</f>
        <v>2013</v>
      </c>
      <c r="F1786" s="2">
        <f>VLOOKUP(cukier[[#This Row],[Rok]],$U$8:$V$17,2)*cukier[[#This Row],[Ilosc]]</f>
        <v>592.74</v>
      </c>
      <c r="G1786" s="2">
        <f>SUMIFS(C:C,A:A,"&lt;"&amp;A1786,B:B,cukier[[#This Row],[NIP]])+cukier[[#This Row],[Ilosc]]</f>
        <v>22897</v>
      </c>
      <c r="H1786" s="2">
        <f>IF(cukier[[#This Row],[Dotychczas Kupno]]&lt;100, 0,IF(cukier[[#This Row],[Dotychczas Kupno]]&lt;1000, 0.05, IF(cukier[[#This Row],[Dotychczas Kupno]]&lt;10000, 0.1, 0.2)))</f>
        <v>0.2</v>
      </c>
      <c r="I1786" s="2">
        <f>cukier[[#This Row],[Rabat]]*cukier[[#This Row],[Ilosc]]</f>
        <v>53.400000000000006</v>
      </c>
    </row>
    <row r="1787" spans="1:9" x14ac:dyDescent="0.25">
      <c r="A1787" s="1">
        <v>41396</v>
      </c>
      <c r="B1787" s="2" t="s">
        <v>123</v>
      </c>
      <c r="C1787">
        <v>66</v>
      </c>
      <c r="D1787">
        <f>SUMIF(B:B,cukier[[#This Row],[NIP]],C:C)</f>
        <v>807</v>
      </c>
      <c r="E1787" s="2">
        <f>YEAR(cukier[[#This Row],[Data]])</f>
        <v>2013</v>
      </c>
      <c r="F1787" s="2">
        <f>VLOOKUP(cukier[[#This Row],[Rok]],$U$8:$V$17,2)*cukier[[#This Row],[Ilosc]]</f>
        <v>146.52000000000001</v>
      </c>
      <c r="G1787" s="2">
        <f>SUMIFS(C:C,A:A,"&lt;"&amp;A1787,B:B,cukier[[#This Row],[NIP]])+cukier[[#This Row],[Ilosc]]</f>
        <v>807</v>
      </c>
      <c r="H1787" s="2">
        <f>IF(cukier[[#This Row],[Dotychczas Kupno]]&lt;100, 0,IF(cukier[[#This Row],[Dotychczas Kupno]]&lt;1000, 0.05, IF(cukier[[#This Row],[Dotychczas Kupno]]&lt;10000, 0.1, 0.2)))</f>
        <v>0.05</v>
      </c>
      <c r="I1787" s="2">
        <f>cukier[[#This Row],[Rabat]]*cukier[[#This Row],[Ilosc]]</f>
        <v>3.3000000000000003</v>
      </c>
    </row>
    <row r="1788" spans="1:9" x14ac:dyDescent="0.25">
      <c r="A1788" s="1">
        <v>41398</v>
      </c>
      <c r="B1788" s="2" t="s">
        <v>14</v>
      </c>
      <c r="C1788">
        <v>471</v>
      </c>
      <c r="D1788">
        <f>SUMIF(B:B,cukier[[#This Row],[NIP]],C:C)</f>
        <v>23660</v>
      </c>
      <c r="E1788" s="2">
        <f>YEAR(cukier[[#This Row],[Data]])</f>
        <v>2013</v>
      </c>
      <c r="F1788" s="2">
        <f>VLOOKUP(cukier[[#This Row],[Rok]],$U$8:$V$17,2)*cukier[[#This Row],[Ilosc]]</f>
        <v>1045.6200000000001</v>
      </c>
      <c r="G1788" s="2">
        <f>SUMIFS(C:C,A:A,"&lt;"&amp;A1788,B:B,cukier[[#This Row],[NIP]])+cukier[[#This Row],[Ilosc]]</f>
        <v>20357</v>
      </c>
      <c r="H1788" s="2">
        <f>IF(cukier[[#This Row],[Dotychczas Kupno]]&lt;100, 0,IF(cukier[[#This Row],[Dotychczas Kupno]]&lt;1000, 0.05, IF(cukier[[#This Row],[Dotychczas Kupno]]&lt;10000, 0.1, 0.2)))</f>
        <v>0.2</v>
      </c>
      <c r="I1788" s="2">
        <f>cukier[[#This Row],[Rabat]]*cukier[[#This Row],[Ilosc]]</f>
        <v>94.2</v>
      </c>
    </row>
    <row r="1789" spans="1:9" x14ac:dyDescent="0.25">
      <c r="A1789" s="1">
        <v>41399</v>
      </c>
      <c r="B1789" s="2" t="s">
        <v>60</v>
      </c>
      <c r="C1789">
        <v>5</v>
      </c>
      <c r="D1789">
        <f>SUMIF(B:B,cukier[[#This Row],[NIP]],C:C)</f>
        <v>46</v>
      </c>
      <c r="E1789" s="2">
        <f>YEAR(cukier[[#This Row],[Data]])</f>
        <v>2013</v>
      </c>
      <c r="F1789" s="2">
        <f>VLOOKUP(cukier[[#This Row],[Rok]],$U$8:$V$17,2)*cukier[[#This Row],[Ilosc]]</f>
        <v>11.100000000000001</v>
      </c>
      <c r="G1789" s="2">
        <f>SUMIFS(C:C,A:A,"&lt;"&amp;A1789,B:B,cukier[[#This Row],[NIP]])+cukier[[#This Row],[Ilosc]]</f>
        <v>27</v>
      </c>
      <c r="H1789" s="2">
        <f>IF(cukier[[#This Row],[Dotychczas Kupno]]&lt;100, 0,IF(cukier[[#This Row],[Dotychczas Kupno]]&lt;1000, 0.05, IF(cukier[[#This Row],[Dotychczas Kupno]]&lt;10000, 0.1, 0.2)))</f>
        <v>0</v>
      </c>
      <c r="I1789" s="2">
        <f>cukier[[#This Row],[Rabat]]*cukier[[#This Row],[Ilosc]]</f>
        <v>0</v>
      </c>
    </row>
    <row r="1790" spans="1:9" x14ac:dyDescent="0.25">
      <c r="A1790" s="1">
        <v>41401</v>
      </c>
      <c r="B1790" s="2" t="s">
        <v>221</v>
      </c>
      <c r="C1790">
        <v>11</v>
      </c>
      <c r="D1790">
        <f>SUMIF(B:B,cukier[[#This Row],[NIP]],C:C)</f>
        <v>49</v>
      </c>
      <c r="E1790" s="2">
        <f>YEAR(cukier[[#This Row],[Data]])</f>
        <v>2013</v>
      </c>
      <c r="F1790" s="2">
        <f>VLOOKUP(cukier[[#This Row],[Rok]],$U$8:$V$17,2)*cukier[[#This Row],[Ilosc]]</f>
        <v>24.42</v>
      </c>
      <c r="G1790" s="2">
        <f>SUMIFS(C:C,A:A,"&lt;"&amp;A1790,B:B,cukier[[#This Row],[NIP]])+cukier[[#This Row],[Ilosc]]</f>
        <v>34</v>
      </c>
      <c r="H1790" s="2">
        <f>IF(cukier[[#This Row],[Dotychczas Kupno]]&lt;100, 0,IF(cukier[[#This Row],[Dotychczas Kupno]]&lt;1000, 0.05, IF(cukier[[#This Row],[Dotychczas Kupno]]&lt;10000, 0.1, 0.2)))</f>
        <v>0</v>
      </c>
      <c r="I1790" s="2">
        <f>cukier[[#This Row],[Rabat]]*cukier[[#This Row],[Ilosc]]</f>
        <v>0</v>
      </c>
    </row>
    <row r="1791" spans="1:9" x14ac:dyDescent="0.25">
      <c r="A1791" s="1">
        <v>41403</v>
      </c>
      <c r="B1791" s="2" t="s">
        <v>71</v>
      </c>
      <c r="C1791">
        <v>103</v>
      </c>
      <c r="D1791">
        <f>SUMIF(B:B,cukier[[#This Row],[NIP]],C:C)</f>
        <v>3185</v>
      </c>
      <c r="E1791" s="2">
        <f>YEAR(cukier[[#This Row],[Data]])</f>
        <v>2013</v>
      </c>
      <c r="F1791" s="2">
        <f>VLOOKUP(cukier[[#This Row],[Rok]],$U$8:$V$17,2)*cukier[[#This Row],[Ilosc]]</f>
        <v>228.66000000000003</v>
      </c>
      <c r="G1791" s="2">
        <f>SUMIFS(C:C,A:A,"&lt;"&amp;A1791,B:B,cukier[[#This Row],[NIP]])+cukier[[#This Row],[Ilosc]]</f>
        <v>2139</v>
      </c>
      <c r="H1791" s="2">
        <f>IF(cukier[[#This Row],[Dotychczas Kupno]]&lt;100, 0,IF(cukier[[#This Row],[Dotychczas Kupno]]&lt;1000, 0.05, IF(cukier[[#This Row],[Dotychczas Kupno]]&lt;10000, 0.1, 0.2)))</f>
        <v>0.1</v>
      </c>
      <c r="I1791" s="2">
        <f>cukier[[#This Row],[Rabat]]*cukier[[#This Row],[Ilosc]]</f>
        <v>10.3</v>
      </c>
    </row>
    <row r="1792" spans="1:9" x14ac:dyDescent="0.25">
      <c r="A1792" s="1">
        <v>41403</v>
      </c>
      <c r="B1792" s="2" t="s">
        <v>19</v>
      </c>
      <c r="C1792">
        <v>92</v>
      </c>
      <c r="D1792">
        <f>SUMIF(B:B,cukier[[#This Row],[NIP]],C:C)</f>
        <v>4784</v>
      </c>
      <c r="E1792" s="2">
        <f>YEAR(cukier[[#This Row],[Data]])</f>
        <v>2013</v>
      </c>
      <c r="F1792" s="2">
        <f>VLOOKUP(cukier[[#This Row],[Rok]],$U$8:$V$17,2)*cukier[[#This Row],[Ilosc]]</f>
        <v>204.24</v>
      </c>
      <c r="G1792" s="2">
        <f>SUMIFS(C:C,A:A,"&lt;"&amp;A1792,B:B,cukier[[#This Row],[NIP]])+cukier[[#This Row],[Ilosc]]</f>
        <v>4115</v>
      </c>
      <c r="H1792" s="2">
        <f>IF(cukier[[#This Row],[Dotychczas Kupno]]&lt;100, 0,IF(cukier[[#This Row],[Dotychczas Kupno]]&lt;1000, 0.05, IF(cukier[[#This Row],[Dotychczas Kupno]]&lt;10000, 0.1, 0.2)))</f>
        <v>0.1</v>
      </c>
      <c r="I1792" s="2">
        <f>cukier[[#This Row],[Rabat]]*cukier[[#This Row],[Ilosc]]</f>
        <v>9.2000000000000011</v>
      </c>
    </row>
    <row r="1793" spans="1:9" x14ac:dyDescent="0.25">
      <c r="A1793" s="1">
        <v>41405</v>
      </c>
      <c r="B1793" s="2" t="s">
        <v>10</v>
      </c>
      <c r="C1793">
        <v>115</v>
      </c>
      <c r="D1793">
        <f>SUMIF(B:B,cukier[[#This Row],[NIP]],C:C)</f>
        <v>4831</v>
      </c>
      <c r="E1793" s="2">
        <f>YEAR(cukier[[#This Row],[Data]])</f>
        <v>2013</v>
      </c>
      <c r="F1793" s="2">
        <f>VLOOKUP(cukier[[#This Row],[Rok]],$U$8:$V$17,2)*cukier[[#This Row],[Ilosc]]</f>
        <v>255.3</v>
      </c>
      <c r="G1793" s="2">
        <f>SUMIFS(C:C,A:A,"&lt;"&amp;A1793,B:B,cukier[[#This Row],[NIP]])+cukier[[#This Row],[Ilosc]]</f>
        <v>3869</v>
      </c>
      <c r="H1793" s="2">
        <f>IF(cukier[[#This Row],[Dotychczas Kupno]]&lt;100, 0,IF(cukier[[#This Row],[Dotychczas Kupno]]&lt;1000, 0.05, IF(cukier[[#This Row],[Dotychczas Kupno]]&lt;10000, 0.1, 0.2)))</f>
        <v>0.1</v>
      </c>
      <c r="I1793" s="2">
        <f>cukier[[#This Row],[Rabat]]*cukier[[#This Row],[Ilosc]]</f>
        <v>11.5</v>
      </c>
    </row>
    <row r="1794" spans="1:9" x14ac:dyDescent="0.25">
      <c r="A1794" s="1">
        <v>41406</v>
      </c>
      <c r="B1794" s="2" t="s">
        <v>52</v>
      </c>
      <c r="C1794">
        <v>62</v>
      </c>
      <c r="D1794">
        <f>SUMIF(B:B,cukier[[#This Row],[NIP]],C:C)</f>
        <v>5460</v>
      </c>
      <c r="E1794" s="2">
        <f>YEAR(cukier[[#This Row],[Data]])</f>
        <v>2013</v>
      </c>
      <c r="F1794" s="2">
        <f>VLOOKUP(cukier[[#This Row],[Rok]],$U$8:$V$17,2)*cukier[[#This Row],[Ilosc]]</f>
        <v>137.64000000000001</v>
      </c>
      <c r="G1794" s="2">
        <f>SUMIFS(C:C,A:A,"&lt;"&amp;A1794,B:B,cukier[[#This Row],[NIP]])+cukier[[#This Row],[Ilosc]]</f>
        <v>5060</v>
      </c>
      <c r="H1794" s="2">
        <f>IF(cukier[[#This Row],[Dotychczas Kupno]]&lt;100, 0,IF(cukier[[#This Row],[Dotychczas Kupno]]&lt;1000, 0.05, IF(cukier[[#This Row],[Dotychczas Kupno]]&lt;10000, 0.1, 0.2)))</f>
        <v>0.1</v>
      </c>
      <c r="I1794" s="2">
        <f>cukier[[#This Row],[Rabat]]*cukier[[#This Row],[Ilosc]]</f>
        <v>6.2</v>
      </c>
    </row>
    <row r="1795" spans="1:9" x14ac:dyDescent="0.25">
      <c r="A1795" s="1">
        <v>41406</v>
      </c>
      <c r="B1795" s="2" t="s">
        <v>5</v>
      </c>
      <c r="C1795">
        <v>420</v>
      </c>
      <c r="D1795">
        <f>SUMIF(B:B,cukier[[#This Row],[NIP]],C:C)</f>
        <v>11402</v>
      </c>
      <c r="E1795" s="2">
        <f>YEAR(cukier[[#This Row],[Data]])</f>
        <v>2013</v>
      </c>
      <c r="F1795" s="2">
        <f>VLOOKUP(cukier[[#This Row],[Rok]],$U$8:$V$17,2)*cukier[[#This Row],[Ilosc]]</f>
        <v>932.40000000000009</v>
      </c>
      <c r="G1795" s="2">
        <f>SUMIFS(C:C,A:A,"&lt;"&amp;A1795,B:B,cukier[[#This Row],[NIP]])+cukier[[#This Row],[Ilosc]]</f>
        <v>10371</v>
      </c>
      <c r="H1795" s="2">
        <f>IF(cukier[[#This Row],[Dotychczas Kupno]]&lt;100, 0,IF(cukier[[#This Row],[Dotychczas Kupno]]&lt;1000, 0.05, IF(cukier[[#This Row],[Dotychczas Kupno]]&lt;10000, 0.1, 0.2)))</f>
        <v>0.2</v>
      </c>
      <c r="I1795" s="2">
        <f>cukier[[#This Row],[Rabat]]*cukier[[#This Row],[Ilosc]]</f>
        <v>84</v>
      </c>
    </row>
    <row r="1796" spans="1:9" x14ac:dyDescent="0.25">
      <c r="A1796" s="1">
        <v>41406</v>
      </c>
      <c r="B1796" s="2" t="s">
        <v>30</v>
      </c>
      <c r="C1796">
        <v>81</v>
      </c>
      <c r="D1796">
        <f>SUMIF(B:B,cukier[[#This Row],[NIP]],C:C)</f>
        <v>5120</v>
      </c>
      <c r="E1796" s="2">
        <f>YEAR(cukier[[#This Row],[Data]])</f>
        <v>2013</v>
      </c>
      <c r="F1796" s="2">
        <f>VLOOKUP(cukier[[#This Row],[Rok]],$U$8:$V$17,2)*cukier[[#This Row],[Ilosc]]</f>
        <v>179.82000000000002</v>
      </c>
      <c r="G1796" s="2">
        <f>SUMIFS(C:C,A:A,"&lt;"&amp;A1796,B:B,cukier[[#This Row],[NIP]])+cukier[[#This Row],[Ilosc]]</f>
        <v>4448</v>
      </c>
      <c r="H1796" s="2">
        <f>IF(cukier[[#This Row],[Dotychczas Kupno]]&lt;100, 0,IF(cukier[[#This Row],[Dotychczas Kupno]]&lt;1000, 0.05, IF(cukier[[#This Row],[Dotychczas Kupno]]&lt;10000, 0.1, 0.2)))</f>
        <v>0.1</v>
      </c>
      <c r="I1796" s="2">
        <f>cukier[[#This Row],[Rabat]]*cukier[[#This Row],[Ilosc]]</f>
        <v>8.1</v>
      </c>
    </row>
    <row r="1797" spans="1:9" x14ac:dyDescent="0.25">
      <c r="A1797" s="1">
        <v>41407</v>
      </c>
      <c r="B1797" s="2" t="s">
        <v>9</v>
      </c>
      <c r="C1797">
        <v>412</v>
      </c>
      <c r="D1797">
        <f>SUMIF(B:B,cukier[[#This Row],[NIP]],C:C)</f>
        <v>26955</v>
      </c>
      <c r="E1797" s="2">
        <f>YEAR(cukier[[#This Row],[Data]])</f>
        <v>2013</v>
      </c>
      <c r="F1797" s="2">
        <f>VLOOKUP(cukier[[#This Row],[Rok]],$U$8:$V$17,2)*cukier[[#This Row],[Ilosc]]</f>
        <v>914.6400000000001</v>
      </c>
      <c r="G1797" s="2">
        <f>SUMIFS(C:C,A:A,"&lt;"&amp;A1797,B:B,cukier[[#This Row],[NIP]])+cukier[[#This Row],[Ilosc]]</f>
        <v>22386</v>
      </c>
      <c r="H1797" s="2">
        <f>IF(cukier[[#This Row],[Dotychczas Kupno]]&lt;100, 0,IF(cukier[[#This Row],[Dotychczas Kupno]]&lt;1000, 0.05, IF(cukier[[#This Row],[Dotychczas Kupno]]&lt;10000, 0.1, 0.2)))</f>
        <v>0.2</v>
      </c>
      <c r="I1797" s="2">
        <f>cukier[[#This Row],[Rabat]]*cukier[[#This Row],[Ilosc]]</f>
        <v>82.4</v>
      </c>
    </row>
    <row r="1798" spans="1:9" x14ac:dyDescent="0.25">
      <c r="A1798" s="1">
        <v>41409</v>
      </c>
      <c r="B1798" s="2" t="s">
        <v>45</v>
      </c>
      <c r="C1798">
        <v>377</v>
      </c>
      <c r="D1798">
        <f>SUMIF(B:B,cukier[[#This Row],[NIP]],C:C)</f>
        <v>26451</v>
      </c>
      <c r="E1798" s="2">
        <f>YEAR(cukier[[#This Row],[Data]])</f>
        <v>2013</v>
      </c>
      <c r="F1798" s="2">
        <f>VLOOKUP(cukier[[#This Row],[Rok]],$U$8:$V$17,2)*cukier[[#This Row],[Ilosc]]</f>
        <v>836.94</v>
      </c>
      <c r="G1798" s="2">
        <f>SUMIFS(C:C,A:A,"&lt;"&amp;A1798,B:B,cukier[[#This Row],[NIP]])+cukier[[#This Row],[Ilosc]]</f>
        <v>21319</v>
      </c>
      <c r="H1798" s="2">
        <f>IF(cukier[[#This Row],[Dotychczas Kupno]]&lt;100, 0,IF(cukier[[#This Row],[Dotychczas Kupno]]&lt;1000, 0.05, IF(cukier[[#This Row],[Dotychczas Kupno]]&lt;10000, 0.1, 0.2)))</f>
        <v>0.2</v>
      </c>
      <c r="I1798" s="2">
        <f>cukier[[#This Row],[Rabat]]*cukier[[#This Row],[Ilosc]]</f>
        <v>75.400000000000006</v>
      </c>
    </row>
    <row r="1799" spans="1:9" x14ac:dyDescent="0.25">
      <c r="A1799" s="1">
        <v>41414</v>
      </c>
      <c r="B1799" s="2" t="s">
        <v>45</v>
      </c>
      <c r="C1799">
        <v>461</v>
      </c>
      <c r="D1799">
        <f>SUMIF(B:B,cukier[[#This Row],[NIP]],C:C)</f>
        <v>26451</v>
      </c>
      <c r="E1799" s="2">
        <f>YEAR(cukier[[#This Row],[Data]])</f>
        <v>2013</v>
      </c>
      <c r="F1799" s="2">
        <f>VLOOKUP(cukier[[#This Row],[Rok]],$U$8:$V$17,2)*cukier[[#This Row],[Ilosc]]</f>
        <v>1023.4200000000001</v>
      </c>
      <c r="G1799" s="2">
        <f>SUMIFS(C:C,A:A,"&lt;"&amp;A1799,B:B,cukier[[#This Row],[NIP]])+cukier[[#This Row],[Ilosc]]</f>
        <v>21780</v>
      </c>
      <c r="H1799" s="2">
        <f>IF(cukier[[#This Row],[Dotychczas Kupno]]&lt;100, 0,IF(cukier[[#This Row],[Dotychczas Kupno]]&lt;1000, 0.05, IF(cukier[[#This Row],[Dotychczas Kupno]]&lt;10000, 0.1, 0.2)))</f>
        <v>0.2</v>
      </c>
      <c r="I1799" s="2">
        <f>cukier[[#This Row],[Rabat]]*cukier[[#This Row],[Ilosc]]</f>
        <v>92.2</v>
      </c>
    </row>
    <row r="1800" spans="1:9" x14ac:dyDescent="0.25">
      <c r="A1800" s="1">
        <v>41414</v>
      </c>
      <c r="B1800" s="2" t="s">
        <v>71</v>
      </c>
      <c r="C1800">
        <v>138</v>
      </c>
      <c r="D1800">
        <f>SUMIF(B:B,cukier[[#This Row],[NIP]],C:C)</f>
        <v>3185</v>
      </c>
      <c r="E1800" s="2">
        <f>YEAR(cukier[[#This Row],[Data]])</f>
        <v>2013</v>
      </c>
      <c r="F1800" s="2">
        <f>VLOOKUP(cukier[[#This Row],[Rok]],$U$8:$V$17,2)*cukier[[#This Row],[Ilosc]]</f>
        <v>306.36</v>
      </c>
      <c r="G1800" s="2">
        <f>SUMIFS(C:C,A:A,"&lt;"&amp;A1800,B:B,cukier[[#This Row],[NIP]])+cukier[[#This Row],[Ilosc]]</f>
        <v>2277</v>
      </c>
      <c r="H1800" s="2">
        <f>IF(cukier[[#This Row],[Dotychczas Kupno]]&lt;100, 0,IF(cukier[[#This Row],[Dotychczas Kupno]]&lt;1000, 0.05, IF(cukier[[#This Row],[Dotychczas Kupno]]&lt;10000, 0.1, 0.2)))</f>
        <v>0.1</v>
      </c>
      <c r="I1800" s="2">
        <f>cukier[[#This Row],[Rabat]]*cukier[[#This Row],[Ilosc]]</f>
        <v>13.8</v>
      </c>
    </row>
    <row r="1801" spans="1:9" x14ac:dyDescent="0.25">
      <c r="A1801" s="1">
        <v>41418</v>
      </c>
      <c r="B1801" s="2" t="s">
        <v>47</v>
      </c>
      <c r="C1801">
        <v>17</v>
      </c>
      <c r="D1801">
        <f>SUMIF(B:B,cukier[[#This Row],[NIP]],C:C)</f>
        <v>50</v>
      </c>
      <c r="E1801" s="2">
        <f>YEAR(cukier[[#This Row],[Data]])</f>
        <v>2013</v>
      </c>
      <c r="F1801" s="2">
        <f>VLOOKUP(cukier[[#This Row],[Rok]],$U$8:$V$17,2)*cukier[[#This Row],[Ilosc]]</f>
        <v>37.74</v>
      </c>
      <c r="G1801" s="2">
        <f>SUMIFS(C:C,A:A,"&lt;"&amp;A1801,B:B,cukier[[#This Row],[NIP]])+cukier[[#This Row],[Ilosc]]</f>
        <v>50</v>
      </c>
      <c r="H1801" s="2">
        <f>IF(cukier[[#This Row],[Dotychczas Kupno]]&lt;100, 0,IF(cukier[[#This Row],[Dotychczas Kupno]]&lt;1000, 0.05, IF(cukier[[#This Row],[Dotychczas Kupno]]&lt;10000, 0.1, 0.2)))</f>
        <v>0</v>
      </c>
      <c r="I1801" s="2">
        <f>cukier[[#This Row],[Rabat]]*cukier[[#This Row],[Ilosc]]</f>
        <v>0</v>
      </c>
    </row>
    <row r="1802" spans="1:9" x14ac:dyDescent="0.25">
      <c r="A1802" s="1">
        <v>41422</v>
      </c>
      <c r="B1802" s="2" t="s">
        <v>197</v>
      </c>
      <c r="C1802">
        <v>8</v>
      </c>
      <c r="D1802">
        <f>SUMIF(B:B,cukier[[#This Row],[NIP]],C:C)</f>
        <v>32</v>
      </c>
      <c r="E1802" s="2">
        <f>YEAR(cukier[[#This Row],[Data]])</f>
        <v>2013</v>
      </c>
      <c r="F1802" s="2">
        <f>VLOOKUP(cukier[[#This Row],[Rok]],$U$8:$V$17,2)*cukier[[#This Row],[Ilosc]]</f>
        <v>17.760000000000002</v>
      </c>
      <c r="G1802" s="2">
        <f>SUMIFS(C:C,A:A,"&lt;"&amp;A1802,B:B,cukier[[#This Row],[NIP]])+cukier[[#This Row],[Ilosc]]</f>
        <v>32</v>
      </c>
      <c r="H1802" s="2">
        <f>IF(cukier[[#This Row],[Dotychczas Kupno]]&lt;100, 0,IF(cukier[[#This Row],[Dotychczas Kupno]]&lt;1000, 0.05, IF(cukier[[#This Row],[Dotychczas Kupno]]&lt;10000, 0.1, 0.2)))</f>
        <v>0</v>
      </c>
      <c r="I1802" s="2">
        <f>cukier[[#This Row],[Rabat]]*cukier[[#This Row],[Ilosc]]</f>
        <v>0</v>
      </c>
    </row>
    <row r="1803" spans="1:9" x14ac:dyDescent="0.25">
      <c r="A1803" s="1">
        <v>41424</v>
      </c>
      <c r="B1803" s="2" t="s">
        <v>9</v>
      </c>
      <c r="C1803">
        <v>448</v>
      </c>
      <c r="D1803">
        <f>SUMIF(B:B,cukier[[#This Row],[NIP]],C:C)</f>
        <v>26955</v>
      </c>
      <c r="E1803" s="2">
        <f>YEAR(cukier[[#This Row],[Data]])</f>
        <v>2013</v>
      </c>
      <c r="F1803" s="2">
        <f>VLOOKUP(cukier[[#This Row],[Rok]],$U$8:$V$17,2)*cukier[[#This Row],[Ilosc]]</f>
        <v>994.56000000000006</v>
      </c>
      <c r="G1803" s="2">
        <f>SUMIFS(C:C,A:A,"&lt;"&amp;A1803,B:B,cukier[[#This Row],[NIP]])+cukier[[#This Row],[Ilosc]]</f>
        <v>22834</v>
      </c>
      <c r="H1803" s="2">
        <f>IF(cukier[[#This Row],[Dotychczas Kupno]]&lt;100, 0,IF(cukier[[#This Row],[Dotychczas Kupno]]&lt;1000, 0.05, IF(cukier[[#This Row],[Dotychczas Kupno]]&lt;10000, 0.1, 0.2)))</f>
        <v>0.2</v>
      </c>
      <c r="I1803" s="2">
        <f>cukier[[#This Row],[Rabat]]*cukier[[#This Row],[Ilosc]]</f>
        <v>89.600000000000009</v>
      </c>
    </row>
    <row r="1804" spans="1:9" x14ac:dyDescent="0.25">
      <c r="A1804" s="1">
        <v>41426</v>
      </c>
      <c r="B1804" s="2" t="s">
        <v>9</v>
      </c>
      <c r="C1804">
        <v>240</v>
      </c>
      <c r="D1804">
        <f>SUMIF(B:B,cukier[[#This Row],[NIP]],C:C)</f>
        <v>26955</v>
      </c>
      <c r="E1804" s="2">
        <f>YEAR(cukier[[#This Row],[Data]])</f>
        <v>2013</v>
      </c>
      <c r="F1804" s="2">
        <f>VLOOKUP(cukier[[#This Row],[Rok]],$U$8:$V$17,2)*cukier[[#This Row],[Ilosc]]</f>
        <v>532.80000000000007</v>
      </c>
      <c r="G1804" s="2">
        <f>SUMIFS(C:C,A:A,"&lt;"&amp;A1804,B:B,cukier[[#This Row],[NIP]])+cukier[[#This Row],[Ilosc]]</f>
        <v>23074</v>
      </c>
      <c r="H1804" s="2">
        <f>IF(cukier[[#This Row],[Dotychczas Kupno]]&lt;100, 0,IF(cukier[[#This Row],[Dotychczas Kupno]]&lt;1000, 0.05, IF(cukier[[#This Row],[Dotychczas Kupno]]&lt;10000, 0.1, 0.2)))</f>
        <v>0.2</v>
      </c>
      <c r="I1804" s="2">
        <f>cukier[[#This Row],[Rabat]]*cukier[[#This Row],[Ilosc]]</f>
        <v>48</v>
      </c>
    </row>
    <row r="1805" spans="1:9" x14ac:dyDescent="0.25">
      <c r="A1805" s="1">
        <v>41427</v>
      </c>
      <c r="B1805" s="2" t="s">
        <v>22</v>
      </c>
      <c r="C1805">
        <v>388</v>
      </c>
      <c r="D1805">
        <f>SUMIF(B:B,cukier[[#This Row],[NIP]],C:C)</f>
        <v>26025</v>
      </c>
      <c r="E1805" s="2">
        <f>YEAR(cukier[[#This Row],[Data]])</f>
        <v>2013</v>
      </c>
      <c r="F1805" s="2">
        <f>VLOOKUP(cukier[[#This Row],[Rok]],$U$8:$V$17,2)*cukier[[#This Row],[Ilosc]]</f>
        <v>861.36000000000013</v>
      </c>
      <c r="G1805" s="2">
        <f>SUMIFS(C:C,A:A,"&lt;"&amp;A1805,B:B,cukier[[#This Row],[NIP]])+cukier[[#This Row],[Ilosc]]</f>
        <v>20189</v>
      </c>
      <c r="H1805" s="2">
        <f>IF(cukier[[#This Row],[Dotychczas Kupno]]&lt;100, 0,IF(cukier[[#This Row],[Dotychczas Kupno]]&lt;1000, 0.05, IF(cukier[[#This Row],[Dotychczas Kupno]]&lt;10000, 0.1, 0.2)))</f>
        <v>0.2</v>
      </c>
      <c r="I1805" s="2">
        <f>cukier[[#This Row],[Rabat]]*cukier[[#This Row],[Ilosc]]</f>
        <v>77.600000000000009</v>
      </c>
    </row>
    <row r="1806" spans="1:9" x14ac:dyDescent="0.25">
      <c r="A1806" s="1">
        <v>41429</v>
      </c>
      <c r="B1806" s="2" t="s">
        <v>7</v>
      </c>
      <c r="C1806">
        <v>455</v>
      </c>
      <c r="D1806">
        <f>SUMIF(B:B,cukier[[#This Row],[NIP]],C:C)</f>
        <v>27505</v>
      </c>
      <c r="E1806" s="2">
        <f>YEAR(cukier[[#This Row],[Data]])</f>
        <v>2013</v>
      </c>
      <c r="F1806" s="2">
        <f>VLOOKUP(cukier[[#This Row],[Rok]],$U$8:$V$17,2)*cukier[[#This Row],[Ilosc]]</f>
        <v>1010.1000000000001</v>
      </c>
      <c r="G1806" s="2">
        <f>SUMIFS(C:C,A:A,"&lt;"&amp;A1806,B:B,cukier[[#This Row],[NIP]])+cukier[[#This Row],[Ilosc]]</f>
        <v>23352</v>
      </c>
      <c r="H1806" s="2">
        <f>IF(cukier[[#This Row],[Dotychczas Kupno]]&lt;100, 0,IF(cukier[[#This Row],[Dotychczas Kupno]]&lt;1000, 0.05, IF(cukier[[#This Row],[Dotychczas Kupno]]&lt;10000, 0.1, 0.2)))</f>
        <v>0.2</v>
      </c>
      <c r="I1806" s="2">
        <f>cukier[[#This Row],[Rabat]]*cukier[[#This Row],[Ilosc]]</f>
        <v>91</v>
      </c>
    </row>
    <row r="1807" spans="1:9" x14ac:dyDescent="0.25">
      <c r="A1807" s="1">
        <v>41429</v>
      </c>
      <c r="B1807" s="2" t="s">
        <v>17</v>
      </c>
      <c r="C1807">
        <v>269</v>
      </c>
      <c r="D1807">
        <f>SUMIF(B:B,cukier[[#This Row],[NIP]],C:C)</f>
        <v>19896</v>
      </c>
      <c r="E1807" s="2">
        <f>YEAR(cukier[[#This Row],[Data]])</f>
        <v>2013</v>
      </c>
      <c r="F1807" s="2">
        <f>VLOOKUP(cukier[[#This Row],[Rok]],$U$8:$V$17,2)*cukier[[#This Row],[Ilosc]]</f>
        <v>597.18000000000006</v>
      </c>
      <c r="G1807" s="2">
        <f>SUMIFS(C:C,A:A,"&lt;"&amp;A1807,B:B,cukier[[#This Row],[NIP]])+cukier[[#This Row],[Ilosc]]</f>
        <v>15984</v>
      </c>
      <c r="H1807" s="2">
        <f>IF(cukier[[#This Row],[Dotychczas Kupno]]&lt;100, 0,IF(cukier[[#This Row],[Dotychczas Kupno]]&lt;1000, 0.05, IF(cukier[[#This Row],[Dotychczas Kupno]]&lt;10000, 0.1, 0.2)))</f>
        <v>0.2</v>
      </c>
      <c r="I1807" s="2">
        <f>cukier[[#This Row],[Rabat]]*cukier[[#This Row],[Ilosc]]</f>
        <v>53.800000000000004</v>
      </c>
    </row>
    <row r="1808" spans="1:9" x14ac:dyDescent="0.25">
      <c r="A1808" s="1">
        <v>41432</v>
      </c>
      <c r="B1808" s="2" t="s">
        <v>6</v>
      </c>
      <c r="C1808">
        <v>81</v>
      </c>
      <c r="D1808">
        <f>SUMIF(B:B,cukier[[#This Row],[NIP]],C:C)</f>
        <v>4309</v>
      </c>
      <c r="E1808" s="2">
        <f>YEAR(cukier[[#This Row],[Data]])</f>
        <v>2013</v>
      </c>
      <c r="F1808" s="2">
        <f>VLOOKUP(cukier[[#This Row],[Rok]],$U$8:$V$17,2)*cukier[[#This Row],[Ilosc]]</f>
        <v>179.82000000000002</v>
      </c>
      <c r="G1808" s="2">
        <f>SUMIFS(C:C,A:A,"&lt;"&amp;A1808,B:B,cukier[[#This Row],[NIP]])+cukier[[#This Row],[Ilosc]]</f>
        <v>3209</v>
      </c>
      <c r="H1808" s="2">
        <f>IF(cukier[[#This Row],[Dotychczas Kupno]]&lt;100, 0,IF(cukier[[#This Row],[Dotychczas Kupno]]&lt;1000, 0.05, IF(cukier[[#This Row],[Dotychczas Kupno]]&lt;10000, 0.1, 0.2)))</f>
        <v>0.1</v>
      </c>
      <c r="I1808" s="2">
        <f>cukier[[#This Row],[Rabat]]*cukier[[#This Row],[Ilosc]]</f>
        <v>8.1</v>
      </c>
    </row>
    <row r="1809" spans="1:9" x14ac:dyDescent="0.25">
      <c r="A1809" s="1">
        <v>41432</v>
      </c>
      <c r="B1809" s="2" t="s">
        <v>10</v>
      </c>
      <c r="C1809">
        <v>99</v>
      </c>
      <c r="D1809">
        <f>SUMIF(B:B,cukier[[#This Row],[NIP]],C:C)</f>
        <v>4831</v>
      </c>
      <c r="E1809" s="2">
        <f>YEAR(cukier[[#This Row],[Data]])</f>
        <v>2013</v>
      </c>
      <c r="F1809" s="2">
        <f>VLOOKUP(cukier[[#This Row],[Rok]],$U$8:$V$17,2)*cukier[[#This Row],[Ilosc]]</f>
        <v>219.78000000000003</v>
      </c>
      <c r="G1809" s="2">
        <f>SUMIFS(C:C,A:A,"&lt;"&amp;A1809,B:B,cukier[[#This Row],[NIP]])+cukier[[#This Row],[Ilosc]]</f>
        <v>3968</v>
      </c>
      <c r="H1809" s="2">
        <f>IF(cukier[[#This Row],[Dotychczas Kupno]]&lt;100, 0,IF(cukier[[#This Row],[Dotychczas Kupno]]&lt;1000, 0.05, IF(cukier[[#This Row],[Dotychczas Kupno]]&lt;10000, 0.1, 0.2)))</f>
        <v>0.1</v>
      </c>
      <c r="I1809" s="2">
        <f>cukier[[#This Row],[Rabat]]*cukier[[#This Row],[Ilosc]]</f>
        <v>9.9</v>
      </c>
    </row>
    <row r="1810" spans="1:9" x14ac:dyDescent="0.25">
      <c r="A1810" s="1">
        <v>41437</v>
      </c>
      <c r="B1810" s="2" t="s">
        <v>170</v>
      </c>
      <c r="C1810">
        <v>12</v>
      </c>
      <c r="D1810">
        <f>SUMIF(B:B,cukier[[#This Row],[NIP]],C:C)</f>
        <v>59</v>
      </c>
      <c r="E1810" s="2">
        <f>YEAR(cukier[[#This Row],[Data]])</f>
        <v>2013</v>
      </c>
      <c r="F1810" s="2">
        <f>VLOOKUP(cukier[[#This Row],[Rok]],$U$8:$V$17,2)*cukier[[#This Row],[Ilosc]]</f>
        <v>26.64</v>
      </c>
      <c r="G1810" s="2">
        <f>SUMIFS(C:C,A:A,"&lt;"&amp;A1810,B:B,cukier[[#This Row],[NIP]])+cukier[[#This Row],[Ilosc]]</f>
        <v>59</v>
      </c>
      <c r="H1810" s="2">
        <f>IF(cukier[[#This Row],[Dotychczas Kupno]]&lt;100, 0,IF(cukier[[#This Row],[Dotychczas Kupno]]&lt;1000, 0.05, IF(cukier[[#This Row],[Dotychczas Kupno]]&lt;10000, 0.1, 0.2)))</f>
        <v>0</v>
      </c>
      <c r="I1810" s="2">
        <f>cukier[[#This Row],[Rabat]]*cukier[[#This Row],[Ilosc]]</f>
        <v>0</v>
      </c>
    </row>
    <row r="1811" spans="1:9" x14ac:dyDescent="0.25">
      <c r="A1811" s="1">
        <v>41439</v>
      </c>
      <c r="B1811" s="2" t="s">
        <v>233</v>
      </c>
      <c r="C1811">
        <v>4</v>
      </c>
      <c r="D1811">
        <f>SUMIF(B:B,cukier[[#This Row],[NIP]],C:C)</f>
        <v>15</v>
      </c>
      <c r="E1811" s="2">
        <f>YEAR(cukier[[#This Row],[Data]])</f>
        <v>2013</v>
      </c>
      <c r="F1811" s="2">
        <f>VLOOKUP(cukier[[#This Row],[Rok]],$U$8:$V$17,2)*cukier[[#This Row],[Ilosc]]</f>
        <v>8.8800000000000008</v>
      </c>
      <c r="G1811" s="2">
        <f>SUMIFS(C:C,A:A,"&lt;"&amp;A1811,B:B,cukier[[#This Row],[NIP]])+cukier[[#This Row],[Ilosc]]</f>
        <v>4</v>
      </c>
      <c r="H1811" s="2">
        <f>IF(cukier[[#This Row],[Dotychczas Kupno]]&lt;100, 0,IF(cukier[[#This Row],[Dotychczas Kupno]]&lt;1000, 0.05, IF(cukier[[#This Row],[Dotychczas Kupno]]&lt;10000, 0.1, 0.2)))</f>
        <v>0</v>
      </c>
      <c r="I1811" s="2">
        <f>cukier[[#This Row],[Rabat]]*cukier[[#This Row],[Ilosc]]</f>
        <v>0</v>
      </c>
    </row>
    <row r="1812" spans="1:9" x14ac:dyDescent="0.25">
      <c r="A1812" s="1">
        <v>41440</v>
      </c>
      <c r="B1812" s="2" t="s">
        <v>30</v>
      </c>
      <c r="C1812">
        <v>132</v>
      </c>
      <c r="D1812">
        <f>SUMIF(B:B,cukier[[#This Row],[NIP]],C:C)</f>
        <v>5120</v>
      </c>
      <c r="E1812" s="2">
        <f>YEAR(cukier[[#This Row],[Data]])</f>
        <v>2013</v>
      </c>
      <c r="F1812" s="2">
        <f>VLOOKUP(cukier[[#This Row],[Rok]],$U$8:$V$17,2)*cukier[[#This Row],[Ilosc]]</f>
        <v>293.04000000000002</v>
      </c>
      <c r="G1812" s="2">
        <f>SUMIFS(C:C,A:A,"&lt;"&amp;A1812,B:B,cukier[[#This Row],[NIP]])+cukier[[#This Row],[Ilosc]]</f>
        <v>4580</v>
      </c>
      <c r="H1812" s="2">
        <f>IF(cukier[[#This Row],[Dotychczas Kupno]]&lt;100, 0,IF(cukier[[#This Row],[Dotychczas Kupno]]&lt;1000, 0.05, IF(cukier[[#This Row],[Dotychczas Kupno]]&lt;10000, 0.1, 0.2)))</f>
        <v>0.1</v>
      </c>
      <c r="I1812" s="2">
        <f>cukier[[#This Row],[Rabat]]*cukier[[#This Row],[Ilosc]]</f>
        <v>13.200000000000001</v>
      </c>
    </row>
    <row r="1813" spans="1:9" x14ac:dyDescent="0.25">
      <c r="A1813" s="1">
        <v>41441</v>
      </c>
      <c r="B1813" s="2" t="s">
        <v>131</v>
      </c>
      <c r="C1813">
        <v>83</v>
      </c>
      <c r="D1813">
        <f>SUMIF(B:B,cukier[[#This Row],[NIP]],C:C)</f>
        <v>1503</v>
      </c>
      <c r="E1813" s="2">
        <f>YEAR(cukier[[#This Row],[Data]])</f>
        <v>2013</v>
      </c>
      <c r="F1813" s="2">
        <f>VLOOKUP(cukier[[#This Row],[Rok]],$U$8:$V$17,2)*cukier[[#This Row],[Ilosc]]</f>
        <v>184.26000000000002</v>
      </c>
      <c r="G1813" s="2">
        <f>SUMIFS(C:C,A:A,"&lt;"&amp;A1813,B:B,cukier[[#This Row],[NIP]])+cukier[[#This Row],[Ilosc]]</f>
        <v>934</v>
      </c>
      <c r="H1813" s="2">
        <f>IF(cukier[[#This Row],[Dotychczas Kupno]]&lt;100, 0,IF(cukier[[#This Row],[Dotychczas Kupno]]&lt;1000, 0.05, IF(cukier[[#This Row],[Dotychczas Kupno]]&lt;10000, 0.1, 0.2)))</f>
        <v>0.05</v>
      </c>
      <c r="I1813" s="2">
        <f>cukier[[#This Row],[Rabat]]*cukier[[#This Row],[Ilosc]]</f>
        <v>4.1500000000000004</v>
      </c>
    </row>
    <row r="1814" spans="1:9" x14ac:dyDescent="0.25">
      <c r="A1814" s="1">
        <v>41446</v>
      </c>
      <c r="B1814" s="2" t="s">
        <v>205</v>
      </c>
      <c r="C1814">
        <v>7</v>
      </c>
      <c r="D1814">
        <f>SUMIF(B:B,cukier[[#This Row],[NIP]],C:C)</f>
        <v>12</v>
      </c>
      <c r="E1814" s="2">
        <f>YEAR(cukier[[#This Row],[Data]])</f>
        <v>2013</v>
      </c>
      <c r="F1814" s="2">
        <f>VLOOKUP(cukier[[#This Row],[Rok]],$U$8:$V$17,2)*cukier[[#This Row],[Ilosc]]</f>
        <v>15.540000000000001</v>
      </c>
      <c r="G1814" s="2">
        <f>SUMIFS(C:C,A:A,"&lt;"&amp;A1814,B:B,cukier[[#This Row],[NIP]])+cukier[[#This Row],[Ilosc]]</f>
        <v>12</v>
      </c>
      <c r="H1814" s="2">
        <f>IF(cukier[[#This Row],[Dotychczas Kupno]]&lt;100, 0,IF(cukier[[#This Row],[Dotychczas Kupno]]&lt;1000, 0.05, IF(cukier[[#This Row],[Dotychczas Kupno]]&lt;10000, 0.1, 0.2)))</f>
        <v>0</v>
      </c>
      <c r="I1814" s="2">
        <f>cukier[[#This Row],[Rabat]]*cukier[[#This Row],[Ilosc]]</f>
        <v>0</v>
      </c>
    </row>
    <row r="1815" spans="1:9" x14ac:dyDescent="0.25">
      <c r="A1815" s="1">
        <v>41447</v>
      </c>
      <c r="B1815" s="2" t="s">
        <v>154</v>
      </c>
      <c r="C1815">
        <v>9</v>
      </c>
      <c r="D1815">
        <f>SUMIF(B:B,cukier[[#This Row],[NIP]],C:C)</f>
        <v>30</v>
      </c>
      <c r="E1815" s="2">
        <f>YEAR(cukier[[#This Row],[Data]])</f>
        <v>2013</v>
      </c>
      <c r="F1815" s="2">
        <f>VLOOKUP(cukier[[#This Row],[Rok]],$U$8:$V$17,2)*cukier[[#This Row],[Ilosc]]</f>
        <v>19.98</v>
      </c>
      <c r="G1815" s="2">
        <f>SUMIFS(C:C,A:A,"&lt;"&amp;A1815,B:B,cukier[[#This Row],[NIP]])+cukier[[#This Row],[Ilosc]]</f>
        <v>26</v>
      </c>
      <c r="H1815" s="2">
        <f>IF(cukier[[#This Row],[Dotychczas Kupno]]&lt;100, 0,IF(cukier[[#This Row],[Dotychczas Kupno]]&lt;1000, 0.05, IF(cukier[[#This Row],[Dotychczas Kupno]]&lt;10000, 0.1, 0.2)))</f>
        <v>0</v>
      </c>
      <c r="I1815" s="2">
        <f>cukier[[#This Row],[Rabat]]*cukier[[#This Row],[Ilosc]]</f>
        <v>0</v>
      </c>
    </row>
    <row r="1816" spans="1:9" x14ac:dyDescent="0.25">
      <c r="A1816" s="1">
        <v>41448</v>
      </c>
      <c r="B1816" s="2" t="s">
        <v>159</v>
      </c>
      <c r="C1816">
        <v>20</v>
      </c>
      <c r="D1816">
        <f>SUMIF(B:B,cukier[[#This Row],[NIP]],C:C)</f>
        <v>46</v>
      </c>
      <c r="E1816" s="2">
        <f>YEAR(cukier[[#This Row],[Data]])</f>
        <v>2013</v>
      </c>
      <c r="F1816" s="2">
        <f>VLOOKUP(cukier[[#This Row],[Rok]],$U$8:$V$17,2)*cukier[[#This Row],[Ilosc]]</f>
        <v>44.400000000000006</v>
      </c>
      <c r="G1816" s="2">
        <f>SUMIFS(C:C,A:A,"&lt;"&amp;A1816,B:B,cukier[[#This Row],[NIP]])+cukier[[#This Row],[Ilosc]]</f>
        <v>38</v>
      </c>
      <c r="H1816" s="2">
        <f>IF(cukier[[#This Row],[Dotychczas Kupno]]&lt;100, 0,IF(cukier[[#This Row],[Dotychczas Kupno]]&lt;1000, 0.05, IF(cukier[[#This Row],[Dotychczas Kupno]]&lt;10000, 0.1, 0.2)))</f>
        <v>0</v>
      </c>
      <c r="I1816" s="2">
        <f>cukier[[#This Row],[Rabat]]*cukier[[#This Row],[Ilosc]]</f>
        <v>0</v>
      </c>
    </row>
    <row r="1817" spans="1:9" x14ac:dyDescent="0.25">
      <c r="A1817" s="1">
        <v>41449</v>
      </c>
      <c r="B1817" s="2" t="s">
        <v>10</v>
      </c>
      <c r="C1817">
        <v>98</v>
      </c>
      <c r="D1817">
        <f>SUMIF(B:B,cukier[[#This Row],[NIP]],C:C)</f>
        <v>4831</v>
      </c>
      <c r="E1817" s="2">
        <f>YEAR(cukier[[#This Row],[Data]])</f>
        <v>2013</v>
      </c>
      <c r="F1817" s="2">
        <f>VLOOKUP(cukier[[#This Row],[Rok]],$U$8:$V$17,2)*cukier[[#This Row],[Ilosc]]</f>
        <v>217.56000000000003</v>
      </c>
      <c r="G1817" s="2">
        <f>SUMIFS(C:C,A:A,"&lt;"&amp;A1817,B:B,cukier[[#This Row],[NIP]])+cukier[[#This Row],[Ilosc]]</f>
        <v>4066</v>
      </c>
      <c r="H1817" s="2">
        <f>IF(cukier[[#This Row],[Dotychczas Kupno]]&lt;100, 0,IF(cukier[[#This Row],[Dotychczas Kupno]]&lt;1000, 0.05, IF(cukier[[#This Row],[Dotychczas Kupno]]&lt;10000, 0.1, 0.2)))</f>
        <v>0.1</v>
      </c>
      <c r="I1817" s="2">
        <f>cukier[[#This Row],[Rabat]]*cukier[[#This Row],[Ilosc]]</f>
        <v>9.8000000000000007</v>
      </c>
    </row>
    <row r="1818" spans="1:9" x14ac:dyDescent="0.25">
      <c r="A1818" s="1">
        <v>41451</v>
      </c>
      <c r="B1818" s="2" t="s">
        <v>137</v>
      </c>
      <c r="C1818">
        <v>9</v>
      </c>
      <c r="D1818">
        <f>SUMIF(B:B,cukier[[#This Row],[NIP]],C:C)</f>
        <v>39</v>
      </c>
      <c r="E1818" s="2">
        <f>YEAR(cukier[[#This Row],[Data]])</f>
        <v>2013</v>
      </c>
      <c r="F1818" s="2">
        <f>VLOOKUP(cukier[[#This Row],[Rok]],$U$8:$V$17,2)*cukier[[#This Row],[Ilosc]]</f>
        <v>19.98</v>
      </c>
      <c r="G1818" s="2">
        <f>SUMIFS(C:C,A:A,"&lt;"&amp;A1818,B:B,cukier[[#This Row],[NIP]])+cukier[[#This Row],[Ilosc]]</f>
        <v>35</v>
      </c>
      <c r="H1818" s="2">
        <f>IF(cukier[[#This Row],[Dotychczas Kupno]]&lt;100, 0,IF(cukier[[#This Row],[Dotychczas Kupno]]&lt;1000, 0.05, IF(cukier[[#This Row],[Dotychczas Kupno]]&lt;10000, 0.1, 0.2)))</f>
        <v>0</v>
      </c>
      <c r="I1818" s="2">
        <f>cukier[[#This Row],[Rabat]]*cukier[[#This Row],[Ilosc]]</f>
        <v>0</v>
      </c>
    </row>
    <row r="1819" spans="1:9" x14ac:dyDescent="0.25">
      <c r="A1819" s="1">
        <v>41453</v>
      </c>
      <c r="B1819" s="2" t="s">
        <v>64</v>
      </c>
      <c r="C1819">
        <v>13</v>
      </c>
      <c r="D1819">
        <f>SUMIF(B:B,cukier[[#This Row],[NIP]],C:C)</f>
        <v>34</v>
      </c>
      <c r="E1819" s="2">
        <f>YEAR(cukier[[#This Row],[Data]])</f>
        <v>2013</v>
      </c>
      <c r="F1819" s="2">
        <f>VLOOKUP(cukier[[#This Row],[Rok]],$U$8:$V$17,2)*cukier[[#This Row],[Ilosc]]</f>
        <v>28.860000000000003</v>
      </c>
      <c r="G1819" s="2">
        <f>SUMIFS(C:C,A:A,"&lt;"&amp;A1819,B:B,cukier[[#This Row],[NIP]])+cukier[[#This Row],[Ilosc]]</f>
        <v>19</v>
      </c>
      <c r="H1819" s="2">
        <f>IF(cukier[[#This Row],[Dotychczas Kupno]]&lt;100, 0,IF(cukier[[#This Row],[Dotychczas Kupno]]&lt;1000, 0.05, IF(cukier[[#This Row],[Dotychczas Kupno]]&lt;10000, 0.1, 0.2)))</f>
        <v>0</v>
      </c>
      <c r="I1819" s="2">
        <f>cukier[[#This Row],[Rabat]]*cukier[[#This Row],[Ilosc]]</f>
        <v>0</v>
      </c>
    </row>
    <row r="1820" spans="1:9" x14ac:dyDescent="0.25">
      <c r="A1820" s="1">
        <v>41456</v>
      </c>
      <c r="B1820" s="2" t="s">
        <v>50</v>
      </c>
      <c r="C1820">
        <v>424</v>
      </c>
      <c r="D1820">
        <f>SUMIF(B:B,cukier[[#This Row],[NIP]],C:C)</f>
        <v>22352</v>
      </c>
      <c r="E1820" s="2">
        <f>YEAR(cukier[[#This Row],[Data]])</f>
        <v>2013</v>
      </c>
      <c r="F1820" s="2">
        <f>VLOOKUP(cukier[[#This Row],[Rok]],$U$8:$V$17,2)*cukier[[#This Row],[Ilosc]]</f>
        <v>941.28000000000009</v>
      </c>
      <c r="G1820" s="2">
        <f>SUMIFS(C:C,A:A,"&lt;"&amp;A1820,B:B,cukier[[#This Row],[NIP]])+cukier[[#This Row],[Ilosc]]</f>
        <v>20935</v>
      </c>
      <c r="H1820" s="2">
        <f>IF(cukier[[#This Row],[Dotychczas Kupno]]&lt;100, 0,IF(cukier[[#This Row],[Dotychczas Kupno]]&lt;1000, 0.05, IF(cukier[[#This Row],[Dotychczas Kupno]]&lt;10000, 0.1, 0.2)))</f>
        <v>0.2</v>
      </c>
      <c r="I1820" s="2">
        <f>cukier[[#This Row],[Rabat]]*cukier[[#This Row],[Ilosc]]</f>
        <v>84.800000000000011</v>
      </c>
    </row>
    <row r="1821" spans="1:9" x14ac:dyDescent="0.25">
      <c r="A1821" s="1">
        <v>41461</v>
      </c>
      <c r="B1821" s="2" t="s">
        <v>39</v>
      </c>
      <c r="C1821">
        <v>31</v>
      </c>
      <c r="D1821">
        <f>SUMIF(B:B,cukier[[#This Row],[NIP]],C:C)</f>
        <v>2042</v>
      </c>
      <c r="E1821" s="2">
        <f>YEAR(cukier[[#This Row],[Data]])</f>
        <v>2013</v>
      </c>
      <c r="F1821" s="2">
        <f>VLOOKUP(cukier[[#This Row],[Rok]],$U$8:$V$17,2)*cukier[[#This Row],[Ilosc]]</f>
        <v>68.820000000000007</v>
      </c>
      <c r="G1821" s="2">
        <f>SUMIFS(C:C,A:A,"&lt;"&amp;A1821,B:B,cukier[[#This Row],[NIP]])+cukier[[#This Row],[Ilosc]]</f>
        <v>1831</v>
      </c>
      <c r="H1821" s="2">
        <f>IF(cukier[[#This Row],[Dotychczas Kupno]]&lt;100, 0,IF(cukier[[#This Row],[Dotychczas Kupno]]&lt;1000, 0.05, IF(cukier[[#This Row],[Dotychczas Kupno]]&lt;10000, 0.1, 0.2)))</f>
        <v>0.1</v>
      </c>
      <c r="I1821" s="2">
        <f>cukier[[#This Row],[Rabat]]*cukier[[#This Row],[Ilosc]]</f>
        <v>3.1</v>
      </c>
    </row>
    <row r="1822" spans="1:9" x14ac:dyDescent="0.25">
      <c r="A1822" s="1">
        <v>41462</v>
      </c>
      <c r="B1822" s="2" t="s">
        <v>57</v>
      </c>
      <c r="C1822">
        <v>18</v>
      </c>
      <c r="D1822">
        <f>SUMIF(B:B,cukier[[#This Row],[NIP]],C:C)</f>
        <v>48</v>
      </c>
      <c r="E1822" s="2">
        <f>YEAR(cukier[[#This Row],[Data]])</f>
        <v>2013</v>
      </c>
      <c r="F1822" s="2">
        <f>VLOOKUP(cukier[[#This Row],[Rok]],$U$8:$V$17,2)*cukier[[#This Row],[Ilosc]]</f>
        <v>39.96</v>
      </c>
      <c r="G1822" s="2">
        <f>SUMIFS(C:C,A:A,"&lt;"&amp;A1822,B:B,cukier[[#This Row],[NIP]])+cukier[[#This Row],[Ilosc]]</f>
        <v>48</v>
      </c>
      <c r="H1822" s="2">
        <f>IF(cukier[[#This Row],[Dotychczas Kupno]]&lt;100, 0,IF(cukier[[#This Row],[Dotychczas Kupno]]&lt;1000, 0.05, IF(cukier[[#This Row],[Dotychczas Kupno]]&lt;10000, 0.1, 0.2)))</f>
        <v>0</v>
      </c>
      <c r="I1822" s="2">
        <f>cukier[[#This Row],[Rabat]]*cukier[[#This Row],[Ilosc]]</f>
        <v>0</v>
      </c>
    </row>
    <row r="1823" spans="1:9" x14ac:dyDescent="0.25">
      <c r="A1823" s="1">
        <v>41464</v>
      </c>
      <c r="B1823" s="2" t="s">
        <v>6</v>
      </c>
      <c r="C1823">
        <v>172</v>
      </c>
      <c r="D1823">
        <f>SUMIF(B:B,cukier[[#This Row],[NIP]],C:C)</f>
        <v>4309</v>
      </c>
      <c r="E1823" s="2">
        <f>YEAR(cukier[[#This Row],[Data]])</f>
        <v>2013</v>
      </c>
      <c r="F1823" s="2">
        <f>VLOOKUP(cukier[[#This Row],[Rok]],$U$8:$V$17,2)*cukier[[#This Row],[Ilosc]]</f>
        <v>381.84000000000003</v>
      </c>
      <c r="G1823" s="2">
        <f>SUMIFS(C:C,A:A,"&lt;"&amp;A1823,B:B,cukier[[#This Row],[NIP]])+cukier[[#This Row],[Ilosc]]</f>
        <v>3381</v>
      </c>
      <c r="H1823" s="2">
        <f>IF(cukier[[#This Row],[Dotychczas Kupno]]&lt;100, 0,IF(cukier[[#This Row],[Dotychczas Kupno]]&lt;1000, 0.05, IF(cukier[[#This Row],[Dotychczas Kupno]]&lt;10000, 0.1, 0.2)))</f>
        <v>0.1</v>
      </c>
      <c r="I1823" s="2">
        <f>cukier[[#This Row],[Rabat]]*cukier[[#This Row],[Ilosc]]</f>
        <v>17.2</v>
      </c>
    </row>
    <row r="1824" spans="1:9" x14ac:dyDescent="0.25">
      <c r="A1824" s="1">
        <v>41464</v>
      </c>
      <c r="B1824" s="2" t="s">
        <v>45</v>
      </c>
      <c r="C1824">
        <v>373</v>
      </c>
      <c r="D1824">
        <f>SUMIF(B:B,cukier[[#This Row],[NIP]],C:C)</f>
        <v>26451</v>
      </c>
      <c r="E1824" s="2">
        <f>YEAR(cukier[[#This Row],[Data]])</f>
        <v>2013</v>
      </c>
      <c r="F1824" s="2">
        <f>VLOOKUP(cukier[[#This Row],[Rok]],$U$8:$V$17,2)*cukier[[#This Row],[Ilosc]]</f>
        <v>828.06000000000006</v>
      </c>
      <c r="G1824" s="2">
        <f>SUMIFS(C:C,A:A,"&lt;"&amp;A1824,B:B,cukier[[#This Row],[NIP]])+cukier[[#This Row],[Ilosc]]</f>
        <v>22153</v>
      </c>
      <c r="H1824" s="2">
        <f>IF(cukier[[#This Row],[Dotychczas Kupno]]&lt;100, 0,IF(cukier[[#This Row],[Dotychczas Kupno]]&lt;1000, 0.05, IF(cukier[[#This Row],[Dotychczas Kupno]]&lt;10000, 0.1, 0.2)))</f>
        <v>0.2</v>
      </c>
      <c r="I1824" s="2">
        <f>cukier[[#This Row],[Rabat]]*cukier[[#This Row],[Ilosc]]</f>
        <v>74.600000000000009</v>
      </c>
    </row>
    <row r="1825" spans="1:9" x14ac:dyDescent="0.25">
      <c r="A1825" s="1">
        <v>41465</v>
      </c>
      <c r="B1825" s="2" t="s">
        <v>17</v>
      </c>
      <c r="C1825">
        <v>299</v>
      </c>
      <c r="D1825">
        <f>SUMIF(B:B,cukier[[#This Row],[NIP]],C:C)</f>
        <v>19896</v>
      </c>
      <c r="E1825" s="2">
        <f>YEAR(cukier[[#This Row],[Data]])</f>
        <v>2013</v>
      </c>
      <c r="F1825" s="2">
        <f>VLOOKUP(cukier[[#This Row],[Rok]],$U$8:$V$17,2)*cukier[[#This Row],[Ilosc]]</f>
        <v>663.78000000000009</v>
      </c>
      <c r="G1825" s="2">
        <f>SUMIFS(C:C,A:A,"&lt;"&amp;A1825,B:B,cukier[[#This Row],[NIP]])+cukier[[#This Row],[Ilosc]]</f>
        <v>16283</v>
      </c>
      <c r="H1825" s="2">
        <f>IF(cukier[[#This Row],[Dotychczas Kupno]]&lt;100, 0,IF(cukier[[#This Row],[Dotychczas Kupno]]&lt;1000, 0.05, IF(cukier[[#This Row],[Dotychczas Kupno]]&lt;10000, 0.1, 0.2)))</f>
        <v>0.2</v>
      </c>
      <c r="I1825" s="2">
        <f>cukier[[#This Row],[Rabat]]*cukier[[#This Row],[Ilosc]]</f>
        <v>59.800000000000004</v>
      </c>
    </row>
    <row r="1826" spans="1:9" x14ac:dyDescent="0.25">
      <c r="A1826" s="1">
        <v>41471</v>
      </c>
      <c r="B1826" s="2" t="s">
        <v>37</v>
      </c>
      <c r="C1826">
        <v>20</v>
      </c>
      <c r="D1826">
        <f>SUMIF(B:B,cukier[[#This Row],[NIP]],C:C)</f>
        <v>5232</v>
      </c>
      <c r="E1826" s="2">
        <f>YEAR(cukier[[#This Row],[Data]])</f>
        <v>2013</v>
      </c>
      <c r="F1826" s="2">
        <f>VLOOKUP(cukier[[#This Row],[Rok]],$U$8:$V$17,2)*cukier[[#This Row],[Ilosc]]</f>
        <v>44.400000000000006</v>
      </c>
      <c r="G1826" s="2">
        <f>SUMIFS(C:C,A:A,"&lt;"&amp;A1826,B:B,cukier[[#This Row],[NIP]])+cukier[[#This Row],[Ilosc]]</f>
        <v>4308</v>
      </c>
      <c r="H1826" s="2">
        <f>IF(cukier[[#This Row],[Dotychczas Kupno]]&lt;100, 0,IF(cukier[[#This Row],[Dotychczas Kupno]]&lt;1000, 0.05, IF(cukier[[#This Row],[Dotychczas Kupno]]&lt;10000, 0.1, 0.2)))</f>
        <v>0.1</v>
      </c>
      <c r="I1826" s="2">
        <f>cukier[[#This Row],[Rabat]]*cukier[[#This Row],[Ilosc]]</f>
        <v>2</v>
      </c>
    </row>
    <row r="1827" spans="1:9" x14ac:dyDescent="0.25">
      <c r="A1827" s="1">
        <v>41472</v>
      </c>
      <c r="B1827" s="2" t="s">
        <v>69</v>
      </c>
      <c r="C1827">
        <v>89</v>
      </c>
      <c r="D1827">
        <f>SUMIF(B:B,cukier[[#This Row],[NIP]],C:C)</f>
        <v>3803</v>
      </c>
      <c r="E1827" s="2">
        <f>YEAR(cukier[[#This Row],[Data]])</f>
        <v>2013</v>
      </c>
      <c r="F1827" s="2">
        <f>VLOOKUP(cukier[[#This Row],[Rok]],$U$8:$V$17,2)*cukier[[#This Row],[Ilosc]]</f>
        <v>197.58</v>
      </c>
      <c r="G1827" s="2">
        <f>SUMIFS(C:C,A:A,"&lt;"&amp;A1827,B:B,cukier[[#This Row],[NIP]])+cukier[[#This Row],[Ilosc]]</f>
        <v>2992</v>
      </c>
      <c r="H1827" s="2">
        <f>IF(cukier[[#This Row],[Dotychczas Kupno]]&lt;100, 0,IF(cukier[[#This Row],[Dotychczas Kupno]]&lt;1000, 0.05, IF(cukier[[#This Row],[Dotychczas Kupno]]&lt;10000, 0.1, 0.2)))</f>
        <v>0.1</v>
      </c>
      <c r="I1827" s="2">
        <f>cukier[[#This Row],[Rabat]]*cukier[[#This Row],[Ilosc]]</f>
        <v>8.9</v>
      </c>
    </row>
    <row r="1828" spans="1:9" x14ac:dyDescent="0.25">
      <c r="A1828" s="1">
        <v>41472</v>
      </c>
      <c r="B1828" s="2" t="s">
        <v>35</v>
      </c>
      <c r="C1828">
        <v>60</v>
      </c>
      <c r="D1828">
        <f>SUMIF(B:B,cukier[[#This Row],[NIP]],C:C)</f>
        <v>4407</v>
      </c>
      <c r="E1828" s="2">
        <f>YEAR(cukier[[#This Row],[Data]])</f>
        <v>2013</v>
      </c>
      <c r="F1828" s="2">
        <f>VLOOKUP(cukier[[#This Row],[Rok]],$U$8:$V$17,2)*cukier[[#This Row],[Ilosc]]</f>
        <v>133.20000000000002</v>
      </c>
      <c r="G1828" s="2">
        <f>SUMIFS(C:C,A:A,"&lt;"&amp;A1828,B:B,cukier[[#This Row],[NIP]])+cukier[[#This Row],[Ilosc]]</f>
        <v>3706</v>
      </c>
      <c r="H1828" s="2">
        <f>IF(cukier[[#This Row],[Dotychczas Kupno]]&lt;100, 0,IF(cukier[[#This Row],[Dotychczas Kupno]]&lt;1000, 0.05, IF(cukier[[#This Row],[Dotychczas Kupno]]&lt;10000, 0.1, 0.2)))</f>
        <v>0.1</v>
      </c>
      <c r="I1828" s="2">
        <f>cukier[[#This Row],[Rabat]]*cukier[[#This Row],[Ilosc]]</f>
        <v>6</v>
      </c>
    </row>
    <row r="1829" spans="1:9" x14ac:dyDescent="0.25">
      <c r="A1829" s="1">
        <v>41475</v>
      </c>
      <c r="B1829" s="2" t="s">
        <v>3</v>
      </c>
      <c r="C1829">
        <v>5</v>
      </c>
      <c r="D1829">
        <f>SUMIF(B:B,cukier[[#This Row],[NIP]],C:C)</f>
        <v>32</v>
      </c>
      <c r="E1829" s="2">
        <f>YEAR(cukier[[#This Row],[Data]])</f>
        <v>2013</v>
      </c>
      <c r="F1829" s="2">
        <f>VLOOKUP(cukier[[#This Row],[Rok]],$U$8:$V$17,2)*cukier[[#This Row],[Ilosc]]</f>
        <v>11.100000000000001</v>
      </c>
      <c r="G1829" s="2">
        <f>SUMIFS(C:C,A:A,"&lt;"&amp;A1829,B:B,cukier[[#This Row],[NIP]])+cukier[[#This Row],[Ilosc]]</f>
        <v>32</v>
      </c>
      <c r="H1829" s="2">
        <f>IF(cukier[[#This Row],[Dotychczas Kupno]]&lt;100, 0,IF(cukier[[#This Row],[Dotychczas Kupno]]&lt;1000, 0.05, IF(cukier[[#This Row],[Dotychczas Kupno]]&lt;10000, 0.1, 0.2)))</f>
        <v>0</v>
      </c>
      <c r="I1829" s="2">
        <f>cukier[[#This Row],[Rabat]]*cukier[[#This Row],[Ilosc]]</f>
        <v>0</v>
      </c>
    </row>
    <row r="1830" spans="1:9" x14ac:dyDescent="0.25">
      <c r="A1830" s="1">
        <v>41476</v>
      </c>
      <c r="B1830" s="2" t="s">
        <v>102</v>
      </c>
      <c r="C1830">
        <v>125</v>
      </c>
      <c r="D1830">
        <f>SUMIF(B:B,cukier[[#This Row],[NIP]],C:C)</f>
        <v>7904</v>
      </c>
      <c r="E1830" s="2">
        <f>YEAR(cukier[[#This Row],[Data]])</f>
        <v>2013</v>
      </c>
      <c r="F1830" s="2">
        <f>VLOOKUP(cukier[[#This Row],[Rok]],$U$8:$V$17,2)*cukier[[#This Row],[Ilosc]]</f>
        <v>277.5</v>
      </c>
      <c r="G1830" s="2">
        <f>SUMIFS(C:C,A:A,"&lt;"&amp;A1830,B:B,cukier[[#This Row],[NIP]])+cukier[[#This Row],[Ilosc]]</f>
        <v>5839</v>
      </c>
      <c r="H1830" s="2">
        <f>IF(cukier[[#This Row],[Dotychczas Kupno]]&lt;100, 0,IF(cukier[[#This Row],[Dotychczas Kupno]]&lt;1000, 0.05, IF(cukier[[#This Row],[Dotychczas Kupno]]&lt;10000, 0.1, 0.2)))</f>
        <v>0.1</v>
      </c>
      <c r="I1830" s="2">
        <f>cukier[[#This Row],[Rabat]]*cukier[[#This Row],[Ilosc]]</f>
        <v>12.5</v>
      </c>
    </row>
    <row r="1831" spans="1:9" x14ac:dyDescent="0.25">
      <c r="A1831" s="1">
        <v>41476</v>
      </c>
      <c r="B1831" s="2" t="s">
        <v>12</v>
      </c>
      <c r="C1831">
        <v>177</v>
      </c>
      <c r="D1831">
        <f>SUMIF(B:B,cukier[[#This Row],[NIP]],C:C)</f>
        <v>5492</v>
      </c>
      <c r="E1831" s="2">
        <f>YEAR(cukier[[#This Row],[Data]])</f>
        <v>2013</v>
      </c>
      <c r="F1831" s="2">
        <f>VLOOKUP(cukier[[#This Row],[Rok]],$U$8:$V$17,2)*cukier[[#This Row],[Ilosc]]</f>
        <v>392.94000000000005</v>
      </c>
      <c r="G1831" s="2">
        <f>SUMIFS(C:C,A:A,"&lt;"&amp;A1831,B:B,cukier[[#This Row],[NIP]])+cukier[[#This Row],[Ilosc]]</f>
        <v>4328</v>
      </c>
      <c r="H1831" s="2">
        <f>IF(cukier[[#This Row],[Dotychczas Kupno]]&lt;100, 0,IF(cukier[[#This Row],[Dotychczas Kupno]]&lt;1000, 0.05, IF(cukier[[#This Row],[Dotychczas Kupno]]&lt;10000, 0.1, 0.2)))</f>
        <v>0.1</v>
      </c>
      <c r="I1831" s="2">
        <f>cukier[[#This Row],[Rabat]]*cukier[[#This Row],[Ilosc]]</f>
        <v>17.7</v>
      </c>
    </row>
    <row r="1832" spans="1:9" x14ac:dyDescent="0.25">
      <c r="A1832" s="1">
        <v>41477</v>
      </c>
      <c r="B1832" s="2" t="s">
        <v>20</v>
      </c>
      <c r="C1832">
        <v>58</v>
      </c>
      <c r="D1832">
        <f>SUMIF(B:B,cukier[[#This Row],[NIP]],C:C)</f>
        <v>1822</v>
      </c>
      <c r="E1832" s="2">
        <f>YEAR(cukier[[#This Row],[Data]])</f>
        <v>2013</v>
      </c>
      <c r="F1832" s="2">
        <f>VLOOKUP(cukier[[#This Row],[Rok]],$U$8:$V$17,2)*cukier[[#This Row],[Ilosc]]</f>
        <v>128.76000000000002</v>
      </c>
      <c r="G1832" s="2">
        <f>SUMIFS(C:C,A:A,"&lt;"&amp;A1832,B:B,cukier[[#This Row],[NIP]])+cukier[[#This Row],[Ilosc]]</f>
        <v>1196</v>
      </c>
      <c r="H1832" s="2">
        <f>IF(cukier[[#This Row],[Dotychczas Kupno]]&lt;100, 0,IF(cukier[[#This Row],[Dotychczas Kupno]]&lt;1000, 0.05, IF(cukier[[#This Row],[Dotychczas Kupno]]&lt;10000, 0.1, 0.2)))</f>
        <v>0.1</v>
      </c>
      <c r="I1832" s="2">
        <f>cukier[[#This Row],[Rabat]]*cukier[[#This Row],[Ilosc]]</f>
        <v>5.8000000000000007</v>
      </c>
    </row>
    <row r="1833" spans="1:9" x14ac:dyDescent="0.25">
      <c r="A1833" s="1">
        <v>41478</v>
      </c>
      <c r="B1833" s="2" t="s">
        <v>19</v>
      </c>
      <c r="C1833">
        <v>174</v>
      </c>
      <c r="D1833">
        <f>SUMIF(B:B,cukier[[#This Row],[NIP]],C:C)</f>
        <v>4784</v>
      </c>
      <c r="E1833" s="2">
        <f>YEAR(cukier[[#This Row],[Data]])</f>
        <v>2013</v>
      </c>
      <c r="F1833" s="2">
        <f>VLOOKUP(cukier[[#This Row],[Rok]],$U$8:$V$17,2)*cukier[[#This Row],[Ilosc]]</f>
        <v>386.28000000000003</v>
      </c>
      <c r="G1833" s="2">
        <f>SUMIFS(C:C,A:A,"&lt;"&amp;A1833,B:B,cukier[[#This Row],[NIP]])+cukier[[#This Row],[Ilosc]]</f>
        <v>4289</v>
      </c>
      <c r="H1833" s="2">
        <f>IF(cukier[[#This Row],[Dotychczas Kupno]]&lt;100, 0,IF(cukier[[#This Row],[Dotychczas Kupno]]&lt;1000, 0.05, IF(cukier[[#This Row],[Dotychczas Kupno]]&lt;10000, 0.1, 0.2)))</f>
        <v>0.1</v>
      </c>
      <c r="I1833" s="2">
        <f>cukier[[#This Row],[Rabat]]*cukier[[#This Row],[Ilosc]]</f>
        <v>17.400000000000002</v>
      </c>
    </row>
    <row r="1834" spans="1:9" x14ac:dyDescent="0.25">
      <c r="A1834" s="1">
        <v>41479</v>
      </c>
      <c r="B1834" s="2" t="s">
        <v>7</v>
      </c>
      <c r="C1834">
        <v>485</v>
      </c>
      <c r="D1834">
        <f>SUMIF(B:B,cukier[[#This Row],[NIP]],C:C)</f>
        <v>27505</v>
      </c>
      <c r="E1834" s="2">
        <f>YEAR(cukier[[#This Row],[Data]])</f>
        <v>2013</v>
      </c>
      <c r="F1834" s="2">
        <f>VLOOKUP(cukier[[#This Row],[Rok]],$U$8:$V$17,2)*cukier[[#This Row],[Ilosc]]</f>
        <v>1076.7</v>
      </c>
      <c r="G1834" s="2">
        <f>SUMIFS(C:C,A:A,"&lt;"&amp;A1834,B:B,cukier[[#This Row],[NIP]])+cukier[[#This Row],[Ilosc]]</f>
        <v>23837</v>
      </c>
      <c r="H1834" s="2">
        <f>IF(cukier[[#This Row],[Dotychczas Kupno]]&lt;100, 0,IF(cukier[[#This Row],[Dotychczas Kupno]]&lt;1000, 0.05, IF(cukier[[#This Row],[Dotychczas Kupno]]&lt;10000, 0.1, 0.2)))</f>
        <v>0.2</v>
      </c>
      <c r="I1834" s="2">
        <f>cukier[[#This Row],[Rabat]]*cukier[[#This Row],[Ilosc]]</f>
        <v>97</v>
      </c>
    </row>
    <row r="1835" spans="1:9" x14ac:dyDescent="0.25">
      <c r="A1835" s="1">
        <v>41481</v>
      </c>
      <c r="B1835" s="2" t="s">
        <v>232</v>
      </c>
      <c r="C1835">
        <v>7</v>
      </c>
      <c r="D1835">
        <f>SUMIF(B:B,cukier[[#This Row],[NIP]],C:C)</f>
        <v>33</v>
      </c>
      <c r="E1835" s="2">
        <f>YEAR(cukier[[#This Row],[Data]])</f>
        <v>2013</v>
      </c>
      <c r="F1835" s="2">
        <f>VLOOKUP(cukier[[#This Row],[Rok]],$U$8:$V$17,2)*cukier[[#This Row],[Ilosc]]</f>
        <v>15.540000000000001</v>
      </c>
      <c r="G1835" s="2">
        <f>SUMIFS(C:C,A:A,"&lt;"&amp;A1835,B:B,cukier[[#This Row],[NIP]])+cukier[[#This Row],[Ilosc]]</f>
        <v>19</v>
      </c>
      <c r="H1835" s="2">
        <f>IF(cukier[[#This Row],[Dotychczas Kupno]]&lt;100, 0,IF(cukier[[#This Row],[Dotychczas Kupno]]&lt;1000, 0.05, IF(cukier[[#This Row],[Dotychczas Kupno]]&lt;10000, 0.1, 0.2)))</f>
        <v>0</v>
      </c>
      <c r="I1835" s="2">
        <f>cukier[[#This Row],[Rabat]]*cukier[[#This Row],[Ilosc]]</f>
        <v>0</v>
      </c>
    </row>
    <row r="1836" spans="1:9" x14ac:dyDescent="0.25">
      <c r="A1836" s="1">
        <v>41482</v>
      </c>
      <c r="B1836" s="2" t="s">
        <v>9</v>
      </c>
      <c r="C1836">
        <v>109</v>
      </c>
      <c r="D1836">
        <f>SUMIF(B:B,cukier[[#This Row],[NIP]],C:C)</f>
        <v>26955</v>
      </c>
      <c r="E1836" s="2">
        <f>YEAR(cukier[[#This Row],[Data]])</f>
        <v>2013</v>
      </c>
      <c r="F1836" s="2">
        <f>VLOOKUP(cukier[[#This Row],[Rok]],$U$8:$V$17,2)*cukier[[#This Row],[Ilosc]]</f>
        <v>241.98000000000002</v>
      </c>
      <c r="G1836" s="2">
        <f>SUMIFS(C:C,A:A,"&lt;"&amp;A1836,B:B,cukier[[#This Row],[NIP]])+cukier[[#This Row],[Ilosc]]</f>
        <v>23183</v>
      </c>
      <c r="H1836" s="2">
        <f>IF(cukier[[#This Row],[Dotychczas Kupno]]&lt;100, 0,IF(cukier[[#This Row],[Dotychczas Kupno]]&lt;1000, 0.05, IF(cukier[[#This Row],[Dotychczas Kupno]]&lt;10000, 0.1, 0.2)))</f>
        <v>0.2</v>
      </c>
      <c r="I1836" s="2">
        <f>cukier[[#This Row],[Rabat]]*cukier[[#This Row],[Ilosc]]</f>
        <v>21.8</v>
      </c>
    </row>
    <row r="1837" spans="1:9" x14ac:dyDescent="0.25">
      <c r="A1837" s="1">
        <v>41485</v>
      </c>
      <c r="B1837" s="2" t="s">
        <v>6</v>
      </c>
      <c r="C1837">
        <v>116</v>
      </c>
      <c r="D1837">
        <f>SUMIF(B:B,cukier[[#This Row],[NIP]],C:C)</f>
        <v>4309</v>
      </c>
      <c r="E1837" s="2">
        <f>YEAR(cukier[[#This Row],[Data]])</f>
        <v>2013</v>
      </c>
      <c r="F1837" s="2">
        <f>VLOOKUP(cukier[[#This Row],[Rok]],$U$8:$V$17,2)*cukier[[#This Row],[Ilosc]]</f>
        <v>257.52000000000004</v>
      </c>
      <c r="G1837" s="2">
        <f>SUMIFS(C:C,A:A,"&lt;"&amp;A1837,B:B,cukier[[#This Row],[NIP]])+cukier[[#This Row],[Ilosc]]</f>
        <v>3497</v>
      </c>
      <c r="H1837" s="2">
        <f>IF(cukier[[#This Row],[Dotychczas Kupno]]&lt;100, 0,IF(cukier[[#This Row],[Dotychczas Kupno]]&lt;1000, 0.05, IF(cukier[[#This Row],[Dotychczas Kupno]]&lt;10000, 0.1, 0.2)))</f>
        <v>0.1</v>
      </c>
      <c r="I1837" s="2">
        <f>cukier[[#This Row],[Rabat]]*cukier[[#This Row],[Ilosc]]</f>
        <v>11.600000000000001</v>
      </c>
    </row>
    <row r="1838" spans="1:9" x14ac:dyDescent="0.25">
      <c r="A1838" s="1">
        <v>41486</v>
      </c>
      <c r="B1838" s="2" t="s">
        <v>39</v>
      </c>
      <c r="C1838">
        <v>125</v>
      </c>
      <c r="D1838">
        <f>SUMIF(B:B,cukier[[#This Row],[NIP]],C:C)</f>
        <v>2042</v>
      </c>
      <c r="E1838" s="2">
        <f>YEAR(cukier[[#This Row],[Data]])</f>
        <v>2013</v>
      </c>
      <c r="F1838" s="2">
        <f>VLOOKUP(cukier[[#This Row],[Rok]],$U$8:$V$17,2)*cukier[[#This Row],[Ilosc]]</f>
        <v>277.5</v>
      </c>
      <c r="G1838" s="2">
        <f>SUMIFS(C:C,A:A,"&lt;"&amp;A1838,B:B,cukier[[#This Row],[NIP]])+cukier[[#This Row],[Ilosc]]</f>
        <v>1956</v>
      </c>
      <c r="H1838" s="2">
        <f>IF(cukier[[#This Row],[Dotychczas Kupno]]&lt;100, 0,IF(cukier[[#This Row],[Dotychczas Kupno]]&lt;1000, 0.05, IF(cukier[[#This Row],[Dotychczas Kupno]]&lt;10000, 0.1, 0.2)))</f>
        <v>0.1</v>
      </c>
      <c r="I1838" s="2">
        <f>cukier[[#This Row],[Rabat]]*cukier[[#This Row],[Ilosc]]</f>
        <v>12.5</v>
      </c>
    </row>
    <row r="1839" spans="1:9" x14ac:dyDescent="0.25">
      <c r="A1839" s="1">
        <v>41486</v>
      </c>
      <c r="B1839" s="2" t="s">
        <v>222</v>
      </c>
      <c r="C1839">
        <v>15</v>
      </c>
      <c r="D1839">
        <f>SUMIF(B:B,cukier[[#This Row],[NIP]],C:C)</f>
        <v>48</v>
      </c>
      <c r="E1839" s="2">
        <f>YEAR(cukier[[#This Row],[Data]])</f>
        <v>2013</v>
      </c>
      <c r="F1839" s="2">
        <f>VLOOKUP(cukier[[#This Row],[Rok]],$U$8:$V$17,2)*cukier[[#This Row],[Ilosc]]</f>
        <v>33.300000000000004</v>
      </c>
      <c r="G1839" s="2">
        <f>SUMIFS(C:C,A:A,"&lt;"&amp;A1839,B:B,cukier[[#This Row],[NIP]])+cukier[[#This Row],[Ilosc]]</f>
        <v>35</v>
      </c>
      <c r="H1839" s="2">
        <f>IF(cukier[[#This Row],[Dotychczas Kupno]]&lt;100, 0,IF(cukier[[#This Row],[Dotychczas Kupno]]&lt;1000, 0.05, IF(cukier[[#This Row],[Dotychczas Kupno]]&lt;10000, 0.1, 0.2)))</f>
        <v>0</v>
      </c>
      <c r="I1839" s="2">
        <f>cukier[[#This Row],[Rabat]]*cukier[[#This Row],[Ilosc]]</f>
        <v>0</v>
      </c>
    </row>
    <row r="1840" spans="1:9" x14ac:dyDescent="0.25">
      <c r="A1840" s="1">
        <v>41488</v>
      </c>
      <c r="B1840" s="2" t="s">
        <v>177</v>
      </c>
      <c r="C1840">
        <v>4</v>
      </c>
      <c r="D1840">
        <f>SUMIF(B:B,cukier[[#This Row],[NIP]],C:C)</f>
        <v>29</v>
      </c>
      <c r="E1840" s="2">
        <f>YEAR(cukier[[#This Row],[Data]])</f>
        <v>2013</v>
      </c>
      <c r="F1840" s="2">
        <f>VLOOKUP(cukier[[#This Row],[Rok]],$U$8:$V$17,2)*cukier[[#This Row],[Ilosc]]</f>
        <v>8.8800000000000008</v>
      </c>
      <c r="G1840" s="2">
        <f>SUMIFS(C:C,A:A,"&lt;"&amp;A1840,B:B,cukier[[#This Row],[NIP]])+cukier[[#This Row],[Ilosc]]</f>
        <v>21</v>
      </c>
      <c r="H1840" s="2">
        <f>IF(cukier[[#This Row],[Dotychczas Kupno]]&lt;100, 0,IF(cukier[[#This Row],[Dotychczas Kupno]]&lt;1000, 0.05, IF(cukier[[#This Row],[Dotychczas Kupno]]&lt;10000, 0.1, 0.2)))</f>
        <v>0</v>
      </c>
      <c r="I1840" s="2">
        <f>cukier[[#This Row],[Rabat]]*cukier[[#This Row],[Ilosc]]</f>
        <v>0</v>
      </c>
    </row>
    <row r="1841" spans="1:9" x14ac:dyDescent="0.25">
      <c r="A1841" s="1">
        <v>41489</v>
      </c>
      <c r="B1841" s="2" t="s">
        <v>144</v>
      </c>
      <c r="C1841">
        <v>13</v>
      </c>
      <c r="D1841">
        <f>SUMIF(B:B,cukier[[#This Row],[NIP]],C:C)</f>
        <v>49</v>
      </c>
      <c r="E1841" s="2">
        <f>YEAR(cukier[[#This Row],[Data]])</f>
        <v>2013</v>
      </c>
      <c r="F1841" s="2">
        <f>VLOOKUP(cukier[[#This Row],[Rok]],$U$8:$V$17,2)*cukier[[#This Row],[Ilosc]]</f>
        <v>28.860000000000003</v>
      </c>
      <c r="G1841" s="2">
        <f>SUMIFS(C:C,A:A,"&lt;"&amp;A1841,B:B,cukier[[#This Row],[NIP]])+cukier[[#This Row],[Ilosc]]</f>
        <v>49</v>
      </c>
      <c r="H1841" s="2">
        <f>IF(cukier[[#This Row],[Dotychczas Kupno]]&lt;100, 0,IF(cukier[[#This Row],[Dotychczas Kupno]]&lt;1000, 0.05, IF(cukier[[#This Row],[Dotychczas Kupno]]&lt;10000, 0.1, 0.2)))</f>
        <v>0</v>
      </c>
      <c r="I1841" s="2">
        <f>cukier[[#This Row],[Rabat]]*cukier[[#This Row],[Ilosc]]</f>
        <v>0</v>
      </c>
    </row>
    <row r="1842" spans="1:9" x14ac:dyDescent="0.25">
      <c r="A1842" s="1">
        <v>41491</v>
      </c>
      <c r="B1842" s="2" t="s">
        <v>102</v>
      </c>
      <c r="C1842">
        <v>338</v>
      </c>
      <c r="D1842">
        <f>SUMIF(B:B,cukier[[#This Row],[NIP]],C:C)</f>
        <v>7904</v>
      </c>
      <c r="E1842" s="2">
        <f>YEAR(cukier[[#This Row],[Data]])</f>
        <v>2013</v>
      </c>
      <c r="F1842" s="2">
        <f>VLOOKUP(cukier[[#This Row],[Rok]],$U$8:$V$17,2)*cukier[[#This Row],[Ilosc]]</f>
        <v>750.36</v>
      </c>
      <c r="G1842" s="2">
        <f>SUMIFS(C:C,A:A,"&lt;"&amp;A1842,B:B,cukier[[#This Row],[NIP]])+cukier[[#This Row],[Ilosc]]</f>
        <v>6177</v>
      </c>
      <c r="H1842" s="2">
        <f>IF(cukier[[#This Row],[Dotychczas Kupno]]&lt;100, 0,IF(cukier[[#This Row],[Dotychczas Kupno]]&lt;1000, 0.05, IF(cukier[[#This Row],[Dotychczas Kupno]]&lt;10000, 0.1, 0.2)))</f>
        <v>0.1</v>
      </c>
      <c r="I1842" s="2">
        <f>cukier[[#This Row],[Rabat]]*cukier[[#This Row],[Ilosc]]</f>
        <v>33.800000000000004</v>
      </c>
    </row>
    <row r="1843" spans="1:9" x14ac:dyDescent="0.25">
      <c r="A1843" s="1">
        <v>41492</v>
      </c>
      <c r="B1843" s="2" t="s">
        <v>167</v>
      </c>
      <c r="C1843">
        <v>2</v>
      </c>
      <c r="D1843">
        <f>SUMIF(B:B,cukier[[#This Row],[NIP]],C:C)</f>
        <v>24</v>
      </c>
      <c r="E1843" s="2">
        <f>YEAR(cukier[[#This Row],[Data]])</f>
        <v>2013</v>
      </c>
      <c r="F1843" s="2">
        <f>VLOOKUP(cukier[[#This Row],[Rok]],$U$8:$V$17,2)*cukier[[#This Row],[Ilosc]]</f>
        <v>4.4400000000000004</v>
      </c>
      <c r="G1843" s="2">
        <f>SUMIFS(C:C,A:A,"&lt;"&amp;A1843,B:B,cukier[[#This Row],[NIP]])+cukier[[#This Row],[Ilosc]]</f>
        <v>21</v>
      </c>
      <c r="H1843" s="2">
        <f>IF(cukier[[#This Row],[Dotychczas Kupno]]&lt;100, 0,IF(cukier[[#This Row],[Dotychczas Kupno]]&lt;1000, 0.05, IF(cukier[[#This Row],[Dotychczas Kupno]]&lt;10000, 0.1, 0.2)))</f>
        <v>0</v>
      </c>
      <c r="I1843" s="2">
        <f>cukier[[#This Row],[Rabat]]*cukier[[#This Row],[Ilosc]]</f>
        <v>0</v>
      </c>
    </row>
    <row r="1844" spans="1:9" x14ac:dyDescent="0.25">
      <c r="A1844" s="1">
        <v>41493</v>
      </c>
      <c r="B1844" s="2" t="s">
        <v>37</v>
      </c>
      <c r="C1844">
        <v>108</v>
      </c>
      <c r="D1844">
        <f>SUMIF(B:B,cukier[[#This Row],[NIP]],C:C)</f>
        <v>5232</v>
      </c>
      <c r="E1844" s="2">
        <f>YEAR(cukier[[#This Row],[Data]])</f>
        <v>2013</v>
      </c>
      <c r="F1844" s="2">
        <f>VLOOKUP(cukier[[#This Row],[Rok]],$U$8:$V$17,2)*cukier[[#This Row],[Ilosc]]</f>
        <v>239.76000000000002</v>
      </c>
      <c r="G1844" s="2">
        <f>SUMIFS(C:C,A:A,"&lt;"&amp;A1844,B:B,cukier[[#This Row],[NIP]])+cukier[[#This Row],[Ilosc]]</f>
        <v>4416</v>
      </c>
      <c r="H1844" s="2">
        <f>IF(cukier[[#This Row],[Dotychczas Kupno]]&lt;100, 0,IF(cukier[[#This Row],[Dotychczas Kupno]]&lt;1000, 0.05, IF(cukier[[#This Row],[Dotychczas Kupno]]&lt;10000, 0.1, 0.2)))</f>
        <v>0.1</v>
      </c>
      <c r="I1844" s="2">
        <f>cukier[[#This Row],[Rabat]]*cukier[[#This Row],[Ilosc]]</f>
        <v>10.8</v>
      </c>
    </row>
    <row r="1845" spans="1:9" x14ac:dyDescent="0.25">
      <c r="A1845" s="1">
        <v>41494</v>
      </c>
      <c r="B1845" s="2" t="s">
        <v>61</v>
      </c>
      <c r="C1845">
        <v>119</v>
      </c>
      <c r="D1845">
        <f>SUMIF(B:B,cukier[[#This Row],[NIP]],C:C)</f>
        <v>3705</v>
      </c>
      <c r="E1845" s="2">
        <f>YEAR(cukier[[#This Row],[Data]])</f>
        <v>2013</v>
      </c>
      <c r="F1845" s="2">
        <f>VLOOKUP(cukier[[#This Row],[Rok]],$U$8:$V$17,2)*cukier[[#This Row],[Ilosc]]</f>
        <v>264.18</v>
      </c>
      <c r="G1845" s="2">
        <f>SUMIFS(C:C,A:A,"&lt;"&amp;A1845,B:B,cukier[[#This Row],[NIP]])+cukier[[#This Row],[Ilosc]]</f>
        <v>2929</v>
      </c>
      <c r="H1845" s="2">
        <f>IF(cukier[[#This Row],[Dotychczas Kupno]]&lt;100, 0,IF(cukier[[#This Row],[Dotychczas Kupno]]&lt;1000, 0.05, IF(cukier[[#This Row],[Dotychczas Kupno]]&lt;10000, 0.1, 0.2)))</f>
        <v>0.1</v>
      </c>
      <c r="I1845" s="2">
        <f>cukier[[#This Row],[Rabat]]*cukier[[#This Row],[Ilosc]]</f>
        <v>11.9</v>
      </c>
    </row>
    <row r="1846" spans="1:9" x14ac:dyDescent="0.25">
      <c r="A1846" s="1">
        <v>41495</v>
      </c>
      <c r="B1846" s="2" t="s">
        <v>7</v>
      </c>
      <c r="C1846">
        <v>385</v>
      </c>
      <c r="D1846">
        <f>SUMIF(B:B,cukier[[#This Row],[NIP]],C:C)</f>
        <v>27505</v>
      </c>
      <c r="E1846" s="2">
        <f>YEAR(cukier[[#This Row],[Data]])</f>
        <v>2013</v>
      </c>
      <c r="F1846" s="2">
        <f>VLOOKUP(cukier[[#This Row],[Rok]],$U$8:$V$17,2)*cukier[[#This Row],[Ilosc]]</f>
        <v>854.7</v>
      </c>
      <c r="G1846" s="2">
        <f>SUMIFS(C:C,A:A,"&lt;"&amp;A1846,B:B,cukier[[#This Row],[NIP]])+cukier[[#This Row],[Ilosc]]</f>
        <v>24222</v>
      </c>
      <c r="H1846" s="2">
        <f>IF(cukier[[#This Row],[Dotychczas Kupno]]&lt;100, 0,IF(cukier[[#This Row],[Dotychczas Kupno]]&lt;1000, 0.05, IF(cukier[[#This Row],[Dotychczas Kupno]]&lt;10000, 0.1, 0.2)))</f>
        <v>0.2</v>
      </c>
      <c r="I1846" s="2">
        <f>cukier[[#This Row],[Rabat]]*cukier[[#This Row],[Ilosc]]</f>
        <v>77</v>
      </c>
    </row>
    <row r="1847" spans="1:9" x14ac:dyDescent="0.25">
      <c r="A1847" s="1">
        <v>41495</v>
      </c>
      <c r="B1847" s="2" t="s">
        <v>45</v>
      </c>
      <c r="C1847">
        <v>239</v>
      </c>
      <c r="D1847">
        <f>SUMIF(B:B,cukier[[#This Row],[NIP]],C:C)</f>
        <v>26451</v>
      </c>
      <c r="E1847" s="2">
        <f>YEAR(cukier[[#This Row],[Data]])</f>
        <v>2013</v>
      </c>
      <c r="F1847" s="2">
        <f>VLOOKUP(cukier[[#This Row],[Rok]],$U$8:$V$17,2)*cukier[[#This Row],[Ilosc]]</f>
        <v>530.58000000000004</v>
      </c>
      <c r="G1847" s="2">
        <f>SUMIFS(C:C,A:A,"&lt;"&amp;A1847,B:B,cukier[[#This Row],[NIP]])+cukier[[#This Row],[Ilosc]]</f>
        <v>22392</v>
      </c>
      <c r="H1847" s="2">
        <f>IF(cukier[[#This Row],[Dotychczas Kupno]]&lt;100, 0,IF(cukier[[#This Row],[Dotychczas Kupno]]&lt;1000, 0.05, IF(cukier[[#This Row],[Dotychczas Kupno]]&lt;10000, 0.1, 0.2)))</f>
        <v>0.2</v>
      </c>
      <c r="I1847" s="2">
        <f>cukier[[#This Row],[Rabat]]*cukier[[#This Row],[Ilosc]]</f>
        <v>47.800000000000004</v>
      </c>
    </row>
    <row r="1848" spans="1:9" x14ac:dyDescent="0.25">
      <c r="A1848" s="1">
        <v>41498</v>
      </c>
      <c r="B1848" s="2" t="s">
        <v>229</v>
      </c>
      <c r="C1848">
        <v>8</v>
      </c>
      <c r="D1848">
        <f>SUMIF(B:B,cukier[[#This Row],[NIP]],C:C)</f>
        <v>25</v>
      </c>
      <c r="E1848" s="2">
        <f>YEAR(cukier[[#This Row],[Data]])</f>
        <v>2013</v>
      </c>
      <c r="F1848" s="2">
        <f>VLOOKUP(cukier[[#This Row],[Rok]],$U$8:$V$17,2)*cukier[[#This Row],[Ilosc]]</f>
        <v>17.760000000000002</v>
      </c>
      <c r="G1848" s="2">
        <f>SUMIFS(C:C,A:A,"&lt;"&amp;A1848,B:B,cukier[[#This Row],[NIP]])+cukier[[#This Row],[Ilosc]]</f>
        <v>25</v>
      </c>
      <c r="H1848" s="2">
        <f>IF(cukier[[#This Row],[Dotychczas Kupno]]&lt;100, 0,IF(cukier[[#This Row],[Dotychczas Kupno]]&lt;1000, 0.05, IF(cukier[[#This Row],[Dotychczas Kupno]]&lt;10000, 0.1, 0.2)))</f>
        <v>0</v>
      </c>
      <c r="I1848" s="2">
        <f>cukier[[#This Row],[Rabat]]*cukier[[#This Row],[Ilosc]]</f>
        <v>0</v>
      </c>
    </row>
    <row r="1849" spans="1:9" x14ac:dyDescent="0.25">
      <c r="A1849" s="1">
        <v>41499</v>
      </c>
      <c r="B1849" s="2" t="s">
        <v>17</v>
      </c>
      <c r="C1849">
        <v>219</v>
      </c>
      <c r="D1849">
        <f>SUMIF(B:B,cukier[[#This Row],[NIP]],C:C)</f>
        <v>19896</v>
      </c>
      <c r="E1849" s="2">
        <f>YEAR(cukier[[#This Row],[Data]])</f>
        <v>2013</v>
      </c>
      <c r="F1849" s="2">
        <f>VLOOKUP(cukier[[#This Row],[Rok]],$U$8:$V$17,2)*cukier[[#This Row],[Ilosc]]</f>
        <v>486.18000000000006</v>
      </c>
      <c r="G1849" s="2">
        <f>SUMIFS(C:C,A:A,"&lt;"&amp;A1849,B:B,cukier[[#This Row],[NIP]])+cukier[[#This Row],[Ilosc]]</f>
        <v>16502</v>
      </c>
      <c r="H1849" s="2">
        <f>IF(cukier[[#This Row],[Dotychczas Kupno]]&lt;100, 0,IF(cukier[[#This Row],[Dotychczas Kupno]]&lt;1000, 0.05, IF(cukier[[#This Row],[Dotychczas Kupno]]&lt;10000, 0.1, 0.2)))</f>
        <v>0.2</v>
      </c>
      <c r="I1849" s="2">
        <f>cukier[[#This Row],[Rabat]]*cukier[[#This Row],[Ilosc]]</f>
        <v>43.800000000000004</v>
      </c>
    </row>
    <row r="1850" spans="1:9" x14ac:dyDescent="0.25">
      <c r="A1850" s="1">
        <v>41503</v>
      </c>
      <c r="B1850" s="2" t="s">
        <v>25</v>
      </c>
      <c r="C1850">
        <v>40</v>
      </c>
      <c r="D1850">
        <f>SUMIF(B:B,cukier[[#This Row],[NIP]],C:C)</f>
        <v>2717</v>
      </c>
      <c r="E1850" s="2">
        <f>YEAR(cukier[[#This Row],[Data]])</f>
        <v>2013</v>
      </c>
      <c r="F1850" s="2">
        <f>VLOOKUP(cukier[[#This Row],[Rok]],$U$8:$V$17,2)*cukier[[#This Row],[Ilosc]]</f>
        <v>88.800000000000011</v>
      </c>
      <c r="G1850" s="2">
        <f>SUMIFS(C:C,A:A,"&lt;"&amp;A1850,B:B,cukier[[#This Row],[NIP]])+cukier[[#This Row],[Ilosc]]</f>
        <v>2245</v>
      </c>
      <c r="H1850" s="2">
        <f>IF(cukier[[#This Row],[Dotychczas Kupno]]&lt;100, 0,IF(cukier[[#This Row],[Dotychczas Kupno]]&lt;1000, 0.05, IF(cukier[[#This Row],[Dotychczas Kupno]]&lt;10000, 0.1, 0.2)))</f>
        <v>0.1</v>
      </c>
      <c r="I1850" s="2">
        <f>cukier[[#This Row],[Rabat]]*cukier[[#This Row],[Ilosc]]</f>
        <v>4</v>
      </c>
    </row>
    <row r="1851" spans="1:9" x14ac:dyDescent="0.25">
      <c r="A1851" s="1">
        <v>41503</v>
      </c>
      <c r="B1851" s="2" t="s">
        <v>102</v>
      </c>
      <c r="C1851">
        <v>166</v>
      </c>
      <c r="D1851">
        <f>SUMIF(B:B,cukier[[#This Row],[NIP]],C:C)</f>
        <v>7904</v>
      </c>
      <c r="E1851" s="2">
        <f>YEAR(cukier[[#This Row],[Data]])</f>
        <v>2013</v>
      </c>
      <c r="F1851" s="2">
        <f>VLOOKUP(cukier[[#This Row],[Rok]],$U$8:$V$17,2)*cukier[[#This Row],[Ilosc]]</f>
        <v>368.52000000000004</v>
      </c>
      <c r="G1851" s="2">
        <f>SUMIFS(C:C,A:A,"&lt;"&amp;A1851,B:B,cukier[[#This Row],[NIP]])+cukier[[#This Row],[Ilosc]]</f>
        <v>6343</v>
      </c>
      <c r="H1851" s="2">
        <f>IF(cukier[[#This Row],[Dotychczas Kupno]]&lt;100, 0,IF(cukier[[#This Row],[Dotychczas Kupno]]&lt;1000, 0.05, IF(cukier[[#This Row],[Dotychczas Kupno]]&lt;10000, 0.1, 0.2)))</f>
        <v>0.1</v>
      </c>
      <c r="I1851" s="2">
        <f>cukier[[#This Row],[Rabat]]*cukier[[#This Row],[Ilosc]]</f>
        <v>16.600000000000001</v>
      </c>
    </row>
    <row r="1852" spans="1:9" x14ac:dyDescent="0.25">
      <c r="A1852" s="1">
        <v>41504</v>
      </c>
      <c r="B1852" s="2" t="s">
        <v>66</v>
      </c>
      <c r="C1852">
        <v>168</v>
      </c>
      <c r="D1852">
        <f>SUMIF(B:B,cukier[[#This Row],[NIP]],C:C)</f>
        <v>3795</v>
      </c>
      <c r="E1852" s="2">
        <f>YEAR(cukier[[#This Row],[Data]])</f>
        <v>2013</v>
      </c>
      <c r="F1852" s="2">
        <f>VLOOKUP(cukier[[#This Row],[Rok]],$U$8:$V$17,2)*cukier[[#This Row],[Ilosc]]</f>
        <v>372.96000000000004</v>
      </c>
      <c r="G1852" s="2">
        <f>SUMIFS(C:C,A:A,"&lt;"&amp;A1852,B:B,cukier[[#This Row],[NIP]])+cukier[[#This Row],[Ilosc]]</f>
        <v>3547</v>
      </c>
      <c r="H1852" s="2">
        <f>IF(cukier[[#This Row],[Dotychczas Kupno]]&lt;100, 0,IF(cukier[[#This Row],[Dotychczas Kupno]]&lt;1000, 0.05, IF(cukier[[#This Row],[Dotychczas Kupno]]&lt;10000, 0.1, 0.2)))</f>
        <v>0.1</v>
      </c>
      <c r="I1852" s="2">
        <f>cukier[[#This Row],[Rabat]]*cukier[[#This Row],[Ilosc]]</f>
        <v>16.8</v>
      </c>
    </row>
    <row r="1853" spans="1:9" x14ac:dyDescent="0.25">
      <c r="A1853" s="1">
        <v>41505</v>
      </c>
      <c r="B1853" s="2" t="s">
        <v>131</v>
      </c>
      <c r="C1853">
        <v>96</v>
      </c>
      <c r="D1853">
        <f>SUMIF(B:B,cukier[[#This Row],[NIP]],C:C)</f>
        <v>1503</v>
      </c>
      <c r="E1853" s="2">
        <f>YEAR(cukier[[#This Row],[Data]])</f>
        <v>2013</v>
      </c>
      <c r="F1853" s="2">
        <f>VLOOKUP(cukier[[#This Row],[Rok]],$U$8:$V$17,2)*cukier[[#This Row],[Ilosc]]</f>
        <v>213.12</v>
      </c>
      <c r="G1853" s="2">
        <f>SUMIFS(C:C,A:A,"&lt;"&amp;A1853,B:B,cukier[[#This Row],[NIP]])+cukier[[#This Row],[Ilosc]]</f>
        <v>1030</v>
      </c>
      <c r="H1853" s="2">
        <f>IF(cukier[[#This Row],[Dotychczas Kupno]]&lt;100, 0,IF(cukier[[#This Row],[Dotychczas Kupno]]&lt;1000, 0.05, IF(cukier[[#This Row],[Dotychczas Kupno]]&lt;10000, 0.1, 0.2)))</f>
        <v>0.1</v>
      </c>
      <c r="I1853" s="2">
        <f>cukier[[#This Row],[Rabat]]*cukier[[#This Row],[Ilosc]]</f>
        <v>9.6000000000000014</v>
      </c>
    </row>
    <row r="1854" spans="1:9" x14ac:dyDescent="0.25">
      <c r="A1854" s="1">
        <v>41506</v>
      </c>
      <c r="B1854" s="2" t="s">
        <v>10</v>
      </c>
      <c r="C1854">
        <v>23</v>
      </c>
      <c r="D1854">
        <f>SUMIF(B:B,cukier[[#This Row],[NIP]],C:C)</f>
        <v>4831</v>
      </c>
      <c r="E1854" s="2">
        <f>YEAR(cukier[[#This Row],[Data]])</f>
        <v>2013</v>
      </c>
      <c r="F1854" s="2">
        <f>VLOOKUP(cukier[[#This Row],[Rok]],$U$8:$V$17,2)*cukier[[#This Row],[Ilosc]]</f>
        <v>51.06</v>
      </c>
      <c r="G1854" s="2">
        <f>SUMIFS(C:C,A:A,"&lt;"&amp;A1854,B:B,cukier[[#This Row],[NIP]])+cukier[[#This Row],[Ilosc]]</f>
        <v>4089</v>
      </c>
      <c r="H1854" s="2">
        <f>IF(cukier[[#This Row],[Dotychczas Kupno]]&lt;100, 0,IF(cukier[[#This Row],[Dotychczas Kupno]]&lt;1000, 0.05, IF(cukier[[#This Row],[Dotychczas Kupno]]&lt;10000, 0.1, 0.2)))</f>
        <v>0.1</v>
      </c>
      <c r="I1854" s="2">
        <f>cukier[[#This Row],[Rabat]]*cukier[[#This Row],[Ilosc]]</f>
        <v>2.3000000000000003</v>
      </c>
    </row>
    <row r="1855" spans="1:9" x14ac:dyDescent="0.25">
      <c r="A1855" s="1">
        <v>41509</v>
      </c>
      <c r="B1855" s="2" t="s">
        <v>177</v>
      </c>
      <c r="C1855">
        <v>8</v>
      </c>
      <c r="D1855">
        <f>SUMIF(B:B,cukier[[#This Row],[NIP]],C:C)</f>
        <v>29</v>
      </c>
      <c r="E1855" s="2">
        <f>YEAR(cukier[[#This Row],[Data]])</f>
        <v>2013</v>
      </c>
      <c r="F1855" s="2">
        <f>VLOOKUP(cukier[[#This Row],[Rok]],$U$8:$V$17,2)*cukier[[#This Row],[Ilosc]]</f>
        <v>17.760000000000002</v>
      </c>
      <c r="G1855" s="2">
        <f>SUMIFS(C:C,A:A,"&lt;"&amp;A1855,B:B,cukier[[#This Row],[NIP]])+cukier[[#This Row],[Ilosc]]</f>
        <v>29</v>
      </c>
      <c r="H1855" s="2">
        <f>IF(cukier[[#This Row],[Dotychczas Kupno]]&lt;100, 0,IF(cukier[[#This Row],[Dotychczas Kupno]]&lt;1000, 0.05, IF(cukier[[#This Row],[Dotychczas Kupno]]&lt;10000, 0.1, 0.2)))</f>
        <v>0</v>
      </c>
      <c r="I1855" s="2">
        <f>cukier[[#This Row],[Rabat]]*cukier[[#This Row],[Ilosc]]</f>
        <v>0</v>
      </c>
    </row>
    <row r="1856" spans="1:9" x14ac:dyDescent="0.25">
      <c r="A1856" s="1">
        <v>41509</v>
      </c>
      <c r="B1856" s="2" t="s">
        <v>106</v>
      </c>
      <c r="C1856">
        <v>1</v>
      </c>
      <c r="D1856">
        <f>SUMIF(B:B,cukier[[#This Row],[NIP]],C:C)</f>
        <v>27</v>
      </c>
      <c r="E1856" s="2">
        <f>YEAR(cukier[[#This Row],[Data]])</f>
        <v>2013</v>
      </c>
      <c r="F1856" s="2">
        <f>VLOOKUP(cukier[[#This Row],[Rok]],$U$8:$V$17,2)*cukier[[#This Row],[Ilosc]]</f>
        <v>2.2200000000000002</v>
      </c>
      <c r="G1856" s="2">
        <f>SUMIFS(C:C,A:A,"&lt;"&amp;A1856,B:B,cukier[[#This Row],[NIP]])+cukier[[#This Row],[Ilosc]]</f>
        <v>27</v>
      </c>
      <c r="H1856" s="2">
        <f>IF(cukier[[#This Row],[Dotychczas Kupno]]&lt;100, 0,IF(cukier[[#This Row],[Dotychczas Kupno]]&lt;1000, 0.05, IF(cukier[[#This Row],[Dotychczas Kupno]]&lt;10000, 0.1, 0.2)))</f>
        <v>0</v>
      </c>
      <c r="I1856" s="2">
        <f>cukier[[#This Row],[Rabat]]*cukier[[#This Row],[Ilosc]]</f>
        <v>0</v>
      </c>
    </row>
    <row r="1857" spans="1:9" x14ac:dyDescent="0.25">
      <c r="A1857" s="1">
        <v>41509</v>
      </c>
      <c r="B1857" s="2" t="s">
        <v>15</v>
      </c>
      <c r="C1857">
        <v>4</v>
      </c>
      <c r="D1857">
        <f>SUMIF(B:B,cukier[[#This Row],[NIP]],C:C)</f>
        <v>39</v>
      </c>
      <c r="E1857" s="2">
        <f>YEAR(cukier[[#This Row],[Data]])</f>
        <v>2013</v>
      </c>
      <c r="F1857" s="2">
        <f>VLOOKUP(cukier[[#This Row],[Rok]],$U$8:$V$17,2)*cukier[[#This Row],[Ilosc]]</f>
        <v>8.8800000000000008</v>
      </c>
      <c r="G1857" s="2">
        <f>SUMIFS(C:C,A:A,"&lt;"&amp;A1857,B:B,cukier[[#This Row],[NIP]])+cukier[[#This Row],[Ilosc]]</f>
        <v>39</v>
      </c>
      <c r="H1857" s="2">
        <f>IF(cukier[[#This Row],[Dotychczas Kupno]]&lt;100, 0,IF(cukier[[#This Row],[Dotychczas Kupno]]&lt;1000, 0.05, IF(cukier[[#This Row],[Dotychczas Kupno]]&lt;10000, 0.1, 0.2)))</f>
        <v>0</v>
      </c>
      <c r="I1857" s="2">
        <f>cukier[[#This Row],[Rabat]]*cukier[[#This Row],[Ilosc]]</f>
        <v>0</v>
      </c>
    </row>
    <row r="1858" spans="1:9" x14ac:dyDescent="0.25">
      <c r="A1858" s="1">
        <v>41512</v>
      </c>
      <c r="B1858" s="2" t="s">
        <v>120</v>
      </c>
      <c r="C1858">
        <v>170</v>
      </c>
      <c r="D1858">
        <f>SUMIF(B:B,cukier[[#This Row],[NIP]],C:C)</f>
        <v>815</v>
      </c>
      <c r="E1858" s="2">
        <f>YEAR(cukier[[#This Row],[Data]])</f>
        <v>2013</v>
      </c>
      <c r="F1858" s="2">
        <f>VLOOKUP(cukier[[#This Row],[Rok]],$U$8:$V$17,2)*cukier[[#This Row],[Ilosc]]</f>
        <v>377.40000000000003</v>
      </c>
      <c r="G1858" s="2">
        <f>SUMIFS(C:C,A:A,"&lt;"&amp;A1858,B:B,cukier[[#This Row],[NIP]])+cukier[[#This Row],[Ilosc]]</f>
        <v>759</v>
      </c>
      <c r="H1858" s="2">
        <f>IF(cukier[[#This Row],[Dotychczas Kupno]]&lt;100, 0,IF(cukier[[#This Row],[Dotychczas Kupno]]&lt;1000, 0.05, IF(cukier[[#This Row],[Dotychczas Kupno]]&lt;10000, 0.1, 0.2)))</f>
        <v>0.05</v>
      </c>
      <c r="I1858" s="2">
        <f>cukier[[#This Row],[Rabat]]*cukier[[#This Row],[Ilosc]]</f>
        <v>8.5</v>
      </c>
    </row>
    <row r="1859" spans="1:9" x14ac:dyDescent="0.25">
      <c r="A1859" s="1">
        <v>41514</v>
      </c>
      <c r="B1859" s="2" t="s">
        <v>45</v>
      </c>
      <c r="C1859">
        <v>193</v>
      </c>
      <c r="D1859">
        <f>SUMIF(B:B,cukier[[#This Row],[NIP]],C:C)</f>
        <v>26451</v>
      </c>
      <c r="E1859" s="2">
        <f>YEAR(cukier[[#This Row],[Data]])</f>
        <v>2013</v>
      </c>
      <c r="F1859" s="2">
        <f>VLOOKUP(cukier[[#This Row],[Rok]],$U$8:$V$17,2)*cukier[[#This Row],[Ilosc]]</f>
        <v>428.46000000000004</v>
      </c>
      <c r="G1859" s="2">
        <f>SUMIFS(C:C,A:A,"&lt;"&amp;A1859,B:B,cukier[[#This Row],[NIP]])+cukier[[#This Row],[Ilosc]]</f>
        <v>22585</v>
      </c>
      <c r="H1859" s="2">
        <f>IF(cukier[[#This Row],[Dotychczas Kupno]]&lt;100, 0,IF(cukier[[#This Row],[Dotychczas Kupno]]&lt;1000, 0.05, IF(cukier[[#This Row],[Dotychczas Kupno]]&lt;10000, 0.1, 0.2)))</f>
        <v>0.2</v>
      </c>
      <c r="I1859" s="2">
        <f>cukier[[#This Row],[Rabat]]*cukier[[#This Row],[Ilosc]]</f>
        <v>38.6</v>
      </c>
    </row>
    <row r="1860" spans="1:9" x14ac:dyDescent="0.25">
      <c r="A1860" s="1">
        <v>41517</v>
      </c>
      <c r="B1860" s="2" t="s">
        <v>234</v>
      </c>
      <c r="C1860">
        <v>5</v>
      </c>
      <c r="D1860">
        <f>SUMIF(B:B,cukier[[#This Row],[NIP]],C:C)</f>
        <v>8</v>
      </c>
      <c r="E1860" s="2">
        <f>YEAR(cukier[[#This Row],[Data]])</f>
        <v>2013</v>
      </c>
      <c r="F1860" s="2">
        <f>VLOOKUP(cukier[[#This Row],[Rok]],$U$8:$V$17,2)*cukier[[#This Row],[Ilosc]]</f>
        <v>11.100000000000001</v>
      </c>
      <c r="G1860" s="2">
        <f>SUMIFS(C:C,A:A,"&lt;"&amp;A1860,B:B,cukier[[#This Row],[NIP]])+cukier[[#This Row],[Ilosc]]</f>
        <v>5</v>
      </c>
      <c r="H1860" s="2">
        <f>IF(cukier[[#This Row],[Dotychczas Kupno]]&lt;100, 0,IF(cukier[[#This Row],[Dotychczas Kupno]]&lt;1000, 0.05, IF(cukier[[#This Row],[Dotychczas Kupno]]&lt;10000, 0.1, 0.2)))</f>
        <v>0</v>
      </c>
      <c r="I1860" s="2">
        <f>cukier[[#This Row],[Rabat]]*cukier[[#This Row],[Ilosc]]</f>
        <v>0</v>
      </c>
    </row>
    <row r="1861" spans="1:9" x14ac:dyDescent="0.25">
      <c r="A1861" s="1">
        <v>41520</v>
      </c>
      <c r="B1861" s="2" t="s">
        <v>62</v>
      </c>
      <c r="C1861">
        <v>5</v>
      </c>
      <c r="D1861">
        <f>SUMIF(B:B,cukier[[#This Row],[NIP]],C:C)</f>
        <v>36</v>
      </c>
      <c r="E1861" s="2">
        <f>YEAR(cukier[[#This Row],[Data]])</f>
        <v>2013</v>
      </c>
      <c r="F1861" s="2">
        <f>VLOOKUP(cukier[[#This Row],[Rok]],$U$8:$V$17,2)*cukier[[#This Row],[Ilosc]]</f>
        <v>11.100000000000001</v>
      </c>
      <c r="G1861" s="2">
        <f>SUMIFS(C:C,A:A,"&lt;"&amp;A1861,B:B,cukier[[#This Row],[NIP]])+cukier[[#This Row],[Ilosc]]</f>
        <v>24</v>
      </c>
      <c r="H1861" s="2">
        <f>IF(cukier[[#This Row],[Dotychczas Kupno]]&lt;100, 0,IF(cukier[[#This Row],[Dotychczas Kupno]]&lt;1000, 0.05, IF(cukier[[#This Row],[Dotychczas Kupno]]&lt;10000, 0.1, 0.2)))</f>
        <v>0</v>
      </c>
      <c r="I1861" s="2">
        <f>cukier[[#This Row],[Rabat]]*cukier[[#This Row],[Ilosc]]</f>
        <v>0</v>
      </c>
    </row>
    <row r="1862" spans="1:9" x14ac:dyDescent="0.25">
      <c r="A1862" s="1">
        <v>41520</v>
      </c>
      <c r="B1862" s="2" t="s">
        <v>64</v>
      </c>
      <c r="C1862">
        <v>15</v>
      </c>
      <c r="D1862">
        <f>SUMIF(B:B,cukier[[#This Row],[NIP]],C:C)</f>
        <v>34</v>
      </c>
      <c r="E1862" s="2">
        <f>YEAR(cukier[[#This Row],[Data]])</f>
        <v>2013</v>
      </c>
      <c r="F1862" s="2">
        <f>VLOOKUP(cukier[[#This Row],[Rok]],$U$8:$V$17,2)*cukier[[#This Row],[Ilosc]]</f>
        <v>33.300000000000004</v>
      </c>
      <c r="G1862" s="2">
        <f>SUMIFS(C:C,A:A,"&lt;"&amp;A1862,B:B,cukier[[#This Row],[NIP]])+cukier[[#This Row],[Ilosc]]</f>
        <v>34</v>
      </c>
      <c r="H1862" s="2">
        <f>IF(cukier[[#This Row],[Dotychczas Kupno]]&lt;100, 0,IF(cukier[[#This Row],[Dotychczas Kupno]]&lt;1000, 0.05, IF(cukier[[#This Row],[Dotychczas Kupno]]&lt;10000, 0.1, 0.2)))</f>
        <v>0</v>
      </c>
      <c r="I1862" s="2">
        <f>cukier[[#This Row],[Rabat]]*cukier[[#This Row],[Ilosc]]</f>
        <v>0</v>
      </c>
    </row>
    <row r="1863" spans="1:9" x14ac:dyDescent="0.25">
      <c r="A1863" s="1">
        <v>41525</v>
      </c>
      <c r="B1863" s="2" t="s">
        <v>109</v>
      </c>
      <c r="C1863">
        <v>14</v>
      </c>
      <c r="D1863">
        <f>SUMIF(B:B,cukier[[#This Row],[NIP]],C:C)</f>
        <v>52</v>
      </c>
      <c r="E1863" s="2">
        <f>YEAR(cukier[[#This Row],[Data]])</f>
        <v>2013</v>
      </c>
      <c r="F1863" s="2">
        <f>VLOOKUP(cukier[[#This Row],[Rok]],$U$8:$V$17,2)*cukier[[#This Row],[Ilosc]]</f>
        <v>31.080000000000002</v>
      </c>
      <c r="G1863" s="2">
        <f>SUMIFS(C:C,A:A,"&lt;"&amp;A1863,B:B,cukier[[#This Row],[NIP]])+cukier[[#This Row],[Ilosc]]</f>
        <v>52</v>
      </c>
      <c r="H1863" s="2">
        <f>IF(cukier[[#This Row],[Dotychczas Kupno]]&lt;100, 0,IF(cukier[[#This Row],[Dotychczas Kupno]]&lt;1000, 0.05, IF(cukier[[#This Row],[Dotychczas Kupno]]&lt;10000, 0.1, 0.2)))</f>
        <v>0</v>
      </c>
      <c r="I1863" s="2">
        <f>cukier[[#This Row],[Rabat]]*cukier[[#This Row],[Ilosc]]</f>
        <v>0</v>
      </c>
    </row>
    <row r="1864" spans="1:9" x14ac:dyDescent="0.25">
      <c r="A1864" s="1">
        <v>41525</v>
      </c>
      <c r="B1864" s="2" t="s">
        <v>37</v>
      </c>
      <c r="C1864">
        <v>96</v>
      </c>
      <c r="D1864">
        <f>SUMIF(B:B,cukier[[#This Row],[NIP]],C:C)</f>
        <v>5232</v>
      </c>
      <c r="E1864" s="2">
        <f>YEAR(cukier[[#This Row],[Data]])</f>
        <v>2013</v>
      </c>
      <c r="F1864" s="2">
        <f>VLOOKUP(cukier[[#This Row],[Rok]],$U$8:$V$17,2)*cukier[[#This Row],[Ilosc]]</f>
        <v>213.12</v>
      </c>
      <c r="G1864" s="2">
        <f>SUMIFS(C:C,A:A,"&lt;"&amp;A1864,B:B,cukier[[#This Row],[NIP]])+cukier[[#This Row],[Ilosc]]</f>
        <v>4512</v>
      </c>
      <c r="H1864" s="2">
        <f>IF(cukier[[#This Row],[Dotychczas Kupno]]&lt;100, 0,IF(cukier[[#This Row],[Dotychczas Kupno]]&lt;1000, 0.05, IF(cukier[[#This Row],[Dotychczas Kupno]]&lt;10000, 0.1, 0.2)))</f>
        <v>0.1</v>
      </c>
      <c r="I1864" s="2">
        <f>cukier[[#This Row],[Rabat]]*cukier[[#This Row],[Ilosc]]</f>
        <v>9.6000000000000014</v>
      </c>
    </row>
    <row r="1865" spans="1:9" x14ac:dyDescent="0.25">
      <c r="A1865" s="1">
        <v>41529</v>
      </c>
      <c r="B1865" s="2" t="s">
        <v>162</v>
      </c>
      <c r="C1865">
        <v>1</v>
      </c>
      <c r="D1865">
        <f>SUMIF(B:B,cukier[[#This Row],[NIP]],C:C)</f>
        <v>31</v>
      </c>
      <c r="E1865" s="2">
        <f>YEAR(cukier[[#This Row],[Data]])</f>
        <v>2013</v>
      </c>
      <c r="F1865" s="2">
        <f>VLOOKUP(cukier[[#This Row],[Rok]],$U$8:$V$17,2)*cukier[[#This Row],[Ilosc]]</f>
        <v>2.2200000000000002</v>
      </c>
      <c r="G1865" s="2">
        <f>SUMIFS(C:C,A:A,"&lt;"&amp;A1865,B:B,cukier[[#This Row],[NIP]])+cukier[[#This Row],[Ilosc]]</f>
        <v>31</v>
      </c>
      <c r="H1865" s="2">
        <f>IF(cukier[[#This Row],[Dotychczas Kupno]]&lt;100, 0,IF(cukier[[#This Row],[Dotychczas Kupno]]&lt;1000, 0.05, IF(cukier[[#This Row],[Dotychczas Kupno]]&lt;10000, 0.1, 0.2)))</f>
        <v>0</v>
      </c>
      <c r="I1865" s="2">
        <f>cukier[[#This Row],[Rabat]]*cukier[[#This Row],[Ilosc]]</f>
        <v>0</v>
      </c>
    </row>
    <row r="1866" spans="1:9" x14ac:dyDescent="0.25">
      <c r="A1866" s="1">
        <v>41533</v>
      </c>
      <c r="B1866" s="2" t="s">
        <v>69</v>
      </c>
      <c r="C1866">
        <v>164</v>
      </c>
      <c r="D1866">
        <f>SUMIF(B:B,cukier[[#This Row],[NIP]],C:C)</f>
        <v>3803</v>
      </c>
      <c r="E1866" s="2">
        <f>YEAR(cukier[[#This Row],[Data]])</f>
        <v>2013</v>
      </c>
      <c r="F1866" s="2">
        <f>VLOOKUP(cukier[[#This Row],[Rok]],$U$8:$V$17,2)*cukier[[#This Row],[Ilosc]]</f>
        <v>364.08000000000004</v>
      </c>
      <c r="G1866" s="2">
        <f>SUMIFS(C:C,A:A,"&lt;"&amp;A1866,B:B,cukier[[#This Row],[NIP]])+cukier[[#This Row],[Ilosc]]</f>
        <v>3156</v>
      </c>
      <c r="H1866" s="2">
        <f>IF(cukier[[#This Row],[Dotychczas Kupno]]&lt;100, 0,IF(cukier[[#This Row],[Dotychczas Kupno]]&lt;1000, 0.05, IF(cukier[[#This Row],[Dotychczas Kupno]]&lt;10000, 0.1, 0.2)))</f>
        <v>0.1</v>
      </c>
      <c r="I1866" s="2">
        <f>cukier[[#This Row],[Rabat]]*cukier[[#This Row],[Ilosc]]</f>
        <v>16.400000000000002</v>
      </c>
    </row>
    <row r="1867" spans="1:9" x14ac:dyDescent="0.25">
      <c r="A1867" s="1">
        <v>41534</v>
      </c>
      <c r="B1867" s="2" t="s">
        <v>22</v>
      </c>
      <c r="C1867">
        <v>105</v>
      </c>
      <c r="D1867">
        <f>SUMIF(B:B,cukier[[#This Row],[NIP]],C:C)</f>
        <v>26025</v>
      </c>
      <c r="E1867" s="2">
        <f>YEAR(cukier[[#This Row],[Data]])</f>
        <v>2013</v>
      </c>
      <c r="F1867" s="2">
        <f>VLOOKUP(cukier[[#This Row],[Rok]],$U$8:$V$17,2)*cukier[[#This Row],[Ilosc]]</f>
        <v>233.10000000000002</v>
      </c>
      <c r="G1867" s="2">
        <f>SUMIFS(C:C,A:A,"&lt;"&amp;A1867,B:B,cukier[[#This Row],[NIP]])+cukier[[#This Row],[Ilosc]]</f>
        <v>20294</v>
      </c>
      <c r="H1867" s="2">
        <f>IF(cukier[[#This Row],[Dotychczas Kupno]]&lt;100, 0,IF(cukier[[#This Row],[Dotychczas Kupno]]&lt;1000, 0.05, IF(cukier[[#This Row],[Dotychczas Kupno]]&lt;10000, 0.1, 0.2)))</f>
        <v>0.2</v>
      </c>
      <c r="I1867" s="2">
        <f>cukier[[#This Row],[Rabat]]*cukier[[#This Row],[Ilosc]]</f>
        <v>21</v>
      </c>
    </row>
    <row r="1868" spans="1:9" x14ac:dyDescent="0.25">
      <c r="A1868" s="1">
        <v>41536</v>
      </c>
      <c r="B1868" s="2" t="s">
        <v>210</v>
      </c>
      <c r="C1868">
        <v>17</v>
      </c>
      <c r="D1868">
        <f>SUMIF(B:B,cukier[[#This Row],[NIP]],C:C)</f>
        <v>33</v>
      </c>
      <c r="E1868" s="2">
        <f>YEAR(cukier[[#This Row],[Data]])</f>
        <v>2013</v>
      </c>
      <c r="F1868" s="2">
        <f>VLOOKUP(cukier[[#This Row],[Rok]],$U$8:$V$17,2)*cukier[[#This Row],[Ilosc]]</f>
        <v>37.74</v>
      </c>
      <c r="G1868" s="2">
        <f>SUMIFS(C:C,A:A,"&lt;"&amp;A1868,B:B,cukier[[#This Row],[NIP]])+cukier[[#This Row],[Ilosc]]</f>
        <v>19</v>
      </c>
      <c r="H1868" s="2">
        <f>IF(cukier[[#This Row],[Dotychczas Kupno]]&lt;100, 0,IF(cukier[[#This Row],[Dotychczas Kupno]]&lt;1000, 0.05, IF(cukier[[#This Row],[Dotychczas Kupno]]&lt;10000, 0.1, 0.2)))</f>
        <v>0</v>
      </c>
      <c r="I1868" s="2">
        <f>cukier[[#This Row],[Rabat]]*cukier[[#This Row],[Ilosc]]</f>
        <v>0</v>
      </c>
    </row>
    <row r="1869" spans="1:9" x14ac:dyDescent="0.25">
      <c r="A1869" s="1">
        <v>41538</v>
      </c>
      <c r="B1869" s="2" t="s">
        <v>200</v>
      </c>
      <c r="C1869">
        <v>5</v>
      </c>
      <c r="D1869">
        <f>SUMIF(B:B,cukier[[#This Row],[NIP]],C:C)</f>
        <v>27</v>
      </c>
      <c r="E1869" s="2">
        <f>YEAR(cukier[[#This Row],[Data]])</f>
        <v>2013</v>
      </c>
      <c r="F1869" s="2">
        <f>VLOOKUP(cukier[[#This Row],[Rok]],$U$8:$V$17,2)*cukier[[#This Row],[Ilosc]]</f>
        <v>11.100000000000001</v>
      </c>
      <c r="G1869" s="2">
        <f>SUMIFS(C:C,A:A,"&lt;"&amp;A1869,B:B,cukier[[#This Row],[NIP]])+cukier[[#This Row],[Ilosc]]</f>
        <v>27</v>
      </c>
      <c r="H1869" s="2">
        <f>IF(cukier[[#This Row],[Dotychczas Kupno]]&lt;100, 0,IF(cukier[[#This Row],[Dotychczas Kupno]]&lt;1000, 0.05, IF(cukier[[#This Row],[Dotychczas Kupno]]&lt;10000, 0.1, 0.2)))</f>
        <v>0</v>
      </c>
      <c r="I1869" s="2">
        <f>cukier[[#This Row],[Rabat]]*cukier[[#This Row],[Ilosc]]</f>
        <v>0</v>
      </c>
    </row>
    <row r="1870" spans="1:9" x14ac:dyDescent="0.25">
      <c r="A1870" s="1">
        <v>41543</v>
      </c>
      <c r="B1870" s="2" t="s">
        <v>45</v>
      </c>
      <c r="C1870">
        <v>212</v>
      </c>
      <c r="D1870">
        <f>SUMIF(B:B,cukier[[#This Row],[NIP]],C:C)</f>
        <v>26451</v>
      </c>
      <c r="E1870" s="2">
        <f>YEAR(cukier[[#This Row],[Data]])</f>
        <v>2013</v>
      </c>
      <c r="F1870" s="2">
        <f>VLOOKUP(cukier[[#This Row],[Rok]],$U$8:$V$17,2)*cukier[[#This Row],[Ilosc]]</f>
        <v>470.64000000000004</v>
      </c>
      <c r="G1870" s="2">
        <f>SUMIFS(C:C,A:A,"&lt;"&amp;A1870,B:B,cukier[[#This Row],[NIP]])+cukier[[#This Row],[Ilosc]]</f>
        <v>22797</v>
      </c>
      <c r="H1870" s="2">
        <f>IF(cukier[[#This Row],[Dotychczas Kupno]]&lt;100, 0,IF(cukier[[#This Row],[Dotychczas Kupno]]&lt;1000, 0.05, IF(cukier[[#This Row],[Dotychczas Kupno]]&lt;10000, 0.1, 0.2)))</f>
        <v>0.2</v>
      </c>
      <c r="I1870" s="2">
        <f>cukier[[#This Row],[Rabat]]*cukier[[#This Row],[Ilosc]]</f>
        <v>42.400000000000006</v>
      </c>
    </row>
    <row r="1871" spans="1:9" x14ac:dyDescent="0.25">
      <c r="A1871" s="1">
        <v>41543</v>
      </c>
      <c r="B1871" s="2" t="s">
        <v>9</v>
      </c>
      <c r="C1871">
        <v>128</v>
      </c>
      <c r="D1871">
        <f>SUMIF(B:B,cukier[[#This Row],[NIP]],C:C)</f>
        <v>26955</v>
      </c>
      <c r="E1871" s="2">
        <f>YEAR(cukier[[#This Row],[Data]])</f>
        <v>2013</v>
      </c>
      <c r="F1871" s="2">
        <f>VLOOKUP(cukier[[#This Row],[Rok]],$U$8:$V$17,2)*cukier[[#This Row],[Ilosc]]</f>
        <v>284.16000000000003</v>
      </c>
      <c r="G1871" s="2">
        <f>SUMIFS(C:C,A:A,"&lt;"&amp;A1871,B:B,cukier[[#This Row],[NIP]])+cukier[[#This Row],[Ilosc]]</f>
        <v>23311</v>
      </c>
      <c r="H1871" s="2">
        <f>IF(cukier[[#This Row],[Dotychczas Kupno]]&lt;100, 0,IF(cukier[[#This Row],[Dotychczas Kupno]]&lt;1000, 0.05, IF(cukier[[#This Row],[Dotychczas Kupno]]&lt;10000, 0.1, 0.2)))</f>
        <v>0.2</v>
      </c>
      <c r="I1871" s="2">
        <f>cukier[[#This Row],[Rabat]]*cukier[[#This Row],[Ilosc]]</f>
        <v>25.6</v>
      </c>
    </row>
    <row r="1872" spans="1:9" x14ac:dyDescent="0.25">
      <c r="A1872" s="1">
        <v>41543</v>
      </c>
      <c r="B1872" s="2" t="s">
        <v>28</v>
      </c>
      <c r="C1872">
        <v>147</v>
      </c>
      <c r="D1872">
        <f>SUMIF(B:B,cukier[[#This Row],[NIP]],C:C)</f>
        <v>4440</v>
      </c>
      <c r="E1872" s="2">
        <f>YEAR(cukier[[#This Row],[Data]])</f>
        <v>2013</v>
      </c>
      <c r="F1872" s="2">
        <f>VLOOKUP(cukier[[#This Row],[Rok]],$U$8:$V$17,2)*cukier[[#This Row],[Ilosc]]</f>
        <v>326.34000000000003</v>
      </c>
      <c r="G1872" s="2">
        <f>SUMIFS(C:C,A:A,"&lt;"&amp;A1872,B:B,cukier[[#This Row],[NIP]])+cukier[[#This Row],[Ilosc]]</f>
        <v>4062</v>
      </c>
      <c r="H1872" s="2">
        <f>IF(cukier[[#This Row],[Dotychczas Kupno]]&lt;100, 0,IF(cukier[[#This Row],[Dotychczas Kupno]]&lt;1000, 0.05, IF(cukier[[#This Row],[Dotychczas Kupno]]&lt;10000, 0.1, 0.2)))</f>
        <v>0.1</v>
      </c>
      <c r="I1872" s="2">
        <f>cukier[[#This Row],[Rabat]]*cukier[[#This Row],[Ilosc]]</f>
        <v>14.700000000000001</v>
      </c>
    </row>
    <row r="1873" spans="1:9" x14ac:dyDescent="0.25">
      <c r="A1873" s="1">
        <v>41544</v>
      </c>
      <c r="B1873" s="2" t="s">
        <v>14</v>
      </c>
      <c r="C1873">
        <v>436</v>
      </c>
      <c r="D1873">
        <f>SUMIF(B:B,cukier[[#This Row],[NIP]],C:C)</f>
        <v>23660</v>
      </c>
      <c r="E1873" s="2">
        <f>YEAR(cukier[[#This Row],[Data]])</f>
        <v>2013</v>
      </c>
      <c r="F1873" s="2">
        <f>VLOOKUP(cukier[[#This Row],[Rok]],$U$8:$V$17,2)*cukier[[#This Row],[Ilosc]]</f>
        <v>967.92000000000007</v>
      </c>
      <c r="G1873" s="2">
        <f>SUMIFS(C:C,A:A,"&lt;"&amp;A1873,B:B,cukier[[#This Row],[NIP]])+cukier[[#This Row],[Ilosc]]</f>
        <v>20793</v>
      </c>
      <c r="H1873" s="2">
        <f>IF(cukier[[#This Row],[Dotychczas Kupno]]&lt;100, 0,IF(cukier[[#This Row],[Dotychczas Kupno]]&lt;1000, 0.05, IF(cukier[[#This Row],[Dotychczas Kupno]]&lt;10000, 0.1, 0.2)))</f>
        <v>0.2</v>
      </c>
      <c r="I1873" s="2">
        <f>cukier[[#This Row],[Rabat]]*cukier[[#This Row],[Ilosc]]</f>
        <v>87.2</v>
      </c>
    </row>
    <row r="1874" spans="1:9" x14ac:dyDescent="0.25">
      <c r="A1874" s="1">
        <v>41545</v>
      </c>
      <c r="B1874" s="2" t="s">
        <v>235</v>
      </c>
      <c r="C1874">
        <v>4</v>
      </c>
      <c r="D1874">
        <f>SUMIF(B:B,cukier[[#This Row],[NIP]],C:C)</f>
        <v>4</v>
      </c>
      <c r="E1874" s="2">
        <f>YEAR(cukier[[#This Row],[Data]])</f>
        <v>2013</v>
      </c>
      <c r="F1874" s="2">
        <f>VLOOKUP(cukier[[#This Row],[Rok]],$U$8:$V$17,2)*cukier[[#This Row],[Ilosc]]</f>
        <v>8.8800000000000008</v>
      </c>
      <c r="G1874" s="2">
        <f>SUMIFS(C:C,A:A,"&lt;"&amp;A1874,B:B,cukier[[#This Row],[NIP]])+cukier[[#This Row],[Ilosc]]</f>
        <v>4</v>
      </c>
      <c r="H1874" s="2">
        <f>IF(cukier[[#This Row],[Dotychczas Kupno]]&lt;100, 0,IF(cukier[[#This Row],[Dotychczas Kupno]]&lt;1000, 0.05, IF(cukier[[#This Row],[Dotychczas Kupno]]&lt;10000, 0.1, 0.2)))</f>
        <v>0</v>
      </c>
      <c r="I1874" s="2">
        <f>cukier[[#This Row],[Rabat]]*cukier[[#This Row],[Ilosc]]</f>
        <v>0</v>
      </c>
    </row>
    <row r="1875" spans="1:9" x14ac:dyDescent="0.25">
      <c r="A1875" s="1">
        <v>41545</v>
      </c>
      <c r="B1875" s="2" t="s">
        <v>154</v>
      </c>
      <c r="C1875">
        <v>4</v>
      </c>
      <c r="D1875">
        <f>SUMIF(B:B,cukier[[#This Row],[NIP]],C:C)</f>
        <v>30</v>
      </c>
      <c r="E1875" s="2">
        <f>YEAR(cukier[[#This Row],[Data]])</f>
        <v>2013</v>
      </c>
      <c r="F1875" s="2">
        <f>VLOOKUP(cukier[[#This Row],[Rok]],$U$8:$V$17,2)*cukier[[#This Row],[Ilosc]]</f>
        <v>8.8800000000000008</v>
      </c>
      <c r="G1875" s="2">
        <f>SUMIFS(C:C,A:A,"&lt;"&amp;A1875,B:B,cukier[[#This Row],[NIP]])+cukier[[#This Row],[Ilosc]]</f>
        <v>30</v>
      </c>
      <c r="H1875" s="2">
        <f>IF(cukier[[#This Row],[Dotychczas Kupno]]&lt;100, 0,IF(cukier[[#This Row],[Dotychczas Kupno]]&lt;1000, 0.05, IF(cukier[[#This Row],[Dotychczas Kupno]]&lt;10000, 0.1, 0.2)))</f>
        <v>0</v>
      </c>
      <c r="I1875" s="2">
        <f>cukier[[#This Row],[Rabat]]*cukier[[#This Row],[Ilosc]]</f>
        <v>0</v>
      </c>
    </row>
    <row r="1876" spans="1:9" x14ac:dyDescent="0.25">
      <c r="A1876" s="1">
        <v>41551</v>
      </c>
      <c r="B1876" s="2" t="s">
        <v>131</v>
      </c>
      <c r="C1876">
        <v>78</v>
      </c>
      <c r="D1876">
        <f>SUMIF(B:B,cukier[[#This Row],[NIP]],C:C)</f>
        <v>1503</v>
      </c>
      <c r="E1876" s="2">
        <f>YEAR(cukier[[#This Row],[Data]])</f>
        <v>2013</v>
      </c>
      <c r="F1876" s="2">
        <f>VLOOKUP(cukier[[#This Row],[Rok]],$U$8:$V$17,2)*cukier[[#This Row],[Ilosc]]</f>
        <v>173.16000000000003</v>
      </c>
      <c r="G1876" s="2">
        <f>SUMIFS(C:C,A:A,"&lt;"&amp;A1876,B:B,cukier[[#This Row],[NIP]])+cukier[[#This Row],[Ilosc]]</f>
        <v>1108</v>
      </c>
      <c r="H1876" s="2">
        <f>IF(cukier[[#This Row],[Dotychczas Kupno]]&lt;100, 0,IF(cukier[[#This Row],[Dotychczas Kupno]]&lt;1000, 0.05, IF(cukier[[#This Row],[Dotychczas Kupno]]&lt;10000, 0.1, 0.2)))</f>
        <v>0.1</v>
      </c>
      <c r="I1876" s="2">
        <f>cukier[[#This Row],[Rabat]]*cukier[[#This Row],[Ilosc]]</f>
        <v>7.8000000000000007</v>
      </c>
    </row>
    <row r="1877" spans="1:9" x14ac:dyDescent="0.25">
      <c r="A1877" s="1">
        <v>41558</v>
      </c>
      <c r="B1877" s="2" t="s">
        <v>10</v>
      </c>
      <c r="C1877">
        <v>159</v>
      </c>
      <c r="D1877">
        <f>SUMIF(B:B,cukier[[#This Row],[NIP]],C:C)</f>
        <v>4831</v>
      </c>
      <c r="E1877" s="2">
        <f>YEAR(cukier[[#This Row],[Data]])</f>
        <v>2013</v>
      </c>
      <c r="F1877" s="2">
        <f>VLOOKUP(cukier[[#This Row],[Rok]],$U$8:$V$17,2)*cukier[[#This Row],[Ilosc]]</f>
        <v>352.98</v>
      </c>
      <c r="G1877" s="2">
        <f>SUMIFS(C:C,A:A,"&lt;"&amp;A1877,B:B,cukier[[#This Row],[NIP]])+cukier[[#This Row],[Ilosc]]</f>
        <v>4248</v>
      </c>
      <c r="H1877" s="2">
        <f>IF(cukier[[#This Row],[Dotychczas Kupno]]&lt;100, 0,IF(cukier[[#This Row],[Dotychczas Kupno]]&lt;1000, 0.05, IF(cukier[[#This Row],[Dotychczas Kupno]]&lt;10000, 0.1, 0.2)))</f>
        <v>0.1</v>
      </c>
      <c r="I1877" s="2">
        <f>cukier[[#This Row],[Rabat]]*cukier[[#This Row],[Ilosc]]</f>
        <v>15.9</v>
      </c>
    </row>
    <row r="1878" spans="1:9" x14ac:dyDescent="0.25">
      <c r="A1878" s="1">
        <v>41558</v>
      </c>
      <c r="B1878" s="2" t="s">
        <v>8</v>
      </c>
      <c r="C1878">
        <v>103</v>
      </c>
      <c r="D1878">
        <f>SUMIF(B:B,cukier[[#This Row],[NIP]],C:C)</f>
        <v>3835</v>
      </c>
      <c r="E1878" s="2">
        <f>YEAR(cukier[[#This Row],[Data]])</f>
        <v>2013</v>
      </c>
      <c r="F1878" s="2">
        <f>VLOOKUP(cukier[[#This Row],[Rok]],$U$8:$V$17,2)*cukier[[#This Row],[Ilosc]]</f>
        <v>228.66000000000003</v>
      </c>
      <c r="G1878" s="2">
        <f>SUMIFS(C:C,A:A,"&lt;"&amp;A1878,B:B,cukier[[#This Row],[NIP]])+cukier[[#This Row],[Ilosc]]</f>
        <v>2829</v>
      </c>
      <c r="H1878" s="2">
        <f>IF(cukier[[#This Row],[Dotychczas Kupno]]&lt;100, 0,IF(cukier[[#This Row],[Dotychczas Kupno]]&lt;1000, 0.05, IF(cukier[[#This Row],[Dotychczas Kupno]]&lt;10000, 0.1, 0.2)))</f>
        <v>0.1</v>
      </c>
      <c r="I1878" s="2">
        <f>cukier[[#This Row],[Rabat]]*cukier[[#This Row],[Ilosc]]</f>
        <v>10.3</v>
      </c>
    </row>
    <row r="1879" spans="1:9" x14ac:dyDescent="0.25">
      <c r="A1879" s="1">
        <v>41559</v>
      </c>
      <c r="B1879" s="2" t="s">
        <v>52</v>
      </c>
      <c r="C1879">
        <v>57</v>
      </c>
      <c r="D1879">
        <f>SUMIF(B:B,cukier[[#This Row],[NIP]],C:C)</f>
        <v>5460</v>
      </c>
      <c r="E1879" s="2">
        <f>YEAR(cukier[[#This Row],[Data]])</f>
        <v>2013</v>
      </c>
      <c r="F1879" s="2">
        <f>VLOOKUP(cukier[[#This Row],[Rok]],$U$8:$V$17,2)*cukier[[#This Row],[Ilosc]]</f>
        <v>126.54</v>
      </c>
      <c r="G1879" s="2">
        <f>SUMIFS(C:C,A:A,"&lt;"&amp;A1879,B:B,cukier[[#This Row],[NIP]])+cukier[[#This Row],[Ilosc]]</f>
        <v>5117</v>
      </c>
      <c r="H1879" s="2">
        <f>IF(cukier[[#This Row],[Dotychczas Kupno]]&lt;100, 0,IF(cukier[[#This Row],[Dotychczas Kupno]]&lt;1000, 0.05, IF(cukier[[#This Row],[Dotychczas Kupno]]&lt;10000, 0.1, 0.2)))</f>
        <v>0.1</v>
      </c>
      <c r="I1879" s="2">
        <f>cukier[[#This Row],[Rabat]]*cukier[[#This Row],[Ilosc]]</f>
        <v>5.7</v>
      </c>
    </row>
    <row r="1880" spans="1:9" x14ac:dyDescent="0.25">
      <c r="A1880" s="1">
        <v>41559</v>
      </c>
      <c r="B1880" s="2" t="s">
        <v>20</v>
      </c>
      <c r="C1880">
        <v>121</v>
      </c>
      <c r="D1880">
        <f>SUMIF(B:B,cukier[[#This Row],[NIP]],C:C)</f>
        <v>1822</v>
      </c>
      <c r="E1880" s="2">
        <f>YEAR(cukier[[#This Row],[Data]])</f>
        <v>2013</v>
      </c>
      <c r="F1880" s="2">
        <f>VLOOKUP(cukier[[#This Row],[Rok]],$U$8:$V$17,2)*cukier[[#This Row],[Ilosc]]</f>
        <v>268.62</v>
      </c>
      <c r="G1880" s="2">
        <f>SUMIFS(C:C,A:A,"&lt;"&amp;A1880,B:B,cukier[[#This Row],[NIP]])+cukier[[#This Row],[Ilosc]]</f>
        <v>1317</v>
      </c>
      <c r="H1880" s="2">
        <f>IF(cukier[[#This Row],[Dotychczas Kupno]]&lt;100, 0,IF(cukier[[#This Row],[Dotychczas Kupno]]&lt;1000, 0.05, IF(cukier[[#This Row],[Dotychczas Kupno]]&lt;10000, 0.1, 0.2)))</f>
        <v>0.1</v>
      </c>
      <c r="I1880" s="2">
        <f>cukier[[#This Row],[Rabat]]*cukier[[#This Row],[Ilosc]]</f>
        <v>12.100000000000001</v>
      </c>
    </row>
    <row r="1881" spans="1:9" x14ac:dyDescent="0.25">
      <c r="A1881" s="1">
        <v>41559</v>
      </c>
      <c r="B1881" s="2" t="s">
        <v>77</v>
      </c>
      <c r="C1881">
        <v>14</v>
      </c>
      <c r="D1881">
        <f>SUMIF(B:B,cukier[[#This Row],[NIP]],C:C)</f>
        <v>22</v>
      </c>
      <c r="E1881" s="2">
        <f>YEAR(cukier[[#This Row],[Data]])</f>
        <v>2013</v>
      </c>
      <c r="F1881" s="2">
        <f>VLOOKUP(cukier[[#This Row],[Rok]],$U$8:$V$17,2)*cukier[[#This Row],[Ilosc]]</f>
        <v>31.080000000000002</v>
      </c>
      <c r="G1881" s="2">
        <f>SUMIFS(C:C,A:A,"&lt;"&amp;A1881,B:B,cukier[[#This Row],[NIP]])+cukier[[#This Row],[Ilosc]]</f>
        <v>22</v>
      </c>
      <c r="H1881" s="2">
        <f>IF(cukier[[#This Row],[Dotychczas Kupno]]&lt;100, 0,IF(cukier[[#This Row],[Dotychczas Kupno]]&lt;1000, 0.05, IF(cukier[[#This Row],[Dotychczas Kupno]]&lt;10000, 0.1, 0.2)))</f>
        <v>0</v>
      </c>
      <c r="I1881" s="2">
        <f>cukier[[#This Row],[Rabat]]*cukier[[#This Row],[Ilosc]]</f>
        <v>0</v>
      </c>
    </row>
    <row r="1882" spans="1:9" x14ac:dyDescent="0.25">
      <c r="A1882" s="1">
        <v>41560</v>
      </c>
      <c r="B1882" s="2" t="s">
        <v>44</v>
      </c>
      <c r="C1882">
        <v>2</v>
      </c>
      <c r="D1882">
        <f>SUMIF(B:B,cukier[[#This Row],[NIP]],C:C)</f>
        <v>58</v>
      </c>
      <c r="E1882" s="2">
        <f>YEAR(cukier[[#This Row],[Data]])</f>
        <v>2013</v>
      </c>
      <c r="F1882" s="2">
        <f>VLOOKUP(cukier[[#This Row],[Rok]],$U$8:$V$17,2)*cukier[[#This Row],[Ilosc]]</f>
        <v>4.4400000000000004</v>
      </c>
      <c r="G1882" s="2">
        <f>SUMIFS(C:C,A:A,"&lt;"&amp;A1882,B:B,cukier[[#This Row],[NIP]])+cukier[[#This Row],[Ilosc]]</f>
        <v>42</v>
      </c>
      <c r="H1882" s="2">
        <f>IF(cukier[[#This Row],[Dotychczas Kupno]]&lt;100, 0,IF(cukier[[#This Row],[Dotychczas Kupno]]&lt;1000, 0.05, IF(cukier[[#This Row],[Dotychczas Kupno]]&lt;10000, 0.1, 0.2)))</f>
        <v>0</v>
      </c>
      <c r="I1882" s="2">
        <f>cukier[[#This Row],[Rabat]]*cukier[[#This Row],[Ilosc]]</f>
        <v>0</v>
      </c>
    </row>
    <row r="1883" spans="1:9" x14ac:dyDescent="0.25">
      <c r="A1883" s="1">
        <v>41560</v>
      </c>
      <c r="B1883" s="2" t="s">
        <v>53</v>
      </c>
      <c r="C1883">
        <v>19</v>
      </c>
      <c r="D1883">
        <f>SUMIF(B:B,cukier[[#This Row],[NIP]],C:C)</f>
        <v>59</v>
      </c>
      <c r="E1883" s="2">
        <f>YEAR(cukier[[#This Row],[Data]])</f>
        <v>2013</v>
      </c>
      <c r="F1883" s="2">
        <f>VLOOKUP(cukier[[#This Row],[Rok]],$U$8:$V$17,2)*cukier[[#This Row],[Ilosc]]</f>
        <v>42.180000000000007</v>
      </c>
      <c r="G1883" s="2">
        <f>SUMIFS(C:C,A:A,"&lt;"&amp;A1883,B:B,cukier[[#This Row],[NIP]])+cukier[[#This Row],[Ilosc]]</f>
        <v>59</v>
      </c>
      <c r="H1883" s="2">
        <f>IF(cukier[[#This Row],[Dotychczas Kupno]]&lt;100, 0,IF(cukier[[#This Row],[Dotychczas Kupno]]&lt;1000, 0.05, IF(cukier[[#This Row],[Dotychczas Kupno]]&lt;10000, 0.1, 0.2)))</f>
        <v>0</v>
      </c>
      <c r="I1883" s="2">
        <f>cukier[[#This Row],[Rabat]]*cukier[[#This Row],[Ilosc]]</f>
        <v>0</v>
      </c>
    </row>
    <row r="1884" spans="1:9" x14ac:dyDescent="0.25">
      <c r="A1884" s="1">
        <v>41561</v>
      </c>
      <c r="B1884" s="2" t="s">
        <v>236</v>
      </c>
      <c r="C1884">
        <v>20</v>
      </c>
      <c r="D1884">
        <f>SUMIF(B:B,cukier[[#This Row],[NIP]],C:C)</f>
        <v>20</v>
      </c>
      <c r="E1884" s="2">
        <f>YEAR(cukier[[#This Row],[Data]])</f>
        <v>2013</v>
      </c>
      <c r="F1884" s="2">
        <f>VLOOKUP(cukier[[#This Row],[Rok]],$U$8:$V$17,2)*cukier[[#This Row],[Ilosc]]</f>
        <v>44.400000000000006</v>
      </c>
      <c r="G1884" s="2">
        <f>SUMIFS(C:C,A:A,"&lt;"&amp;A1884,B:B,cukier[[#This Row],[NIP]])+cukier[[#This Row],[Ilosc]]</f>
        <v>20</v>
      </c>
      <c r="H1884" s="2">
        <f>IF(cukier[[#This Row],[Dotychczas Kupno]]&lt;100, 0,IF(cukier[[#This Row],[Dotychczas Kupno]]&lt;1000, 0.05, IF(cukier[[#This Row],[Dotychczas Kupno]]&lt;10000, 0.1, 0.2)))</f>
        <v>0</v>
      </c>
      <c r="I1884" s="2">
        <f>cukier[[#This Row],[Rabat]]*cukier[[#This Row],[Ilosc]]</f>
        <v>0</v>
      </c>
    </row>
    <row r="1885" spans="1:9" x14ac:dyDescent="0.25">
      <c r="A1885" s="1">
        <v>41562</v>
      </c>
      <c r="B1885" s="2" t="s">
        <v>14</v>
      </c>
      <c r="C1885">
        <v>367</v>
      </c>
      <c r="D1885">
        <f>SUMIF(B:B,cukier[[#This Row],[NIP]],C:C)</f>
        <v>23660</v>
      </c>
      <c r="E1885" s="2">
        <f>YEAR(cukier[[#This Row],[Data]])</f>
        <v>2013</v>
      </c>
      <c r="F1885" s="2">
        <f>VLOOKUP(cukier[[#This Row],[Rok]],$U$8:$V$17,2)*cukier[[#This Row],[Ilosc]]</f>
        <v>814.74000000000012</v>
      </c>
      <c r="G1885" s="2">
        <f>SUMIFS(C:C,A:A,"&lt;"&amp;A1885,B:B,cukier[[#This Row],[NIP]])+cukier[[#This Row],[Ilosc]]</f>
        <v>21160</v>
      </c>
      <c r="H1885" s="2">
        <f>IF(cukier[[#This Row],[Dotychczas Kupno]]&lt;100, 0,IF(cukier[[#This Row],[Dotychczas Kupno]]&lt;1000, 0.05, IF(cukier[[#This Row],[Dotychczas Kupno]]&lt;10000, 0.1, 0.2)))</f>
        <v>0.2</v>
      </c>
      <c r="I1885" s="2">
        <f>cukier[[#This Row],[Rabat]]*cukier[[#This Row],[Ilosc]]</f>
        <v>73.400000000000006</v>
      </c>
    </row>
    <row r="1886" spans="1:9" x14ac:dyDescent="0.25">
      <c r="A1886" s="1">
        <v>41562</v>
      </c>
      <c r="B1886" s="2" t="s">
        <v>9</v>
      </c>
      <c r="C1886">
        <v>458</v>
      </c>
      <c r="D1886">
        <f>SUMIF(B:B,cukier[[#This Row],[NIP]],C:C)</f>
        <v>26955</v>
      </c>
      <c r="E1886" s="2">
        <f>YEAR(cukier[[#This Row],[Data]])</f>
        <v>2013</v>
      </c>
      <c r="F1886" s="2">
        <f>VLOOKUP(cukier[[#This Row],[Rok]],$U$8:$V$17,2)*cukier[[#This Row],[Ilosc]]</f>
        <v>1016.7600000000001</v>
      </c>
      <c r="G1886" s="2">
        <f>SUMIFS(C:C,A:A,"&lt;"&amp;A1886,B:B,cukier[[#This Row],[NIP]])+cukier[[#This Row],[Ilosc]]</f>
        <v>23769</v>
      </c>
      <c r="H1886" s="2">
        <f>IF(cukier[[#This Row],[Dotychczas Kupno]]&lt;100, 0,IF(cukier[[#This Row],[Dotychczas Kupno]]&lt;1000, 0.05, IF(cukier[[#This Row],[Dotychczas Kupno]]&lt;10000, 0.1, 0.2)))</f>
        <v>0.2</v>
      </c>
      <c r="I1886" s="2">
        <f>cukier[[#This Row],[Rabat]]*cukier[[#This Row],[Ilosc]]</f>
        <v>91.600000000000009</v>
      </c>
    </row>
    <row r="1887" spans="1:9" x14ac:dyDescent="0.25">
      <c r="A1887" s="1">
        <v>41563</v>
      </c>
      <c r="B1887" s="2" t="s">
        <v>45</v>
      </c>
      <c r="C1887">
        <v>100</v>
      </c>
      <c r="D1887">
        <f>SUMIF(B:B,cukier[[#This Row],[NIP]],C:C)</f>
        <v>26451</v>
      </c>
      <c r="E1887" s="2">
        <f>YEAR(cukier[[#This Row],[Data]])</f>
        <v>2013</v>
      </c>
      <c r="F1887" s="2">
        <f>VLOOKUP(cukier[[#This Row],[Rok]],$U$8:$V$17,2)*cukier[[#This Row],[Ilosc]]</f>
        <v>222.00000000000003</v>
      </c>
      <c r="G1887" s="2">
        <f>SUMIFS(C:C,A:A,"&lt;"&amp;A1887,B:B,cukier[[#This Row],[NIP]])+cukier[[#This Row],[Ilosc]]</f>
        <v>22897</v>
      </c>
      <c r="H1887" s="2">
        <f>IF(cukier[[#This Row],[Dotychczas Kupno]]&lt;100, 0,IF(cukier[[#This Row],[Dotychczas Kupno]]&lt;1000, 0.05, IF(cukier[[#This Row],[Dotychczas Kupno]]&lt;10000, 0.1, 0.2)))</f>
        <v>0.2</v>
      </c>
      <c r="I1887" s="2">
        <f>cukier[[#This Row],[Rabat]]*cukier[[#This Row],[Ilosc]]</f>
        <v>20</v>
      </c>
    </row>
    <row r="1888" spans="1:9" x14ac:dyDescent="0.25">
      <c r="A1888" s="1">
        <v>41563</v>
      </c>
      <c r="B1888" s="2" t="s">
        <v>6</v>
      </c>
      <c r="C1888">
        <v>62</v>
      </c>
      <c r="D1888">
        <f>SUMIF(B:B,cukier[[#This Row],[NIP]],C:C)</f>
        <v>4309</v>
      </c>
      <c r="E1888" s="2">
        <f>YEAR(cukier[[#This Row],[Data]])</f>
        <v>2013</v>
      </c>
      <c r="F1888" s="2">
        <f>VLOOKUP(cukier[[#This Row],[Rok]],$U$8:$V$17,2)*cukier[[#This Row],[Ilosc]]</f>
        <v>137.64000000000001</v>
      </c>
      <c r="G1888" s="2">
        <f>SUMIFS(C:C,A:A,"&lt;"&amp;A1888,B:B,cukier[[#This Row],[NIP]])+cukier[[#This Row],[Ilosc]]</f>
        <v>3559</v>
      </c>
      <c r="H1888" s="2">
        <f>IF(cukier[[#This Row],[Dotychczas Kupno]]&lt;100, 0,IF(cukier[[#This Row],[Dotychczas Kupno]]&lt;1000, 0.05, IF(cukier[[#This Row],[Dotychczas Kupno]]&lt;10000, 0.1, 0.2)))</f>
        <v>0.1</v>
      </c>
      <c r="I1888" s="2">
        <f>cukier[[#This Row],[Rabat]]*cukier[[#This Row],[Ilosc]]</f>
        <v>6.2</v>
      </c>
    </row>
    <row r="1889" spans="1:9" x14ac:dyDescent="0.25">
      <c r="A1889" s="1">
        <v>41567</v>
      </c>
      <c r="B1889" s="2" t="s">
        <v>6</v>
      </c>
      <c r="C1889">
        <v>184</v>
      </c>
      <c r="D1889">
        <f>SUMIF(B:B,cukier[[#This Row],[NIP]],C:C)</f>
        <v>4309</v>
      </c>
      <c r="E1889" s="2">
        <f>YEAR(cukier[[#This Row],[Data]])</f>
        <v>2013</v>
      </c>
      <c r="F1889" s="2">
        <f>VLOOKUP(cukier[[#This Row],[Rok]],$U$8:$V$17,2)*cukier[[#This Row],[Ilosc]]</f>
        <v>408.48</v>
      </c>
      <c r="G1889" s="2">
        <f>SUMIFS(C:C,A:A,"&lt;"&amp;A1889,B:B,cukier[[#This Row],[NIP]])+cukier[[#This Row],[Ilosc]]</f>
        <v>3743</v>
      </c>
      <c r="H1889" s="2">
        <f>IF(cukier[[#This Row],[Dotychczas Kupno]]&lt;100, 0,IF(cukier[[#This Row],[Dotychczas Kupno]]&lt;1000, 0.05, IF(cukier[[#This Row],[Dotychczas Kupno]]&lt;10000, 0.1, 0.2)))</f>
        <v>0.1</v>
      </c>
      <c r="I1889" s="2">
        <f>cukier[[#This Row],[Rabat]]*cukier[[#This Row],[Ilosc]]</f>
        <v>18.400000000000002</v>
      </c>
    </row>
    <row r="1890" spans="1:9" x14ac:dyDescent="0.25">
      <c r="A1890" s="1">
        <v>41568</v>
      </c>
      <c r="B1890" s="2" t="s">
        <v>19</v>
      </c>
      <c r="C1890">
        <v>156</v>
      </c>
      <c r="D1890">
        <f>SUMIF(B:B,cukier[[#This Row],[NIP]],C:C)</f>
        <v>4784</v>
      </c>
      <c r="E1890" s="2">
        <f>YEAR(cukier[[#This Row],[Data]])</f>
        <v>2013</v>
      </c>
      <c r="F1890" s="2">
        <f>VLOOKUP(cukier[[#This Row],[Rok]],$U$8:$V$17,2)*cukier[[#This Row],[Ilosc]]</f>
        <v>346.32000000000005</v>
      </c>
      <c r="G1890" s="2">
        <f>SUMIFS(C:C,A:A,"&lt;"&amp;A1890,B:B,cukier[[#This Row],[NIP]])+cukier[[#This Row],[Ilosc]]</f>
        <v>4445</v>
      </c>
      <c r="H1890" s="2">
        <f>IF(cukier[[#This Row],[Dotychczas Kupno]]&lt;100, 0,IF(cukier[[#This Row],[Dotychczas Kupno]]&lt;1000, 0.05, IF(cukier[[#This Row],[Dotychczas Kupno]]&lt;10000, 0.1, 0.2)))</f>
        <v>0.1</v>
      </c>
      <c r="I1890" s="2">
        <f>cukier[[#This Row],[Rabat]]*cukier[[#This Row],[Ilosc]]</f>
        <v>15.600000000000001</v>
      </c>
    </row>
    <row r="1891" spans="1:9" x14ac:dyDescent="0.25">
      <c r="A1891" s="1">
        <v>41569</v>
      </c>
      <c r="B1891" s="2" t="s">
        <v>7</v>
      </c>
      <c r="C1891">
        <v>142</v>
      </c>
      <c r="D1891">
        <f>SUMIF(B:B,cukier[[#This Row],[NIP]],C:C)</f>
        <v>27505</v>
      </c>
      <c r="E1891" s="2">
        <f>YEAR(cukier[[#This Row],[Data]])</f>
        <v>2013</v>
      </c>
      <c r="F1891" s="2">
        <f>VLOOKUP(cukier[[#This Row],[Rok]],$U$8:$V$17,2)*cukier[[#This Row],[Ilosc]]</f>
        <v>315.24</v>
      </c>
      <c r="G1891" s="2">
        <f>SUMIFS(C:C,A:A,"&lt;"&amp;A1891,B:B,cukier[[#This Row],[NIP]])+cukier[[#This Row],[Ilosc]]</f>
        <v>24364</v>
      </c>
      <c r="H1891" s="2">
        <f>IF(cukier[[#This Row],[Dotychczas Kupno]]&lt;100, 0,IF(cukier[[#This Row],[Dotychczas Kupno]]&lt;1000, 0.05, IF(cukier[[#This Row],[Dotychczas Kupno]]&lt;10000, 0.1, 0.2)))</f>
        <v>0.2</v>
      </c>
      <c r="I1891" s="2">
        <f>cukier[[#This Row],[Rabat]]*cukier[[#This Row],[Ilosc]]</f>
        <v>28.400000000000002</v>
      </c>
    </row>
    <row r="1892" spans="1:9" x14ac:dyDescent="0.25">
      <c r="A1892" s="1">
        <v>41570</v>
      </c>
      <c r="B1892" s="2" t="s">
        <v>6</v>
      </c>
      <c r="C1892">
        <v>97</v>
      </c>
      <c r="D1892">
        <f>SUMIF(B:B,cukier[[#This Row],[NIP]],C:C)</f>
        <v>4309</v>
      </c>
      <c r="E1892" s="2">
        <f>YEAR(cukier[[#This Row],[Data]])</f>
        <v>2013</v>
      </c>
      <c r="F1892" s="2">
        <f>VLOOKUP(cukier[[#This Row],[Rok]],$U$8:$V$17,2)*cukier[[#This Row],[Ilosc]]</f>
        <v>215.34000000000003</v>
      </c>
      <c r="G1892" s="2">
        <f>SUMIFS(C:C,A:A,"&lt;"&amp;A1892,B:B,cukier[[#This Row],[NIP]])+cukier[[#This Row],[Ilosc]]</f>
        <v>3840</v>
      </c>
      <c r="H1892" s="2">
        <f>IF(cukier[[#This Row],[Dotychczas Kupno]]&lt;100, 0,IF(cukier[[#This Row],[Dotychczas Kupno]]&lt;1000, 0.05, IF(cukier[[#This Row],[Dotychczas Kupno]]&lt;10000, 0.1, 0.2)))</f>
        <v>0.1</v>
      </c>
      <c r="I1892" s="2">
        <f>cukier[[#This Row],[Rabat]]*cukier[[#This Row],[Ilosc]]</f>
        <v>9.7000000000000011</v>
      </c>
    </row>
    <row r="1893" spans="1:9" x14ac:dyDescent="0.25">
      <c r="A1893" s="1">
        <v>41570</v>
      </c>
      <c r="B1893" s="2" t="s">
        <v>7</v>
      </c>
      <c r="C1893">
        <v>136</v>
      </c>
      <c r="D1893">
        <f>SUMIF(B:B,cukier[[#This Row],[NIP]],C:C)</f>
        <v>27505</v>
      </c>
      <c r="E1893" s="2">
        <f>YEAR(cukier[[#This Row],[Data]])</f>
        <v>2013</v>
      </c>
      <c r="F1893" s="2">
        <f>VLOOKUP(cukier[[#This Row],[Rok]],$U$8:$V$17,2)*cukier[[#This Row],[Ilosc]]</f>
        <v>301.92</v>
      </c>
      <c r="G1893" s="2">
        <f>SUMIFS(C:C,A:A,"&lt;"&amp;A1893,B:B,cukier[[#This Row],[NIP]])+cukier[[#This Row],[Ilosc]]</f>
        <v>24500</v>
      </c>
      <c r="H1893" s="2">
        <f>IF(cukier[[#This Row],[Dotychczas Kupno]]&lt;100, 0,IF(cukier[[#This Row],[Dotychczas Kupno]]&lt;1000, 0.05, IF(cukier[[#This Row],[Dotychczas Kupno]]&lt;10000, 0.1, 0.2)))</f>
        <v>0.2</v>
      </c>
      <c r="I1893" s="2">
        <f>cukier[[#This Row],[Rabat]]*cukier[[#This Row],[Ilosc]]</f>
        <v>27.200000000000003</v>
      </c>
    </row>
    <row r="1894" spans="1:9" x14ac:dyDescent="0.25">
      <c r="A1894" s="1">
        <v>41570</v>
      </c>
      <c r="B1894" s="2" t="s">
        <v>131</v>
      </c>
      <c r="C1894">
        <v>108</v>
      </c>
      <c r="D1894">
        <f>SUMIF(B:B,cukier[[#This Row],[NIP]],C:C)</f>
        <v>1503</v>
      </c>
      <c r="E1894" s="2">
        <f>YEAR(cukier[[#This Row],[Data]])</f>
        <v>2013</v>
      </c>
      <c r="F1894" s="2">
        <f>VLOOKUP(cukier[[#This Row],[Rok]],$U$8:$V$17,2)*cukier[[#This Row],[Ilosc]]</f>
        <v>239.76000000000002</v>
      </c>
      <c r="G1894" s="2">
        <f>SUMIFS(C:C,A:A,"&lt;"&amp;A1894,B:B,cukier[[#This Row],[NIP]])+cukier[[#This Row],[Ilosc]]</f>
        <v>1216</v>
      </c>
      <c r="H1894" s="2">
        <f>IF(cukier[[#This Row],[Dotychczas Kupno]]&lt;100, 0,IF(cukier[[#This Row],[Dotychczas Kupno]]&lt;1000, 0.05, IF(cukier[[#This Row],[Dotychczas Kupno]]&lt;10000, 0.1, 0.2)))</f>
        <v>0.1</v>
      </c>
      <c r="I1894" s="2">
        <f>cukier[[#This Row],[Rabat]]*cukier[[#This Row],[Ilosc]]</f>
        <v>10.8</v>
      </c>
    </row>
    <row r="1895" spans="1:9" x14ac:dyDescent="0.25">
      <c r="A1895" s="1">
        <v>41572</v>
      </c>
      <c r="B1895" s="2" t="s">
        <v>25</v>
      </c>
      <c r="C1895">
        <v>51</v>
      </c>
      <c r="D1895">
        <f>SUMIF(B:B,cukier[[#This Row],[NIP]],C:C)</f>
        <v>2717</v>
      </c>
      <c r="E1895" s="2">
        <f>YEAR(cukier[[#This Row],[Data]])</f>
        <v>2013</v>
      </c>
      <c r="F1895" s="2">
        <f>VLOOKUP(cukier[[#This Row],[Rok]],$U$8:$V$17,2)*cukier[[#This Row],[Ilosc]]</f>
        <v>113.22000000000001</v>
      </c>
      <c r="G1895" s="2">
        <f>SUMIFS(C:C,A:A,"&lt;"&amp;A1895,B:B,cukier[[#This Row],[NIP]])+cukier[[#This Row],[Ilosc]]</f>
        <v>2296</v>
      </c>
      <c r="H1895" s="2">
        <f>IF(cukier[[#This Row],[Dotychczas Kupno]]&lt;100, 0,IF(cukier[[#This Row],[Dotychczas Kupno]]&lt;1000, 0.05, IF(cukier[[#This Row],[Dotychczas Kupno]]&lt;10000, 0.1, 0.2)))</f>
        <v>0.1</v>
      </c>
      <c r="I1895" s="2">
        <f>cukier[[#This Row],[Rabat]]*cukier[[#This Row],[Ilosc]]</f>
        <v>5.1000000000000005</v>
      </c>
    </row>
    <row r="1896" spans="1:9" x14ac:dyDescent="0.25">
      <c r="A1896" s="1">
        <v>41574</v>
      </c>
      <c r="B1896" s="2" t="s">
        <v>130</v>
      </c>
      <c r="C1896">
        <v>7</v>
      </c>
      <c r="D1896">
        <f>SUMIF(B:B,cukier[[#This Row],[NIP]],C:C)</f>
        <v>41</v>
      </c>
      <c r="E1896" s="2">
        <f>YEAR(cukier[[#This Row],[Data]])</f>
        <v>2013</v>
      </c>
      <c r="F1896" s="2">
        <f>VLOOKUP(cukier[[#This Row],[Rok]],$U$8:$V$17,2)*cukier[[#This Row],[Ilosc]]</f>
        <v>15.540000000000001</v>
      </c>
      <c r="G1896" s="2">
        <f>SUMIFS(C:C,A:A,"&lt;"&amp;A1896,B:B,cukier[[#This Row],[NIP]])+cukier[[#This Row],[Ilosc]]</f>
        <v>32</v>
      </c>
      <c r="H1896" s="2">
        <f>IF(cukier[[#This Row],[Dotychczas Kupno]]&lt;100, 0,IF(cukier[[#This Row],[Dotychczas Kupno]]&lt;1000, 0.05, IF(cukier[[#This Row],[Dotychczas Kupno]]&lt;10000, 0.1, 0.2)))</f>
        <v>0</v>
      </c>
      <c r="I1896" s="2">
        <f>cukier[[#This Row],[Rabat]]*cukier[[#This Row],[Ilosc]]</f>
        <v>0</v>
      </c>
    </row>
    <row r="1897" spans="1:9" x14ac:dyDescent="0.25">
      <c r="A1897" s="1">
        <v>41576</v>
      </c>
      <c r="B1897" s="2" t="s">
        <v>99</v>
      </c>
      <c r="C1897">
        <v>19</v>
      </c>
      <c r="D1897">
        <f>SUMIF(B:B,cukier[[#This Row],[NIP]],C:C)</f>
        <v>41</v>
      </c>
      <c r="E1897" s="2">
        <f>YEAR(cukier[[#This Row],[Data]])</f>
        <v>2013</v>
      </c>
      <c r="F1897" s="2">
        <f>VLOOKUP(cukier[[#This Row],[Rok]],$U$8:$V$17,2)*cukier[[#This Row],[Ilosc]]</f>
        <v>42.180000000000007</v>
      </c>
      <c r="G1897" s="2">
        <f>SUMIFS(C:C,A:A,"&lt;"&amp;A1897,B:B,cukier[[#This Row],[NIP]])+cukier[[#This Row],[Ilosc]]</f>
        <v>41</v>
      </c>
      <c r="H1897" s="2">
        <f>IF(cukier[[#This Row],[Dotychczas Kupno]]&lt;100, 0,IF(cukier[[#This Row],[Dotychczas Kupno]]&lt;1000, 0.05, IF(cukier[[#This Row],[Dotychczas Kupno]]&lt;10000, 0.1, 0.2)))</f>
        <v>0</v>
      </c>
      <c r="I1897" s="2">
        <f>cukier[[#This Row],[Rabat]]*cukier[[#This Row],[Ilosc]]</f>
        <v>0</v>
      </c>
    </row>
    <row r="1898" spans="1:9" x14ac:dyDescent="0.25">
      <c r="A1898" s="1">
        <v>41577</v>
      </c>
      <c r="B1898" s="2" t="s">
        <v>75</v>
      </c>
      <c r="C1898">
        <v>4</v>
      </c>
      <c r="D1898">
        <f>SUMIF(B:B,cukier[[#This Row],[NIP]],C:C)</f>
        <v>26</v>
      </c>
      <c r="E1898" s="2">
        <f>YEAR(cukier[[#This Row],[Data]])</f>
        <v>2013</v>
      </c>
      <c r="F1898" s="2">
        <f>VLOOKUP(cukier[[#This Row],[Rok]],$U$8:$V$17,2)*cukier[[#This Row],[Ilosc]]</f>
        <v>8.8800000000000008</v>
      </c>
      <c r="G1898" s="2">
        <f>SUMIFS(C:C,A:A,"&lt;"&amp;A1898,B:B,cukier[[#This Row],[NIP]])+cukier[[#This Row],[Ilosc]]</f>
        <v>26</v>
      </c>
      <c r="H1898" s="2">
        <f>IF(cukier[[#This Row],[Dotychczas Kupno]]&lt;100, 0,IF(cukier[[#This Row],[Dotychczas Kupno]]&lt;1000, 0.05, IF(cukier[[#This Row],[Dotychczas Kupno]]&lt;10000, 0.1, 0.2)))</f>
        <v>0</v>
      </c>
      <c r="I1898" s="2">
        <f>cukier[[#This Row],[Rabat]]*cukier[[#This Row],[Ilosc]]</f>
        <v>0</v>
      </c>
    </row>
    <row r="1899" spans="1:9" x14ac:dyDescent="0.25">
      <c r="A1899" s="1">
        <v>41580</v>
      </c>
      <c r="B1899" s="2" t="s">
        <v>45</v>
      </c>
      <c r="C1899">
        <v>163</v>
      </c>
      <c r="D1899">
        <f>SUMIF(B:B,cukier[[#This Row],[NIP]],C:C)</f>
        <v>26451</v>
      </c>
      <c r="E1899" s="2">
        <f>YEAR(cukier[[#This Row],[Data]])</f>
        <v>2013</v>
      </c>
      <c r="F1899" s="2">
        <f>VLOOKUP(cukier[[#This Row],[Rok]],$U$8:$V$17,2)*cukier[[#This Row],[Ilosc]]</f>
        <v>361.86</v>
      </c>
      <c r="G1899" s="2">
        <f>SUMIFS(C:C,A:A,"&lt;"&amp;A1899,B:B,cukier[[#This Row],[NIP]])+cukier[[#This Row],[Ilosc]]</f>
        <v>23060</v>
      </c>
      <c r="H1899" s="2">
        <f>IF(cukier[[#This Row],[Dotychczas Kupno]]&lt;100, 0,IF(cukier[[#This Row],[Dotychczas Kupno]]&lt;1000, 0.05, IF(cukier[[#This Row],[Dotychczas Kupno]]&lt;10000, 0.1, 0.2)))</f>
        <v>0.2</v>
      </c>
      <c r="I1899" s="2">
        <f>cukier[[#This Row],[Rabat]]*cukier[[#This Row],[Ilosc]]</f>
        <v>32.6</v>
      </c>
    </row>
    <row r="1900" spans="1:9" x14ac:dyDescent="0.25">
      <c r="A1900" s="1">
        <v>41580</v>
      </c>
      <c r="B1900" s="2" t="s">
        <v>30</v>
      </c>
      <c r="C1900">
        <v>165</v>
      </c>
      <c r="D1900">
        <f>SUMIF(B:B,cukier[[#This Row],[NIP]],C:C)</f>
        <v>5120</v>
      </c>
      <c r="E1900" s="2">
        <f>YEAR(cukier[[#This Row],[Data]])</f>
        <v>2013</v>
      </c>
      <c r="F1900" s="2">
        <f>VLOOKUP(cukier[[#This Row],[Rok]],$U$8:$V$17,2)*cukier[[#This Row],[Ilosc]]</f>
        <v>366.3</v>
      </c>
      <c r="G1900" s="2">
        <f>SUMIFS(C:C,A:A,"&lt;"&amp;A1900,B:B,cukier[[#This Row],[NIP]])+cukier[[#This Row],[Ilosc]]</f>
        <v>4745</v>
      </c>
      <c r="H1900" s="2">
        <f>IF(cukier[[#This Row],[Dotychczas Kupno]]&lt;100, 0,IF(cukier[[#This Row],[Dotychczas Kupno]]&lt;1000, 0.05, IF(cukier[[#This Row],[Dotychczas Kupno]]&lt;10000, 0.1, 0.2)))</f>
        <v>0.1</v>
      </c>
      <c r="I1900" s="2">
        <f>cukier[[#This Row],[Rabat]]*cukier[[#This Row],[Ilosc]]</f>
        <v>16.5</v>
      </c>
    </row>
    <row r="1901" spans="1:9" x14ac:dyDescent="0.25">
      <c r="A1901" s="1">
        <v>41581</v>
      </c>
      <c r="B1901" s="2" t="s">
        <v>210</v>
      </c>
      <c r="C1901">
        <v>14</v>
      </c>
      <c r="D1901">
        <f>SUMIF(B:B,cukier[[#This Row],[NIP]],C:C)</f>
        <v>33</v>
      </c>
      <c r="E1901" s="2">
        <f>YEAR(cukier[[#This Row],[Data]])</f>
        <v>2013</v>
      </c>
      <c r="F1901" s="2">
        <f>VLOOKUP(cukier[[#This Row],[Rok]],$U$8:$V$17,2)*cukier[[#This Row],[Ilosc]]</f>
        <v>31.080000000000002</v>
      </c>
      <c r="G1901" s="2">
        <f>SUMIFS(C:C,A:A,"&lt;"&amp;A1901,B:B,cukier[[#This Row],[NIP]])+cukier[[#This Row],[Ilosc]]</f>
        <v>33</v>
      </c>
      <c r="H1901" s="2">
        <f>IF(cukier[[#This Row],[Dotychczas Kupno]]&lt;100, 0,IF(cukier[[#This Row],[Dotychczas Kupno]]&lt;1000, 0.05, IF(cukier[[#This Row],[Dotychczas Kupno]]&lt;10000, 0.1, 0.2)))</f>
        <v>0</v>
      </c>
      <c r="I1901" s="2">
        <f>cukier[[#This Row],[Rabat]]*cukier[[#This Row],[Ilosc]]</f>
        <v>0</v>
      </c>
    </row>
    <row r="1902" spans="1:9" x14ac:dyDescent="0.25">
      <c r="A1902" s="1">
        <v>41583</v>
      </c>
      <c r="B1902" s="2" t="s">
        <v>28</v>
      </c>
      <c r="C1902">
        <v>177</v>
      </c>
      <c r="D1902">
        <f>SUMIF(B:B,cukier[[#This Row],[NIP]],C:C)</f>
        <v>4440</v>
      </c>
      <c r="E1902" s="2">
        <f>YEAR(cukier[[#This Row],[Data]])</f>
        <v>2013</v>
      </c>
      <c r="F1902" s="2">
        <f>VLOOKUP(cukier[[#This Row],[Rok]],$U$8:$V$17,2)*cukier[[#This Row],[Ilosc]]</f>
        <v>392.94000000000005</v>
      </c>
      <c r="G1902" s="2">
        <f>SUMIFS(C:C,A:A,"&lt;"&amp;A1902,B:B,cukier[[#This Row],[NIP]])+cukier[[#This Row],[Ilosc]]</f>
        <v>4239</v>
      </c>
      <c r="H1902" s="2">
        <f>IF(cukier[[#This Row],[Dotychczas Kupno]]&lt;100, 0,IF(cukier[[#This Row],[Dotychczas Kupno]]&lt;1000, 0.05, IF(cukier[[#This Row],[Dotychczas Kupno]]&lt;10000, 0.1, 0.2)))</f>
        <v>0.1</v>
      </c>
      <c r="I1902" s="2">
        <f>cukier[[#This Row],[Rabat]]*cukier[[#This Row],[Ilosc]]</f>
        <v>17.7</v>
      </c>
    </row>
    <row r="1903" spans="1:9" x14ac:dyDescent="0.25">
      <c r="A1903" s="1">
        <v>41584</v>
      </c>
      <c r="B1903" s="2" t="s">
        <v>147</v>
      </c>
      <c r="C1903">
        <v>1</v>
      </c>
      <c r="D1903">
        <f>SUMIF(B:B,cukier[[#This Row],[NIP]],C:C)</f>
        <v>35</v>
      </c>
      <c r="E1903" s="2">
        <f>YEAR(cukier[[#This Row],[Data]])</f>
        <v>2013</v>
      </c>
      <c r="F1903" s="2">
        <f>VLOOKUP(cukier[[#This Row],[Rok]],$U$8:$V$17,2)*cukier[[#This Row],[Ilosc]]</f>
        <v>2.2200000000000002</v>
      </c>
      <c r="G1903" s="2">
        <f>SUMIFS(C:C,A:A,"&lt;"&amp;A1903,B:B,cukier[[#This Row],[NIP]])+cukier[[#This Row],[Ilosc]]</f>
        <v>28</v>
      </c>
      <c r="H1903" s="2">
        <f>IF(cukier[[#This Row],[Dotychczas Kupno]]&lt;100, 0,IF(cukier[[#This Row],[Dotychczas Kupno]]&lt;1000, 0.05, IF(cukier[[#This Row],[Dotychczas Kupno]]&lt;10000, 0.1, 0.2)))</f>
        <v>0</v>
      </c>
      <c r="I1903" s="2">
        <f>cukier[[#This Row],[Rabat]]*cukier[[#This Row],[Ilosc]]</f>
        <v>0</v>
      </c>
    </row>
    <row r="1904" spans="1:9" x14ac:dyDescent="0.25">
      <c r="A1904" s="1">
        <v>41585</v>
      </c>
      <c r="B1904" s="2" t="s">
        <v>131</v>
      </c>
      <c r="C1904">
        <v>193</v>
      </c>
      <c r="D1904">
        <f>SUMIF(B:B,cukier[[#This Row],[NIP]],C:C)</f>
        <v>1503</v>
      </c>
      <c r="E1904" s="2">
        <f>YEAR(cukier[[#This Row],[Data]])</f>
        <v>2013</v>
      </c>
      <c r="F1904" s="2">
        <f>VLOOKUP(cukier[[#This Row],[Rok]],$U$8:$V$17,2)*cukier[[#This Row],[Ilosc]]</f>
        <v>428.46000000000004</v>
      </c>
      <c r="G1904" s="2">
        <f>SUMIFS(C:C,A:A,"&lt;"&amp;A1904,B:B,cukier[[#This Row],[NIP]])+cukier[[#This Row],[Ilosc]]</f>
        <v>1409</v>
      </c>
      <c r="H1904" s="2">
        <f>IF(cukier[[#This Row],[Dotychczas Kupno]]&lt;100, 0,IF(cukier[[#This Row],[Dotychczas Kupno]]&lt;1000, 0.05, IF(cukier[[#This Row],[Dotychczas Kupno]]&lt;10000, 0.1, 0.2)))</f>
        <v>0.1</v>
      </c>
      <c r="I1904" s="2">
        <f>cukier[[#This Row],[Rabat]]*cukier[[#This Row],[Ilosc]]</f>
        <v>19.3</v>
      </c>
    </row>
    <row r="1905" spans="1:9" x14ac:dyDescent="0.25">
      <c r="A1905" s="1">
        <v>41585</v>
      </c>
      <c r="B1905" s="2" t="s">
        <v>110</v>
      </c>
      <c r="C1905">
        <v>8</v>
      </c>
      <c r="D1905">
        <f>SUMIF(B:B,cukier[[#This Row],[NIP]],C:C)</f>
        <v>18</v>
      </c>
      <c r="E1905" s="2">
        <f>YEAR(cukier[[#This Row],[Data]])</f>
        <v>2013</v>
      </c>
      <c r="F1905" s="2">
        <f>VLOOKUP(cukier[[#This Row],[Rok]],$U$8:$V$17,2)*cukier[[#This Row],[Ilosc]]</f>
        <v>17.760000000000002</v>
      </c>
      <c r="G1905" s="2">
        <f>SUMIFS(C:C,A:A,"&lt;"&amp;A1905,B:B,cukier[[#This Row],[NIP]])+cukier[[#This Row],[Ilosc]]</f>
        <v>17</v>
      </c>
      <c r="H1905" s="2">
        <f>IF(cukier[[#This Row],[Dotychczas Kupno]]&lt;100, 0,IF(cukier[[#This Row],[Dotychczas Kupno]]&lt;1000, 0.05, IF(cukier[[#This Row],[Dotychczas Kupno]]&lt;10000, 0.1, 0.2)))</f>
        <v>0</v>
      </c>
      <c r="I1905" s="2">
        <f>cukier[[#This Row],[Rabat]]*cukier[[#This Row],[Ilosc]]</f>
        <v>0</v>
      </c>
    </row>
    <row r="1906" spans="1:9" x14ac:dyDescent="0.25">
      <c r="A1906" s="1">
        <v>41588</v>
      </c>
      <c r="B1906" s="2" t="s">
        <v>233</v>
      </c>
      <c r="C1906">
        <v>11</v>
      </c>
      <c r="D1906">
        <f>SUMIF(B:B,cukier[[#This Row],[NIP]],C:C)</f>
        <v>15</v>
      </c>
      <c r="E1906" s="2">
        <f>YEAR(cukier[[#This Row],[Data]])</f>
        <v>2013</v>
      </c>
      <c r="F1906" s="2">
        <f>VLOOKUP(cukier[[#This Row],[Rok]],$U$8:$V$17,2)*cukier[[#This Row],[Ilosc]]</f>
        <v>24.42</v>
      </c>
      <c r="G1906" s="2">
        <f>SUMIFS(C:C,A:A,"&lt;"&amp;A1906,B:B,cukier[[#This Row],[NIP]])+cukier[[#This Row],[Ilosc]]</f>
        <v>15</v>
      </c>
      <c r="H1906" s="2">
        <f>IF(cukier[[#This Row],[Dotychczas Kupno]]&lt;100, 0,IF(cukier[[#This Row],[Dotychczas Kupno]]&lt;1000, 0.05, IF(cukier[[#This Row],[Dotychczas Kupno]]&lt;10000, 0.1, 0.2)))</f>
        <v>0</v>
      </c>
      <c r="I1906" s="2">
        <f>cukier[[#This Row],[Rabat]]*cukier[[#This Row],[Ilosc]]</f>
        <v>0</v>
      </c>
    </row>
    <row r="1907" spans="1:9" x14ac:dyDescent="0.25">
      <c r="A1907" s="1">
        <v>41594</v>
      </c>
      <c r="B1907" s="2" t="s">
        <v>22</v>
      </c>
      <c r="C1907">
        <v>249</v>
      </c>
      <c r="D1907">
        <f>SUMIF(B:B,cukier[[#This Row],[NIP]],C:C)</f>
        <v>26025</v>
      </c>
      <c r="E1907" s="2">
        <f>YEAR(cukier[[#This Row],[Data]])</f>
        <v>2013</v>
      </c>
      <c r="F1907" s="2">
        <f>VLOOKUP(cukier[[#This Row],[Rok]],$U$8:$V$17,2)*cukier[[#This Row],[Ilosc]]</f>
        <v>552.78000000000009</v>
      </c>
      <c r="G1907" s="2">
        <f>SUMIFS(C:C,A:A,"&lt;"&amp;A1907,B:B,cukier[[#This Row],[NIP]])+cukier[[#This Row],[Ilosc]]</f>
        <v>20543</v>
      </c>
      <c r="H1907" s="2">
        <f>IF(cukier[[#This Row],[Dotychczas Kupno]]&lt;100, 0,IF(cukier[[#This Row],[Dotychczas Kupno]]&lt;1000, 0.05, IF(cukier[[#This Row],[Dotychczas Kupno]]&lt;10000, 0.1, 0.2)))</f>
        <v>0.2</v>
      </c>
      <c r="I1907" s="2">
        <f>cukier[[#This Row],[Rabat]]*cukier[[#This Row],[Ilosc]]</f>
        <v>49.800000000000004</v>
      </c>
    </row>
    <row r="1908" spans="1:9" x14ac:dyDescent="0.25">
      <c r="A1908" s="1">
        <v>41598</v>
      </c>
      <c r="B1908" s="2" t="s">
        <v>5</v>
      </c>
      <c r="C1908">
        <v>360</v>
      </c>
      <c r="D1908">
        <f>SUMIF(B:B,cukier[[#This Row],[NIP]],C:C)</f>
        <v>11402</v>
      </c>
      <c r="E1908" s="2">
        <f>YEAR(cukier[[#This Row],[Data]])</f>
        <v>2013</v>
      </c>
      <c r="F1908" s="2">
        <f>VLOOKUP(cukier[[#This Row],[Rok]],$U$8:$V$17,2)*cukier[[#This Row],[Ilosc]]</f>
        <v>799.2</v>
      </c>
      <c r="G1908" s="2">
        <f>SUMIFS(C:C,A:A,"&lt;"&amp;A1908,B:B,cukier[[#This Row],[NIP]])+cukier[[#This Row],[Ilosc]]</f>
        <v>10731</v>
      </c>
      <c r="H1908" s="2">
        <f>IF(cukier[[#This Row],[Dotychczas Kupno]]&lt;100, 0,IF(cukier[[#This Row],[Dotychczas Kupno]]&lt;1000, 0.05, IF(cukier[[#This Row],[Dotychczas Kupno]]&lt;10000, 0.1, 0.2)))</f>
        <v>0.2</v>
      </c>
      <c r="I1908" s="2">
        <f>cukier[[#This Row],[Rabat]]*cukier[[#This Row],[Ilosc]]</f>
        <v>72</v>
      </c>
    </row>
    <row r="1909" spans="1:9" x14ac:dyDescent="0.25">
      <c r="A1909" s="1">
        <v>41602</v>
      </c>
      <c r="B1909" s="2" t="s">
        <v>26</v>
      </c>
      <c r="C1909">
        <v>186</v>
      </c>
      <c r="D1909">
        <f>SUMIF(B:B,cukier[[#This Row],[NIP]],C:C)</f>
        <v>2286</v>
      </c>
      <c r="E1909" s="2">
        <f>YEAR(cukier[[#This Row],[Data]])</f>
        <v>2013</v>
      </c>
      <c r="F1909" s="2">
        <f>VLOOKUP(cukier[[#This Row],[Rok]],$U$8:$V$17,2)*cukier[[#This Row],[Ilosc]]</f>
        <v>412.92</v>
      </c>
      <c r="G1909" s="2">
        <f>SUMIFS(C:C,A:A,"&lt;"&amp;A1909,B:B,cukier[[#This Row],[NIP]])+cukier[[#This Row],[Ilosc]]</f>
        <v>2058</v>
      </c>
      <c r="H1909" s="2">
        <f>IF(cukier[[#This Row],[Dotychczas Kupno]]&lt;100, 0,IF(cukier[[#This Row],[Dotychczas Kupno]]&lt;1000, 0.05, IF(cukier[[#This Row],[Dotychczas Kupno]]&lt;10000, 0.1, 0.2)))</f>
        <v>0.1</v>
      </c>
      <c r="I1909" s="2">
        <f>cukier[[#This Row],[Rabat]]*cukier[[#This Row],[Ilosc]]</f>
        <v>18.600000000000001</v>
      </c>
    </row>
    <row r="1910" spans="1:9" x14ac:dyDescent="0.25">
      <c r="A1910" s="1">
        <v>41603</v>
      </c>
      <c r="B1910" s="2" t="s">
        <v>52</v>
      </c>
      <c r="C1910">
        <v>29</v>
      </c>
      <c r="D1910">
        <f>SUMIF(B:B,cukier[[#This Row],[NIP]],C:C)</f>
        <v>5460</v>
      </c>
      <c r="E1910" s="2">
        <f>YEAR(cukier[[#This Row],[Data]])</f>
        <v>2013</v>
      </c>
      <c r="F1910" s="2">
        <f>VLOOKUP(cukier[[#This Row],[Rok]],$U$8:$V$17,2)*cukier[[#This Row],[Ilosc]]</f>
        <v>64.38000000000001</v>
      </c>
      <c r="G1910" s="2">
        <f>SUMIFS(C:C,A:A,"&lt;"&amp;A1910,B:B,cukier[[#This Row],[NIP]])+cukier[[#This Row],[Ilosc]]</f>
        <v>5146</v>
      </c>
      <c r="H1910" s="2">
        <f>IF(cukier[[#This Row],[Dotychczas Kupno]]&lt;100, 0,IF(cukier[[#This Row],[Dotychczas Kupno]]&lt;1000, 0.05, IF(cukier[[#This Row],[Dotychczas Kupno]]&lt;10000, 0.1, 0.2)))</f>
        <v>0.1</v>
      </c>
      <c r="I1910" s="2">
        <f>cukier[[#This Row],[Rabat]]*cukier[[#This Row],[Ilosc]]</f>
        <v>2.9000000000000004</v>
      </c>
    </row>
    <row r="1911" spans="1:9" x14ac:dyDescent="0.25">
      <c r="A1911" s="1">
        <v>41606</v>
      </c>
      <c r="B1911" s="2" t="s">
        <v>30</v>
      </c>
      <c r="C1911">
        <v>174</v>
      </c>
      <c r="D1911">
        <f>SUMIF(B:B,cukier[[#This Row],[NIP]],C:C)</f>
        <v>5120</v>
      </c>
      <c r="E1911" s="2">
        <f>YEAR(cukier[[#This Row],[Data]])</f>
        <v>2013</v>
      </c>
      <c r="F1911" s="2">
        <f>VLOOKUP(cukier[[#This Row],[Rok]],$U$8:$V$17,2)*cukier[[#This Row],[Ilosc]]</f>
        <v>386.28000000000003</v>
      </c>
      <c r="G1911" s="2">
        <f>SUMIFS(C:C,A:A,"&lt;"&amp;A1911,B:B,cukier[[#This Row],[NIP]])+cukier[[#This Row],[Ilosc]]</f>
        <v>4919</v>
      </c>
      <c r="H1911" s="2">
        <f>IF(cukier[[#This Row],[Dotychczas Kupno]]&lt;100, 0,IF(cukier[[#This Row],[Dotychczas Kupno]]&lt;1000, 0.05, IF(cukier[[#This Row],[Dotychczas Kupno]]&lt;10000, 0.1, 0.2)))</f>
        <v>0.1</v>
      </c>
      <c r="I1911" s="2">
        <f>cukier[[#This Row],[Rabat]]*cukier[[#This Row],[Ilosc]]</f>
        <v>17.400000000000002</v>
      </c>
    </row>
    <row r="1912" spans="1:9" x14ac:dyDescent="0.25">
      <c r="A1912" s="1">
        <v>41607</v>
      </c>
      <c r="B1912" s="2" t="s">
        <v>7</v>
      </c>
      <c r="C1912">
        <v>131</v>
      </c>
      <c r="D1912">
        <f>SUMIF(B:B,cukier[[#This Row],[NIP]],C:C)</f>
        <v>27505</v>
      </c>
      <c r="E1912" s="2">
        <f>YEAR(cukier[[#This Row],[Data]])</f>
        <v>2013</v>
      </c>
      <c r="F1912" s="2">
        <f>VLOOKUP(cukier[[#This Row],[Rok]],$U$8:$V$17,2)*cukier[[#This Row],[Ilosc]]</f>
        <v>290.82000000000005</v>
      </c>
      <c r="G1912" s="2">
        <f>SUMIFS(C:C,A:A,"&lt;"&amp;A1912,B:B,cukier[[#This Row],[NIP]])+cukier[[#This Row],[Ilosc]]</f>
        <v>24631</v>
      </c>
      <c r="H1912" s="2">
        <f>IF(cukier[[#This Row],[Dotychczas Kupno]]&lt;100, 0,IF(cukier[[#This Row],[Dotychczas Kupno]]&lt;1000, 0.05, IF(cukier[[#This Row],[Dotychczas Kupno]]&lt;10000, 0.1, 0.2)))</f>
        <v>0.2</v>
      </c>
      <c r="I1912" s="2">
        <f>cukier[[#This Row],[Rabat]]*cukier[[#This Row],[Ilosc]]</f>
        <v>26.200000000000003</v>
      </c>
    </row>
    <row r="1913" spans="1:9" x14ac:dyDescent="0.25">
      <c r="A1913" s="1">
        <v>41609</v>
      </c>
      <c r="B1913" s="2" t="s">
        <v>7</v>
      </c>
      <c r="C1913">
        <v>157</v>
      </c>
      <c r="D1913">
        <f>SUMIF(B:B,cukier[[#This Row],[NIP]],C:C)</f>
        <v>27505</v>
      </c>
      <c r="E1913" s="2">
        <f>YEAR(cukier[[#This Row],[Data]])</f>
        <v>2013</v>
      </c>
      <c r="F1913" s="2">
        <f>VLOOKUP(cukier[[#This Row],[Rok]],$U$8:$V$17,2)*cukier[[#This Row],[Ilosc]]</f>
        <v>348.54</v>
      </c>
      <c r="G1913" s="2">
        <f>SUMIFS(C:C,A:A,"&lt;"&amp;A1913,B:B,cukier[[#This Row],[NIP]])+cukier[[#This Row],[Ilosc]]</f>
        <v>24788</v>
      </c>
      <c r="H1913" s="2">
        <f>IF(cukier[[#This Row],[Dotychczas Kupno]]&lt;100, 0,IF(cukier[[#This Row],[Dotychczas Kupno]]&lt;1000, 0.05, IF(cukier[[#This Row],[Dotychczas Kupno]]&lt;10000, 0.1, 0.2)))</f>
        <v>0.2</v>
      </c>
      <c r="I1913" s="2">
        <f>cukier[[#This Row],[Rabat]]*cukier[[#This Row],[Ilosc]]</f>
        <v>31.400000000000002</v>
      </c>
    </row>
    <row r="1914" spans="1:9" x14ac:dyDescent="0.25">
      <c r="A1914" s="1">
        <v>41609</v>
      </c>
      <c r="B1914" s="2" t="s">
        <v>14</v>
      </c>
      <c r="C1914">
        <v>284</v>
      </c>
      <c r="D1914">
        <f>SUMIF(B:B,cukier[[#This Row],[NIP]],C:C)</f>
        <v>23660</v>
      </c>
      <c r="E1914" s="2">
        <f>YEAR(cukier[[#This Row],[Data]])</f>
        <v>2013</v>
      </c>
      <c r="F1914" s="2">
        <f>VLOOKUP(cukier[[#This Row],[Rok]],$U$8:$V$17,2)*cukier[[#This Row],[Ilosc]]</f>
        <v>630.48</v>
      </c>
      <c r="G1914" s="2">
        <f>SUMIFS(C:C,A:A,"&lt;"&amp;A1914,B:B,cukier[[#This Row],[NIP]])+cukier[[#This Row],[Ilosc]]</f>
        <v>21444</v>
      </c>
      <c r="H1914" s="2">
        <f>IF(cukier[[#This Row],[Dotychczas Kupno]]&lt;100, 0,IF(cukier[[#This Row],[Dotychczas Kupno]]&lt;1000, 0.05, IF(cukier[[#This Row],[Dotychczas Kupno]]&lt;10000, 0.1, 0.2)))</f>
        <v>0.2</v>
      </c>
      <c r="I1914" s="2">
        <f>cukier[[#This Row],[Rabat]]*cukier[[#This Row],[Ilosc]]</f>
        <v>56.800000000000004</v>
      </c>
    </row>
    <row r="1915" spans="1:9" x14ac:dyDescent="0.25">
      <c r="A1915" s="1">
        <v>41610</v>
      </c>
      <c r="B1915" s="2" t="s">
        <v>17</v>
      </c>
      <c r="C1915">
        <v>292</v>
      </c>
      <c r="D1915">
        <f>SUMIF(B:B,cukier[[#This Row],[NIP]],C:C)</f>
        <v>19896</v>
      </c>
      <c r="E1915" s="2">
        <f>YEAR(cukier[[#This Row],[Data]])</f>
        <v>2013</v>
      </c>
      <c r="F1915" s="2">
        <f>VLOOKUP(cukier[[#This Row],[Rok]],$U$8:$V$17,2)*cukier[[#This Row],[Ilosc]]</f>
        <v>648.24</v>
      </c>
      <c r="G1915" s="2">
        <f>SUMIFS(C:C,A:A,"&lt;"&amp;A1915,B:B,cukier[[#This Row],[NIP]])+cukier[[#This Row],[Ilosc]]</f>
        <v>16794</v>
      </c>
      <c r="H1915" s="2">
        <f>IF(cukier[[#This Row],[Dotychczas Kupno]]&lt;100, 0,IF(cukier[[#This Row],[Dotychczas Kupno]]&lt;1000, 0.05, IF(cukier[[#This Row],[Dotychczas Kupno]]&lt;10000, 0.1, 0.2)))</f>
        <v>0.2</v>
      </c>
      <c r="I1915" s="2">
        <f>cukier[[#This Row],[Rabat]]*cukier[[#This Row],[Ilosc]]</f>
        <v>58.400000000000006</v>
      </c>
    </row>
    <row r="1916" spans="1:9" x14ac:dyDescent="0.25">
      <c r="A1916" s="1">
        <v>41612</v>
      </c>
      <c r="B1916" s="2" t="s">
        <v>81</v>
      </c>
      <c r="C1916">
        <v>13</v>
      </c>
      <c r="D1916">
        <f>SUMIF(B:B,cukier[[#This Row],[NIP]],C:C)</f>
        <v>58</v>
      </c>
      <c r="E1916" s="2">
        <f>YEAR(cukier[[#This Row],[Data]])</f>
        <v>2013</v>
      </c>
      <c r="F1916" s="2">
        <f>VLOOKUP(cukier[[#This Row],[Rok]],$U$8:$V$17,2)*cukier[[#This Row],[Ilosc]]</f>
        <v>28.860000000000003</v>
      </c>
      <c r="G1916" s="2">
        <f>SUMIFS(C:C,A:A,"&lt;"&amp;A1916,B:B,cukier[[#This Row],[NIP]])+cukier[[#This Row],[Ilosc]]</f>
        <v>58</v>
      </c>
      <c r="H1916" s="2">
        <f>IF(cukier[[#This Row],[Dotychczas Kupno]]&lt;100, 0,IF(cukier[[#This Row],[Dotychczas Kupno]]&lt;1000, 0.05, IF(cukier[[#This Row],[Dotychczas Kupno]]&lt;10000, 0.1, 0.2)))</f>
        <v>0</v>
      </c>
      <c r="I1916" s="2">
        <f>cukier[[#This Row],[Rabat]]*cukier[[#This Row],[Ilosc]]</f>
        <v>0</v>
      </c>
    </row>
    <row r="1917" spans="1:9" x14ac:dyDescent="0.25">
      <c r="A1917" s="1">
        <v>41614</v>
      </c>
      <c r="B1917" s="2" t="s">
        <v>85</v>
      </c>
      <c r="C1917">
        <v>16</v>
      </c>
      <c r="D1917">
        <f>SUMIF(B:B,cukier[[#This Row],[NIP]],C:C)</f>
        <v>30</v>
      </c>
      <c r="E1917" s="2">
        <f>YEAR(cukier[[#This Row],[Data]])</f>
        <v>2013</v>
      </c>
      <c r="F1917" s="2">
        <f>VLOOKUP(cukier[[#This Row],[Rok]],$U$8:$V$17,2)*cukier[[#This Row],[Ilosc]]</f>
        <v>35.520000000000003</v>
      </c>
      <c r="G1917" s="2">
        <f>SUMIFS(C:C,A:A,"&lt;"&amp;A1917,B:B,cukier[[#This Row],[NIP]])+cukier[[#This Row],[Ilosc]]</f>
        <v>30</v>
      </c>
      <c r="H1917" s="2">
        <f>IF(cukier[[#This Row],[Dotychczas Kupno]]&lt;100, 0,IF(cukier[[#This Row],[Dotychczas Kupno]]&lt;1000, 0.05, IF(cukier[[#This Row],[Dotychczas Kupno]]&lt;10000, 0.1, 0.2)))</f>
        <v>0</v>
      </c>
      <c r="I1917" s="2">
        <f>cukier[[#This Row],[Rabat]]*cukier[[#This Row],[Ilosc]]</f>
        <v>0</v>
      </c>
    </row>
    <row r="1918" spans="1:9" x14ac:dyDescent="0.25">
      <c r="A1918" s="1">
        <v>41614</v>
      </c>
      <c r="B1918" s="2" t="s">
        <v>22</v>
      </c>
      <c r="C1918">
        <v>364</v>
      </c>
      <c r="D1918">
        <f>SUMIF(B:B,cukier[[#This Row],[NIP]],C:C)</f>
        <v>26025</v>
      </c>
      <c r="E1918" s="2">
        <f>YEAR(cukier[[#This Row],[Data]])</f>
        <v>2013</v>
      </c>
      <c r="F1918" s="2">
        <f>VLOOKUP(cukier[[#This Row],[Rok]],$U$8:$V$17,2)*cukier[[#This Row],[Ilosc]]</f>
        <v>808.08</v>
      </c>
      <c r="G1918" s="2">
        <f>SUMIFS(C:C,A:A,"&lt;"&amp;A1918,B:B,cukier[[#This Row],[NIP]])+cukier[[#This Row],[Ilosc]]</f>
        <v>20907</v>
      </c>
      <c r="H1918" s="2">
        <f>IF(cukier[[#This Row],[Dotychczas Kupno]]&lt;100, 0,IF(cukier[[#This Row],[Dotychczas Kupno]]&lt;1000, 0.05, IF(cukier[[#This Row],[Dotychczas Kupno]]&lt;10000, 0.1, 0.2)))</f>
        <v>0.2</v>
      </c>
      <c r="I1918" s="2">
        <f>cukier[[#This Row],[Rabat]]*cukier[[#This Row],[Ilosc]]</f>
        <v>72.8</v>
      </c>
    </row>
    <row r="1919" spans="1:9" x14ac:dyDescent="0.25">
      <c r="A1919" s="1">
        <v>41615</v>
      </c>
      <c r="B1919" s="2" t="s">
        <v>44</v>
      </c>
      <c r="C1919">
        <v>16</v>
      </c>
      <c r="D1919">
        <f>SUMIF(B:B,cukier[[#This Row],[NIP]],C:C)</f>
        <v>58</v>
      </c>
      <c r="E1919" s="2">
        <f>YEAR(cukier[[#This Row],[Data]])</f>
        <v>2013</v>
      </c>
      <c r="F1919" s="2">
        <f>VLOOKUP(cukier[[#This Row],[Rok]],$U$8:$V$17,2)*cukier[[#This Row],[Ilosc]]</f>
        <v>35.520000000000003</v>
      </c>
      <c r="G1919" s="2">
        <f>SUMIFS(C:C,A:A,"&lt;"&amp;A1919,B:B,cukier[[#This Row],[NIP]])+cukier[[#This Row],[Ilosc]]</f>
        <v>58</v>
      </c>
      <c r="H1919" s="2">
        <f>IF(cukier[[#This Row],[Dotychczas Kupno]]&lt;100, 0,IF(cukier[[#This Row],[Dotychczas Kupno]]&lt;1000, 0.05, IF(cukier[[#This Row],[Dotychczas Kupno]]&lt;10000, 0.1, 0.2)))</f>
        <v>0</v>
      </c>
      <c r="I1919" s="2">
        <f>cukier[[#This Row],[Rabat]]*cukier[[#This Row],[Ilosc]]</f>
        <v>0</v>
      </c>
    </row>
    <row r="1920" spans="1:9" x14ac:dyDescent="0.25">
      <c r="A1920" s="1">
        <v>41615</v>
      </c>
      <c r="B1920" s="2" t="s">
        <v>49</v>
      </c>
      <c r="C1920">
        <v>3</v>
      </c>
      <c r="D1920">
        <f>SUMIF(B:B,cukier[[#This Row],[NIP]],C:C)</f>
        <v>26</v>
      </c>
      <c r="E1920" s="2">
        <f>YEAR(cukier[[#This Row],[Data]])</f>
        <v>2013</v>
      </c>
      <c r="F1920" s="2">
        <f>VLOOKUP(cukier[[#This Row],[Rok]],$U$8:$V$17,2)*cukier[[#This Row],[Ilosc]]</f>
        <v>6.66</v>
      </c>
      <c r="G1920" s="2">
        <f>SUMIFS(C:C,A:A,"&lt;"&amp;A1920,B:B,cukier[[#This Row],[NIP]])+cukier[[#This Row],[Ilosc]]</f>
        <v>26</v>
      </c>
      <c r="H1920" s="2">
        <f>IF(cukier[[#This Row],[Dotychczas Kupno]]&lt;100, 0,IF(cukier[[#This Row],[Dotychczas Kupno]]&lt;1000, 0.05, IF(cukier[[#This Row],[Dotychczas Kupno]]&lt;10000, 0.1, 0.2)))</f>
        <v>0</v>
      </c>
      <c r="I1920" s="2">
        <f>cukier[[#This Row],[Rabat]]*cukier[[#This Row],[Ilosc]]</f>
        <v>0</v>
      </c>
    </row>
    <row r="1921" spans="1:9" x14ac:dyDescent="0.25">
      <c r="A1921" s="1">
        <v>41616</v>
      </c>
      <c r="B1921" s="2" t="s">
        <v>207</v>
      </c>
      <c r="C1921">
        <v>9</v>
      </c>
      <c r="D1921">
        <f>SUMIF(B:B,cukier[[#This Row],[NIP]],C:C)</f>
        <v>29</v>
      </c>
      <c r="E1921" s="2">
        <f>YEAR(cukier[[#This Row],[Data]])</f>
        <v>2013</v>
      </c>
      <c r="F1921" s="2">
        <f>VLOOKUP(cukier[[#This Row],[Rok]],$U$8:$V$17,2)*cukier[[#This Row],[Ilosc]]</f>
        <v>19.98</v>
      </c>
      <c r="G1921" s="2">
        <f>SUMIFS(C:C,A:A,"&lt;"&amp;A1921,B:B,cukier[[#This Row],[NIP]])+cukier[[#This Row],[Ilosc]]</f>
        <v>29</v>
      </c>
      <c r="H1921" s="2">
        <f>IF(cukier[[#This Row],[Dotychczas Kupno]]&lt;100, 0,IF(cukier[[#This Row],[Dotychczas Kupno]]&lt;1000, 0.05, IF(cukier[[#This Row],[Dotychczas Kupno]]&lt;10000, 0.1, 0.2)))</f>
        <v>0</v>
      </c>
      <c r="I1921" s="2">
        <f>cukier[[#This Row],[Rabat]]*cukier[[#This Row],[Ilosc]]</f>
        <v>0</v>
      </c>
    </row>
    <row r="1922" spans="1:9" x14ac:dyDescent="0.25">
      <c r="A1922" s="1">
        <v>41617</v>
      </c>
      <c r="B1922" s="2" t="s">
        <v>206</v>
      </c>
      <c r="C1922">
        <v>6</v>
      </c>
      <c r="D1922">
        <f>SUMIF(B:B,cukier[[#This Row],[NIP]],C:C)</f>
        <v>21</v>
      </c>
      <c r="E1922" s="2">
        <f>YEAR(cukier[[#This Row],[Data]])</f>
        <v>2013</v>
      </c>
      <c r="F1922" s="2">
        <f>VLOOKUP(cukier[[#This Row],[Rok]],$U$8:$V$17,2)*cukier[[#This Row],[Ilosc]]</f>
        <v>13.32</v>
      </c>
      <c r="G1922" s="2">
        <f>SUMIFS(C:C,A:A,"&lt;"&amp;A1922,B:B,cukier[[#This Row],[NIP]])+cukier[[#This Row],[Ilosc]]</f>
        <v>21</v>
      </c>
      <c r="H1922" s="2">
        <f>IF(cukier[[#This Row],[Dotychczas Kupno]]&lt;100, 0,IF(cukier[[#This Row],[Dotychczas Kupno]]&lt;1000, 0.05, IF(cukier[[#This Row],[Dotychczas Kupno]]&lt;10000, 0.1, 0.2)))</f>
        <v>0</v>
      </c>
      <c r="I1922" s="2">
        <f>cukier[[#This Row],[Rabat]]*cukier[[#This Row],[Ilosc]]</f>
        <v>0</v>
      </c>
    </row>
    <row r="1923" spans="1:9" x14ac:dyDescent="0.25">
      <c r="A1923" s="1">
        <v>41621</v>
      </c>
      <c r="B1923" s="2" t="s">
        <v>71</v>
      </c>
      <c r="C1923">
        <v>117</v>
      </c>
      <c r="D1923">
        <f>SUMIF(B:B,cukier[[#This Row],[NIP]],C:C)</f>
        <v>3185</v>
      </c>
      <c r="E1923" s="2">
        <f>YEAR(cukier[[#This Row],[Data]])</f>
        <v>2013</v>
      </c>
      <c r="F1923" s="2">
        <f>VLOOKUP(cukier[[#This Row],[Rok]],$U$8:$V$17,2)*cukier[[#This Row],[Ilosc]]</f>
        <v>259.74</v>
      </c>
      <c r="G1923" s="2">
        <f>SUMIFS(C:C,A:A,"&lt;"&amp;A1923,B:B,cukier[[#This Row],[NIP]])+cukier[[#This Row],[Ilosc]]</f>
        <v>2394</v>
      </c>
      <c r="H1923" s="2">
        <f>IF(cukier[[#This Row],[Dotychczas Kupno]]&lt;100, 0,IF(cukier[[#This Row],[Dotychczas Kupno]]&lt;1000, 0.05, IF(cukier[[#This Row],[Dotychczas Kupno]]&lt;10000, 0.1, 0.2)))</f>
        <v>0.1</v>
      </c>
      <c r="I1923" s="2">
        <f>cukier[[#This Row],[Rabat]]*cukier[[#This Row],[Ilosc]]</f>
        <v>11.700000000000001</v>
      </c>
    </row>
    <row r="1924" spans="1:9" x14ac:dyDescent="0.25">
      <c r="A1924" s="1">
        <v>41622</v>
      </c>
      <c r="B1924" s="2" t="s">
        <v>42</v>
      </c>
      <c r="C1924">
        <v>6</v>
      </c>
      <c r="D1924">
        <f>SUMIF(B:B,cukier[[#This Row],[NIP]],C:C)</f>
        <v>63</v>
      </c>
      <c r="E1924" s="2">
        <f>YEAR(cukier[[#This Row],[Data]])</f>
        <v>2013</v>
      </c>
      <c r="F1924" s="2">
        <f>VLOOKUP(cukier[[#This Row],[Rok]],$U$8:$V$17,2)*cukier[[#This Row],[Ilosc]]</f>
        <v>13.32</v>
      </c>
      <c r="G1924" s="2">
        <f>SUMIFS(C:C,A:A,"&lt;"&amp;A1924,B:B,cukier[[#This Row],[NIP]])+cukier[[#This Row],[Ilosc]]</f>
        <v>47</v>
      </c>
      <c r="H1924" s="2">
        <f>IF(cukier[[#This Row],[Dotychczas Kupno]]&lt;100, 0,IF(cukier[[#This Row],[Dotychczas Kupno]]&lt;1000, 0.05, IF(cukier[[#This Row],[Dotychczas Kupno]]&lt;10000, 0.1, 0.2)))</f>
        <v>0</v>
      </c>
      <c r="I1924" s="2">
        <f>cukier[[#This Row],[Rabat]]*cukier[[#This Row],[Ilosc]]</f>
        <v>0</v>
      </c>
    </row>
    <row r="1925" spans="1:9" x14ac:dyDescent="0.25">
      <c r="A1925" s="1">
        <v>41623</v>
      </c>
      <c r="B1925" s="2" t="s">
        <v>9</v>
      </c>
      <c r="C1925">
        <v>186</v>
      </c>
      <c r="D1925">
        <f>SUMIF(B:B,cukier[[#This Row],[NIP]],C:C)</f>
        <v>26955</v>
      </c>
      <c r="E1925" s="2">
        <f>YEAR(cukier[[#This Row],[Data]])</f>
        <v>2013</v>
      </c>
      <c r="F1925" s="2">
        <f>VLOOKUP(cukier[[#This Row],[Rok]],$U$8:$V$17,2)*cukier[[#This Row],[Ilosc]]</f>
        <v>412.92</v>
      </c>
      <c r="G1925" s="2">
        <f>SUMIFS(C:C,A:A,"&lt;"&amp;A1925,B:B,cukier[[#This Row],[NIP]])+cukier[[#This Row],[Ilosc]]</f>
        <v>23955</v>
      </c>
      <c r="H1925" s="2">
        <f>IF(cukier[[#This Row],[Dotychczas Kupno]]&lt;100, 0,IF(cukier[[#This Row],[Dotychczas Kupno]]&lt;1000, 0.05, IF(cukier[[#This Row],[Dotychczas Kupno]]&lt;10000, 0.1, 0.2)))</f>
        <v>0.2</v>
      </c>
      <c r="I1925" s="2">
        <f>cukier[[#This Row],[Rabat]]*cukier[[#This Row],[Ilosc]]</f>
        <v>37.200000000000003</v>
      </c>
    </row>
    <row r="1926" spans="1:9" x14ac:dyDescent="0.25">
      <c r="A1926" s="1">
        <v>41623</v>
      </c>
      <c r="B1926" s="2" t="s">
        <v>42</v>
      </c>
      <c r="C1926">
        <v>16</v>
      </c>
      <c r="D1926">
        <f>SUMIF(B:B,cukier[[#This Row],[NIP]],C:C)</f>
        <v>63</v>
      </c>
      <c r="E1926" s="2">
        <f>YEAR(cukier[[#This Row],[Data]])</f>
        <v>2013</v>
      </c>
      <c r="F1926" s="2">
        <f>VLOOKUP(cukier[[#This Row],[Rok]],$U$8:$V$17,2)*cukier[[#This Row],[Ilosc]]</f>
        <v>35.520000000000003</v>
      </c>
      <c r="G1926" s="2">
        <f>SUMIFS(C:C,A:A,"&lt;"&amp;A1926,B:B,cukier[[#This Row],[NIP]])+cukier[[#This Row],[Ilosc]]</f>
        <v>63</v>
      </c>
      <c r="H1926" s="2">
        <f>IF(cukier[[#This Row],[Dotychczas Kupno]]&lt;100, 0,IF(cukier[[#This Row],[Dotychczas Kupno]]&lt;1000, 0.05, IF(cukier[[#This Row],[Dotychczas Kupno]]&lt;10000, 0.1, 0.2)))</f>
        <v>0</v>
      </c>
      <c r="I1926" s="2">
        <f>cukier[[#This Row],[Rabat]]*cukier[[#This Row],[Ilosc]]</f>
        <v>0</v>
      </c>
    </row>
    <row r="1927" spans="1:9" x14ac:dyDescent="0.25">
      <c r="A1927" s="1">
        <v>41624</v>
      </c>
      <c r="B1927" s="2" t="s">
        <v>6</v>
      </c>
      <c r="C1927">
        <v>100</v>
      </c>
      <c r="D1927">
        <f>SUMIF(B:B,cukier[[#This Row],[NIP]],C:C)</f>
        <v>4309</v>
      </c>
      <c r="E1927" s="2">
        <f>YEAR(cukier[[#This Row],[Data]])</f>
        <v>2013</v>
      </c>
      <c r="F1927" s="2">
        <f>VLOOKUP(cukier[[#This Row],[Rok]],$U$8:$V$17,2)*cukier[[#This Row],[Ilosc]]</f>
        <v>222.00000000000003</v>
      </c>
      <c r="G1927" s="2">
        <f>SUMIFS(C:C,A:A,"&lt;"&amp;A1927,B:B,cukier[[#This Row],[NIP]])+cukier[[#This Row],[Ilosc]]</f>
        <v>3940</v>
      </c>
      <c r="H1927" s="2">
        <f>IF(cukier[[#This Row],[Dotychczas Kupno]]&lt;100, 0,IF(cukier[[#This Row],[Dotychczas Kupno]]&lt;1000, 0.05, IF(cukier[[#This Row],[Dotychczas Kupno]]&lt;10000, 0.1, 0.2)))</f>
        <v>0.1</v>
      </c>
      <c r="I1927" s="2">
        <f>cukier[[#This Row],[Rabat]]*cukier[[#This Row],[Ilosc]]</f>
        <v>10</v>
      </c>
    </row>
    <row r="1928" spans="1:9" x14ac:dyDescent="0.25">
      <c r="A1928" s="1">
        <v>41629</v>
      </c>
      <c r="B1928" s="2" t="s">
        <v>1</v>
      </c>
      <c r="C1928">
        <v>20</v>
      </c>
      <c r="D1928">
        <f>SUMIF(B:B,cukier[[#This Row],[NIP]],C:C)</f>
        <v>69</v>
      </c>
      <c r="E1928" s="2">
        <f>YEAR(cukier[[#This Row],[Data]])</f>
        <v>2013</v>
      </c>
      <c r="F1928" s="2">
        <f>VLOOKUP(cukier[[#This Row],[Rok]],$U$8:$V$17,2)*cukier[[#This Row],[Ilosc]]</f>
        <v>44.400000000000006</v>
      </c>
      <c r="G1928" s="2">
        <f>SUMIFS(C:C,A:A,"&lt;"&amp;A1928,B:B,cukier[[#This Row],[NIP]])+cukier[[#This Row],[Ilosc]]</f>
        <v>69</v>
      </c>
      <c r="H1928" s="2">
        <f>IF(cukier[[#This Row],[Dotychczas Kupno]]&lt;100, 0,IF(cukier[[#This Row],[Dotychczas Kupno]]&lt;1000, 0.05, IF(cukier[[#This Row],[Dotychczas Kupno]]&lt;10000, 0.1, 0.2)))</f>
        <v>0</v>
      </c>
      <c r="I1928" s="2">
        <f>cukier[[#This Row],[Rabat]]*cukier[[#This Row],[Ilosc]]</f>
        <v>0</v>
      </c>
    </row>
    <row r="1929" spans="1:9" x14ac:dyDescent="0.25">
      <c r="A1929" s="1">
        <v>41629</v>
      </c>
      <c r="B1929" s="2" t="s">
        <v>35</v>
      </c>
      <c r="C1929">
        <v>192</v>
      </c>
      <c r="D1929">
        <f>SUMIF(B:B,cukier[[#This Row],[NIP]],C:C)</f>
        <v>4407</v>
      </c>
      <c r="E1929" s="2">
        <f>YEAR(cukier[[#This Row],[Data]])</f>
        <v>2013</v>
      </c>
      <c r="F1929" s="2">
        <f>VLOOKUP(cukier[[#This Row],[Rok]],$U$8:$V$17,2)*cukier[[#This Row],[Ilosc]]</f>
        <v>426.24</v>
      </c>
      <c r="G1929" s="2">
        <f>SUMIFS(C:C,A:A,"&lt;"&amp;A1929,B:B,cukier[[#This Row],[NIP]])+cukier[[#This Row],[Ilosc]]</f>
        <v>3898</v>
      </c>
      <c r="H1929" s="2">
        <f>IF(cukier[[#This Row],[Dotychczas Kupno]]&lt;100, 0,IF(cukier[[#This Row],[Dotychczas Kupno]]&lt;1000, 0.05, IF(cukier[[#This Row],[Dotychczas Kupno]]&lt;10000, 0.1, 0.2)))</f>
        <v>0.1</v>
      </c>
      <c r="I1929" s="2">
        <f>cukier[[#This Row],[Rabat]]*cukier[[#This Row],[Ilosc]]</f>
        <v>19.200000000000003</v>
      </c>
    </row>
    <row r="1930" spans="1:9" x14ac:dyDescent="0.25">
      <c r="A1930" s="1">
        <v>41630</v>
      </c>
      <c r="B1930" s="2" t="s">
        <v>35</v>
      </c>
      <c r="C1930">
        <v>92</v>
      </c>
      <c r="D1930">
        <f>SUMIF(B:B,cukier[[#This Row],[NIP]],C:C)</f>
        <v>4407</v>
      </c>
      <c r="E1930" s="2">
        <f>YEAR(cukier[[#This Row],[Data]])</f>
        <v>2013</v>
      </c>
      <c r="F1930" s="2">
        <f>VLOOKUP(cukier[[#This Row],[Rok]],$U$8:$V$17,2)*cukier[[#This Row],[Ilosc]]</f>
        <v>204.24</v>
      </c>
      <c r="G1930" s="2">
        <f>SUMIFS(C:C,A:A,"&lt;"&amp;A1930,B:B,cukier[[#This Row],[NIP]])+cukier[[#This Row],[Ilosc]]</f>
        <v>3990</v>
      </c>
      <c r="H1930" s="2">
        <f>IF(cukier[[#This Row],[Dotychczas Kupno]]&lt;100, 0,IF(cukier[[#This Row],[Dotychczas Kupno]]&lt;1000, 0.05, IF(cukier[[#This Row],[Dotychczas Kupno]]&lt;10000, 0.1, 0.2)))</f>
        <v>0.1</v>
      </c>
      <c r="I1930" s="2">
        <f>cukier[[#This Row],[Rabat]]*cukier[[#This Row],[Ilosc]]</f>
        <v>9.2000000000000011</v>
      </c>
    </row>
    <row r="1931" spans="1:9" x14ac:dyDescent="0.25">
      <c r="A1931" s="1">
        <v>41631</v>
      </c>
      <c r="B1931" s="2" t="s">
        <v>118</v>
      </c>
      <c r="C1931">
        <v>11</v>
      </c>
      <c r="D1931">
        <f>SUMIF(B:B,cukier[[#This Row],[NIP]],C:C)</f>
        <v>69</v>
      </c>
      <c r="E1931" s="2">
        <f>YEAR(cukier[[#This Row],[Data]])</f>
        <v>2013</v>
      </c>
      <c r="F1931" s="2">
        <f>VLOOKUP(cukier[[#This Row],[Rok]],$U$8:$V$17,2)*cukier[[#This Row],[Ilosc]]</f>
        <v>24.42</v>
      </c>
      <c r="G1931" s="2">
        <f>SUMIFS(C:C,A:A,"&lt;"&amp;A1931,B:B,cukier[[#This Row],[NIP]])+cukier[[#This Row],[Ilosc]]</f>
        <v>69</v>
      </c>
      <c r="H1931" s="2">
        <f>IF(cukier[[#This Row],[Dotychczas Kupno]]&lt;100, 0,IF(cukier[[#This Row],[Dotychczas Kupno]]&lt;1000, 0.05, IF(cukier[[#This Row],[Dotychczas Kupno]]&lt;10000, 0.1, 0.2)))</f>
        <v>0</v>
      </c>
      <c r="I1931" s="2">
        <f>cukier[[#This Row],[Rabat]]*cukier[[#This Row],[Ilosc]]</f>
        <v>0</v>
      </c>
    </row>
    <row r="1932" spans="1:9" x14ac:dyDescent="0.25">
      <c r="A1932" s="1">
        <v>41633</v>
      </c>
      <c r="B1932" s="2" t="s">
        <v>237</v>
      </c>
      <c r="C1932">
        <v>10</v>
      </c>
      <c r="D1932">
        <f>SUMIF(B:B,cukier[[#This Row],[NIP]],C:C)</f>
        <v>10</v>
      </c>
      <c r="E1932" s="2">
        <f>YEAR(cukier[[#This Row],[Data]])</f>
        <v>2013</v>
      </c>
      <c r="F1932" s="2">
        <f>VLOOKUP(cukier[[#This Row],[Rok]],$U$8:$V$17,2)*cukier[[#This Row],[Ilosc]]</f>
        <v>22.200000000000003</v>
      </c>
      <c r="G1932" s="2">
        <f>SUMIFS(C:C,A:A,"&lt;"&amp;A1932,B:B,cukier[[#This Row],[NIP]])+cukier[[#This Row],[Ilosc]]</f>
        <v>10</v>
      </c>
      <c r="H1932" s="2">
        <f>IF(cukier[[#This Row],[Dotychczas Kupno]]&lt;100, 0,IF(cukier[[#This Row],[Dotychczas Kupno]]&lt;1000, 0.05, IF(cukier[[#This Row],[Dotychczas Kupno]]&lt;10000, 0.1, 0.2)))</f>
        <v>0</v>
      </c>
      <c r="I1932" s="2">
        <f>cukier[[#This Row],[Rabat]]*cukier[[#This Row],[Ilosc]]</f>
        <v>0</v>
      </c>
    </row>
    <row r="1933" spans="1:9" x14ac:dyDescent="0.25">
      <c r="A1933" s="1">
        <v>41634</v>
      </c>
      <c r="B1933" s="2" t="s">
        <v>71</v>
      </c>
      <c r="C1933">
        <v>180</v>
      </c>
      <c r="D1933">
        <f>SUMIF(B:B,cukier[[#This Row],[NIP]],C:C)</f>
        <v>3185</v>
      </c>
      <c r="E1933" s="2">
        <f>YEAR(cukier[[#This Row],[Data]])</f>
        <v>2013</v>
      </c>
      <c r="F1933" s="2">
        <f>VLOOKUP(cukier[[#This Row],[Rok]],$U$8:$V$17,2)*cukier[[#This Row],[Ilosc]]</f>
        <v>399.6</v>
      </c>
      <c r="G1933" s="2">
        <f>SUMIFS(C:C,A:A,"&lt;"&amp;A1933,B:B,cukier[[#This Row],[NIP]])+cukier[[#This Row],[Ilosc]]</f>
        <v>2574</v>
      </c>
      <c r="H1933" s="2">
        <f>IF(cukier[[#This Row],[Dotychczas Kupno]]&lt;100, 0,IF(cukier[[#This Row],[Dotychczas Kupno]]&lt;1000, 0.05, IF(cukier[[#This Row],[Dotychczas Kupno]]&lt;10000, 0.1, 0.2)))</f>
        <v>0.1</v>
      </c>
      <c r="I1933" s="2">
        <f>cukier[[#This Row],[Rabat]]*cukier[[#This Row],[Ilosc]]</f>
        <v>18</v>
      </c>
    </row>
    <row r="1934" spans="1:9" x14ac:dyDescent="0.25">
      <c r="A1934" s="1">
        <v>41637</v>
      </c>
      <c r="B1934" s="2" t="s">
        <v>38</v>
      </c>
      <c r="C1934">
        <v>12</v>
      </c>
      <c r="D1934">
        <f>SUMIF(B:B,cukier[[#This Row],[NIP]],C:C)</f>
        <v>48</v>
      </c>
      <c r="E1934" s="2">
        <f>YEAR(cukier[[#This Row],[Data]])</f>
        <v>2013</v>
      </c>
      <c r="F1934" s="2">
        <f>VLOOKUP(cukier[[#This Row],[Rok]],$U$8:$V$17,2)*cukier[[#This Row],[Ilosc]]</f>
        <v>26.64</v>
      </c>
      <c r="G1934" s="2">
        <f>SUMIFS(C:C,A:A,"&lt;"&amp;A1934,B:B,cukier[[#This Row],[NIP]])+cukier[[#This Row],[Ilosc]]</f>
        <v>48</v>
      </c>
      <c r="H1934" s="2">
        <f>IF(cukier[[#This Row],[Dotychczas Kupno]]&lt;100, 0,IF(cukier[[#This Row],[Dotychczas Kupno]]&lt;1000, 0.05, IF(cukier[[#This Row],[Dotychczas Kupno]]&lt;10000, 0.1, 0.2)))</f>
        <v>0</v>
      </c>
      <c r="I1934" s="2">
        <f>cukier[[#This Row],[Rabat]]*cukier[[#This Row],[Ilosc]]</f>
        <v>0</v>
      </c>
    </row>
    <row r="1935" spans="1:9" x14ac:dyDescent="0.25">
      <c r="A1935" s="1">
        <v>41638</v>
      </c>
      <c r="B1935" s="2" t="s">
        <v>222</v>
      </c>
      <c r="C1935">
        <v>12</v>
      </c>
      <c r="D1935">
        <f>SUMIF(B:B,cukier[[#This Row],[NIP]],C:C)</f>
        <v>48</v>
      </c>
      <c r="E1935" s="2">
        <f>YEAR(cukier[[#This Row],[Data]])</f>
        <v>2013</v>
      </c>
      <c r="F1935" s="2">
        <f>VLOOKUP(cukier[[#This Row],[Rok]],$U$8:$V$17,2)*cukier[[#This Row],[Ilosc]]</f>
        <v>26.64</v>
      </c>
      <c r="G1935" s="2">
        <f>SUMIFS(C:C,A:A,"&lt;"&amp;A1935,B:B,cukier[[#This Row],[NIP]])+cukier[[#This Row],[Ilosc]]</f>
        <v>47</v>
      </c>
      <c r="H1935" s="2">
        <f>IF(cukier[[#This Row],[Dotychczas Kupno]]&lt;100, 0,IF(cukier[[#This Row],[Dotychczas Kupno]]&lt;1000, 0.05, IF(cukier[[#This Row],[Dotychczas Kupno]]&lt;10000, 0.1, 0.2)))</f>
        <v>0</v>
      </c>
      <c r="I1935" s="2">
        <f>cukier[[#This Row],[Rabat]]*cukier[[#This Row],[Ilosc]]</f>
        <v>0</v>
      </c>
    </row>
    <row r="1936" spans="1:9" x14ac:dyDescent="0.25">
      <c r="A1936" s="1">
        <v>41639</v>
      </c>
      <c r="B1936" s="2" t="s">
        <v>97</v>
      </c>
      <c r="C1936">
        <v>8</v>
      </c>
      <c r="D1936">
        <f>SUMIF(B:B,cukier[[#This Row],[NIP]],C:C)</f>
        <v>42</v>
      </c>
      <c r="E1936" s="2">
        <f>YEAR(cukier[[#This Row],[Data]])</f>
        <v>2013</v>
      </c>
      <c r="F1936" s="2">
        <f>VLOOKUP(cukier[[#This Row],[Rok]],$U$8:$V$17,2)*cukier[[#This Row],[Ilosc]]</f>
        <v>17.760000000000002</v>
      </c>
      <c r="G1936" s="2">
        <f>SUMIFS(C:C,A:A,"&lt;"&amp;A1936,B:B,cukier[[#This Row],[NIP]])+cukier[[#This Row],[Ilosc]]</f>
        <v>42</v>
      </c>
      <c r="H1936" s="2">
        <f>IF(cukier[[#This Row],[Dotychczas Kupno]]&lt;100, 0,IF(cukier[[#This Row],[Dotychczas Kupno]]&lt;1000, 0.05, IF(cukier[[#This Row],[Dotychczas Kupno]]&lt;10000, 0.1, 0.2)))</f>
        <v>0</v>
      </c>
      <c r="I1936" s="2">
        <f>cukier[[#This Row],[Rabat]]*cukier[[#This Row],[Ilosc]]</f>
        <v>0</v>
      </c>
    </row>
    <row r="1937" spans="1:9" x14ac:dyDescent="0.25">
      <c r="A1937" s="1">
        <v>41641</v>
      </c>
      <c r="B1937" s="2" t="s">
        <v>12</v>
      </c>
      <c r="C1937">
        <v>56</v>
      </c>
      <c r="D1937">
        <f>SUMIF(B:B,cukier[[#This Row],[NIP]],C:C)</f>
        <v>5492</v>
      </c>
      <c r="E1937" s="2">
        <f>YEAR(cukier[[#This Row],[Data]])</f>
        <v>2014</v>
      </c>
      <c r="F1937" s="2">
        <f>VLOOKUP(cukier[[#This Row],[Rok]],$U$8:$V$17,2)*cukier[[#This Row],[Ilosc]]</f>
        <v>124.88</v>
      </c>
      <c r="G1937" s="2">
        <f>SUMIFS(C:C,A:A,"&lt;"&amp;A1937,B:B,cukier[[#This Row],[NIP]])+cukier[[#This Row],[Ilosc]]</f>
        <v>4384</v>
      </c>
      <c r="H1937" s="2">
        <f>IF(cukier[[#This Row],[Dotychczas Kupno]]&lt;100, 0,IF(cukier[[#This Row],[Dotychczas Kupno]]&lt;1000, 0.05, IF(cukier[[#This Row],[Dotychczas Kupno]]&lt;10000, 0.1, 0.2)))</f>
        <v>0.1</v>
      </c>
      <c r="I1937" s="2">
        <f>cukier[[#This Row],[Rabat]]*cukier[[#This Row],[Ilosc]]</f>
        <v>5.6000000000000005</v>
      </c>
    </row>
    <row r="1938" spans="1:9" x14ac:dyDescent="0.25">
      <c r="A1938" s="1">
        <v>41642</v>
      </c>
      <c r="B1938" s="2" t="s">
        <v>82</v>
      </c>
      <c r="C1938">
        <v>18</v>
      </c>
      <c r="D1938">
        <f>SUMIF(B:B,cukier[[#This Row],[NIP]],C:C)</f>
        <v>52</v>
      </c>
      <c r="E1938" s="2">
        <f>YEAR(cukier[[#This Row],[Data]])</f>
        <v>2014</v>
      </c>
      <c r="F1938" s="2">
        <f>VLOOKUP(cukier[[#This Row],[Rok]],$U$8:$V$17,2)*cukier[[#This Row],[Ilosc]]</f>
        <v>40.14</v>
      </c>
      <c r="G1938" s="2">
        <f>SUMIFS(C:C,A:A,"&lt;"&amp;A1938,B:B,cukier[[#This Row],[NIP]])+cukier[[#This Row],[Ilosc]]</f>
        <v>52</v>
      </c>
      <c r="H1938" s="2">
        <f>IF(cukier[[#This Row],[Dotychczas Kupno]]&lt;100, 0,IF(cukier[[#This Row],[Dotychczas Kupno]]&lt;1000, 0.05, IF(cukier[[#This Row],[Dotychczas Kupno]]&lt;10000, 0.1, 0.2)))</f>
        <v>0</v>
      </c>
      <c r="I1938" s="2">
        <f>cukier[[#This Row],[Rabat]]*cukier[[#This Row],[Ilosc]]</f>
        <v>0</v>
      </c>
    </row>
    <row r="1939" spans="1:9" x14ac:dyDescent="0.25">
      <c r="A1939" s="1">
        <v>41642</v>
      </c>
      <c r="B1939" s="2" t="s">
        <v>14</v>
      </c>
      <c r="C1939">
        <v>164</v>
      </c>
      <c r="D1939">
        <f>SUMIF(B:B,cukier[[#This Row],[NIP]],C:C)</f>
        <v>23660</v>
      </c>
      <c r="E1939" s="2">
        <f>YEAR(cukier[[#This Row],[Data]])</f>
        <v>2014</v>
      </c>
      <c r="F1939" s="2">
        <f>VLOOKUP(cukier[[#This Row],[Rok]],$U$8:$V$17,2)*cukier[[#This Row],[Ilosc]]</f>
        <v>365.71999999999997</v>
      </c>
      <c r="G1939" s="2">
        <f>SUMIFS(C:C,A:A,"&lt;"&amp;A1939,B:B,cukier[[#This Row],[NIP]])+cukier[[#This Row],[Ilosc]]</f>
        <v>21608</v>
      </c>
      <c r="H1939" s="2">
        <f>IF(cukier[[#This Row],[Dotychczas Kupno]]&lt;100, 0,IF(cukier[[#This Row],[Dotychczas Kupno]]&lt;1000, 0.05, IF(cukier[[#This Row],[Dotychczas Kupno]]&lt;10000, 0.1, 0.2)))</f>
        <v>0.2</v>
      </c>
      <c r="I1939" s="2">
        <f>cukier[[#This Row],[Rabat]]*cukier[[#This Row],[Ilosc]]</f>
        <v>32.800000000000004</v>
      </c>
    </row>
    <row r="1940" spans="1:9" x14ac:dyDescent="0.25">
      <c r="A1940" s="1">
        <v>41645</v>
      </c>
      <c r="B1940" s="2" t="s">
        <v>30</v>
      </c>
      <c r="C1940">
        <v>111</v>
      </c>
      <c r="D1940">
        <f>SUMIF(B:B,cukier[[#This Row],[NIP]],C:C)</f>
        <v>5120</v>
      </c>
      <c r="E1940" s="2">
        <f>YEAR(cukier[[#This Row],[Data]])</f>
        <v>2014</v>
      </c>
      <c r="F1940" s="2">
        <f>VLOOKUP(cukier[[#This Row],[Rok]],$U$8:$V$17,2)*cukier[[#This Row],[Ilosc]]</f>
        <v>247.53</v>
      </c>
      <c r="G1940" s="2">
        <f>SUMIFS(C:C,A:A,"&lt;"&amp;A1940,B:B,cukier[[#This Row],[NIP]])+cukier[[#This Row],[Ilosc]]</f>
        <v>5030</v>
      </c>
      <c r="H1940" s="2">
        <f>IF(cukier[[#This Row],[Dotychczas Kupno]]&lt;100, 0,IF(cukier[[#This Row],[Dotychczas Kupno]]&lt;1000, 0.05, IF(cukier[[#This Row],[Dotychczas Kupno]]&lt;10000, 0.1, 0.2)))</f>
        <v>0.1</v>
      </c>
      <c r="I1940" s="2">
        <f>cukier[[#This Row],[Rabat]]*cukier[[#This Row],[Ilosc]]</f>
        <v>11.100000000000001</v>
      </c>
    </row>
    <row r="1941" spans="1:9" x14ac:dyDescent="0.25">
      <c r="A1941" s="1">
        <v>41646</v>
      </c>
      <c r="B1941" s="2" t="s">
        <v>190</v>
      </c>
      <c r="C1941">
        <v>14</v>
      </c>
      <c r="D1941">
        <f>SUMIF(B:B,cukier[[#This Row],[NIP]],C:C)</f>
        <v>21</v>
      </c>
      <c r="E1941" s="2">
        <f>YEAR(cukier[[#This Row],[Data]])</f>
        <v>2014</v>
      </c>
      <c r="F1941" s="2">
        <f>VLOOKUP(cukier[[#This Row],[Rok]],$U$8:$V$17,2)*cukier[[#This Row],[Ilosc]]</f>
        <v>31.22</v>
      </c>
      <c r="G1941" s="2">
        <f>SUMIFS(C:C,A:A,"&lt;"&amp;A1941,B:B,cukier[[#This Row],[NIP]])+cukier[[#This Row],[Ilosc]]</f>
        <v>17</v>
      </c>
      <c r="H1941" s="2">
        <f>IF(cukier[[#This Row],[Dotychczas Kupno]]&lt;100, 0,IF(cukier[[#This Row],[Dotychczas Kupno]]&lt;1000, 0.05, IF(cukier[[#This Row],[Dotychczas Kupno]]&lt;10000, 0.1, 0.2)))</f>
        <v>0</v>
      </c>
      <c r="I1941" s="2">
        <f>cukier[[#This Row],[Rabat]]*cukier[[#This Row],[Ilosc]]</f>
        <v>0</v>
      </c>
    </row>
    <row r="1942" spans="1:9" x14ac:dyDescent="0.25">
      <c r="A1942" s="1">
        <v>41647</v>
      </c>
      <c r="B1942" s="2" t="s">
        <v>102</v>
      </c>
      <c r="C1942">
        <v>143</v>
      </c>
      <c r="D1942">
        <f>SUMIF(B:B,cukier[[#This Row],[NIP]],C:C)</f>
        <v>7904</v>
      </c>
      <c r="E1942" s="2">
        <f>YEAR(cukier[[#This Row],[Data]])</f>
        <v>2014</v>
      </c>
      <c r="F1942" s="2">
        <f>VLOOKUP(cukier[[#This Row],[Rok]],$U$8:$V$17,2)*cukier[[#This Row],[Ilosc]]</f>
        <v>318.89</v>
      </c>
      <c r="G1942" s="2">
        <f>SUMIFS(C:C,A:A,"&lt;"&amp;A1942,B:B,cukier[[#This Row],[NIP]])+cukier[[#This Row],[Ilosc]]</f>
        <v>6486</v>
      </c>
      <c r="H1942" s="2">
        <f>IF(cukier[[#This Row],[Dotychczas Kupno]]&lt;100, 0,IF(cukier[[#This Row],[Dotychczas Kupno]]&lt;1000, 0.05, IF(cukier[[#This Row],[Dotychczas Kupno]]&lt;10000, 0.1, 0.2)))</f>
        <v>0.1</v>
      </c>
      <c r="I1942" s="2">
        <f>cukier[[#This Row],[Rabat]]*cukier[[#This Row],[Ilosc]]</f>
        <v>14.3</v>
      </c>
    </row>
    <row r="1943" spans="1:9" x14ac:dyDescent="0.25">
      <c r="A1943" s="1">
        <v>41648</v>
      </c>
      <c r="B1943" s="2" t="s">
        <v>10</v>
      </c>
      <c r="C1943">
        <v>64</v>
      </c>
      <c r="D1943">
        <f>SUMIF(B:B,cukier[[#This Row],[NIP]],C:C)</f>
        <v>4831</v>
      </c>
      <c r="E1943" s="2">
        <f>YEAR(cukier[[#This Row],[Data]])</f>
        <v>2014</v>
      </c>
      <c r="F1943" s="2">
        <f>VLOOKUP(cukier[[#This Row],[Rok]],$U$8:$V$17,2)*cukier[[#This Row],[Ilosc]]</f>
        <v>142.72</v>
      </c>
      <c r="G1943" s="2">
        <f>SUMIFS(C:C,A:A,"&lt;"&amp;A1943,B:B,cukier[[#This Row],[NIP]])+cukier[[#This Row],[Ilosc]]</f>
        <v>4312</v>
      </c>
      <c r="H1943" s="2">
        <f>IF(cukier[[#This Row],[Dotychczas Kupno]]&lt;100, 0,IF(cukier[[#This Row],[Dotychczas Kupno]]&lt;1000, 0.05, IF(cukier[[#This Row],[Dotychczas Kupno]]&lt;10000, 0.1, 0.2)))</f>
        <v>0.1</v>
      </c>
      <c r="I1943" s="2">
        <f>cukier[[#This Row],[Rabat]]*cukier[[#This Row],[Ilosc]]</f>
        <v>6.4</v>
      </c>
    </row>
    <row r="1944" spans="1:9" x14ac:dyDescent="0.25">
      <c r="A1944" s="1">
        <v>41651</v>
      </c>
      <c r="B1944" s="2" t="s">
        <v>234</v>
      </c>
      <c r="C1944">
        <v>3</v>
      </c>
      <c r="D1944">
        <f>SUMIF(B:B,cukier[[#This Row],[NIP]],C:C)</f>
        <v>8</v>
      </c>
      <c r="E1944" s="2">
        <f>YEAR(cukier[[#This Row],[Data]])</f>
        <v>2014</v>
      </c>
      <c r="F1944" s="2">
        <f>VLOOKUP(cukier[[#This Row],[Rok]],$U$8:$V$17,2)*cukier[[#This Row],[Ilosc]]</f>
        <v>6.6899999999999995</v>
      </c>
      <c r="G1944" s="2">
        <f>SUMIFS(C:C,A:A,"&lt;"&amp;A1944,B:B,cukier[[#This Row],[NIP]])+cukier[[#This Row],[Ilosc]]</f>
        <v>8</v>
      </c>
      <c r="H1944" s="2">
        <f>IF(cukier[[#This Row],[Dotychczas Kupno]]&lt;100, 0,IF(cukier[[#This Row],[Dotychczas Kupno]]&lt;1000, 0.05, IF(cukier[[#This Row],[Dotychczas Kupno]]&lt;10000, 0.1, 0.2)))</f>
        <v>0</v>
      </c>
      <c r="I1944" s="2">
        <f>cukier[[#This Row],[Rabat]]*cukier[[#This Row],[Ilosc]]</f>
        <v>0</v>
      </c>
    </row>
    <row r="1945" spans="1:9" x14ac:dyDescent="0.25">
      <c r="A1945" s="1">
        <v>41652</v>
      </c>
      <c r="B1945" s="2" t="s">
        <v>45</v>
      </c>
      <c r="C1945">
        <v>152</v>
      </c>
      <c r="D1945">
        <f>SUMIF(B:B,cukier[[#This Row],[NIP]],C:C)</f>
        <v>26451</v>
      </c>
      <c r="E1945" s="2">
        <f>YEAR(cukier[[#This Row],[Data]])</f>
        <v>2014</v>
      </c>
      <c r="F1945" s="2">
        <f>VLOOKUP(cukier[[#This Row],[Rok]],$U$8:$V$17,2)*cukier[[#This Row],[Ilosc]]</f>
        <v>338.96</v>
      </c>
      <c r="G1945" s="2">
        <f>SUMIFS(C:C,A:A,"&lt;"&amp;A1945,B:B,cukier[[#This Row],[NIP]])+cukier[[#This Row],[Ilosc]]</f>
        <v>23212</v>
      </c>
      <c r="H1945" s="2">
        <f>IF(cukier[[#This Row],[Dotychczas Kupno]]&lt;100, 0,IF(cukier[[#This Row],[Dotychczas Kupno]]&lt;1000, 0.05, IF(cukier[[#This Row],[Dotychczas Kupno]]&lt;10000, 0.1, 0.2)))</f>
        <v>0.2</v>
      </c>
      <c r="I1945" s="2">
        <f>cukier[[#This Row],[Rabat]]*cukier[[#This Row],[Ilosc]]</f>
        <v>30.400000000000002</v>
      </c>
    </row>
    <row r="1946" spans="1:9" x14ac:dyDescent="0.25">
      <c r="A1946" s="1">
        <v>41653</v>
      </c>
      <c r="B1946" s="2" t="s">
        <v>10</v>
      </c>
      <c r="C1946">
        <v>152</v>
      </c>
      <c r="D1946">
        <f>SUMIF(B:B,cukier[[#This Row],[NIP]],C:C)</f>
        <v>4831</v>
      </c>
      <c r="E1946" s="2">
        <f>YEAR(cukier[[#This Row],[Data]])</f>
        <v>2014</v>
      </c>
      <c r="F1946" s="2">
        <f>VLOOKUP(cukier[[#This Row],[Rok]],$U$8:$V$17,2)*cukier[[#This Row],[Ilosc]]</f>
        <v>338.96</v>
      </c>
      <c r="G1946" s="2">
        <f>SUMIFS(C:C,A:A,"&lt;"&amp;A1946,B:B,cukier[[#This Row],[NIP]])+cukier[[#This Row],[Ilosc]]</f>
        <v>4464</v>
      </c>
      <c r="H1946" s="2">
        <f>IF(cukier[[#This Row],[Dotychczas Kupno]]&lt;100, 0,IF(cukier[[#This Row],[Dotychczas Kupno]]&lt;1000, 0.05, IF(cukier[[#This Row],[Dotychczas Kupno]]&lt;10000, 0.1, 0.2)))</f>
        <v>0.1</v>
      </c>
      <c r="I1946" s="2">
        <f>cukier[[#This Row],[Rabat]]*cukier[[#This Row],[Ilosc]]</f>
        <v>15.200000000000001</v>
      </c>
    </row>
    <row r="1947" spans="1:9" x14ac:dyDescent="0.25">
      <c r="A1947" s="1">
        <v>41655</v>
      </c>
      <c r="B1947" s="2" t="s">
        <v>221</v>
      </c>
      <c r="C1947">
        <v>15</v>
      </c>
      <c r="D1947">
        <f>SUMIF(B:B,cukier[[#This Row],[NIP]],C:C)</f>
        <v>49</v>
      </c>
      <c r="E1947" s="2">
        <f>YEAR(cukier[[#This Row],[Data]])</f>
        <v>2014</v>
      </c>
      <c r="F1947" s="2">
        <f>VLOOKUP(cukier[[#This Row],[Rok]],$U$8:$V$17,2)*cukier[[#This Row],[Ilosc]]</f>
        <v>33.450000000000003</v>
      </c>
      <c r="G1947" s="2">
        <f>SUMIFS(C:C,A:A,"&lt;"&amp;A1947,B:B,cukier[[#This Row],[NIP]])+cukier[[#This Row],[Ilosc]]</f>
        <v>49</v>
      </c>
      <c r="H1947" s="2">
        <f>IF(cukier[[#This Row],[Dotychczas Kupno]]&lt;100, 0,IF(cukier[[#This Row],[Dotychczas Kupno]]&lt;1000, 0.05, IF(cukier[[#This Row],[Dotychczas Kupno]]&lt;10000, 0.1, 0.2)))</f>
        <v>0</v>
      </c>
      <c r="I1947" s="2">
        <f>cukier[[#This Row],[Rabat]]*cukier[[#This Row],[Ilosc]]</f>
        <v>0</v>
      </c>
    </row>
    <row r="1948" spans="1:9" x14ac:dyDescent="0.25">
      <c r="A1948" s="1">
        <v>41656</v>
      </c>
      <c r="B1948" s="2" t="s">
        <v>71</v>
      </c>
      <c r="C1948">
        <v>117</v>
      </c>
      <c r="D1948">
        <f>SUMIF(B:B,cukier[[#This Row],[NIP]],C:C)</f>
        <v>3185</v>
      </c>
      <c r="E1948" s="2">
        <f>YEAR(cukier[[#This Row],[Data]])</f>
        <v>2014</v>
      </c>
      <c r="F1948" s="2">
        <f>VLOOKUP(cukier[[#This Row],[Rok]],$U$8:$V$17,2)*cukier[[#This Row],[Ilosc]]</f>
        <v>260.91000000000003</v>
      </c>
      <c r="G1948" s="2">
        <f>SUMIFS(C:C,A:A,"&lt;"&amp;A1948,B:B,cukier[[#This Row],[NIP]])+cukier[[#This Row],[Ilosc]]</f>
        <v>2691</v>
      </c>
      <c r="H1948" s="2">
        <f>IF(cukier[[#This Row],[Dotychczas Kupno]]&lt;100, 0,IF(cukier[[#This Row],[Dotychczas Kupno]]&lt;1000, 0.05, IF(cukier[[#This Row],[Dotychczas Kupno]]&lt;10000, 0.1, 0.2)))</f>
        <v>0.1</v>
      </c>
      <c r="I1948" s="2">
        <f>cukier[[#This Row],[Rabat]]*cukier[[#This Row],[Ilosc]]</f>
        <v>11.700000000000001</v>
      </c>
    </row>
    <row r="1949" spans="1:9" x14ac:dyDescent="0.25">
      <c r="A1949" s="1">
        <v>41656</v>
      </c>
      <c r="B1949" s="2" t="s">
        <v>215</v>
      </c>
      <c r="C1949">
        <v>14</v>
      </c>
      <c r="D1949">
        <f>SUMIF(B:B,cukier[[#This Row],[NIP]],C:C)</f>
        <v>23</v>
      </c>
      <c r="E1949" s="2">
        <f>YEAR(cukier[[#This Row],[Data]])</f>
        <v>2014</v>
      </c>
      <c r="F1949" s="2">
        <f>VLOOKUP(cukier[[#This Row],[Rok]],$U$8:$V$17,2)*cukier[[#This Row],[Ilosc]]</f>
        <v>31.22</v>
      </c>
      <c r="G1949" s="2">
        <f>SUMIFS(C:C,A:A,"&lt;"&amp;A1949,B:B,cukier[[#This Row],[NIP]])+cukier[[#This Row],[Ilosc]]</f>
        <v>23</v>
      </c>
      <c r="H1949" s="2">
        <f>IF(cukier[[#This Row],[Dotychczas Kupno]]&lt;100, 0,IF(cukier[[#This Row],[Dotychczas Kupno]]&lt;1000, 0.05, IF(cukier[[#This Row],[Dotychczas Kupno]]&lt;10000, 0.1, 0.2)))</f>
        <v>0</v>
      </c>
      <c r="I1949" s="2">
        <f>cukier[[#This Row],[Rabat]]*cukier[[#This Row],[Ilosc]]</f>
        <v>0</v>
      </c>
    </row>
    <row r="1950" spans="1:9" x14ac:dyDescent="0.25">
      <c r="A1950" s="1">
        <v>41656</v>
      </c>
      <c r="B1950" s="2" t="s">
        <v>45</v>
      </c>
      <c r="C1950">
        <v>431</v>
      </c>
      <c r="D1950">
        <f>SUMIF(B:B,cukier[[#This Row],[NIP]],C:C)</f>
        <v>26451</v>
      </c>
      <c r="E1950" s="2">
        <f>YEAR(cukier[[#This Row],[Data]])</f>
        <v>2014</v>
      </c>
      <c r="F1950" s="2">
        <f>VLOOKUP(cukier[[#This Row],[Rok]],$U$8:$V$17,2)*cukier[[#This Row],[Ilosc]]</f>
        <v>961.13</v>
      </c>
      <c r="G1950" s="2">
        <f>SUMIFS(C:C,A:A,"&lt;"&amp;A1950,B:B,cukier[[#This Row],[NIP]])+cukier[[#This Row],[Ilosc]]</f>
        <v>23643</v>
      </c>
      <c r="H1950" s="2">
        <f>IF(cukier[[#This Row],[Dotychczas Kupno]]&lt;100, 0,IF(cukier[[#This Row],[Dotychczas Kupno]]&lt;1000, 0.05, IF(cukier[[#This Row],[Dotychczas Kupno]]&lt;10000, 0.1, 0.2)))</f>
        <v>0.2</v>
      </c>
      <c r="I1950" s="2">
        <f>cukier[[#This Row],[Rabat]]*cukier[[#This Row],[Ilosc]]</f>
        <v>86.2</v>
      </c>
    </row>
    <row r="1951" spans="1:9" x14ac:dyDescent="0.25">
      <c r="A1951" s="1">
        <v>41658</v>
      </c>
      <c r="B1951" s="2" t="s">
        <v>22</v>
      </c>
      <c r="C1951">
        <v>390</v>
      </c>
      <c r="D1951">
        <f>SUMIF(B:B,cukier[[#This Row],[NIP]],C:C)</f>
        <v>26025</v>
      </c>
      <c r="E1951" s="2">
        <f>YEAR(cukier[[#This Row],[Data]])</f>
        <v>2014</v>
      </c>
      <c r="F1951" s="2">
        <f>VLOOKUP(cukier[[#This Row],[Rok]],$U$8:$V$17,2)*cukier[[#This Row],[Ilosc]]</f>
        <v>869.7</v>
      </c>
      <c r="G1951" s="2">
        <f>SUMIFS(C:C,A:A,"&lt;"&amp;A1951,B:B,cukier[[#This Row],[NIP]])+cukier[[#This Row],[Ilosc]]</f>
        <v>21297</v>
      </c>
      <c r="H1951" s="2">
        <f>IF(cukier[[#This Row],[Dotychczas Kupno]]&lt;100, 0,IF(cukier[[#This Row],[Dotychczas Kupno]]&lt;1000, 0.05, IF(cukier[[#This Row],[Dotychczas Kupno]]&lt;10000, 0.1, 0.2)))</f>
        <v>0.2</v>
      </c>
      <c r="I1951" s="2">
        <f>cukier[[#This Row],[Rabat]]*cukier[[#This Row],[Ilosc]]</f>
        <v>78</v>
      </c>
    </row>
    <row r="1952" spans="1:9" x14ac:dyDescent="0.25">
      <c r="A1952" s="1">
        <v>41663</v>
      </c>
      <c r="B1952" s="2" t="s">
        <v>222</v>
      </c>
      <c r="C1952">
        <v>1</v>
      </c>
      <c r="D1952">
        <f>SUMIF(B:B,cukier[[#This Row],[NIP]],C:C)</f>
        <v>48</v>
      </c>
      <c r="E1952" s="2">
        <f>YEAR(cukier[[#This Row],[Data]])</f>
        <v>2014</v>
      </c>
      <c r="F1952" s="2">
        <f>VLOOKUP(cukier[[#This Row],[Rok]],$U$8:$V$17,2)*cukier[[#This Row],[Ilosc]]</f>
        <v>2.23</v>
      </c>
      <c r="G1952" s="2">
        <f>SUMIFS(C:C,A:A,"&lt;"&amp;A1952,B:B,cukier[[#This Row],[NIP]])+cukier[[#This Row],[Ilosc]]</f>
        <v>48</v>
      </c>
      <c r="H1952" s="2">
        <f>IF(cukier[[#This Row],[Dotychczas Kupno]]&lt;100, 0,IF(cukier[[#This Row],[Dotychczas Kupno]]&lt;1000, 0.05, IF(cukier[[#This Row],[Dotychczas Kupno]]&lt;10000, 0.1, 0.2)))</f>
        <v>0</v>
      </c>
      <c r="I1952" s="2">
        <f>cukier[[#This Row],[Rabat]]*cukier[[#This Row],[Ilosc]]</f>
        <v>0</v>
      </c>
    </row>
    <row r="1953" spans="1:9" x14ac:dyDescent="0.25">
      <c r="A1953" s="1">
        <v>41666</v>
      </c>
      <c r="B1953" s="2" t="s">
        <v>17</v>
      </c>
      <c r="C1953">
        <v>392</v>
      </c>
      <c r="D1953">
        <f>SUMIF(B:B,cukier[[#This Row],[NIP]],C:C)</f>
        <v>19896</v>
      </c>
      <c r="E1953" s="2">
        <f>YEAR(cukier[[#This Row],[Data]])</f>
        <v>2014</v>
      </c>
      <c r="F1953" s="2">
        <f>VLOOKUP(cukier[[#This Row],[Rok]],$U$8:$V$17,2)*cukier[[#This Row],[Ilosc]]</f>
        <v>874.16</v>
      </c>
      <c r="G1953" s="2">
        <f>SUMIFS(C:C,A:A,"&lt;"&amp;A1953,B:B,cukier[[#This Row],[NIP]])+cukier[[#This Row],[Ilosc]]</f>
        <v>17186</v>
      </c>
      <c r="H1953" s="2">
        <f>IF(cukier[[#This Row],[Dotychczas Kupno]]&lt;100, 0,IF(cukier[[#This Row],[Dotychczas Kupno]]&lt;1000, 0.05, IF(cukier[[#This Row],[Dotychczas Kupno]]&lt;10000, 0.1, 0.2)))</f>
        <v>0.2</v>
      </c>
      <c r="I1953" s="2">
        <f>cukier[[#This Row],[Rabat]]*cukier[[#This Row],[Ilosc]]</f>
        <v>78.400000000000006</v>
      </c>
    </row>
    <row r="1954" spans="1:9" x14ac:dyDescent="0.25">
      <c r="A1954" s="1">
        <v>41668</v>
      </c>
      <c r="B1954" s="2" t="s">
        <v>37</v>
      </c>
      <c r="C1954">
        <v>175</v>
      </c>
      <c r="D1954">
        <f>SUMIF(B:B,cukier[[#This Row],[NIP]],C:C)</f>
        <v>5232</v>
      </c>
      <c r="E1954" s="2">
        <f>YEAR(cukier[[#This Row],[Data]])</f>
        <v>2014</v>
      </c>
      <c r="F1954" s="2">
        <f>VLOOKUP(cukier[[#This Row],[Rok]],$U$8:$V$17,2)*cukier[[#This Row],[Ilosc]]</f>
        <v>390.25</v>
      </c>
      <c r="G1954" s="2">
        <f>SUMIFS(C:C,A:A,"&lt;"&amp;A1954,B:B,cukier[[#This Row],[NIP]])+cukier[[#This Row],[Ilosc]]</f>
        <v>4687</v>
      </c>
      <c r="H1954" s="2">
        <f>IF(cukier[[#This Row],[Dotychczas Kupno]]&lt;100, 0,IF(cukier[[#This Row],[Dotychczas Kupno]]&lt;1000, 0.05, IF(cukier[[#This Row],[Dotychczas Kupno]]&lt;10000, 0.1, 0.2)))</f>
        <v>0.1</v>
      </c>
      <c r="I1954" s="2">
        <f>cukier[[#This Row],[Rabat]]*cukier[[#This Row],[Ilosc]]</f>
        <v>17.5</v>
      </c>
    </row>
    <row r="1955" spans="1:9" x14ac:dyDescent="0.25">
      <c r="A1955" s="1">
        <v>41668</v>
      </c>
      <c r="B1955" s="2" t="s">
        <v>55</v>
      </c>
      <c r="C1955">
        <v>118</v>
      </c>
      <c r="D1955">
        <f>SUMIF(B:B,cukier[[#This Row],[NIP]],C:C)</f>
        <v>4926</v>
      </c>
      <c r="E1955" s="2">
        <f>YEAR(cukier[[#This Row],[Data]])</f>
        <v>2014</v>
      </c>
      <c r="F1955" s="2">
        <f>VLOOKUP(cukier[[#This Row],[Rok]],$U$8:$V$17,2)*cukier[[#This Row],[Ilosc]]</f>
        <v>263.14</v>
      </c>
      <c r="G1955" s="2">
        <f>SUMIFS(C:C,A:A,"&lt;"&amp;A1955,B:B,cukier[[#This Row],[NIP]])+cukier[[#This Row],[Ilosc]]</f>
        <v>4156</v>
      </c>
      <c r="H1955" s="2">
        <f>IF(cukier[[#This Row],[Dotychczas Kupno]]&lt;100, 0,IF(cukier[[#This Row],[Dotychczas Kupno]]&lt;1000, 0.05, IF(cukier[[#This Row],[Dotychczas Kupno]]&lt;10000, 0.1, 0.2)))</f>
        <v>0.1</v>
      </c>
      <c r="I1955" s="2">
        <f>cukier[[#This Row],[Rabat]]*cukier[[#This Row],[Ilosc]]</f>
        <v>11.8</v>
      </c>
    </row>
    <row r="1956" spans="1:9" x14ac:dyDescent="0.25">
      <c r="A1956" s="1">
        <v>41672</v>
      </c>
      <c r="B1956" s="2" t="s">
        <v>9</v>
      </c>
      <c r="C1956">
        <v>297</v>
      </c>
      <c r="D1956">
        <f>SUMIF(B:B,cukier[[#This Row],[NIP]],C:C)</f>
        <v>26955</v>
      </c>
      <c r="E1956" s="2">
        <f>YEAR(cukier[[#This Row],[Data]])</f>
        <v>2014</v>
      </c>
      <c r="F1956" s="2">
        <f>VLOOKUP(cukier[[#This Row],[Rok]],$U$8:$V$17,2)*cukier[[#This Row],[Ilosc]]</f>
        <v>662.31</v>
      </c>
      <c r="G1956" s="2">
        <f>SUMIFS(C:C,A:A,"&lt;"&amp;A1956,B:B,cukier[[#This Row],[NIP]])+cukier[[#This Row],[Ilosc]]</f>
        <v>24252</v>
      </c>
      <c r="H1956" s="2">
        <f>IF(cukier[[#This Row],[Dotychczas Kupno]]&lt;100, 0,IF(cukier[[#This Row],[Dotychczas Kupno]]&lt;1000, 0.05, IF(cukier[[#This Row],[Dotychczas Kupno]]&lt;10000, 0.1, 0.2)))</f>
        <v>0.2</v>
      </c>
      <c r="I1956" s="2">
        <f>cukier[[#This Row],[Rabat]]*cukier[[#This Row],[Ilosc]]</f>
        <v>59.400000000000006</v>
      </c>
    </row>
    <row r="1957" spans="1:9" x14ac:dyDescent="0.25">
      <c r="A1957" s="1">
        <v>41676</v>
      </c>
      <c r="B1957" s="2" t="s">
        <v>23</v>
      </c>
      <c r="C1957">
        <v>89</v>
      </c>
      <c r="D1957">
        <f>SUMIF(B:B,cukier[[#This Row],[NIP]],C:C)</f>
        <v>3905</v>
      </c>
      <c r="E1957" s="2">
        <f>YEAR(cukier[[#This Row],[Data]])</f>
        <v>2014</v>
      </c>
      <c r="F1957" s="2">
        <f>VLOOKUP(cukier[[#This Row],[Rok]],$U$8:$V$17,2)*cukier[[#This Row],[Ilosc]]</f>
        <v>198.47</v>
      </c>
      <c r="G1957" s="2">
        <f>SUMIFS(C:C,A:A,"&lt;"&amp;A1957,B:B,cukier[[#This Row],[NIP]])+cukier[[#This Row],[Ilosc]]</f>
        <v>3660</v>
      </c>
      <c r="H1957" s="2">
        <f>IF(cukier[[#This Row],[Dotychczas Kupno]]&lt;100, 0,IF(cukier[[#This Row],[Dotychczas Kupno]]&lt;1000, 0.05, IF(cukier[[#This Row],[Dotychczas Kupno]]&lt;10000, 0.1, 0.2)))</f>
        <v>0.1</v>
      </c>
      <c r="I1957" s="2">
        <f>cukier[[#This Row],[Rabat]]*cukier[[#This Row],[Ilosc]]</f>
        <v>8.9</v>
      </c>
    </row>
    <row r="1958" spans="1:9" x14ac:dyDescent="0.25">
      <c r="A1958" s="1">
        <v>41676</v>
      </c>
      <c r="B1958" s="2" t="s">
        <v>22</v>
      </c>
      <c r="C1958">
        <v>182</v>
      </c>
      <c r="D1958">
        <f>SUMIF(B:B,cukier[[#This Row],[NIP]],C:C)</f>
        <v>26025</v>
      </c>
      <c r="E1958" s="2">
        <f>YEAR(cukier[[#This Row],[Data]])</f>
        <v>2014</v>
      </c>
      <c r="F1958" s="2">
        <f>VLOOKUP(cukier[[#This Row],[Rok]],$U$8:$V$17,2)*cukier[[#This Row],[Ilosc]]</f>
        <v>405.86</v>
      </c>
      <c r="G1958" s="2">
        <f>SUMIFS(C:C,A:A,"&lt;"&amp;A1958,B:B,cukier[[#This Row],[NIP]])+cukier[[#This Row],[Ilosc]]</f>
        <v>21479</v>
      </c>
      <c r="H1958" s="2">
        <f>IF(cukier[[#This Row],[Dotychczas Kupno]]&lt;100, 0,IF(cukier[[#This Row],[Dotychczas Kupno]]&lt;1000, 0.05, IF(cukier[[#This Row],[Dotychczas Kupno]]&lt;10000, 0.1, 0.2)))</f>
        <v>0.2</v>
      </c>
      <c r="I1958" s="2">
        <f>cukier[[#This Row],[Rabat]]*cukier[[#This Row],[Ilosc]]</f>
        <v>36.4</v>
      </c>
    </row>
    <row r="1959" spans="1:9" x14ac:dyDescent="0.25">
      <c r="A1959" s="1">
        <v>41677</v>
      </c>
      <c r="B1959" s="2" t="s">
        <v>10</v>
      </c>
      <c r="C1959">
        <v>130</v>
      </c>
      <c r="D1959">
        <f>SUMIF(B:B,cukier[[#This Row],[NIP]],C:C)</f>
        <v>4831</v>
      </c>
      <c r="E1959" s="2">
        <f>YEAR(cukier[[#This Row],[Data]])</f>
        <v>2014</v>
      </c>
      <c r="F1959" s="2">
        <f>VLOOKUP(cukier[[#This Row],[Rok]],$U$8:$V$17,2)*cukier[[#This Row],[Ilosc]]</f>
        <v>289.89999999999998</v>
      </c>
      <c r="G1959" s="2">
        <f>SUMIFS(C:C,A:A,"&lt;"&amp;A1959,B:B,cukier[[#This Row],[NIP]])+cukier[[#This Row],[Ilosc]]</f>
        <v>4594</v>
      </c>
      <c r="H1959" s="2">
        <f>IF(cukier[[#This Row],[Dotychczas Kupno]]&lt;100, 0,IF(cukier[[#This Row],[Dotychczas Kupno]]&lt;1000, 0.05, IF(cukier[[#This Row],[Dotychczas Kupno]]&lt;10000, 0.1, 0.2)))</f>
        <v>0.1</v>
      </c>
      <c r="I1959" s="2">
        <f>cukier[[#This Row],[Rabat]]*cukier[[#This Row],[Ilosc]]</f>
        <v>13</v>
      </c>
    </row>
    <row r="1960" spans="1:9" x14ac:dyDescent="0.25">
      <c r="A1960" s="1">
        <v>41680</v>
      </c>
      <c r="B1960" s="2" t="s">
        <v>26</v>
      </c>
      <c r="C1960">
        <v>187</v>
      </c>
      <c r="D1960">
        <f>SUMIF(B:B,cukier[[#This Row],[NIP]],C:C)</f>
        <v>2286</v>
      </c>
      <c r="E1960" s="2">
        <f>YEAR(cukier[[#This Row],[Data]])</f>
        <v>2014</v>
      </c>
      <c r="F1960" s="2">
        <f>VLOOKUP(cukier[[#This Row],[Rok]],$U$8:$V$17,2)*cukier[[#This Row],[Ilosc]]</f>
        <v>417.01</v>
      </c>
      <c r="G1960" s="2">
        <f>SUMIFS(C:C,A:A,"&lt;"&amp;A1960,B:B,cukier[[#This Row],[NIP]])+cukier[[#This Row],[Ilosc]]</f>
        <v>2245</v>
      </c>
      <c r="H1960" s="2">
        <f>IF(cukier[[#This Row],[Dotychczas Kupno]]&lt;100, 0,IF(cukier[[#This Row],[Dotychczas Kupno]]&lt;1000, 0.05, IF(cukier[[#This Row],[Dotychczas Kupno]]&lt;10000, 0.1, 0.2)))</f>
        <v>0.1</v>
      </c>
      <c r="I1960" s="2">
        <f>cukier[[#This Row],[Rabat]]*cukier[[#This Row],[Ilosc]]</f>
        <v>18.7</v>
      </c>
    </row>
    <row r="1961" spans="1:9" x14ac:dyDescent="0.25">
      <c r="A1961" s="1">
        <v>41681</v>
      </c>
      <c r="B1961" s="2" t="s">
        <v>50</v>
      </c>
      <c r="C1961">
        <v>166</v>
      </c>
      <c r="D1961">
        <f>SUMIF(B:B,cukier[[#This Row],[NIP]],C:C)</f>
        <v>22352</v>
      </c>
      <c r="E1961" s="2">
        <f>YEAR(cukier[[#This Row],[Data]])</f>
        <v>2014</v>
      </c>
      <c r="F1961" s="2">
        <f>VLOOKUP(cukier[[#This Row],[Rok]],$U$8:$V$17,2)*cukier[[#This Row],[Ilosc]]</f>
        <v>370.18</v>
      </c>
      <c r="G1961" s="2">
        <f>SUMIFS(C:C,A:A,"&lt;"&amp;A1961,B:B,cukier[[#This Row],[NIP]])+cukier[[#This Row],[Ilosc]]</f>
        <v>21101</v>
      </c>
      <c r="H1961" s="2">
        <f>IF(cukier[[#This Row],[Dotychczas Kupno]]&lt;100, 0,IF(cukier[[#This Row],[Dotychczas Kupno]]&lt;1000, 0.05, IF(cukier[[#This Row],[Dotychczas Kupno]]&lt;10000, 0.1, 0.2)))</f>
        <v>0.2</v>
      </c>
      <c r="I1961" s="2">
        <f>cukier[[#This Row],[Rabat]]*cukier[[#This Row],[Ilosc]]</f>
        <v>33.200000000000003</v>
      </c>
    </row>
    <row r="1962" spans="1:9" x14ac:dyDescent="0.25">
      <c r="A1962" s="1">
        <v>41682</v>
      </c>
      <c r="B1962" s="2" t="s">
        <v>23</v>
      </c>
      <c r="C1962">
        <v>58</v>
      </c>
      <c r="D1962">
        <f>SUMIF(B:B,cukier[[#This Row],[NIP]],C:C)</f>
        <v>3905</v>
      </c>
      <c r="E1962" s="2">
        <f>YEAR(cukier[[#This Row],[Data]])</f>
        <v>2014</v>
      </c>
      <c r="F1962" s="2">
        <f>VLOOKUP(cukier[[#This Row],[Rok]],$U$8:$V$17,2)*cukier[[#This Row],[Ilosc]]</f>
        <v>129.34</v>
      </c>
      <c r="G1962" s="2">
        <f>SUMIFS(C:C,A:A,"&lt;"&amp;A1962,B:B,cukier[[#This Row],[NIP]])+cukier[[#This Row],[Ilosc]]</f>
        <v>3718</v>
      </c>
      <c r="H1962" s="2">
        <f>IF(cukier[[#This Row],[Dotychczas Kupno]]&lt;100, 0,IF(cukier[[#This Row],[Dotychczas Kupno]]&lt;1000, 0.05, IF(cukier[[#This Row],[Dotychczas Kupno]]&lt;10000, 0.1, 0.2)))</f>
        <v>0.1</v>
      </c>
      <c r="I1962" s="2">
        <f>cukier[[#This Row],[Rabat]]*cukier[[#This Row],[Ilosc]]</f>
        <v>5.8000000000000007</v>
      </c>
    </row>
    <row r="1963" spans="1:9" x14ac:dyDescent="0.25">
      <c r="A1963" s="1">
        <v>41686</v>
      </c>
      <c r="B1963" s="2" t="s">
        <v>25</v>
      </c>
      <c r="C1963">
        <v>187</v>
      </c>
      <c r="D1963">
        <f>SUMIF(B:B,cukier[[#This Row],[NIP]],C:C)</f>
        <v>2717</v>
      </c>
      <c r="E1963" s="2">
        <f>YEAR(cukier[[#This Row],[Data]])</f>
        <v>2014</v>
      </c>
      <c r="F1963" s="2">
        <f>VLOOKUP(cukier[[#This Row],[Rok]],$U$8:$V$17,2)*cukier[[#This Row],[Ilosc]]</f>
        <v>417.01</v>
      </c>
      <c r="G1963" s="2">
        <f>SUMIFS(C:C,A:A,"&lt;"&amp;A1963,B:B,cukier[[#This Row],[NIP]])+cukier[[#This Row],[Ilosc]]</f>
        <v>2483</v>
      </c>
      <c r="H1963" s="2">
        <f>IF(cukier[[#This Row],[Dotychczas Kupno]]&lt;100, 0,IF(cukier[[#This Row],[Dotychczas Kupno]]&lt;1000, 0.05, IF(cukier[[#This Row],[Dotychczas Kupno]]&lt;10000, 0.1, 0.2)))</f>
        <v>0.1</v>
      </c>
      <c r="I1963" s="2">
        <f>cukier[[#This Row],[Rabat]]*cukier[[#This Row],[Ilosc]]</f>
        <v>18.7</v>
      </c>
    </row>
    <row r="1964" spans="1:9" x14ac:dyDescent="0.25">
      <c r="A1964" s="1">
        <v>41687</v>
      </c>
      <c r="B1964" s="2" t="s">
        <v>23</v>
      </c>
      <c r="C1964">
        <v>58</v>
      </c>
      <c r="D1964">
        <f>SUMIF(B:B,cukier[[#This Row],[NIP]],C:C)</f>
        <v>3905</v>
      </c>
      <c r="E1964" s="2">
        <f>YEAR(cukier[[#This Row],[Data]])</f>
        <v>2014</v>
      </c>
      <c r="F1964" s="2">
        <f>VLOOKUP(cukier[[#This Row],[Rok]],$U$8:$V$17,2)*cukier[[#This Row],[Ilosc]]</f>
        <v>129.34</v>
      </c>
      <c r="G1964" s="2">
        <f>SUMIFS(C:C,A:A,"&lt;"&amp;A1964,B:B,cukier[[#This Row],[NIP]])+cukier[[#This Row],[Ilosc]]</f>
        <v>3776</v>
      </c>
      <c r="H1964" s="2">
        <f>IF(cukier[[#This Row],[Dotychczas Kupno]]&lt;100, 0,IF(cukier[[#This Row],[Dotychczas Kupno]]&lt;1000, 0.05, IF(cukier[[#This Row],[Dotychczas Kupno]]&lt;10000, 0.1, 0.2)))</f>
        <v>0.1</v>
      </c>
      <c r="I1964" s="2">
        <f>cukier[[#This Row],[Rabat]]*cukier[[#This Row],[Ilosc]]</f>
        <v>5.8000000000000007</v>
      </c>
    </row>
    <row r="1965" spans="1:9" x14ac:dyDescent="0.25">
      <c r="A1965" s="1">
        <v>41689</v>
      </c>
      <c r="B1965" s="2" t="s">
        <v>60</v>
      </c>
      <c r="C1965">
        <v>19</v>
      </c>
      <c r="D1965">
        <f>SUMIF(B:B,cukier[[#This Row],[NIP]],C:C)</f>
        <v>46</v>
      </c>
      <c r="E1965" s="2">
        <f>YEAR(cukier[[#This Row],[Data]])</f>
        <v>2014</v>
      </c>
      <c r="F1965" s="2">
        <f>VLOOKUP(cukier[[#This Row],[Rok]],$U$8:$V$17,2)*cukier[[#This Row],[Ilosc]]</f>
        <v>42.37</v>
      </c>
      <c r="G1965" s="2">
        <f>SUMIFS(C:C,A:A,"&lt;"&amp;A1965,B:B,cukier[[#This Row],[NIP]])+cukier[[#This Row],[Ilosc]]</f>
        <v>46</v>
      </c>
      <c r="H1965" s="2">
        <f>IF(cukier[[#This Row],[Dotychczas Kupno]]&lt;100, 0,IF(cukier[[#This Row],[Dotychczas Kupno]]&lt;1000, 0.05, IF(cukier[[#This Row],[Dotychczas Kupno]]&lt;10000, 0.1, 0.2)))</f>
        <v>0</v>
      </c>
      <c r="I1965" s="2">
        <f>cukier[[#This Row],[Rabat]]*cukier[[#This Row],[Ilosc]]</f>
        <v>0</v>
      </c>
    </row>
    <row r="1966" spans="1:9" x14ac:dyDescent="0.25">
      <c r="A1966" s="1">
        <v>41689</v>
      </c>
      <c r="B1966" s="2" t="s">
        <v>9</v>
      </c>
      <c r="C1966">
        <v>388</v>
      </c>
      <c r="D1966">
        <f>SUMIF(B:B,cukier[[#This Row],[NIP]],C:C)</f>
        <v>26955</v>
      </c>
      <c r="E1966" s="2">
        <f>YEAR(cukier[[#This Row],[Data]])</f>
        <v>2014</v>
      </c>
      <c r="F1966" s="2">
        <f>VLOOKUP(cukier[[#This Row],[Rok]],$U$8:$V$17,2)*cukier[[#This Row],[Ilosc]]</f>
        <v>865.24</v>
      </c>
      <c r="G1966" s="2">
        <f>SUMIFS(C:C,A:A,"&lt;"&amp;A1966,B:B,cukier[[#This Row],[NIP]])+cukier[[#This Row],[Ilosc]]</f>
        <v>24640</v>
      </c>
      <c r="H1966" s="2">
        <f>IF(cukier[[#This Row],[Dotychczas Kupno]]&lt;100, 0,IF(cukier[[#This Row],[Dotychczas Kupno]]&lt;1000, 0.05, IF(cukier[[#This Row],[Dotychczas Kupno]]&lt;10000, 0.1, 0.2)))</f>
        <v>0.2</v>
      </c>
      <c r="I1966" s="2">
        <f>cukier[[#This Row],[Rabat]]*cukier[[#This Row],[Ilosc]]</f>
        <v>77.600000000000009</v>
      </c>
    </row>
    <row r="1967" spans="1:9" x14ac:dyDescent="0.25">
      <c r="A1967" s="1">
        <v>41690</v>
      </c>
      <c r="B1967" s="2" t="s">
        <v>105</v>
      </c>
      <c r="C1967">
        <v>20</v>
      </c>
      <c r="D1967">
        <f>SUMIF(B:B,cukier[[#This Row],[NIP]],C:C)</f>
        <v>79</v>
      </c>
      <c r="E1967" s="2">
        <f>YEAR(cukier[[#This Row],[Data]])</f>
        <v>2014</v>
      </c>
      <c r="F1967" s="2">
        <f>VLOOKUP(cukier[[#This Row],[Rok]],$U$8:$V$17,2)*cukier[[#This Row],[Ilosc]]</f>
        <v>44.6</v>
      </c>
      <c r="G1967" s="2">
        <f>SUMIFS(C:C,A:A,"&lt;"&amp;A1967,B:B,cukier[[#This Row],[NIP]])+cukier[[#This Row],[Ilosc]]</f>
        <v>79</v>
      </c>
      <c r="H1967" s="2">
        <f>IF(cukier[[#This Row],[Dotychczas Kupno]]&lt;100, 0,IF(cukier[[#This Row],[Dotychczas Kupno]]&lt;1000, 0.05, IF(cukier[[#This Row],[Dotychczas Kupno]]&lt;10000, 0.1, 0.2)))</f>
        <v>0</v>
      </c>
      <c r="I1967" s="2">
        <f>cukier[[#This Row],[Rabat]]*cukier[[#This Row],[Ilosc]]</f>
        <v>0</v>
      </c>
    </row>
    <row r="1968" spans="1:9" x14ac:dyDescent="0.25">
      <c r="A1968" s="1">
        <v>41690</v>
      </c>
      <c r="B1968" s="2" t="s">
        <v>6</v>
      </c>
      <c r="C1968">
        <v>185</v>
      </c>
      <c r="D1968">
        <f>SUMIF(B:B,cukier[[#This Row],[NIP]],C:C)</f>
        <v>4309</v>
      </c>
      <c r="E1968" s="2">
        <f>YEAR(cukier[[#This Row],[Data]])</f>
        <v>2014</v>
      </c>
      <c r="F1968" s="2">
        <f>VLOOKUP(cukier[[#This Row],[Rok]],$U$8:$V$17,2)*cukier[[#This Row],[Ilosc]]</f>
        <v>412.55</v>
      </c>
      <c r="G1968" s="2">
        <f>SUMIFS(C:C,A:A,"&lt;"&amp;A1968,B:B,cukier[[#This Row],[NIP]])+cukier[[#This Row],[Ilosc]]</f>
        <v>4125</v>
      </c>
      <c r="H1968" s="2">
        <f>IF(cukier[[#This Row],[Dotychczas Kupno]]&lt;100, 0,IF(cukier[[#This Row],[Dotychczas Kupno]]&lt;1000, 0.05, IF(cukier[[#This Row],[Dotychczas Kupno]]&lt;10000, 0.1, 0.2)))</f>
        <v>0.1</v>
      </c>
      <c r="I1968" s="2">
        <f>cukier[[#This Row],[Rabat]]*cukier[[#This Row],[Ilosc]]</f>
        <v>18.5</v>
      </c>
    </row>
    <row r="1969" spans="1:9" x14ac:dyDescent="0.25">
      <c r="A1969" s="1">
        <v>41690</v>
      </c>
      <c r="B1969" s="2" t="s">
        <v>66</v>
      </c>
      <c r="C1969">
        <v>191</v>
      </c>
      <c r="D1969">
        <f>SUMIF(B:B,cukier[[#This Row],[NIP]],C:C)</f>
        <v>3795</v>
      </c>
      <c r="E1969" s="2">
        <f>YEAR(cukier[[#This Row],[Data]])</f>
        <v>2014</v>
      </c>
      <c r="F1969" s="2">
        <f>VLOOKUP(cukier[[#This Row],[Rok]],$U$8:$V$17,2)*cukier[[#This Row],[Ilosc]]</f>
        <v>425.93</v>
      </c>
      <c r="G1969" s="2">
        <f>SUMIFS(C:C,A:A,"&lt;"&amp;A1969,B:B,cukier[[#This Row],[NIP]])+cukier[[#This Row],[Ilosc]]</f>
        <v>3738</v>
      </c>
      <c r="H1969" s="2">
        <f>IF(cukier[[#This Row],[Dotychczas Kupno]]&lt;100, 0,IF(cukier[[#This Row],[Dotychczas Kupno]]&lt;1000, 0.05, IF(cukier[[#This Row],[Dotychczas Kupno]]&lt;10000, 0.1, 0.2)))</f>
        <v>0.1</v>
      </c>
      <c r="I1969" s="2">
        <f>cukier[[#This Row],[Rabat]]*cukier[[#This Row],[Ilosc]]</f>
        <v>19.100000000000001</v>
      </c>
    </row>
    <row r="1970" spans="1:9" x14ac:dyDescent="0.25">
      <c r="A1970" s="1">
        <v>41691</v>
      </c>
      <c r="B1970" s="2" t="s">
        <v>87</v>
      </c>
      <c r="C1970">
        <v>1</v>
      </c>
      <c r="D1970">
        <f>SUMIF(B:B,cukier[[#This Row],[NIP]],C:C)</f>
        <v>55</v>
      </c>
      <c r="E1970" s="2">
        <f>YEAR(cukier[[#This Row],[Data]])</f>
        <v>2014</v>
      </c>
      <c r="F1970" s="2">
        <f>VLOOKUP(cukier[[#This Row],[Rok]],$U$8:$V$17,2)*cukier[[#This Row],[Ilosc]]</f>
        <v>2.23</v>
      </c>
      <c r="G1970" s="2">
        <f>SUMIFS(C:C,A:A,"&lt;"&amp;A1970,B:B,cukier[[#This Row],[NIP]])+cukier[[#This Row],[Ilosc]]</f>
        <v>55</v>
      </c>
      <c r="H1970" s="2">
        <f>IF(cukier[[#This Row],[Dotychczas Kupno]]&lt;100, 0,IF(cukier[[#This Row],[Dotychczas Kupno]]&lt;1000, 0.05, IF(cukier[[#This Row],[Dotychczas Kupno]]&lt;10000, 0.1, 0.2)))</f>
        <v>0</v>
      </c>
      <c r="I1970" s="2">
        <f>cukier[[#This Row],[Rabat]]*cukier[[#This Row],[Ilosc]]</f>
        <v>0</v>
      </c>
    </row>
    <row r="1971" spans="1:9" x14ac:dyDescent="0.25">
      <c r="A1971" s="1">
        <v>41692</v>
      </c>
      <c r="B1971" s="2" t="s">
        <v>71</v>
      </c>
      <c r="C1971">
        <v>90</v>
      </c>
      <c r="D1971">
        <f>SUMIF(B:B,cukier[[#This Row],[NIP]],C:C)</f>
        <v>3185</v>
      </c>
      <c r="E1971" s="2">
        <f>YEAR(cukier[[#This Row],[Data]])</f>
        <v>2014</v>
      </c>
      <c r="F1971" s="2">
        <f>VLOOKUP(cukier[[#This Row],[Rok]],$U$8:$V$17,2)*cukier[[#This Row],[Ilosc]]</f>
        <v>200.7</v>
      </c>
      <c r="G1971" s="2">
        <f>SUMIFS(C:C,A:A,"&lt;"&amp;A1971,B:B,cukier[[#This Row],[NIP]])+cukier[[#This Row],[Ilosc]]</f>
        <v>2781</v>
      </c>
      <c r="H1971" s="2">
        <f>IF(cukier[[#This Row],[Dotychczas Kupno]]&lt;100, 0,IF(cukier[[#This Row],[Dotychczas Kupno]]&lt;1000, 0.05, IF(cukier[[#This Row],[Dotychczas Kupno]]&lt;10000, 0.1, 0.2)))</f>
        <v>0.1</v>
      </c>
      <c r="I1971" s="2">
        <f>cukier[[#This Row],[Rabat]]*cukier[[#This Row],[Ilosc]]</f>
        <v>9</v>
      </c>
    </row>
    <row r="1972" spans="1:9" x14ac:dyDescent="0.25">
      <c r="A1972" s="1">
        <v>41696</v>
      </c>
      <c r="B1972" s="2" t="s">
        <v>9</v>
      </c>
      <c r="C1972">
        <v>234</v>
      </c>
      <c r="D1972">
        <f>SUMIF(B:B,cukier[[#This Row],[NIP]],C:C)</f>
        <v>26955</v>
      </c>
      <c r="E1972" s="2">
        <f>YEAR(cukier[[#This Row],[Data]])</f>
        <v>2014</v>
      </c>
      <c r="F1972" s="2">
        <f>VLOOKUP(cukier[[#This Row],[Rok]],$U$8:$V$17,2)*cukier[[#This Row],[Ilosc]]</f>
        <v>521.82000000000005</v>
      </c>
      <c r="G1972" s="2">
        <f>SUMIFS(C:C,A:A,"&lt;"&amp;A1972,B:B,cukier[[#This Row],[NIP]])+cukier[[#This Row],[Ilosc]]</f>
        <v>24874</v>
      </c>
      <c r="H1972" s="2">
        <f>IF(cukier[[#This Row],[Dotychczas Kupno]]&lt;100, 0,IF(cukier[[#This Row],[Dotychczas Kupno]]&lt;1000, 0.05, IF(cukier[[#This Row],[Dotychczas Kupno]]&lt;10000, 0.1, 0.2)))</f>
        <v>0.2</v>
      </c>
      <c r="I1972" s="2">
        <f>cukier[[#This Row],[Rabat]]*cukier[[#This Row],[Ilosc]]</f>
        <v>46.800000000000004</v>
      </c>
    </row>
    <row r="1973" spans="1:9" x14ac:dyDescent="0.25">
      <c r="A1973" s="1">
        <v>41699</v>
      </c>
      <c r="B1973" s="2" t="s">
        <v>45</v>
      </c>
      <c r="C1973">
        <v>212</v>
      </c>
      <c r="D1973">
        <f>SUMIF(B:B,cukier[[#This Row],[NIP]],C:C)</f>
        <v>26451</v>
      </c>
      <c r="E1973" s="2">
        <f>YEAR(cukier[[#This Row],[Data]])</f>
        <v>2014</v>
      </c>
      <c r="F1973" s="2">
        <f>VLOOKUP(cukier[[#This Row],[Rok]],$U$8:$V$17,2)*cukier[[#This Row],[Ilosc]]</f>
        <v>472.76</v>
      </c>
      <c r="G1973" s="2">
        <f>SUMIFS(C:C,A:A,"&lt;"&amp;A1973,B:B,cukier[[#This Row],[NIP]])+cukier[[#This Row],[Ilosc]]</f>
        <v>23855</v>
      </c>
      <c r="H1973" s="2">
        <f>IF(cukier[[#This Row],[Dotychczas Kupno]]&lt;100, 0,IF(cukier[[#This Row],[Dotychczas Kupno]]&lt;1000, 0.05, IF(cukier[[#This Row],[Dotychczas Kupno]]&lt;10000, 0.1, 0.2)))</f>
        <v>0.2</v>
      </c>
      <c r="I1973" s="2">
        <f>cukier[[#This Row],[Rabat]]*cukier[[#This Row],[Ilosc]]</f>
        <v>42.400000000000006</v>
      </c>
    </row>
    <row r="1974" spans="1:9" x14ac:dyDescent="0.25">
      <c r="A1974" s="1">
        <v>41701</v>
      </c>
      <c r="B1974" s="2" t="s">
        <v>45</v>
      </c>
      <c r="C1974">
        <v>372</v>
      </c>
      <c r="D1974">
        <f>SUMIF(B:B,cukier[[#This Row],[NIP]],C:C)</f>
        <v>26451</v>
      </c>
      <c r="E1974" s="2">
        <f>YEAR(cukier[[#This Row],[Data]])</f>
        <v>2014</v>
      </c>
      <c r="F1974" s="2">
        <f>VLOOKUP(cukier[[#This Row],[Rok]],$U$8:$V$17,2)*cukier[[#This Row],[Ilosc]]</f>
        <v>829.56</v>
      </c>
      <c r="G1974" s="2">
        <f>SUMIFS(C:C,A:A,"&lt;"&amp;A1974,B:B,cukier[[#This Row],[NIP]])+cukier[[#This Row],[Ilosc]]</f>
        <v>24227</v>
      </c>
      <c r="H1974" s="2">
        <f>IF(cukier[[#This Row],[Dotychczas Kupno]]&lt;100, 0,IF(cukier[[#This Row],[Dotychczas Kupno]]&lt;1000, 0.05, IF(cukier[[#This Row],[Dotychczas Kupno]]&lt;10000, 0.1, 0.2)))</f>
        <v>0.2</v>
      </c>
      <c r="I1974" s="2">
        <f>cukier[[#This Row],[Rabat]]*cukier[[#This Row],[Ilosc]]</f>
        <v>74.400000000000006</v>
      </c>
    </row>
    <row r="1975" spans="1:9" x14ac:dyDescent="0.25">
      <c r="A1975" s="1">
        <v>41701</v>
      </c>
      <c r="B1975" s="2" t="s">
        <v>35</v>
      </c>
      <c r="C1975">
        <v>102</v>
      </c>
      <c r="D1975">
        <f>SUMIF(B:B,cukier[[#This Row],[NIP]],C:C)</f>
        <v>4407</v>
      </c>
      <c r="E1975" s="2">
        <f>YEAR(cukier[[#This Row],[Data]])</f>
        <v>2014</v>
      </c>
      <c r="F1975" s="2">
        <f>VLOOKUP(cukier[[#This Row],[Rok]],$U$8:$V$17,2)*cukier[[#This Row],[Ilosc]]</f>
        <v>227.46</v>
      </c>
      <c r="G1975" s="2">
        <f>SUMIFS(C:C,A:A,"&lt;"&amp;A1975,B:B,cukier[[#This Row],[NIP]])+cukier[[#This Row],[Ilosc]]</f>
        <v>4092</v>
      </c>
      <c r="H1975" s="2">
        <f>IF(cukier[[#This Row],[Dotychczas Kupno]]&lt;100, 0,IF(cukier[[#This Row],[Dotychczas Kupno]]&lt;1000, 0.05, IF(cukier[[#This Row],[Dotychczas Kupno]]&lt;10000, 0.1, 0.2)))</f>
        <v>0.1</v>
      </c>
      <c r="I1975" s="2">
        <f>cukier[[#This Row],[Rabat]]*cukier[[#This Row],[Ilosc]]</f>
        <v>10.200000000000001</v>
      </c>
    </row>
    <row r="1976" spans="1:9" x14ac:dyDescent="0.25">
      <c r="A1976" s="1">
        <v>41701</v>
      </c>
      <c r="B1976" s="2" t="s">
        <v>10</v>
      </c>
      <c r="C1976">
        <v>69</v>
      </c>
      <c r="D1976">
        <f>SUMIF(B:B,cukier[[#This Row],[NIP]],C:C)</f>
        <v>4831</v>
      </c>
      <c r="E1976" s="2">
        <f>YEAR(cukier[[#This Row],[Data]])</f>
        <v>2014</v>
      </c>
      <c r="F1976" s="2">
        <f>VLOOKUP(cukier[[#This Row],[Rok]],$U$8:$V$17,2)*cukier[[#This Row],[Ilosc]]</f>
        <v>153.87</v>
      </c>
      <c r="G1976" s="2">
        <f>SUMIFS(C:C,A:A,"&lt;"&amp;A1976,B:B,cukier[[#This Row],[NIP]])+cukier[[#This Row],[Ilosc]]</f>
        <v>4663</v>
      </c>
      <c r="H1976" s="2">
        <f>IF(cukier[[#This Row],[Dotychczas Kupno]]&lt;100, 0,IF(cukier[[#This Row],[Dotychczas Kupno]]&lt;1000, 0.05, IF(cukier[[#This Row],[Dotychczas Kupno]]&lt;10000, 0.1, 0.2)))</f>
        <v>0.1</v>
      </c>
      <c r="I1976" s="2">
        <f>cukier[[#This Row],[Rabat]]*cukier[[#This Row],[Ilosc]]</f>
        <v>6.9</v>
      </c>
    </row>
    <row r="1977" spans="1:9" x14ac:dyDescent="0.25">
      <c r="A1977" s="1">
        <v>41708</v>
      </c>
      <c r="B1977" s="2" t="s">
        <v>175</v>
      </c>
      <c r="C1977">
        <v>5</v>
      </c>
      <c r="D1977">
        <f>SUMIF(B:B,cukier[[#This Row],[NIP]],C:C)</f>
        <v>59</v>
      </c>
      <c r="E1977" s="2">
        <f>YEAR(cukier[[#This Row],[Data]])</f>
        <v>2014</v>
      </c>
      <c r="F1977" s="2">
        <f>VLOOKUP(cukier[[#This Row],[Rok]],$U$8:$V$17,2)*cukier[[#This Row],[Ilosc]]</f>
        <v>11.15</v>
      </c>
      <c r="G1977" s="2">
        <f>SUMIFS(C:C,A:A,"&lt;"&amp;A1977,B:B,cukier[[#This Row],[NIP]])+cukier[[#This Row],[Ilosc]]</f>
        <v>59</v>
      </c>
      <c r="H1977" s="2">
        <f>IF(cukier[[#This Row],[Dotychczas Kupno]]&lt;100, 0,IF(cukier[[#This Row],[Dotychczas Kupno]]&lt;1000, 0.05, IF(cukier[[#This Row],[Dotychczas Kupno]]&lt;10000, 0.1, 0.2)))</f>
        <v>0</v>
      </c>
      <c r="I1977" s="2">
        <f>cukier[[#This Row],[Rabat]]*cukier[[#This Row],[Ilosc]]</f>
        <v>0</v>
      </c>
    </row>
    <row r="1978" spans="1:9" x14ac:dyDescent="0.25">
      <c r="A1978" s="1">
        <v>41713</v>
      </c>
      <c r="B1978" s="2" t="s">
        <v>69</v>
      </c>
      <c r="C1978">
        <v>146</v>
      </c>
      <c r="D1978">
        <f>SUMIF(B:B,cukier[[#This Row],[NIP]],C:C)</f>
        <v>3803</v>
      </c>
      <c r="E1978" s="2">
        <f>YEAR(cukier[[#This Row],[Data]])</f>
        <v>2014</v>
      </c>
      <c r="F1978" s="2">
        <f>VLOOKUP(cukier[[#This Row],[Rok]],$U$8:$V$17,2)*cukier[[#This Row],[Ilosc]]</f>
        <v>325.58</v>
      </c>
      <c r="G1978" s="2">
        <f>SUMIFS(C:C,A:A,"&lt;"&amp;A1978,B:B,cukier[[#This Row],[NIP]])+cukier[[#This Row],[Ilosc]]</f>
        <v>3302</v>
      </c>
      <c r="H1978" s="2">
        <f>IF(cukier[[#This Row],[Dotychczas Kupno]]&lt;100, 0,IF(cukier[[#This Row],[Dotychczas Kupno]]&lt;1000, 0.05, IF(cukier[[#This Row],[Dotychczas Kupno]]&lt;10000, 0.1, 0.2)))</f>
        <v>0.1</v>
      </c>
      <c r="I1978" s="2">
        <f>cukier[[#This Row],[Rabat]]*cukier[[#This Row],[Ilosc]]</f>
        <v>14.600000000000001</v>
      </c>
    </row>
    <row r="1979" spans="1:9" x14ac:dyDescent="0.25">
      <c r="A1979" s="1">
        <v>41714</v>
      </c>
      <c r="B1979" s="2" t="s">
        <v>20</v>
      </c>
      <c r="C1979">
        <v>114</v>
      </c>
      <c r="D1979">
        <f>SUMIF(B:B,cukier[[#This Row],[NIP]],C:C)</f>
        <v>1822</v>
      </c>
      <c r="E1979" s="2">
        <f>YEAR(cukier[[#This Row],[Data]])</f>
        <v>2014</v>
      </c>
      <c r="F1979" s="2">
        <f>VLOOKUP(cukier[[#This Row],[Rok]],$U$8:$V$17,2)*cukier[[#This Row],[Ilosc]]</f>
        <v>254.22</v>
      </c>
      <c r="G1979" s="2">
        <f>SUMIFS(C:C,A:A,"&lt;"&amp;A1979,B:B,cukier[[#This Row],[NIP]])+cukier[[#This Row],[Ilosc]]</f>
        <v>1431</v>
      </c>
      <c r="H1979" s="2">
        <f>IF(cukier[[#This Row],[Dotychczas Kupno]]&lt;100, 0,IF(cukier[[#This Row],[Dotychczas Kupno]]&lt;1000, 0.05, IF(cukier[[#This Row],[Dotychczas Kupno]]&lt;10000, 0.1, 0.2)))</f>
        <v>0.1</v>
      </c>
      <c r="I1979" s="2">
        <f>cukier[[#This Row],[Rabat]]*cukier[[#This Row],[Ilosc]]</f>
        <v>11.4</v>
      </c>
    </row>
    <row r="1980" spans="1:9" x14ac:dyDescent="0.25">
      <c r="A1980" s="1">
        <v>41716</v>
      </c>
      <c r="B1980" s="2" t="s">
        <v>14</v>
      </c>
      <c r="C1980">
        <v>265</v>
      </c>
      <c r="D1980">
        <f>SUMIF(B:B,cukier[[#This Row],[NIP]],C:C)</f>
        <v>23660</v>
      </c>
      <c r="E1980" s="2">
        <f>YEAR(cukier[[#This Row],[Data]])</f>
        <v>2014</v>
      </c>
      <c r="F1980" s="2">
        <f>VLOOKUP(cukier[[#This Row],[Rok]],$U$8:$V$17,2)*cukier[[#This Row],[Ilosc]]</f>
        <v>590.95000000000005</v>
      </c>
      <c r="G1980" s="2">
        <f>SUMIFS(C:C,A:A,"&lt;"&amp;A1980,B:B,cukier[[#This Row],[NIP]])+cukier[[#This Row],[Ilosc]]</f>
        <v>21873</v>
      </c>
      <c r="H1980" s="2">
        <f>IF(cukier[[#This Row],[Dotychczas Kupno]]&lt;100, 0,IF(cukier[[#This Row],[Dotychczas Kupno]]&lt;1000, 0.05, IF(cukier[[#This Row],[Dotychczas Kupno]]&lt;10000, 0.1, 0.2)))</f>
        <v>0.2</v>
      </c>
      <c r="I1980" s="2">
        <f>cukier[[#This Row],[Rabat]]*cukier[[#This Row],[Ilosc]]</f>
        <v>53</v>
      </c>
    </row>
    <row r="1981" spans="1:9" x14ac:dyDescent="0.25">
      <c r="A1981" s="1">
        <v>41716</v>
      </c>
      <c r="B1981" s="2" t="s">
        <v>128</v>
      </c>
      <c r="C1981">
        <v>1</v>
      </c>
      <c r="D1981">
        <f>SUMIF(B:B,cukier[[#This Row],[NIP]],C:C)</f>
        <v>7</v>
      </c>
      <c r="E1981" s="2">
        <f>YEAR(cukier[[#This Row],[Data]])</f>
        <v>2014</v>
      </c>
      <c r="F1981" s="2">
        <f>VLOOKUP(cukier[[#This Row],[Rok]],$U$8:$V$17,2)*cukier[[#This Row],[Ilosc]]</f>
        <v>2.23</v>
      </c>
      <c r="G1981" s="2">
        <f>SUMIFS(C:C,A:A,"&lt;"&amp;A1981,B:B,cukier[[#This Row],[NIP]])+cukier[[#This Row],[Ilosc]]</f>
        <v>7</v>
      </c>
      <c r="H1981" s="2">
        <f>IF(cukier[[#This Row],[Dotychczas Kupno]]&lt;100, 0,IF(cukier[[#This Row],[Dotychczas Kupno]]&lt;1000, 0.05, IF(cukier[[#This Row],[Dotychczas Kupno]]&lt;10000, 0.1, 0.2)))</f>
        <v>0</v>
      </c>
      <c r="I1981" s="2">
        <f>cukier[[#This Row],[Rabat]]*cukier[[#This Row],[Ilosc]]</f>
        <v>0</v>
      </c>
    </row>
    <row r="1982" spans="1:9" x14ac:dyDescent="0.25">
      <c r="A1982" s="1">
        <v>41719</v>
      </c>
      <c r="B1982" s="2" t="s">
        <v>156</v>
      </c>
      <c r="C1982">
        <v>16</v>
      </c>
      <c r="D1982">
        <f>SUMIF(B:B,cukier[[#This Row],[NIP]],C:C)</f>
        <v>31</v>
      </c>
      <c r="E1982" s="2">
        <f>YEAR(cukier[[#This Row],[Data]])</f>
        <v>2014</v>
      </c>
      <c r="F1982" s="2">
        <f>VLOOKUP(cukier[[#This Row],[Rok]],$U$8:$V$17,2)*cukier[[#This Row],[Ilosc]]</f>
        <v>35.68</v>
      </c>
      <c r="G1982" s="2">
        <f>SUMIFS(C:C,A:A,"&lt;"&amp;A1982,B:B,cukier[[#This Row],[NIP]])+cukier[[#This Row],[Ilosc]]</f>
        <v>31</v>
      </c>
      <c r="H1982" s="2">
        <f>IF(cukier[[#This Row],[Dotychczas Kupno]]&lt;100, 0,IF(cukier[[#This Row],[Dotychczas Kupno]]&lt;1000, 0.05, IF(cukier[[#This Row],[Dotychczas Kupno]]&lt;10000, 0.1, 0.2)))</f>
        <v>0</v>
      </c>
      <c r="I1982" s="2">
        <f>cukier[[#This Row],[Rabat]]*cukier[[#This Row],[Ilosc]]</f>
        <v>0</v>
      </c>
    </row>
    <row r="1983" spans="1:9" x14ac:dyDescent="0.25">
      <c r="A1983" s="1">
        <v>41721</v>
      </c>
      <c r="B1983" s="2" t="s">
        <v>191</v>
      </c>
      <c r="C1983">
        <v>11</v>
      </c>
      <c r="D1983">
        <f>SUMIF(B:B,cukier[[#This Row],[NIP]],C:C)</f>
        <v>18</v>
      </c>
      <c r="E1983" s="2">
        <f>YEAR(cukier[[#This Row],[Data]])</f>
        <v>2014</v>
      </c>
      <c r="F1983" s="2">
        <f>VLOOKUP(cukier[[#This Row],[Rok]],$U$8:$V$17,2)*cukier[[#This Row],[Ilosc]]</f>
        <v>24.53</v>
      </c>
      <c r="G1983" s="2">
        <f>SUMIFS(C:C,A:A,"&lt;"&amp;A1983,B:B,cukier[[#This Row],[NIP]])+cukier[[#This Row],[Ilosc]]</f>
        <v>18</v>
      </c>
      <c r="H1983" s="2">
        <f>IF(cukier[[#This Row],[Dotychczas Kupno]]&lt;100, 0,IF(cukier[[#This Row],[Dotychczas Kupno]]&lt;1000, 0.05, IF(cukier[[#This Row],[Dotychczas Kupno]]&lt;10000, 0.1, 0.2)))</f>
        <v>0</v>
      </c>
      <c r="I1983" s="2">
        <f>cukier[[#This Row],[Rabat]]*cukier[[#This Row],[Ilosc]]</f>
        <v>0</v>
      </c>
    </row>
    <row r="1984" spans="1:9" x14ac:dyDescent="0.25">
      <c r="A1984" s="1">
        <v>41721</v>
      </c>
      <c r="B1984" s="2" t="s">
        <v>22</v>
      </c>
      <c r="C1984">
        <v>118</v>
      </c>
      <c r="D1984">
        <f>SUMIF(B:B,cukier[[#This Row],[NIP]],C:C)</f>
        <v>26025</v>
      </c>
      <c r="E1984" s="2">
        <f>YEAR(cukier[[#This Row],[Data]])</f>
        <v>2014</v>
      </c>
      <c r="F1984" s="2">
        <f>VLOOKUP(cukier[[#This Row],[Rok]],$U$8:$V$17,2)*cukier[[#This Row],[Ilosc]]</f>
        <v>263.14</v>
      </c>
      <c r="G1984" s="2">
        <f>SUMIFS(C:C,A:A,"&lt;"&amp;A1984,B:B,cukier[[#This Row],[NIP]])+cukier[[#This Row],[Ilosc]]</f>
        <v>21597</v>
      </c>
      <c r="H1984" s="2">
        <f>IF(cukier[[#This Row],[Dotychczas Kupno]]&lt;100, 0,IF(cukier[[#This Row],[Dotychczas Kupno]]&lt;1000, 0.05, IF(cukier[[#This Row],[Dotychczas Kupno]]&lt;10000, 0.1, 0.2)))</f>
        <v>0.2</v>
      </c>
      <c r="I1984" s="2">
        <f>cukier[[#This Row],[Rabat]]*cukier[[#This Row],[Ilosc]]</f>
        <v>23.6</v>
      </c>
    </row>
    <row r="1985" spans="1:9" x14ac:dyDescent="0.25">
      <c r="A1985" s="1">
        <v>41728</v>
      </c>
      <c r="B1985" s="2" t="s">
        <v>45</v>
      </c>
      <c r="C1985">
        <v>213</v>
      </c>
      <c r="D1985">
        <f>SUMIF(B:B,cukier[[#This Row],[NIP]],C:C)</f>
        <v>26451</v>
      </c>
      <c r="E1985" s="2">
        <f>YEAR(cukier[[#This Row],[Data]])</f>
        <v>2014</v>
      </c>
      <c r="F1985" s="2">
        <f>VLOOKUP(cukier[[#This Row],[Rok]],$U$8:$V$17,2)*cukier[[#This Row],[Ilosc]]</f>
        <v>474.99</v>
      </c>
      <c r="G1985" s="2">
        <f>SUMIFS(C:C,A:A,"&lt;"&amp;A1985,B:B,cukier[[#This Row],[NIP]])+cukier[[#This Row],[Ilosc]]</f>
        <v>24440</v>
      </c>
      <c r="H1985" s="2">
        <f>IF(cukier[[#This Row],[Dotychczas Kupno]]&lt;100, 0,IF(cukier[[#This Row],[Dotychczas Kupno]]&lt;1000, 0.05, IF(cukier[[#This Row],[Dotychczas Kupno]]&lt;10000, 0.1, 0.2)))</f>
        <v>0.2</v>
      </c>
      <c r="I1985" s="2">
        <f>cukier[[#This Row],[Rabat]]*cukier[[#This Row],[Ilosc]]</f>
        <v>42.6</v>
      </c>
    </row>
    <row r="1986" spans="1:9" x14ac:dyDescent="0.25">
      <c r="A1986" s="1">
        <v>41732</v>
      </c>
      <c r="B1986" s="2" t="s">
        <v>9</v>
      </c>
      <c r="C1986">
        <v>146</v>
      </c>
      <c r="D1986">
        <f>SUMIF(B:B,cukier[[#This Row],[NIP]],C:C)</f>
        <v>26955</v>
      </c>
      <c r="E1986" s="2">
        <f>YEAR(cukier[[#This Row],[Data]])</f>
        <v>2014</v>
      </c>
      <c r="F1986" s="2">
        <f>VLOOKUP(cukier[[#This Row],[Rok]],$U$8:$V$17,2)*cukier[[#This Row],[Ilosc]]</f>
        <v>325.58</v>
      </c>
      <c r="G1986" s="2">
        <f>SUMIFS(C:C,A:A,"&lt;"&amp;A1986,B:B,cukier[[#This Row],[NIP]])+cukier[[#This Row],[Ilosc]]</f>
        <v>25020</v>
      </c>
      <c r="H1986" s="2">
        <f>IF(cukier[[#This Row],[Dotychczas Kupno]]&lt;100, 0,IF(cukier[[#This Row],[Dotychczas Kupno]]&lt;1000, 0.05, IF(cukier[[#This Row],[Dotychczas Kupno]]&lt;10000, 0.1, 0.2)))</f>
        <v>0.2</v>
      </c>
      <c r="I1986" s="2">
        <f>cukier[[#This Row],[Rabat]]*cukier[[#This Row],[Ilosc]]</f>
        <v>29.200000000000003</v>
      </c>
    </row>
    <row r="1987" spans="1:9" x14ac:dyDescent="0.25">
      <c r="A1987" s="1">
        <v>41734</v>
      </c>
      <c r="B1987" s="2" t="s">
        <v>124</v>
      </c>
      <c r="C1987">
        <v>6</v>
      </c>
      <c r="D1987">
        <f>SUMIF(B:B,cukier[[#This Row],[NIP]],C:C)</f>
        <v>32</v>
      </c>
      <c r="E1987" s="2">
        <f>YEAR(cukier[[#This Row],[Data]])</f>
        <v>2014</v>
      </c>
      <c r="F1987" s="2">
        <f>VLOOKUP(cukier[[#This Row],[Rok]],$U$8:$V$17,2)*cukier[[#This Row],[Ilosc]]</f>
        <v>13.379999999999999</v>
      </c>
      <c r="G1987" s="2">
        <f>SUMIFS(C:C,A:A,"&lt;"&amp;A1987,B:B,cukier[[#This Row],[NIP]])+cukier[[#This Row],[Ilosc]]</f>
        <v>17</v>
      </c>
      <c r="H1987" s="2">
        <f>IF(cukier[[#This Row],[Dotychczas Kupno]]&lt;100, 0,IF(cukier[[#This Row],[Dotychczas Kupno]]&lt;1000, 0.05, IF(cukier[[#This Row],[Dotychczas Kupno]]&lt;10000, 0.1, 0.2)))</f>
        <v>0</v>
      </c>
      <c r="I1987" s="2">
        <f>cukier[[#This Row],[Rabat]]*cukier[[#This Row],[Ilosc]]</f>
        <v>0</v>
      </c>
    </row>
    <row r="1988" spans="1:9" x14ac:dyDescent="0.25">
      <c r="A1988" s="1">
        <v>41736</v>
      </c>
      <c r="B1988" s="2" t="s">
        <v>45</v>
      </c>
      <c r="C1988">
        <v>392</v>
      </c>
      <c r="D1988">
        <f>SUMIF(B:B,cukier[[#This Row],[NIP]],C:C)</f>
        <v>26451</v>
      </c>
      <c r="E1988" s="2">
        <f>YEAR(cukier[[#This Row],[Data]])</f>
        <v>2014</v>
      </c>
      <c r="F1988" s="2">
        <f>VLOOKUP(cukier[[#This Row],[Rok]],$U$8:$V$17,2)*cukier[[#This Row],[Ilosc]]</f>
        <v>874.16</v>
      </c>
      <c r="G1988" s="2">
        <f>SUMIFS(C:C,A:A,"&lt;"&amp;A1988,B:B,cukier[[#This Row],[NIP]])+cukier[[#This Row],[Ilosc]]</f>
        <v>24832</v>
      </c>
      <c r="H1988" s="2">
        <f>IF(cukier[[#This Row],[Dotychczas Kupno]]&lt;100, 0,IF(cukier[[#This Row],[Dotychczas Kupno]]&lt;1000, 0.05, IF(cukier[[#This Row],[Dotychczas Kupno]]&lt;10000, 0.1, 0.2)))</f>
        <v>0.2</v>
      </c>
      <c r="I1988" s="2">
        <f>cukier[[#This Row],[Rabat]]*cukier[[#This Row],[Ilosc]]</f>
        <v>78.400000000000006</v>
      </c>
    </row>
    <row r="1989" spans="1:9" x14ac:dyDescent="0.25">
      <c r="A1989" s="1">
        <v>41736</v>
      </c>
      <c r="B1989" s="2" t="s">
        <v>102</v>
      </c>
      <c r="C1989">
        <v>422</v>
      </c>
      <c r="D1989">
        <f>SUMIF(B:B,cukier[[#This Row],[NIP]],C:C)</f>
        <v>7904</v>
      </c>
      <c r="E1989" s="2">
        <f>YEAR(cukier[[#This Row],[Data]])</f>
        <v>2014</v>
      </c>
      <c r="F1989" s="2">
        <f>VLOOKUP(cukier[[#This Row],[Rok]],$U$8:$V$17,2)*cukier[[#This Row],[Ilosc]]</f>
        <v>941.06</v>
      </c>
      <c r="G1989" s="2">
        <f>SUMIFS(C:C,A:A,"&lt;"&amp;A1989,B:B,cukier[[#This Row],[NIP]])+cukier[[#This Row],[Ilosc]]</f>
        <v>6908</v>
      </c>
      <c r="H1989" s="2">
        <f>IF(cukier[[#This Row],[Dotychczas Kupno]]&lt;100, 0,IF(cukier[[#This Row],[Dotychczas Kupno]]&lt;1000, 0.05, IF(cukier[[#This Row],[Dotychczas Kupno]]&lt;10000, 0.1, 0.2)))</f>
        <v>0.1</v>
      </c>
      <c r="I1989" s="2">
        <f>cukier[[#This Row],[Rabat]]*cukier[[#This Row],[Ilosc]]</f>
        <v>42.2</v>
      </c>
    </row>
    <row r="1990" spans="1:9" x14ac:dyDescent="0.25">
      <c r="A1990" s="1">
        <v>41740</v>
      </c>
      <c r="B1990" s="2" t="s">
        <v>22</v>
      </c>
      <c r="C1990">
        <v>474</v>
      </c>
      <c r="D1990">
        <f>SUMIF(B:B,cukier[[#This Row],[NIP]],C:C)</f>
        <v>26025</v>
      </c>
      <c r="E1990" s="2">
        <f>YEAR(cukier[[#This Row],[Data]])</f>
        <v>2014</v>
      </c>
      <c r="F1990" s="2">
        <f>VLOOKUP(cukier[[#This Row],[Rok]],$U$8:$V$17,2)*cukier[[#This Row],[Ilosc]]</f>
        <v>1057.02</v>
      </c>
      <c r="G1990" s="2">
        <f>SUMIFS(C:C,A:A,"&lt;"&amp;A1990,B:B,cukier[[#This Row],[NIP]])+cukier[[#This Row],[Ilosc]]</f>
        <v>22071</v>
      </c>
      <c r="H1990" s="2">
        <f>IF(cukier[[#This Row],[Dotychczas Kupno]]&lt;100, 0,IF(cukier[[#This Row],[Dotychczas Kupno]]&lt;1000, 0.05, IF(cukier[[#This Row],[Dotychczas Kupno]]&lt;10000, 0.1, 0.2)))</f>
        <v>0.2</v>
      </c>
      <c r="I1990" s="2">
        <f>cukier[[#This Row],[Rabat]]*cukier[[#This Row],[Ilosc]]</f>
        <v>94.800000000000011</v>
      </c>
    </row>
    <row r="1991" spans="1:9" x14ac:dyDescent="0.25">
      <c r="A1991" s="1">
        <v>41741</v>
      </c>
      <c r="B1991" s="2" t="s">
        <v>55</v>
      </c>
      <c r="C1991">
        <v>166</v>
      </c>
      <c r="D1991">
        <f>SUMIF(B:B,cukier[[#This Row],[NIP]],C:C)</f>
        <v>4926</v>
      </c>
      <c r="E1991" s="2">
        <f>YEAR(cukier[[#This Row],[Data]])</f>
        <v>2014</v>
      </c>
      <c r="F1991" s="2">
        <f>VLOOKUP(cukier[[#This Row],[Rok]],$U$8:$V$17,2)*cukier[[#This Row],[Ilosc]]</f>
        <v>370.18</v>
      </c>
      <c r="G1991" s="2">
        <f>SUMIFS(C:C,A:A,"&lt;"&amp;A1991,B:B,cukier[[#This Row],[NIP]])+cukier[[#This Row],[Ilosc]]</f>
        <v>4322</v>
      </c>
      <c r="H1991" s="2">
        <f>IF(cukier[[#This Row],[Dotychczas Kupno]]&lt;100, 0,IF(cukier[[#This Row],[Dotychczas Kupno]]&lt;1000, 0.05, IF(cukier[[#This Row],[Dotychczas Kupno]]&lt;10000, 0.1, 0.2)))</f>
        <v>0.1</v>
      </c>
      <c r="I1991" s="2">
        <f>cukier[[#This Row],[Rabat]]*cukier[[#This Row],[Ilosc]]</f>
        <v>16.600000000000001</v>
      </c>
    </row>
    <row r="1992" spans="1:9" x14ac:dyDescent="0.25">
      <c r="A1992" s="1">
        <v>41743</v>
      </c>
      <c r="B1992" s="2" t="s">
        <v>55</v>
      </c>
      <c r="C1992">
        <v>121</v>
      </c>
      <c r="D1992">
        <f>SUMIF(B:B,cukier[[#This Row],[NIP]],C:C)</f>
        <v>4926</v>
      </c>
      <c r="E1992" s="2">
        <f>YEAR(cukier[[#This Row],[Data]])</f>
        <v>2014</v>
      </c>
      <c r="F1992" s="2">
        <f>VLOOKUP(cukier[[#This Row],[Rok]],$U$8:$V$17,2)*cukier[[#This Row],[Ilosc]]</f>
        <v>269.83</v>
      </c>
      <c r="G1992" s="2">
        <f>SUMIFS(C:C,A:A,"&lt;"&amp;A1992,B:B,cukier[[#This Row],[NIP]])+cukier[[#This Row],[Ilosc]]</f>
        <v>4443</v>
      </c>
      <c r="H1992" s="2">
        <f>IF(cukier[[#This Row],[Dotychczas Kupno]]&lt;100, 0,IF(cukier[[#This Row],[Dotychczas Kupno]]&lt;1000, 0.05, IF(cukier[[#This Row],[Dotychczas Kupno]]&lt;10000, 0.1, 0.2)))</f>
        <v>0.1</v>
      </c>
      <c r="I1992" s="2">
        <f>cukier[[#This Row],[Rabat]]*cukier[[#This Row],[Ilosc]]</f>
        <v>12.100000000000001</v>
      </c>
    </row>
    <row r="1993" spans="1:9" x14ac:dyDescent="0.25">
      <c r="A1993" s="1">
        <v>41744</v>
      </c>
      <c r="B1993" s="2" t="s">
        <v>17</v>
      </c>
      <c r="C1993">
        <v>406</v>
      </c>
      <c r="D1993">
        <f>SUMIF(B:B,cukier[[#This Row],[NIP]],C:C)</f>
        <v>19896</v>
      </c>
      <c r="E1993" s="2">
        <f>YEAR(cukier[[#This Row],[Data]])</f>
        <v>2014</v>
      </c>
      <c r="F1993" s="2">
        <f>VLOOKUP(cukier[[#This Row],[Rok]],$U$8:$V$17,2)*cukier[[#This Row],[Ilosc]]</f>
        <v>905.38</v>
      </c>
      <c r="G1993" s="2">
        <f>SUMIFS(C:C,A:A,"&lt;"&amp;A1993,B:B,cukier[[#This Row],[NIP]])+cukier[[#This Row],[Ilosc]]</f>
        <v>17592</v>
      </c>
      <c r="H1993" s="2">
        <f>IF(cukier[[#This Row],[Dotychczas Kupno]]&lt;100, 0,IF(cukier[[#This Row],[Dotychczas Kupno]]&lt;1000, 0.05, IF(cukier[[#This Row],[Dotychczas Kupno]]&lt;10000, 0.1, 0.2)))</f>
        <v>0.2</v>
      </c>
      <c r="I1993" s="2">
        <f>cukier[[#This Row],[Rabat]]*cukier[[#This Row],[Ilosc]]</f>
        <v>81.2</v>
      </c>
    </row>
    <row r="1994" spans="1:9" x14ac:dyDescent="0.25">
      <c r="A1994" s="1">
        <v>41746</v>
      </c>
      <c r="B1994" s="2" t="s">
        <v>26</v>
      </c>
      <c r="C1994">
        <v>41</v>
      </c>
      <c r="D1994">
        <f>SUMIF(B:B,cukier[[#This Row],[NIP]],C:C)</f>
        <v>2286</v>
      </c>
      <c r="E1994" s="2">
        <f>YEAR(cukier[[#This Row],[Data]])</f>
        <v>2014</v>
      </c>
      <c r="F1994" s="2">
        <f>VLOOKUP(cukier[[#This Row],[Rok]],$U$8:$V$17,2)*cukier[[#This Row],[Ilosc]]</f>
        <v>91.429999999999993</v>
      </c>
      <c r="G1994" s="2">
        <f>SUMIFS(C:C,A:A,"&lt;"&amp;A1994,B:B,cukier[[#This Row],[NIP]])+cukier[[#This Row],[Ilosc]]</f>
        <v>2286</v>
      </c>
      <c r="H1994" s="2">
        <f>IF(cukier[[#This Row],[Dotychczas Kupno]]&lt;100, 0,IF(cukier[[#This Row],[Dotychczas Kupno]]&lt;1000, 0.05, IF(cukier[[#This Row],[Dotychczas Kupno]]&lt;10000, 0.1, 0.2)))</f>
        <v>0.1</v>
      </c>
      <c r="I1994" s="2">
        <f>cukier[[#This Row],[Rabat]]*cukier[[#This Row],[Ilosc]]</f>
        <v>4.1000000000000005</v>
      </c>
    </row>
    <row r="1995" spans="1:9" x14ac:dyDescent="0.25">
      <c r="A1995" s="1">
        <v>41750</v>
      </c>
      <c r="B1995" s="2" t="s">
        <v>50</v>
      </c>
      <c r="C1995">
        <v>254</v>
      </c>
      <c r="D1995">
        <f>SUMIF(B:B,cukier[[#This Row],[NIP]],C:C)</f>
        <v>22352</v>
      </c>
      <c r="E1995" s="2">
        <f>YEAR(cukier[[#This Row],[Data]])</f>
        <v>2014</v>
      </c>
      <c r="F1995" s="2">
        <f>VLOOKUP(cukier[[#This Row],[Rok]],$U$8:$V$17,2)*cukier[[#This Row],[Ilosc]]</f>
        <v>566.41999999999996</v>
      </c>
      <c r="G1995" s="2">
        <f>SUMIFS(C:C,A:A,"&lt;"&amp;A1995,B:B,cukier[[#This Row],[NIP]])+cukier[[#This Row],[Ilosc]]</f>
        <v>21355</v>
      </c>
      <c r="H1995" s="2">
        <f>IF(cukier[[#This Row],[Dotychczas Kupno]]&lt;100, 0,IF(cukier[[#This Row],[Dotychczas Kupno]]&lt;1000, 0.05, IF(cukier[[#This Row],[Dotychczas Kupno]]&lt;10000, 0.1, 0.2)))</f>
        <v>0.2</v>
      </c>
      <c r="I1995" s="2">
        <f>cukier[[#This Row],[Rabat]]*cukier[[#This Row],[Ilosc]]</f>
        <v>50.800000000000004</v>
      </c>
    </row>
    <row r="1996" spans="1:9" x14ac:dyDescent="0.25">
      <c r="A1996" s="1">
        <v>41750</v>
      </c>
      <c r="B1996" s="2" t="s">
        <v>9</v>
      </c>
      <c r="C1996">
        <v>246</v>
      </c>
      <c r="D1996">
        <f>SUMIF(B:B,cukier[[#This Row],[NIP]],C:C)</f>
        <v>26955</v>
      </c>
      <c r="E1996" s="2">
        <f>YEAR(cukier[[#This Row],[Data]])</f>
        <v>2014</v>
      </c>
      <c r="F1996" s="2">
        <f>VLOOKUP(cukier[[#This Row],[Rok]],$U$8:$V$17,2)*cukier[[#This Row],[Ilosc]]</f>
        <v>548.58000000000004</v>
      </c>
      <c r="G1996" s="2">
        <f>SUMIFS(C:C,A:A,"&lt;"&amp;A1996,B:B,cukier[[#This Row],[NIP]])+cukier[[#This Row],[Ilosc]]</f>
        <v>25266</v>
      </c>
      <c r="H1996" s="2">
        <f>IF(cukier[[#This Row],[Dotychczas Kupno]]&lt;100, 0,IF(cukier[[#This Row],[Dotychczas Kupno]]&lt;1000, 0.05, IF(cukier[[#This Row],[Dotychczas Kupno]]&lt;10000, 0.1, 0.2)))</f>
        <v>0.2</v>
      </c>
      <c r="I1996" s="2">
        <f>cukier[[#This Row],[Rabat]]*cukier[[#This Row],[Ilosc]]</f>
        <v>49.2</v>
      </c>
    </row>
    <row r="1997" spans="1:9" x14ac:dyDescent="0.25">
      <c r="A1997" s="1">
        <v>41755</v>
      </c>
      <c r="B1997" s="2" t="s">
        <v>19</v>
      </c>
      <c r="C1997">
        <v>148</v>
      </c>
      <c r="D1997">
        <f>SUMIF(B:B,cukier[[#This Row],[NIP]],C:C)</f>
        <v>4784</v>
      </c>
      <c r="E1997" s="2">
        <f>YEAR(cukier[[#This Row],[Data]])</f>
        <v>2014</v>
      </c>
      <c r="F1997" s="2">
        <f>VLOOKUP(cukier[[#This Row],[Rok]],$U$8:$V$17,2)*cukier[[#This Row],[Ilosc]]</f>
        <v>330.04</v>
      </c>
      <c r="G1997" s="2">
        <f>SUMIFS(C:C,A:A,"&lt;"&amp;A1997,B:B,cukier[[#This Row],[NIP]])+cukier[[#This Row],[Ilosc]]</f>
        <v>4593</v>
      </c>
      <c r="H1997" s="2">
        <f>IF(cukier[[#This Row],[Dotychczas Kupno]]&lt;100, 0,IF(cukier[[#This Row],[Dotychczas Kupno]]&lt;1000, 0.05, IF(cukier[[#This Row],[Dotychczas Kupno]]&lt;10000, 0.1, 0.2)))</f>
        <v>0.1</v>
      </c>
      <c r="I1997" s="2">
        <f>cukier[[#This Row],[Rabat]]*cukier[[#This Row],[Ilosc]]</f>
        <v>14.8</v>
      </c>
    </row>
    <row r="1998" spans="1:9" x14ac:dyDescent="0.25">
      <c r="A1998" s="1">
        <v>41755</v>
      </c>
      <c r="B1998" s="2" t="s">
        <v>5</v>
      </c>
      <c r="C1998">
        <v>365</v>
      </c>
      <c r="D1998">
        <f>SUMIF(B:B,cukier[[#This Row],[NIP]],C:C)</f>
        <v>11402</v>
      </c>
      <c r="E1998" s="2">
        <f>YEAR(cukier[[#This Row],[Data]])</f>
        <v>2014</v>
      </c>
      <c r="F1998" s="2">
        <f>VLOOKUP(cukier[[#This Row],[Rok]],$U$8:$V$17,2)*cukier[[#This Row],[Ilosc]]</f>
        <v>813.95</v>
      </c>
      <c r="G1998" s="2">
        <f>SUMIFS(C:C,A:A,"&lt;"&amp;A1998,B:B,cukier[[#This Row],[NIP]])+cukier[[#This Row],[Ilosc]]</f>
        <v>11096</v>
      </c>
      <c r="H1998" s="2">
        <f>IF(cukier[[#This Row],[Dotychczas Kupno]]&lt;100, 0,IF(cukier[[#This Row],[Dotychczas Kupno]]&lt;1000, 0.05, IF(cukier[[#This Row],[Dotychczas Kupno]]&lt;10000, 0.1, 0.2)))</f>
        <v>0.2</v>
      </c>
      <c r="I1998" s="2">
        <f>cukier[[#This Row],[Rabat]]*cukier[[#This Row],[Ilosc]]</f>
        <v>73</v>
      </c>
    </row>
    <row r="1999" spans="1:9" x14ac:dyDescent="0.25">
      <c r="A1999" s="1">
        <v>41756</v>
      </c>
      <c r="B1999" s="2" t="s">
        <v>20</v>
      </c>
      <c r="C1999">
        <v>20</v>
      </c>
      <c r="D1999">
        <f>SUMIF(B:B,cukier[[#This Row],[NIP]],C:C)</f>
        <v>1822</v>
      </c>
      <c r="E1999" s="2">
        <f>YEAR(cukier[[#This Row],[Data]])</f>
        <v>2014</v>
      </c>
      <c r="F1999" s="2">
        <f>VLOOKUP(cukier[[#This Row],[Rok]],$U$8:$V$17,2)*cukier[[#This Row],[Ilosc]]</f>
        <v>44.6</v>
      </c>
      <c r="G1999" s="2">
        <f>SUMIFS(C:C,A:A,"&lt;"&amp;A1999,B:B,cukier[[#This Row],[NIP]])+cukier[[#This Row],[Ilosc]]</f>
        <v>1451</v>
      </c>
      <c r="H1999" s="2">
        <f>IF(cukier[[#This Row],[Dotychczas Kupno]]&lt;100, 0,IF(cukier[[#This Row],[Dotychczas Kupno]]&lt;1000, 0.05, IF(cukier[[#This Row],[Dotychczas Kupno]]&lt;10000, 0.1, 0.2)))</f>
        <v>0.1</v>
      </c>
      <c r="I1999" s="2">
        <f>cukier[[#This Row],[Rabat]]*cukier[[#This Row],[Ilosc]]</f>
        <v>2</v>
      </c>
    </row>
    <row r="2000" spans="1:9" x14ac:dyDescent="0.25">
      <c r="A2000" s="1">
        <v>41761</v>
      </c>
      <c r="B2000" s="2" t="s">
        <v>137</v>
      </c>
      <c r="C2000">
        <v>4</v>
      </c>
      <c r="D2000">
        <f>SUMIF(B:B,cukier[[#This Row],[NIP]],C:C)</f>
        <v>39</v>
      </c>
      <c r="E2000" s="2">
        <f>YEAR(cukier[[#This Row],[Data]])</f>
        <v>2014</v>
      </c>
      <c r="F2000" s="2">
        <f>VLOOKUP(cukier[[#This Row],[Rok]],$U$8:$V$17,2)*cukier[[#This Row],[Ilosc]]</f>
        <v>8.92</v>
      </c>
      <c r="G2000" s="2">
        <f>SUMIFS(C:C,A:A,"&lt;"&amp;A2000,B:B,cukier[[#This Row],[NIP]])+cukier[[#This Row],[Ilosc]]</f>
        <v>39</v>
      </c>
      <c r="H2000" s="2">
        <f>IF(cukier[[#This Row],[Dotychczas Kupno]]&lt;100, 0,IF(cukier[[#This Row],[Dotychczas Kupno]]&lt;1000, 0.05, IF(cukier[[#This Row],[Dotychczas Kupno]]&lt;10000, 0.1, 0.2)))</f>
        <v>0</v>
      </c>
      <c r="I2000" s="2">
        <f>cukier[[#This Row],[Rabat]]*cukier[[#This Row],[Ilosc]]</f>
        <v>0</v>
      </c>
    </row>
    <row r="2001" spans="1:9" x14ac:dyDescent="0.25">
      <c r="A2001" s="1">
        <v>41764</v>
      </c>
      <c r="B2001" s="2" t="s">
        <v>45</v>
      </c>
      <c r="C2001">
        <v>215</v>
      </c>
      <c r="D2001">
        <f>SUMIF(B:B,cukier[[#This Row],[NIP]],C:C)</f>
        <v>26451</v>
      </c>
      <c r="E2001" s="2">
        <f>YEAR(cukier[[#This Row],[Data]])</f>
        <v>2014</v>
      </c>
      <c r="F2001" s="2">
        <f>VLOOKUP(cukier[[#This Row],[Rok]],$U$8:$V$17,2)*cukier[[#This Row],[Ilosc]]</f>
        <v>479.45</v>
      </c>
      <c r="G2001" s="2">
        <f>SUMIFS(C:C,A:A,"&lt;"&amp;A2001,B:B,cukier[[#This Row],[NIP]])+cukier[[#This Row],[Ilosc]]</f>
        <v>25047</v>
      </c>
      <c r="H2001" s="2">
        <f>IF(cukier[[#This Row],[Dotychczas Kupno]]&lt;100, 0,IF(cukier[[#This Row],[Dotychczas Kupno]]&lt;1000, 0.05, IF(cukier[[#This Row],[Dotychczas Kupno]]&lt;10000, 0.1, 0.2)))</f>
        <v>0.2</v>
      </c>
      <c r="I2001" s="2">
        <f>cukier[[#This Row],[Rabat]]*cukier[[#This Row],[Ilosc]]</f>
        <v>43</v>
      </c>
    </row>
    <row r="2002" spans="1:9" x14ac:dyDescent="0.25">
      <c r="A2002" s="1">
        <v>41766</v>
      </c>
      <c r="B2002" s="2" t="s">
        <v>12</v>
      </c>
      <c r="C2002">
        <v>138</v>
      </c>
      <c r="D2002">
        <f>SUMIF(B:B,cukier[[#This Row],[NIP]],C:C)</f>
        <v>5492</v>
      </c>
      <c r="E2002" s="2">
        <f>YEAR(cukier[[#This Row],[Data]])</f>
        <v>2014</v>
      </c>
      <c r="F2002" s="2">
        <f>VLOOKUP(cukier[[#This Row],[Rok]],$U$8:$V$17,2)*cukier[[#This Row],[Ilosc]]</f>
        <v>307.74</v>
      </c>
      <c r="G2002" s="2">
        <f>SUMIFS(C:C,A:A,"&lt;"&amp;A2002,B:B,cukier[[#This Row],[NIP]])+cukier[[#This Row],[Ilosc]]</f>
        <v>4522</v>
      </c>
      <c r="H2002" s="2">
        <f>IF(cukier[[#This Row],[Dotychczas Kupno]]&lt;100, 0,IF(cukier[[#This Row],[Dotychczas Kupno]]&lt;1000, 0.05, IF(cukier[[#This Row],[Dotychczas Kupno]]&lt;10000, 0.1, 0.2)))</f>
        <v>0.1</v>
      </c>
      <c r="I2002" s="2">
        <f>cukier[[#This Row],[Rabat]]*cukier[[#This Row],[Ilosc]]</f>
        <v>13.8</v>
      </c>
    </row>
    <row r="2003" spans="1:9" x14ac:dyDescent="0.25">
      <c r="A2003" s="1">
        <v>41766</v>
      </c>
      <c r="B2003" s="2" t="s">
        <v>7</v>
      </c>
      <c r="C2003">
        <v>496</v>
      </c>
      <c r="D2003">
        <f>SUMIF(B:B,cukier[[#This Row],[NIP]],C:C)</f>
        <v>27505</v>
      </c>
      <c r="E2003" s="2">
        <f>YEAR(cukier[[#This Row],[Data]])</f>
        <v>2014</v>
      </c>
      <c r="F2003" s="2">
        <f>VLOOKUP(cukier[[#This Row],[Rok]],$U$8:$V$17,2)*cukier[[#This Row],[Ilosc]]</f>
        <v>1106.08</v>
      </c>
      <c r="G2003" s="2">
        <f>SUMIFS(C:C,A:A,"&lt;"&amp;A2003,B:B,cukier[[#This Row],[NIP]])+cukier[[#This Row],[Ilosc]]</f>
        <v>25284</v>
      </c>
      <c r="H2003" s="2">
        <f>IF(cukier[[#This Row],[Dotychczas Kupno]]&lt;100, 0,IF(cukier[[#This Row],[Dotychczas Kupno]]&lt;1000, 0.05, IF(cukier[[#This Row],[Dotychczas Kupno]]&lt;10000, 0.1, 0.2)))</f>
        <v>0.2</v>
      </c>
      <c r="I2003" s="2">
        <f>cukier[[#This Row],[Rabat]]*cukier[[#This Row],[Ilosc]]</f>
        <v>99.2</v>
      </c>
    </row>
    <row r="2004" spans="1:9" x14ac:dyDescent="0.25">
      <c r="A2004" s="1">
        <v>41767</v>
      </c>
      <c r="B2004" s="2" t="s">
        <v>37</v>
      </c>
      <c r="C2004">
        <v>155</v>
      </c>
      <c r="D2004">
        <f>SUMIF(B:B,cukier[[#This Row],[NIP]],C:C)</f>
        <v>5232</v>
      </c>
      <c r="E2004" s="2">
        <f>YEAR(cukier[[#This Row],[Data]])</f>
        <v>2014</v>
      </c>
      <c r="F2004" s="2">
        <f>VLOOKUP(cukier[[#This Row],[Rok]],$U$8:$V$17,2)*cukier[[#This Row],[Ilosc]]</f>
        <v>345.65</v>
      </c>
      <c r="G2004" s="2">
        <f>SUMIFS(C:C,A:A,"&lt;"&amp;A2004,B:B,cukier[[#This Row],[NIP]])+cukier[[#This Row],[Ilosc]]</f>
        <v>4842</v>
      </c>
      <c r="H2004" s="2">
        <f>IF(cukier[[#This Row],[Dotychczas Kupno]]&lt;100, 0,IF(cukier[[#This Row],[Dotychczas Kupno]]&lt;1000, 0.05, IF(cukier[[#This Row],[Dotychczas Kupno]]&lt;10000, 0.1, 0.2)))</f>
        <v>0.1</v>
      </c>
      <c r="I2004" s="2">
        <f>cukier[[#This Row],[Rabat]]*cukier[[#This Row],[Ilosc]]</f>
        <v>15.5</v>
      </c>
    </row>
    <row r="2005" spans="1:9" x14ac:dyDescent="0.25">
      <c r="A2005" s="1">
        <v>41770</v>
      </c>
      <c r="B2005" s="2" t="s">
        <v>24</v>
      </c>
      <c r="C2005">
        <v>386</v>
      </c>
      <c r="D2005">
        <f>SUMIF(B:B,cukier[[#This Row],[NIP]],C:C)</f>
        <v>5797</v>
      </c>
      <c r="E2005" s="2">
        <f>YEAR(cukier[[#This Row],[Data]])</f>
        <v>2014</v>
      </c>
      <c r="F2005" s="2">
        <f>VLOOKUP(cukier[[#This Row],[Rok]],$U$8:$V$17,2)*cukier[[#This Row],[Ilosc]]</f>
        <v>860.78</v>
      </c>
      <c r="G2005" s="2">
        <f>SUMIFS(C:C,A:A,"&lt;"&amp;A2005,B:B,cukier[[#This Row],[NIP]])+cukier[[#This Row],[Ilosc]]</f>
        <v>5465</v>
      </c>
      <c r="H2005" s="2">
        <f>IF(cukier[[#This Row],[Dotychczas Kupno]]&lt;100, 0,IF(cukier[[#This Row],[Dotychczas Kupno]]&lt;1000, 0.05, IF(cukier[[#This Row],[Dotychczas Kupno]]&lt;10000, 0.1, 0.2)))</f>
        <v>0.1</v>
      </c>
      <c r="I2005" s="2">
        <f>cukier[[#This Row],[Rabat]]*cukier[[#This Row],[Ilosc]]</f>
        <v>38.6</v>
      </c>
    </row>
    <row r="2006" spans="1:9" x14ac:dyDescent="0.25">
      <c r="A2006" s="1">
        <v>41773</v>
      </c>
      <c r="B2006" s="2" t="s">
        <v>71</v>
      </c>
      <c r="C2006">
        <v>124</v>
      </c>
      <c r="D2006">
        <f>SUMIF(B:B,cukier[[#This Row],[NIP]],C:C)</f>
        <v>3185</v>
      </c>
      <c r="E2006" s="2">
        <f>YEAR(cukier[[#This Row],[Data]])</f>
        <v>2014</v>
      </c>
      <c r="F2006" s="2">
        <f>VLOOKUP(cukier[[#This Row],[Rok]],$U$8:$V$17,2)*cukier[[#This Row],[Ilosc]]</f>
        <v>276.52</v>
      </c>
      <c r="G2006" s="2">
        <f>SUMIFS(C:C,A:A,"&lt;"&amp;A2006,B:B,cukier[[#This Row],[NIP]])+cukier[[#This Row],[Ilosc]]</f>
        <v>2905</v>
      </c>
      <c r="H2006" s="2">
        <f>IF(cukier[[#This Row],[Dotychczas Kupno]]&lt;100, 0,IF(cukier[[#This Row],[Dotychczas Kupno]]&lt;1000, 0.05, IF(cukier[[#This Row],[Dotychczas Kupno]]&lt;10000, 0.1, 0.2)))</f>
        <v>0.1</v>
      </c>
      <c r="I2006" s="2">
        <f>cukier[[#This Row],[Rabat]]*cukier[[#This Row],[Ilosc]]</f>
        <v>12.4</v>
      </c>
    </row>
    <row r="2007" spans="1:9" x14ac:dyDescent="0.25">
      <c r="A2007" s="1">
        <v>41774</v>
      </c>
      <c r="B2007" s="2" t="s">
        <v>14</v>
      </c>
      <c r="C2007">
        <v>173</v>
      </c>
      <c r="D2007">
        <f>SUMIF(B:B,cukier[[#This Row],[NIP]],C:C)</f>
        <v>23660</v>
      </c>
      <c r="E2007" s="2">
        <f>YEAR(cukier[[#This Row],[Data]])</f>
        <v>2014</v>
      </c>
      <c r="F2007" s="2">
        <f>VLOOKUP(cukier[[#This Row],[Rok]],$U$8:$V$17,2)*cukier[[#This Row],[Ilosc]]</f>
        <v>385.79</v>
      </c>
      <c r="G2007" s="2">
        <f>SUMIFS(C:C,A:A,"&lt;"&amp;A2007,B:B,cukier[[#This Row],[NIP]])+cukier[[#This Row],[Ilosc]]</f>
        <v>22046</v>
      </c>
      <c r="H2007" s="2">
        <f>IF(cukier[[#This Row],[Dotychczas Kupno]]&lt;100, 0,IF(cukier[[#This Row],[Dotychczas Kupno]]&lt;1000, 0.05, IF(cukier[[#This Row],[Dotychczas Kupno]]&lt;10000, 0.1, 0.2)))</f>
        <v>0.2</v>
      </c>
      <c r="I2007" s="2">
        <f>cukier[[#This Row],[Rabat]]*cukier[[#This Row],[Ilosc]]</f>
        <v>34.6</v>
      </c>
    </row>
    <row r="2008" spans="1:9" x14ac:dyDescent="0.25">
      <c r="A2008" s="1">
        <v>41776</v>
      </c>
      <c r="B2008" s="2" t="s">
        <v>35</v>
      </c>
      <c r="C2008">
        <v>161</v>
      </c>
      <c r="D2008">
        <f>SUMIF(B:B,cukier[[#This Row],[NIP]],C:C)</f>
        <v>4407</v>
      </c>
      <c r="E2008" s="2">
        <f>YEAR(cukier[[#This Row],[Data]])</f>
        <v>2014</v>
      </c>
      <c r="F2008" s="2">
        <f>VLOOKUP(cukier[[#This Row],[Rok]],$U$8:$V$17,2)*cukier[[#This Row],[Ilosc]]</f>
        <v>359.03</v>
      </c>
      <c r="G2008" s="2">
        <f>SUMIFS(C:C,A:A,"&lt;"&amp;A2008,B:B,cukier[[#This Row],[NIP]])+cukier[[#This Row],[Ilosc]]</f>
        <v>4253</v>
      </c>
      <c r="H2008" s="2">
        <f>IF(cukier[[#This Row],[Dotychczas Kupno]]&lt;100, 0,IF(cukier[[#This Row],[Dotychczas Kupno]]&lt;1000, 0.05, IF(cukier[[#This Row],[Dotychczas Kupno]]&lt;10000, 0.1, 0.2)))</f>
        <v>0.1</v>
      </c>
      <c r="I2008" s="2">
        <f>cukier[[#This Row],[Rabat]]*cukier[[#This Row],[Ilosc]]</f>
        <v>16.100000000000001</v>
      </c>
    </row>
    <row r="2009" spans="1:9" x14ac:dyDescent="0.25">
      <c r="A2009" s="1">
        <v>41778</v>
      </c>
      <c r="B2009" s="2" t="s">
        <v>69</v>
      </c>
      <c r="C2009">
        <v>147</v>
      </c>
      <c r="D2009">
        <f>SUMIF(B:B,cukier[[#This Row],[NIP]],C:C)</f>
        <v>3803</v>
      </c>
      <c r="E2009" s="2">
        <f>YEAR(cukier[[#This Row],[Data]])</f>
        <v>2014</v>
      </c>
      <c r="F2009" s="2">
        <f>VLOOKUP(cukier[[#This Row],[Rok]],$U$8:$V$17,2)*cukier[[#This Row],[Ilosc]]</f>
        <v>327.81</v>
      </c>
      <c r="G2009" s="2">
        <f>SUMIFS(C:C,A:A,"&lt;"&amp;A2009,B:B,cukier[[#This Row],[NIP]])+cukier[[#This Row],[Ilosc]]</f>
        <v>3449</v>
      </c>
      <c r="H2009" s="2">
        <f>IF(cukier[[#This Row],[Dotychczas Kupno]]&lt;100, 0,IF(cukier[[#This Row],[Dotychczas Kupno]]&lt;1000, 0.05, IF(cukier[[#This Row],[Dotychczas Kupno]]&lt;10000, 0.1, 0.2)))</f>
        <v>0.1</v>
      </c>
      <c r="I2009" s="2">
        <f>cukier[[#This Row],[Rabat]]*cukier[[#This Row],[Ilosc]]</f>
        <v>14.700000000000001</v>
      </c>
    </row>
    <row r="2010" spans="1:9" x14ac:dyDescent="0.25">
      <c r="A2010" s="1">
        <v>41784</v>
      </c>
      <c r="B2010" s="2" t="s">
        <v>22</v>
      </c>
      <c r="C2010">
        <v>401</v>
      </c>
      <c r="D2010">
        <f>SUMIF(B:B,cukier[[#This Row],[NIP]],C:C)</f>
        <v>26025</v>
      </c>
      <c r="E2010" s="2">
        <f>YEAR(cukier[[#This Row],[Data]])</f>
        <v>2014</v>
      </c>
      <c r="F2010" s="2">
        <f>VLOOKUP(cukier[[#This Row],[Rok]],$U$8:$V$17,2)*cukier[[#This Row],[Ilosc]]</f>
        <v>894.23</v>
      </c>
      <c r="G2010" s="2">
        <f>SUMIFS(C:C,A:A,"&lt;"&amp;A2010,B:B,cukier[[#This Row],[NIP]])+cukier[[#This Row],[Ilosc]]</f>
        <v>22472</v>
      </c>
      <c r="H2010" s="2">
        <f>IF(cukier[[#This Row],[Dotychczas Kupno]]&lt;100, 0,IF(cukier[[#This Row],[Dotychczas Kupno]]&lt;1000, 0.05, IF(cukier[[#This Row],[Dotychczas Kupno]]&lt;10000, 0.1, 0.2)))</f>
        <v>0.2</v>
      </c>
      <c r="I2010" s="2">
        <f>cukier[[#This Row],[Rabat]]*cukier[[#This Row],[Ilosc]]</f>
        <v>80.2</v>
      </c>
    </row>
    <row r="2011" spans="1:9" x14ac:dyDescent="0.25">
      <c r="A2011" s="1">
        <v>41784</v>
      </c>
      <c r="B2011" s="2" t="s">
        <v>50</v>
      </c>
      <c r="C2011">
        <v>101</v>
      </c>
      <c r="D2011">
        <f>SUMIF(B:B,cukier[[#This Row],[NIP]],C:C)</f>
        <v>22352</v>
      </c>
      <c r="E2011" s="2">
        <f>YEAR(cukier[[#This Row],[Data]])</f>
        <v>2014</v>
      </c>
      <c r="F2011" s="2">
        <f>VLOOKUP(cukier[[#This Row],[Rok]],$U$8:$V$17,2)*cukier[[#This Row],[Ilosc]]</f>
        <v>225.23</v>
      </c>
      <c r="G2011" s="2">
        <f>SUMIFS(C:C,A:A,"&lt;"&amp;A2011,B:B,cukier[[#This Row],[NIP]])+cukier[[#This Row],[Ilosc]]</f>
        <v>21456</v>
      </c>
      <c r="H2011" s="2">
        <f>IF(cukier[[#This Row],[Dotychczas Kupno]]&lt;100, 0,IF(cukier[[#This Row],[Dotychczas Kupno]]&lt;1000, 0.05, IF(cukier[[#This Row],[Dotychczas Kupno]]&lt;10000, 0.1, 0.2)))</f>
        <v>0.2</v>
      </c>
      <c r="I2011" s="2">
        <f>cukier[[#This Row],[Rabat]]*cukier[[#This Row],[Ilosc]]</f>
        <v>20.200000000000003</v>
      </c>
    </row>
    <row r="2012" spans="1:9" x14ac:dyDescent="0.25">
      <c r="A2012" s="1">
        <v>41785</v>
      </c>
      <c r="B2012" s="2" t="s">
        <v>22</v>
      </c>
      <c r="C2012">
        <v>169</v>
      </c>
      <c r="D2012">
        <f>SUMIF(B:B,cukier[[#This Row],[NIP]],C:C)</f>
        <v>26025</v>
      </c>
      <c r="E2012" s="2">
        <f>YEAR(cukier[[#This Row],[Data]])</f>
        <v>2014</v>
      </c>
      <c r="F2012" s="2">
        <f>VLOOKUP(cukier[[#This Row],[Rok]],$U$8:$V$17,2)*cukier[[#This Row],[Ilosc]]</f>
        <v>376.87</v>
      </c>
      <c r="G2012" s="2">
        <f>SUMIFS(C:C,A:A,"&lt;"&amp;A2012,B:B,cukier[[#This Row],[NIP]])+cukier[[#This Row],[Ilosc]]</f>
        <v>22641</v>
      </c>
      <c r="H2012" s="2">
        <f>IF(cukier[[#This Row],[Dotychczas Kupno]]&lt;100, 0,IF(cukier[[#This Row],[Dotychczas Kupno]]&lt;1000, 0.05, IF(cukier[[#This Row],[Dotychczas Kupno]]&lt;10000, 0.1, 0.2)))</f>
        <v>0.2</v>
      </c>
      <c r="I2012" s="2">
        <f>cukier[[#This Row],[Rabat]]*cukier[[#This Row],[Ilosc]]</f>
        <v>33.800000000000004</v>
      </c>
    </row>
    <row r="2013" spans="1:9" x14ac:dyDescent="0.25">
      <c r="A2013" s="1">
        <v>41786</v>
      </c>
      <c r="B2013" s="2" t="s">
        <v>14</v>
      </c>
      <c r="C2013">
        <v>324</v>
      </c>
      <c r="D2013">
        <f>SUMIF(B:B,cukier[[#This Row],[NIP]],C:C)</f>
        <v>23660</v>
      </c>
      <c r="E2013" s="2">
        <f>YEAR(cukier[[#This Row],[Data]])</f>
        <v>2014</v>
      </c>
      <c r="F2013" s="2">
        <f>VLOOKUP(cukier[[#This Row],[Rok]],$U$8:$V$17,2)*cukier[[#This Row],[Ilosc]]</f>
        <v>722.52</v>
      </c>
      <c r="G2013" s="2">
        <f>SUMIFS(C:C,A:A,"&lt;"&amp;A2013,B:B,cukier[[#This Row],[NIP]])+cukier[[#This Row],[Ilosc]]</f>
        <v>22370</v>
      </c>
      <c r="H2013" s="2">
        <f>IF(cukier[[#This Row],[Dotychczas Kupno]]&lt;100, 0,IF(cukier[[#This Row],[Dotychczas Kupno]]&lt;1000, 0.05, IF(cukier[[#This Row],[Dotychczas Kupno]]&lt;10000, 0.1, 0.2)))</f>
        <v>0.2</v>
      </c>
      <c r="I2013" s="2">
        <f>cukier[[#This Row],[Rabat]]*cukier[[#This Row],[Ilosc]]</f>
        <v>64.8</v>
      </c>
    </row>
    <row r="2014" spans="1:9" x14ac:dyDescent="0.25">
      <c r="A2014" s="1">
        <v>41787</v>
      </c>
      <c r="B2014" s="2" t="s">
        <v>219</v>
      </c>
      <c r="C2014">
        <v>16</v>
      </c>
      <c r="D2014">
        <f>SUMIF(B:B,cukier[[#This Row],[NIP]],C:C)</f>
        <v>29</v>
      </c>
      <c r="E2014" s="2">
        <f>YEAR(cukier[[#This Row],[Data]])</f>
        <v>2014</v>
      </c>
      <c r="F2014" s="2">
        <f>VLOOKUP(cukier[[#This Row],[Rok]],$U$8:$V$17,2)*cukier[[#This Row],[Ilosc]]</f>
        <v>35.68</v>
      </c>
      <c r="G2014" s="2">
        <f>SUMIFS(C:C,A:A,"&lt;"&amp;A2014,B:B,cukier[[#This Row],[NIP]])+cukier[[#This Row],[Ilosc]]</f>
        <v>29</v>
      </c>
      <c r="H2014" s="2">
        <f>IF(cukier[[#This Row],[Dotychczas Kupno]]&lt;100, 0,IF(cukier[[#This Row],[Dotychczas Kupno]]&lt;1000, 0.05, IF(cukier[[#This Row],[Dotychczas Kupno]]&lt;10000, 0.1, 0.2)))</f>
        <v>0</v>
      </c>
      <c r="I2014" s="2">
        <f>cukier[[#This Row],[Rabat]]*cukier[[#This Row],[Ilosc]]</f>
        <v>0</v>
      </c>
    </row>
    <row r="2015" spans="1:9" x14ac:dyDescent="0.25">
      <c r="A2015" s="1">
        <v>41788</v>
      </c>
      <c r="B2015" s="2" t="s">
        <v>71</v>
      </c>
      <c r="C2015">
        <v>194</v>
      </c>
      <c r="D2015">
        <f>SUMIF(B:B,cukier[[#This Row],[NIP]],C:C)</f>
        <v>3185</v>
      </c>
      <c r="E2015" s="2">
        <f>YEAR(cukier[[#This Row],[Data]])</f>
        <v>2014</v>
      </c>
      <c r="F2015" s="2">
        <f>VLOOKUP(cukier[[#This Row],[Rok]],$U$8:$V$17,2)*cukier[[#This Row],[Ilosc]]</f>
        <v>432.62</v>
      </c>
      <c r="G2015" s="2">
        <f>SUMIFS(C:C,A:A,"&lt;"&amp;A2015,B:B,cukier[[#This Row],[NIP]])+cukier[[#This Row],[Ilosc]]</f>
        <v>3099</v>
      </c>
      <c r="H2015" s="2">
        <f>IF(cukier[[#This Row],[Dotychczas Kupno]]&lt;100, 0,IF(cukier[[#This Row],[Dotychczas Kupno]]&lt;1000, 0.05, IF(cukier[[#This Row],[Dotychczas Kupno]]&lt;10000, 0.1, 0.2)))</f>
        <v>0.1</v>
      </c>
      <c r="I2015" s="2">
        <f>cukier[[#This Row],[Rabat]]*cukier[[#This Row],[Ilosc]]</f>
        <v>19.400000000000002</v>
      </c>
    </row>
    <row r="2016" spans="1:9" x14ac:dyDescent="0.25">
      <c r="A2016" s="1">
        <v>41789</v>
      </c>
      <c r="B2016" s="2" t="s">
        <v>102</v>
      </c>
      <c r="C2016">
        <v>197</v>
      </c>
      <c r="D2016">
        <f>SUMIF(B:B,cukier[[#This Row],[NIP]],C:C)</f>
        <v>7904</v>
      </c>
      <c r="E2016" s="2">
        <f>YEAR(cukier[[#This Row],[Data]])</f>
        <v>2014</v>
      </c>
      <c r="F2016" s="2">
        <f>VLOOKUP(cukier[[#This Row],[Rok]],$U$8:$V$17,2)*cukier[[#This Row],[Ilosc]]</f>
        <v>439.31</v>
      </c>
      <c r="G2016" s="2">
        <f>SUMIFS(C:C,A:A,"&lt;"&amp;A2016,B:B,cukier[[#This Row],[NIP]])+cukier[[#This Row],[Ilosc]]</f>
        <v>7105</v>
      </c>
      <c r="H2016" s="2">
        <f>IF(cukier[[#This Row],[Dotychczas Kupno]]&lt;100, 0,IF(cukier[[#This Row],[Dotychczas Kupno]]&lt;1000, 0.05, IF(cukier[[#This Row],[Dotychczas Kupno]]&lt;10000, 0.1, 0.2)))</f>
        <v>0.1</v>
      </c>
      <c r="I2016" s="2">
        <f>cukier[[#This Row],[Rabat]]*cukier[[#This Row],[Ilosc]]</f>
        <v>19.700000000000003</v>
      </c>
    </row>
    <row r="2017" spans="1:9" x14ac:dyDescent="0.25">
      <c r="A2017" s="1">
        <v>41789</v>
      </c>
      <c r="B2017" s="2" t="s">
        <v>23</v>
      </c>
      <c r="C2017">
        <v>23</v>
      </c>
      <c r="D2017">
        <f>SUMIF(B:B,cukier[[#This Row],[NIP]],C:C)</f>
        <v>3905</v>
      </c>
      <c r="E2017" s="2">
        <f>YEAR(cukier[[#This Row],[Data]])</f>
        <v>2014</v>
      </c>
      <c r="F2017" s="2">
        <f>VLOOKUP(cukier[[#This Row],[Rok]],$U$8:$V$17,2)*cukier[[#This Row],[Ilosc]]</f>
        <v>51.29</v>
      </c>
      <c r="G2017" s="2">
        <f>SUMIFS(C:C,A:A,"&lt;"&amp;A2017,B:B,cukier[[#This Row],[NIP]])+cukier[[#This Row],[Ilosc]]</f>
        <v>3799</v>
      </c>
      <c r="H2017" s="2">
        <f>IF(cukier[[#This Row],[Dotychczas Kupno]]&lt;100, 0,IF(cukier[[#This Row],[Dotychczas Kupno]]&lt;1000, 0.05, IF(cukier[[#This Row],[Dotychczas Kupno]]&lt;10000, 0.1, 0.2)))</f>
        <v>0.1</v>
      </c>
      <c r="I2017" s="2">
        <f>cukier[[#This Row],[Rabat]]*cukier[[#This Row],[Ilosc]]</f>
        <v>2.3000000000000003</v>
      </c>
    </row>
    <row r="2018" spans="1:9" x14ac:dyDescent="0.25">
      <c r="A2018" s="1">
        <v>41790</v>
      </c>
      <c r="B2018" s="2" t="s">
        <v>12</v>
      </c>
      <c r="C2018">
        <v>138</v>
      </c>
      <c r="D2018">
        <f>SUMIF(B:B,cukier[[#This Row],[NIP]],C:C)</f>
        <v>5492</v>
      </c>
      <c r="E2018" s="2">
        <f>YEAR(cukier[[#This Row],[Data]])</f>
        <v>2014</v>
      </c>
      <c r="F2018" s="2">
        <f>VLOOKUP(cukier[[#This Row],[Rok]],$U$8:$V$17,2)*cukier[[#This Row],[Ilosc]]</f>
        <v>307.74</v>
      </c>
      <c r="G2018" s="2">
        <f>SUMIFS(C:C,A:A,"&lt;"&amp;A2018,B:B,cukier[[#This Row],[NIP]])+cukier[[#This Row],[Ilosc]]</f>
        <v>4660</v>
      </c>
      <c r="H2018" s="2">
        <f>IF(cukier[[#This Row],[Dotychczas Kupno]]&lt;100, 0,IF(cukier[[#This Row],[Dotychczas Kupno]]&lt;1000, 0.05, IF(cukier[[#This Row],[Dotychczas Kupno]]&lt;10000, 0.1, 0.2)))</f>
        <v>0.1</v>
      </c>
      <c r="I2018" s="2">
        <f>cukier[[#This Row],[Rabat]]*cukier[[#This Row],[Ilosc]]</f>
        <v>13.8</v>
      </c>
    </row>
    <row r="2019" spans="1:9" x14ac:dyDescent="0.25">
      <c r="A2019" s="1">
        <v>41791</v>
      </c>
      <c r="B2019" s="2" t="s">
        <v>61</v>
      </c>
      <c r="C2019">
        <v>121</v>
      </c>
      <c r="D2019">
        <f>SUMIF(B:B,cukier[[#This Row],[NIP]],C:C)</f>
        <v>3705</v>
      </c>
      <c r="E2019" s="2">
        <f>YEAR(cukier[[#This Row],[Data]])</f>
        <v>2014</v>
      </c>
      <c r="F2019" s="2">
        <f>VLOOKUP(cukier[[#This Row],[Rok]],$U$8:$V$17,2)*cukier[[#This Row],[Ilosc]]</f>
        <v>269.83</v>
      </c>
      <c r="G2019" s="2">
        <f>SUMIFS(C:C,A:A,"&lt;"&amp;A2019,B:B,cukier[[#This Row],[NIP]])+cukier[[#This Row],[Ilosc]]</f>
        <v>3050</v>
      </c>
      <c r="H2019" s="2">
        <f>IF(cukier[[#This Row],[Dotychczas Kupno]]&lt;100, 0,IF(cukier[[#This Row],[Dotychczas Kupno]]&lt;1000, 0.05, IF(cukier[[#This Row],[Dotychczas Kupno]]&lt;10000, 0.1, 0.2)))</f>
        <v>0.1</v>
      </c>
      <c r="I2019" s="2">
        <f>cukier[[#This Row],[Rabat]]*cukier[[#This Row],[Ilosc]]</f>
        <v>12.100000000000001</v>
      </c>
    </row>
    <row r="2020" spans="1:9" x14ac:dyDescent="0.25">
      <c r="A2020" s="1">
        <v>41793</v>
      </c>
      <c r="B2020" s="2" t="s">
        <v>204</v>
      </c>
      <c r="C2020">
        <v>10</v>
      </c>
      <c r="D2020">
        <f>SUMIF(B:B,cukier[[#This Row],[NIP]],C:C)</f>
        <v>16</v>
      </c>
      <c r="E2020" s="2">
        <f>YEAR(cukier[[#This Row],[Data]])</f>
        <v>2014</v>
      </c>
      <c r="F2020" s="2">
        <f>VLOOKUP(cukier[[#This Row],[Rok]],$U$8:$V$17,2)*cukier[[#This Row],[Ilosc]]</f>
        <v>22.3</v>
      </c>
      <c r="G2020" s="2">
        <f>SUMIFS(C:C,A:A,"&lt;"&amp;A2020,B:B,cukier[[#This Row],[NIP]])+cukier[[#This Row],[Ilosc]]</f>
        <v>16</v>
      </c>
      <c r="H2020" s="2">
        <f>IF(cukier[[#This Row],[Dotychczas Kupno]]&lt;100, 0,IF(cukier[[#This Row],[Dotychczas Kupno]]&lt;1000, 0.05, IF(cukier[[#This Row],[Dotychczas Kupno]]&lt;10000, 0.1, 0.2)))</f>
        <v>0</v>
      </c>
      <c r="I2020" s="2">
        <f>cukier[[#This Row],[Rabat]]*cukier[[#This Row],[Ilosc]]</f>
        <v>0</v>
      </c>
    </row>
    <row r="2021" spans="1:9" x14ac:dyDescent="0.25">
      <c r="A2021" s="1">
        <v>41795</v>
      </c>
      <c r="B2021" s="2" t="s">
        <v>130</v>
      </c>
      <c r="C2021">
        <v>9</v>
      </c>
      <c r="D2021">
        <f>SUMIF(B:B,cukier[[#This Row],[NIP]],C:C)</f>
        <v>41</v>
      </c>
      <c r="E2021" s="2">
        <f>YEAR(cukier[[#This Row],[Data]])</f>
        <v>2014</v>
      </c>
      <c r="F2021" s="2">
        <f>VLOOKUP(cukier[[#This Row],[Rok]],$U$8:$V$17,2)*cukier[[#This Row],[Ilosc]]</f>
        <v>20.07</v>
      </c>
      <c r="G2021" s="2">
        <f>SUMIFS(C:C,A:A,"&lt;"&amp;A2021,B:B,cukier[[#This Row],[NIP]])+cukier[[#This Row],[Ilosc]]</f>
        <v>41</v>
      </c>
      <c r="H2021" s="2">
        <f>IF(cukier[[#This Row],[Dotychczas Kupno]]&lt;100, 0,IF(cukier[[#This Row],[Dotychczas Kupno]]&lt;1000, 0.05, IF(cukier[[#This Row],[Dotychczas Kupno]]&lt;10000, 0.1, 0.2)))</f>
        <v>0</v>
      </c>
      <c r="I2021" s="2">
        <f>cukier[[#This Row],[Rabat]]*cukier[[#This Row],[Ilosc]]</f>
        <v>0</v>
      </c>
    </row>
    <row r="2022" spans="1:9" x14ac:dyDescent="0.25">
      <c r="A2022" s="1">
        <v>41798</v>
      </c>
      <c r="B2022" s="2" t="s">
        <v>52</v>
      </c>
      <c r="C2022">
        <v>35</v>
      </c>
      <c r="D2022">
        <f>SUMIF(B:B,cukier[[#This Row],[NIP]],C:C)</f>
        <v>5460</v>
      </c>
      <c r="E2022" s="2">
        <f>YEAR(cukier[[#This Row],[Data]])</f>
        <v>2014</v>
      </c>
      <c r="F2022" s="2">
        <f>VLOOKUP(cukier[[#This Row],[Rok]],$U$8:$V$17,2)*cukier[[#This Row],[Ilosc]]</f>
        <v>78.05</v>
      </c>
      <c r="G2022" s="2">
        <f>SUMIFS(C:C,A:A,"&lt;"&amp;A2022,B:B,cukier[[#This Row],[NIP]])+cukier[[#This Row],[Ilosc]]</f>
        <v>5181</v>
      </c>
      <c r="H2022" s="2">
        <f>IF(cukier[[#This Row],[Dotychczas Kupno]]&lt;100, 0,IF(cukier[[#This Row],[Dotychczas Kupno]]&lt;1000, 0.05, IF(cukier[[#This Row],[Dotychczas Kupno]]&lt;10000, 0.1, 0.2)))</f>
        <v>0.1</v>
      </c>
      <c r="I2022" s="2">
        <f>cukier[[#This Row],[Rabat]]*cukier[[#This Row],[Ilosc]]</f>
        <v>3.5</v>
      </c>
    </row>
    <row r="2023" spans="1:9" x14ac:dyDescent="0.25">
      <c r="A2023" s="1">
        <v>41802</v>
      </c>
      <c r="B2023" s="2" t="s">
        <v>35</v>
      </c>
      <c r="C2023">
        <v>154</v>
      </c>
      <c r="D2023">
        <f>SUMIF(B:B,cukier[[#This Row],[NIP]],C:C)</f>
        <v>4407</v>
      </c>
      <c r="E2023" s="2">
        <f>YEAR(cukier[[#This Row],[Data]])</f>
        <v>2014</v>
      </c>
      <c r="F2023" s="2">
        <f>VLOOKUP(cukier[[#This Row],[Rok]],$U$8:$V$17,2)*cukier[[#This Row],[Ilosc]]</f>
        <v>343.42</v>
      </c>
      <c r="G2023" s="2">
        <f>SUMIFS(C:C,A:A,"&lt;"&amp;A2023,B:B,cukier[[#This Row],[NIP]])+cukier[[#This Row],[Ilosc]]</f>
        <v>4407</v>
      </c>
      <c r="H2023" s="2">
        <f>IF(cukier[[#This Row],[Dotychczas Kupno]]&lt;100, 0,IF(cukier[[#This Row],[Dotychczas Kupno]]&lt;1000, 0.05, IF(cukier[[#This Row],[Dotychczas Kupno]]&lt;10000, 0.1, 0.2)))</f>
        <v>0.1</v>
      </c>
      <c r="I2023" s="2">
        <f>cukier[[#This Row],[Rabat]]*cukier[[#This Row],[Ilosc]]</f>
        <v>15.4</v>
      </c>
    </row>
    <row r="2024" spans="1:9" x14ac:dyDescent="0.25">
      <c r="A2024" s="1">
        <v>41806</v>
      </c>
      <c r="B2024" s="2" t="s">
        <v>113</v>
      </c>
      <c r="C2024">
        <v>1</v>
      </c>
      <c r="D2024">
        <f>SUMIF(B:B,cukier[[#This Row],[NIP]],C:C)</f>
        <v>63</v>
      </c>
      <c r="E2024" s="2">
        <f>YEAR(cukier[[#This Row],[Data]])</f>
        <v>2014</v>
      </c>
      <c r="F2024" s="2">
        <f>VLOOKUP(cukier[[#This Row],[Rok]],$U$8:$V$17,2)*cukier[[#This Row],[Ilosc]]</f>
        <v>2.23</v>
      </c>
      <c r="G2024" s="2">
        <f>SUMIFS(C:C,A:A,"&lt;"&amp;A2024,B:B,cukier[[#This Row],[NIP]])+cukier[[#This Row],[Ilosc]]</f>
        <v>47</v>
      </c>
      <c r="H2024" s="2">
        <f>IF(cukier[[#This Row],[Dotychczas Kupno]]&lt;100, 0,IF(cukier[[#This Row],[Dotychczas Kupno]]&lt;1000, 0.05, IF(cukier[[#This Row],[Dotychczas Kupno]]&lt;10000, 0.1, 0.2)))</f>
        <v>0</v>
      </c>
      <c r="I2024" s="2">
        <f>cukier[[#This Row],[Rabat]]*cukier[[#This Row],[Ilosc]]</f>
        <v>0</v>
      </c>
    </row>
    <row r="2025" spans="1:9" x14ac:dyDescent="0.25">
      <c r="A2025" s="1">
        <v>41807</v>
      </c>
      <c r="B2025" s="2" t="s">
        <v>14</v>
      </c>
      <c r="C2025">
        <v>249</v>
      </c>
      <c r="D2025">
        <f>SUMIF(B:B,cukier[[#This Row],[NIP]],C:C)</f>
        <v>23660</v>
      </c>
      <c r="E2025" s="2">
        <f>YEAR(cukier[[#This Row],[Data]])</f>
        <v>2014</v>
      </c>
      <c r="F2025" s="2">
        <f>VLOOKUP(cukier[[#This Row],[Rok]],$U$8:$V$17,2)*cukier[[#This Row],[Ilosc]]</f>
        <v>555.27</v>
      </c>
      <c r="G2025" s="2">
        <f>SUMIFS(C:C,A:A,"&lt;"&amp;A2025,B:B,cukier[[#This Row],[NIP]])+cukier[[#This Row],[Ilosc]]</f>
        <v>22619</v>
      </c>
      <c r="H2025" s="2">
        <f>IF(cukier[[#This Row],[Dotychczas Kupno]]&lt;100, 0,IF(cukier[[#This Row],[Dotychczas Kupno]]&lt;1000, 0.05, IF(cukier[[#This Row],[Dotychczas Kupno]]&lt;10000, 0.1, 0.2)))</f>
        <v>0.2</v>
      </c>
      <c r="I2025" s="2">
        <f>cukier[[#This Row],[Rabat]]*cukier[[#This Row],[Ilosc]]</f>
        <v>49.800000000000004</v>
      </c>
    </row>
    <row r="2026" spans="1:9" x14ac:dyDescent="0.25">
      <c r="A2026" s="1">
        <v>41807</v>
      </c>
      <c r="B2026" s="2" t="s">
        <v>37</v>
      </c>
      <c r="C2026">
        <v>27</v>
      </c>
      <c r="D2026">
        <f>SUMIF(B:B,cukier[[#This Row],[NIP]],C:C)</f>
        <v>5232</v>
      </c>
      <c r="E2026" s="2">
        <f>YEAR(cukier[[#This Row],[Data]])</f>
        <v>2014</v>
      </c>
      <c r="F2026" s="2">
        <f>VLOOKUP(cukier[[#This Row],[Rok]],$U$8:$V$17,2)*cukier[[#This Row],[Ilosc]]</f>
        <v>60.21</v>
      </c>
      <c r="G2026" s="2">
        <f>SUMIFS(C:C,A:A,"&lt;"&amp;A2026,B:B,cukier[[#This Row],[NIP]])+cukier[[#This Row],[Ilosc]]</f>
        <v>4869</v>
      </c>
      <c r="H2026" s="2">
        <f>IF(cukier[[#This Row],[Dotychczas Kupno]]&lt;100, 0,IF(cukier[[#This Row],[Dotychczas Kupno]]&lt;1000, 0.05, IF(cukier[[#This Row],[Dotychczas Kupno]]&lt;10000, 0.1, 0.2)))</f>
        <v>0.1</v>
      </c>
      <c r="I2026" s="2">
        <f>cukier[[#This Row],[Rabat]]*cukier[[#This Row],[Ilosc]]</f>
        <v>2.7</v>
      </c>
    </row>
    <row r="2027" spans="1:9" x14ac:dyDescent="0.25">
      <c r="A2027" s="1">
        <v>41809</v>
      </c>
      <c r="B2027" s="2" t="s">
        <v>12</v>
      </c>
      <c r="C2027">
        <v>167</v>
      </c>
      <c r="D2027">
        <f>SUMIF(B:B,cukier[[#This Row],[NIP]],C:C)</f>
        <v>5492</v>
      </c>
      <c r="E2027" s="2">
        <f>YEAR(cukier[[#This Row],[Data]])</f>
        <v>2014</v>
      </c>
      <c r="F2027" s="2">
        <f>VLOOKUP(cukier[[#This Row],[Rok]],$U$8:$V$17,2)*cukier[[#This Row],[Ilosc]]</f>
        <v>372.41</v>
      </c>
      <c r="G2027" s="2">
        <f>SUMIFS(C:C,A:A,"&lt;"&amp;A2027,B:B,cukier[[#This Row],[NIP]])+cukier[[#This Row],[Ilosc]]</f>
        <v>4827</v>
      </c>
      <c r="H2027" s="2">
        <f>IF(cukier[[#This Row],[Dotychczas Kupno]]&lt;100, 0,IF(cukier[[#This Row],[Dotychczas Kupno]]&lt;1000, 0.05, IF(cukier[[#This Row],[Dotychczas Kupno]]&lt;10000, 0.1, 0.2)))</f>
        <v>0.1</v>
      </c>
      <c r="I2027" s="2">
        <f>cukier[[#This Row],[Rabat]]*cukier[[#This Row],[Ilosc]]</f>
        <v>16.7</v>
      </c>
    </row>
    <row r="2028" spans="1:9" x14ac:dyDescent="0.25">
      <c r="A2028" s="1">
        <v>41810</v>
      </c>
      <c r="B2028" s="2" t="s">
        <v>12</v>
      </c>
      <c r="C2028">
        <v>71</v>
      </c>
      <c r="D2028">
        <f>SUMIF(B:B,cukier[[#This Row],[NIP]],C:C)</f>
        <v>5492</v>
      </c>
      <c r="E2028" s="2">
        <f>YEAR(cukier[[#This Row],[Data]])</f>
        <v>2014</v>
      </c>
      <c r="F2028" s="2">
        <f>VLOOKUP(cukier[[#This Row],[Rok]],$U$8:$V$17,2)*cukier[[#This Row],[Ilosc]]</f>
        <v>158.33000000000001</v>
      </c>
      <c r="G2028" s="2">
        <f>SUMIFS(C:C,A:A,"&lt;"&amp;A2028,B:B,cukier[[#This Row],[NIP]])+cukier[[#This Row],[Ilosc]]</f>
        <v>4898</v>
      </c>
      <c r="H2028" s="2">
        <f>IF(cukier[[#This Row],[Dotychczas Kupno]]&lt;100, 0,IF(cukier[[#This Row],[Dotychczas Kupno]]&lt;1000, 0.05, IF(cukier[[#This Row],[Dotychczas Kupno]]&lt;10000, 0.1, 0.2)))</f>
        <v>0.1</v>
      </c>
      <c r="I2028" s="2">
        <f>cukier[[#This Row],[Rabat]]*cukier[[#This Row],[Ilosc]]</f>
        <v>7.1000000000000005</v>
      </c>
    </row>
    <row r="2029" spans="1:9" x14ac:dyDescent="0.25">
      <c r="A2029" s="1">
        <v>41810</v>
      </c>
      <c r="B2029" s="2" t="s">
        <v>83</v>
      </c>
      <c r="C2029">
        <v>13</v>
      </c>
      <c r="D2029">
        <f>SUMIF(B:B,cukier[[#This Row],[NIP]],C:C)</f>
        <v>16</v>
      </c>
      <c r="E2029" s="2">
        <f>YEAR(cukier[[#This Row],[Data]])</f>
        <v>2014</v>
      </c>
      <c r="F2029" s="2">
        <f>VLOOKUP(cukier[[#This Row],[Rok]],$U$8:$V$17,2)*cukier[[#This Row],[Ilosc]]</f>
        <v>28.99</v>
      </c>
      <c r="G2029" s="2">
        <f>SUMIFS(C:C,A:A,"&lt;"&amp;A2029,B:B,cukier[[#This Row],[NIP]])+cukier[[#This Row],[Ilosc]]</f>
        <v>16</v>
      </c>
      <c r="H2029" s="2">
        <f>IF(cukier[[#This Row],[Dotychczas Kupno]]&lt;100, 0,IF(cukier[[#This Row],[Dotychczas Kupno]]&lt;1000, 0.05, IF(cukier[[#This Row],[Dotychczas Kupno]]&lt;10000, 0.1, 0.2)))</f>
        <v>0</v>
      </c>
      <c r="I2029" s="2">
        <f>cukier[[#This Row],[Rabat]]*cukier[[#This Row],[Ilosc]]</f>
        <v>0</v>
      </c>
    </row>
    <row r="2030" spans="1:9" x14ac:dyDescent="0.25">
      <c r="A2030" s="1">
        <v>41811</v>
      </c>
      <c r="B2030" s="2" t="s">
        <v>30</v>
      </c>
      <c r="C2030">
        <v>90</v>
      </c>
      <c r="D2030">
        <f>SUMIF(B:B,cukier[[#This Row],[NIP]],C:C)</f>
        <v>5120</v>
      </c>
      <c r="E2030" s="2">
        <f>YEAR(cukier[[#This Row],[Data]])</f>
        <v>2014</v>
      </c>
      <c r="F2030" s="2">
        <f>VLOOKUP(cukier[[#This Row],[Rok]],$U$8:$V$17,2)*cukier[[#This Row],[Ilosc]]</f>
        <v>200.7</v>
      </c>
      <c r="G2030" s="2">
        <f>SUMIFS(C:C,A:A,"&lt;"&amp;A2030,B:B,cukier[[#This Row],[NIP]])+cukier[[#This Row],[Ilosc]]</f>
        <v>5120</v>
      </c>
      <c r="H2030" s="2">
        <f>IF(cukier[[#This Row],[Dotychczas Kupno]]&lt;100, 0,IF(cukier[[#This Row],[Dotychczas Kupno]]&lt;1000, 0.05, IF(cukier[[#This Row],[Dotychczas Kupno]]&lt;10000, 0.1, 0.2)))</f>
        <v>0.1</v>
      </c>
      <c r="I2030" s="2">
        <f>cukier[[#This Row],[Rabat]]*cukier[[#This Row],[Ilosc]]</f>
        <v>9</v>
      </c>
    </row>
    <row r="2031" spans="1:9" x14ac:dyDescent="0.25">
      <c r="A2031" s="1">
        <v>41814</v>
      </c>
      <c r="B2031" s="2" t="s">
        <v>9</v>
      </c>
      <c r="C2031">
        <v>106</v>
      </c>
      <c r="D2031">
        <f>SUMIF(B:B,cukier[[#This Row],[NIP]],C:C)</f>
        <v>26955</v>
      </c>
      <c r="E2031" s="2">
        <f>YEAR(cukier[[#This Row],[Data]])</f>
        <v>2014</v>
      </c>
      <c r="F2031" s="2">
        <f>VLOOKUP(cukier[[#This Row],[Rok]],$U$8:$V$17,2)*cukier[[#This Row],[Ilosc]]</f>
        <v>236.38</v>
      </c>
      <c r="G2031" s="2">
        <f>SUMIFS(C:C,A:A,"&lt;"&amp;A2031,B:B,cukier[[#This Row],[NIP]])+cukier[[#This Row],[Ilosc]]</f>
        <v>25372</v>
      </c>
      <c r="H2031" s="2">
        <f>IF(cukier[[#This Row],[Dotychczas Kupno]]&lt;100, 0,IF(cukier[[#This Row],[Dotychczas Kupno]]&lt;1000, 0.05, IF(cukier[[#This Row],[Dotychczas Kupno]]&lt;10000, 0.1, 0.2)))</f>
        <v>0.2</v>
      </c>
      <c r="I2031" s="2">
        <f>cukier[[#This Row],[Rabat]]*cukier[[#This Row],[Ilosc]]</f>
        <v>21.200000000000003</v>
      </c>
    </row>
    <row r="2032" spans="1:9" x14ac:dyDescent="0.25">
      <c r="A2032" s="1">
        <v>41815</v>
      </c>
      <c r="B2032" s="2" t="s">
        <v>66</v>
      </c>
      <c r="C2032">
        <v>57</v>
      </c>
      <c r="D2032">
        <f>SUMIF(B:B,cukier[[#This Row],[NIP]],C:C)</f>
        <v>3795</v>
      </c>
      <c r="E2032" s="2">
        <f>YEAR(cukier[[#This Row],[Data]])</f>
        <v>2014</v>
      </c>
      <c r="F2032" s="2">
        <f>VLOOKUP(cukier[[#This Row],[Rok]],$U$8:$V$17,2)*cukier[[#This Row],[Ilosc]]</f>
        <v>127.11</v>
      </c>
      <c r="G2032" s="2">
        <f>SUMIFS(C:C,A:A,"&lt;"&amp;A2032,B:B,cukier[[#This Row],[NIP]])+cukier[[#This Row],[Ilosc]]</f>
        <v>3795</v>
      </c>
      <c r="H2032" s="2">
        <f>IF(cukier[[#This Row],[Dotychczas Kupno]]&lt;100, 0,IF(cukier[[#This Row],[Dotychczas Kupno]]&lt;1000, 0.05, IF(cukier[[#This Row],[Dotychczas Kupno]]&lt;10000, 0.1, 0.2)))</f>
        <v>0.1</v>
      </c>
      <c r="I2032" s="2">
        <f>cukier[[#This Row],[Rabat]]*cukier[[#This Row],[Ilosc]]</f>
        <v>5.7</v>
      </c>
    </row>
    <row r="2033" spans="1:9" x14ac:dyDescent="0.25">
      <c r="A2033" s="1">
        <v>41815</v>
      </c>
      <c r="B2033" s="2" t="s">
        <v>18</v>
      </c>
      <c r="C2033">
        <v>59</v>
      </c>
      <c r="D2033">
        <f>SUMIF(B:B,cukier[[#This Row],[NIP]],C:C)</f>
        <v>5156</v>
      </c>
      <c r="E2033" s="2">
        <f>YEAR(cukier[[#This Row],[Data]])</f>
        <v>2014</v>
      </c>
      <c r="F2033" s="2">
        <f>VLOOKUP(cukier[[#This Row],[Rok]],$U$8:$V$17,2)*cukier[[#This Row],[Ilosc]]</f>
        <v>131.57</v>
      </c>
      <c r="G2033" s="2">
        <f>SUMIFS(C:C,A:A,"&lt;"&amp;A2033,B:B,cukier[[#This Row],[NIP]])+cukier[[#This Row],[Ilosc]]</f>
        <v>5051</v>
      </c>
      <c r="H2033" s="2">
        <f>IF(cukier[[#This Row],[Dotychczas Kupno]]&lt;100, 0,IF(cukier[[#This Row],[Dotychczas Kupno]]&lt;1000, 0.05, IF(cukier[[#This Row],[Dotychczas Kupno]]&lt;10000, 0.1, 0.2)))</f>
        <v>0.1</v>
      </c>
      <c r="I2033" s="2">
        <f>cukier[[#This Row],[Rabat]]*cukier[[#This Row],[Ilosc]]</f>
        <v>5.9</v>
      </c>
    </row>
    <row r="2034" spans="1:9" x14ac:dyDescent="0.25">
      <c r="A2034" s="1">
        <v>41817</v>
      </c>
      <c r="B2034" s="2" t="s">
        <v>79</v>
      </c>
      <c r="C2034">
        <v>11</v>
      </c>
      <c r="D2034">
        <f>SUMIF(B:B,cukier[[#This Row],[NIP]],C:C)</f>
        <v>56</v>
      </c>
      <c r="E2034" s="2">
        <f>YEAR(cukier[[#This Row],[Data]])</f>
        <v>2014</v>
      </c>
      <c r="F2034" s="2">
        <f>VLOOKUP(cukier[[#This Row],[Rok]],$U$8:$V$17,2)*cukier[[#This Row],[Ilosc]]</f>
        <v>24.53</v>
      </c>
      <c r="G2034" s="2">
        <f>SUMIFS(C:C,A:A,"&lt;"&amp;A2034,B:B,cukier[[#This Row],[NIP]])+cukier[[#This Row],[Ilosc]]</f>
        <v>56</v>
      </c>
      <c r="H2034" s="2">
        <f>IF(cukier[[#This Row],[Dotychczas Kupno]]&lt;100, 0,IF(cukier[[#This Row],[Dotychczas Kupno]]&lt;1000, 0.05, IF(cukier[[#This Row],[Dotychczas Kupno]]&lt;10000, 0.1, 0.2)))</f>
        <v>0</v>
      </c>
      <c r="I2034" s="2">
        <f>cukier[[#This Row],[Rabat]]*cukier[[#This Row],[Ilosc]]</f>
        <v>0</v>
      </c>
    </row>
    <row r="2035" spans="1:9" x14ac:dyDescent="0.25">
      <c r="A2035" s="1">
        <v>41818</v>
      </c>
      <c r="B2035" s="2" t="s">
        <v>102</v>
      </c>
      <c r="C2035">
        <v>361</v>
      </c>
      <c r="D2035">
        <f>SUMIF(B:B,cukier[[#This Row],[NIP]],C:C)</f>
        <v>7904</v>
      </c>
      <c r="E2035" s="2">
        <f>YEAR(cukier[[#This Row],[Data]])</f>
        <v>2014</v>
      </c>
      <c r="F2035" s="2">
        <f>VLOOKUP(cukier[[#This Row],[Rok]],$U$8:$V$17,2)*cukier[[#This Row],[Ilosc]]</f>
        <v>805.03</v>
      </c>
      <c r="G2035" s="2">
        <f>SUMIFS(C:C,A:A,"&lt;"&amp;A2035,B:B,cukier[[#This Row],[NIP]])+cukier[[#This Row],[Ilosc]]</f>
        <v>7466</v>
      </c>
      <c r="H2035" s="2">
        <f>IF(cukier[[#This Row],[Dotychczas Kupno]]&lt;100, 0,IF(cukier[[#This Row],[Dotychczas Kupno]]&lt;1000, 0.05, IF(cukier[[#This Row],[Dotychczas Kupno]]&lt;10000, 0.1, 0.2)))</f>
        <v>0.1</v>
      </c>
      <c r="I2035" s="2">
        <f>cukier[[#This Row],[Rabat]]*cukier[[#This Row],[Ilosc]]</f>
        <v>36.1</v>
      </c>
    </row>
    <row r="2036" spans="1:9" x14ac:dyDescent="0.25">
      <c r="A2036" s="1">
        <v>41819</v>
      </c>
      <c r="B2036" s="2" t="s">
        <v>8</v>
      </c>
      <c r="C2036">
        <v>153</v>
      </c>
      <c r="D2036">
        <f>SUMIF(B:B,cukier[[#This Row],[NIP]],C:C)</f>
        <v>3835</v>
      </c>
      <c r="E2036" s="2">
        <f>YEAR(cukier[[#This Row],[Data]])</f>
        <v>2014</v>
      </c>
      <c r="F2036" s="2">
        <f>VLOOKUP(cukier[[#This Row],[Rok]],$U$8:$V$17,2)*cukier[[#This Row],[Ilosc]]</f>
        <v>341.19</v>
      </c>
      <c r="G2036" s="2">
        <f>SUMIFS(C:C,A:A,"&lt;"&amp;A2036,B:B,cukier[[#This Row],[NIP]])+cukier[[#This Row],[Ilosc]]</f>
        <v>2982</v>
      </c>
      <c r="H2036" s="2">
        <f>IF(cukier[[#This Row],[Dotychczas Kupno]]&lt;100, 0,IF(cukier[[#This Row],[Dotychczas Kupno]]&lt;1000, 0.05, IF(cukier[[#This Row],[Dotychczas Kupno]]&lt;10000, 0.1, 0.2)))</f>
        <v>0.1</v>
      </c>
      <c r="I2036" s="2">
        <f>cukier[[#This Row],[Rabat]]*cukier[[#This Row],[Ilosc]]</f>
        <v>15.3</v>
      </c>
    </row>
    <row r="2037" spans="1:9" x14ac:dyDescent="0.25">
      <c r="A2037" s="1">
        <v>41820</v>
      </c>
      <c r="B2037" s="2" t="s">
        <v>147</v>
      </c>
      <c r="C2037">
        <v>7</v>
      </c>
      <c r="D2037">
        <f>SUMIF(B:B,cukier[[#This Row],[NIP]],C:C)</f>
        <v>35</v>
      </c>
      <c r="E2037" s="2">
        <f>YEAR(cukier[[#This Row],[Data]])</f>
        <v>2014</v>
      </c>
      <c r="F2037" s="2">
        <f>VLOOKUP(cukier[[#This Row],[Rok]],$U$8:$V$17,2)*cukier[[#This Row],[Ilosc]]</f>
        <v>15.61</v>
      </c>
      <c r="G2037" s="2">
        <f>SUMIFS(C:C,A:A,"&lt;"&amp;A2037,B:B,cukier[[#This Row],[NIP]])+cukier[[#This Row],[Ilosc]]</f>
        <v>35</v>
      </c>
      <c r="H2037" s="2">
        <f>IF(cukier[[#This Row],[Dotychczas Kupno]]&lt;100, 0,IF(cukier[[#This Row],[Dotychczas Kupno]]&lt;1000, 0.05, IF(cukier[[#This Row],[Dotychczas Kupno]]&lt;10000, 0.1, 0.2)))</f>
        <v>0</v>
      </c>
      <c r="I2037" s="2">
        <f>cukier[[#This Row],[Rabat]]*cukier[[#This Row],[Ilosc]]</f>
        <v>0</v>
      </c>
    </row>
    <row r="2038" spans="1:9" x14ac:dyDescent="0.25">
      <c r="A2038" s="1">
        <v>41821</v>
      </c>
      <c r="B2038" s="2" t="s">
        <v>71</v>
      </c>
      <c r="C2038">
        <v>65</v>
      </c>
      <c r="D2038">
        <f>SUMIF(B:B,cukier[[#This Row],[NIP]],C:C)</f>
        <v>3185</v>
      </c>
      <c r="E2038" s="2">
        <f>YEAR(cukier[[#This Row],[Data]])</f>
        <v>2014</v>
      </c>
      <c r="F2038" s="2">
        <f>VLOOKUP(cukier[[#This Row],[Rok]],$U$8:$V$17,2)*cukier[[#This Row],[Ilosc]]</f>
        <v>144.94999999999999</v>
      </c>
      <c r="G2038" s="2">
        <f>SUMIFS(C:C,A:A,"&lt;"&amp;A2038,B:B,cukier[[#This Row],[NIP]])+cukier[[#This Row],[Ilosc]]</f>
        <v>3164</v>
      </c>
      <c r="H2038" s="2">
        <f>IF(cukier[[#This Row],[Dotychczas Kupno]]&lt;100, 0,IF(cukier[[#This Row],[Dotychczas Kupno]]&lt;1000, 0.05, IF(cukier[[#This Row],[Dotychczas Kupno]]&lt;10000, 0.1, 0.2)))</f>
        <v>0.1</v>
      </c>
      <c r="I2038" s="2">
        <f>cukier[[#This Row],[Rabat]]*cukier[[#This Row],[Ilosc]]</f>
        <v>6.5</v>
      </c>
    </row>
    <row r="2039" spans="1:9" x14ac:dyDescent="0.25">
      <c r="A2039" s="1">
        <v>41823</v>
      </c>
      <c r="B2039" s="2" t="s">
        <v>9</v>
      </c>
      <c r="C2039">
        <v>409</v>
      </c>
      <c r="D2039">
        <f>SUMIF(B:B,cukier[[#This Row],[NIP]],C:C)</f>
        <v>26955</v>
      </c>
      <c r="E2039" s="2">
        <f>YEAR(cukier[[#This Row],[Data]])</f>
        <v>2014</v>
      </c>
      <c r="F2039" s="2">
        <f>VLOOKUP(cukier[[#This Row],[Rok]],$U$8:$V$17,2)*cukier[[#This Row],[Ilosc]]</f>
        <v>912.06999999999994</v>
      </c>
      <c r="G2039" s="2">
        <f>SUMIFS(C:C,A:A,"&lt;"&amp;A2039,B:B,cukier[[#This Row],[NIP]])+cukier[[#This Row],[Ilosc]]</f>
        <v>25781</v>
      </c>
      <c r="H2039" s="2">
        <f>IF(cukier[[#This Row],[Dotychczas Kupno]]&lt;100, 0,IF(cukier[[#This Row],[Dotychczas Kupno]]&lt;1000, 0.05, IF(cukier[[#This Row],[Dotychczas Kupno]]&lt;10000, 0.1, 0.2)))</f>
        <v>0.2</v>
      </c>
      <c r="I2039" s="2">
        <f>cukier[[#This Row],[Rabat]]*cukier[[#This Row],[Ilosc]]</f>
        <v>81.800000000000011</v>
      </c>
    </row>
    <row r="2040" spans="1:9" x14ac:dyDescent="0.25">
      <c r="A2040" s="1">
        <v>41825</v>
      </c>
      <c r="B2040" s="2" t="s">
        <v>63</v>
      </c>
      <c r="C2040">
        <v>63</v>
      </c>
      <c r="D2040">
        <f>SUMIF(B:B,cukier[[#This Row],[NIP]],C:C)</f>
        <v>1002</v>
      </c>
      <c r="E2040" s="2">
        <f>YEAR(cukier[[#This Row],[Data]])</f>
        <v>2014</v>
      </c>
      <c r="F2040" s="2">
        <f>VLOOKUP(cukier[[#This Row],[Rok]],$U$8:$V$17,2)*cukier[[#This Row],[Ilosc]]</f>
        <v>140.49</v>
      </c>
      <c r="G2040" s="2">
        <f>SUMIFS(C:C,A:A,"&lt;"&amp;A2040,B:B,cukier[[#This Row],[NIP]])+cukier[[#This Row],[Ilosc]]</f>
        <v>1002</v>
      </c>
      <c r="H2040" s="2">
        <f>IF(cukier[[#This Row],[Dotychczas Kupno]]&lt;100, 0,IF(cukier[[#This Row],[Dotychczas Kupno]]&lt;1000, 0.05, IF(cukier[[#This Row],[Dotychczas Kupno]]&lt;10000, 0.1, 0.2)))</f>
        <v>0.1</v>
      </c>
      <c r="I2040" s="2">
        <f>cukier[[#This Row],[Rabat]]*cukier[[#This Row],[Ilosc]]</f>
        <v>6.3000000000000007</v>
      </c>
    </row>
    <row r="2041" spans="1:9" x14ac:dyDescent="0.25">
      <c r="A2041" s="1">
        <v>41826</v>
      </c>
      <c r="B2041" s="2" t="s">
        <v>7</v>
      </c>
      <c r="C2041">
        <v>441</v>
      </c>
      <c r="D2041">
        <f>SUMIF(B:B,cukier[[#This Row],[NIP]],C:C)</f>
        <v>27505</v>
      </c>
      <c r="E2041" s="2">
        <f>YEAR(cukier[[#This Row],[Data]])</f>
        <v>2014</v>
      </c>
      <c r="F2041" s="2">
        <f>VLOOKUP(cukier[[#This Row],[Rok]],$U$8:$V$17,2)*cukier[[#This Row],[Ilosc]]</f>
        <v>983.43</v>
      </c>
      <c r="G2041" s="2">
        <f>SUMIFS(C:C,A:A,"&lt;"&amp;A2041,B:B,cukier[[#This Row],[NIP]])+cukier[[#This Row],[Ilosc]]</f>
        <v>25725</v>
      </c>
      <c r="H2041" s="2">
        <f>IF(cukier[[#This Row],[Dotychczas Kupno]]&lt;100, 0,IF(cukier[[#This Row],[Dotychczas Kupno]]&lt;1000, 0.05, IF(cukier[[#This Row],[Dotychczas Kupno]]&lt;10000, 0.1, 0.2)))</f>
        <v>0.2</v>
      </c>
      <c r="I2041" s="2">
        <f>cukier[[#This Row],[Rabat]]*cukier[[#This Row],[Ilosc]]</f>
        <v>88.2</v>
      </c>
    </row>
    <row r="2042" spans="1:9" x14ac:dyDescent="0.25">
      <c r="A2042" s="1">
        <v>41830</v>
      </c>
      <c r="B2042" s="2" t="s">
        <v>52</v>
      </c>
      <c r="C2042">
        <v>91</v>
      </c>
      <c r="D2042">
        <f>SUMIF(B:B,cukier[[#This Row],[NIP]],C:C)</f>
        <v>5460</v>
      </c>
      <c r="E2042" s="2">
        <f>YEAR(cukier[[#This Row],[Data]])</f>
        <v>2014</v>
      </c>
      <c r="F2042" s="2">
        <f>VLOOKUP(cukier[[#This Row],[Rok]],$U$8:$V$17,2)*cukier[[#This Row],[Ilosc]]</f>
        <v>202.93</v>
      </c>
      <c r="G2042" s="2">
        <f>SUMIFS(C:C,A:A,"&lt;"&amp;A2042,B:B,cukier[[#This Row],[NIP]])+cukier[[#This Row],[Ilosc]]</f>
        <v>5272</v>
      </c>
      <c r="H2042" s="2">
        <f>IF(cukier[[#This Row],[Dotychczas Kupno]]&lt;100, 0,IF(cukier[[#This Row],[Dotychczas Kupno]]&lt;1000, 0.05, IF(cukier[[#This Row],[Dotychczas Kupno]]&lt;10000, 0.1, 0.2)))</f>
        <v>0.1</v>
      </c>
      <c r="I2042" s="2">
        <f>cukier[[#This Row],[Rabat]]*cukier[[#This Row],[Ilosc]]</f>
        <v>9.1</v>
      </c>
    </row>
    <row r="2043" spans="1:9" x14ac:dyDescent="0.25">
      <c r="A2043" s="1">
        <v>41831</v>
      </c>
      <c r="B2043" s="2" t="s">
        <v>12</v>
      </c>
      <c r="C2043">
        <v>73</v>
      </c>
      <c r="D2043">
        <f>SUMIF(B:B,cukier[[#This Row],[NIP]],C:C)</f>
        <v>5492</v>
      </c>
      <c r="E2043" s="2">
        <f>YEAR(cukier[[#This Row],[Data]])</f>
        <v>2014</v>
      </c>
      <c r="F2043" s="2">
        <f>VLOOKUP(cukier[[#This Row],[Rok]],$U$8:$V$17,2)*cukier[[#This Row],[Ilosc]]</f>
        <v>162.79</v>
      </c>
      <c r="G2043" s="2">
        <f>SUMIFS(C:C,A:A,"&lt;"&amp;A2043,B:B,cukier[[#This Row],[NIP]])+cukier[[#This Row],[Ilosc]]</f>
        <v>4971</v>
      </c>
      <c r="H2043" s="2">
        <f>IF(cukier[[#This Row],[Dotychczas Kupno]]&lt;100, 0,IF(cukier[[#This Row],[Dotychczas Kupno]]&lt;1000, 0.05, IF(cukier[[#This Row],[Dotychczas Kupno]]&lt;10000, 0.1, 0.2)))</f>
        <v>0.1</v>
      </c>
      <c r="I2043" s="2">
        <f>cukier[[#This Row],[Rabat]]*cukier[[#This Row],[Ilosc]]</f>
        <v>7.3000000000000007</v>
      </c>
    </row>
    <row r="2044" spans="1:9" x14ac:dyDescent="0.25">
      <c r="A2044" s="1">
        <v>41832</v>
      </c>
      <c r="B2044" s="2" t="s">
        <v>6</v>
      </c>
      <c r="C2044">
        <v>184</v>
      </c>
      <c r="D2044">
        <f>SUMIF(B:B,cukier[[#This Row],[NIP]],C:C)</f>
        <v>4309</v>
      </c>
      <c r="E2044" s="2">
        <f>YEAR(cukier[[#This Row],[Data]])</f>
        <v>2014</v>
      </c>
      <c r="F2044" s="2">
        <f>VLOOKUP(cukier[[#This Row],[Rok]],$U$8:$V$17,2)*cukier[[#This Row],[Ilosc]]</f>
        <v>410.32</v>
      </c>
      <c r="G2044" s="2">
        <f>SUMIFS(C:C,A:A,"&lt;"&amp;A2044,B:B,cukier[[#This Row],[NIP]])+cukier[[#This Row],[Ilosc]]</f>
        <v>4309</v>
      </c>
      <c r="H2044" s="2">
        <f>IF(cukier[[#This Row],[Dotychczas Kupno]]&lt;100, 0,IF(cukier[[#This Row],[Dotychczas Kupno]]&lt;1000, 0.05, IF(cukier[[#This Row],[Dotychczas Kupno]]&lt;10000, 0.1, 0.2)))</f>
        <v>0.1</v>
      </c>
      <c r="I2044" s="2">
        <f>cukier[[#This Row],[Rabat]]*cukier[[#This Row],[Ilosc]]</f>
        <v>18.400000000000002</v>
      </c>
    </row>
    <row r="2045" spans="1:9" x14ac:dyDescent="0.25">
      <c r="A2045" s="1">
        <v>41836</v>
      </c>
      <c r="B2045" s="2" t="s">
        <v>61</v>
      </c>
      <c r="C2045">
        <v>191</v>
      </c>
      <c r="D2045">
        <f>SUMIF(B:B,cukier[[#This Row],[NIP]],C:C)</f>
        <v>3705</v>
      </c>
      <c r="E2045" s="2">
        <f>YEAR(cukier[[#This Row],[Data]])</f>
        <v>2014</v>
      </c>
      <c r="F2045" s="2">
        <f>VLOOKUP(cukier[[#This Row],[Rok]],$U$8:$V$17,2)*cukier[[#This Row],[Ilosc]]</f>
        <v>425.93</v>
      </c>
      <c r="G2045" s="2">
        <f>SUMIFS(C:C,A:A,"&lt;"&amp;A2045,B:B,cukier[[#This Row],[NIP]])+cukier[[#This Row],[Ilosc]]</f>
        <v>3241</v>
      </c>
      <c r="H2045" s="2">
        <f>IF(cukier[[#This Row],[Dotychczas Kupno]]&lt;100, 0,IF(cukier[[#This Row],[Dotychczas Kupno]]&lt;1000, 0.05, IF(cukier[[#This Row],[Dotychczas Kupno]]&lt;10000, 0.1, 0.2)))</f>
        <v>0.1</v>
      </c>
      <c r="I2045" s="2">
        <f>cukier[[#This Row],[Rabat]]*cukier[[#This Row],[Ilosc]]</f>
        <v>19.100000000000001</v>
      </c>
    </row>
    <row r="2046" spans="1:9" x14ac:dyDescent="0.25">
      <c r="A2046" s="1">
        <v>41837</v>
      </c>
      <c r="B2046" s="2" t="s">
        <v>17</v>
      </c>
      <c r="C2046">
        <v>371</v>
      </c>
      <c r="D2046">
        <f>SUMIF(B:B,cukier[[#This Row],[NIP]],C:C)</f>
        <v>19896</v>
      </c>
      <c r="E2046" s="2">
        <f>YEAR(cukier[[#This Row],[Data]])</f>
        <v>2014</v>
      </c>
      <c r="F2046" s="2">
        <f>VLOOKUP(cukier[[#This Row],[Rok]],$U$8:$V$17,2)*cukier[[#This Row],[Ilosc]]</f>
        <v>827.33</v>
      </c>
      <c r="G2046" s="2">
        <f>SUMIFS(C:C,A:A,"&lt;"&amp;A2046,B:B,cukier[[#This Row],[NIP]])+cukier[[#This Row],[Ilosc]]</f>
        <v>17963</v>
      </c>
      <c r="H2046" s="2">
        <f>IF(cukier[[#This Row],[Dotychczas Kupno]]&lt;100, 0,IF(cukier[[#This Row],[Dotychczas Kupno]]&lt;1000, 0.05, IF(cukier[[#This Row],[Dotychczas Kupno]]&lt;10000, 0.1, 0.2)))</f>
        <v>0.2</v>
      </c>
      <c r="I2046" s="2">
        <f>cukier[[#This Row],[Rabat]]*cukier[[#This Row],[Ilosc]]</f>
        <v>74.2</v>
      </c>
    </row>
    <row r="2047" spans="1:9" x14ac:dyDescent="0.25">
      <c r="A2047" s="1">
        <v>41838</v>
      </c>
      <c r="B2047" s="2" t="s">
        <v>22</v>
      </c>
      <c r="C2047">
        <v>485</v>
      </c>
      <c r="D2047">
        <f>SUMIF(B:B,cukier[[#This Row],[NIP]],C:C)</f>
        <v>26025</v>
      </c>
      <c r="E2047" s="2">
        <f>YEAR(cukier[[#This Row],[Data]])</f>
        <v>2014</v>
      </c>
      <c r="F2047" s="2">
        <f>VLOOKUP(cukier[[#This Row],[Rok]],$U$8:$V$17,2)*cukier[[#This Row],[Ilosc]]</f>
        <v>1081.55</v>
      </c>
      <c r="G2047" s="2">
        <f>SUMIFS(C:C,A:A,"&lt;"&amp;A2047,B:B,cukier[[#This Row],[NIP]])+cukier[[#This Row],[Ilosc]]</f>
        <v>23126</v>
      </c>
      <c r="H2047" s="2">
        <f>IF(cukier[[#This Row],[Dotychczas Kupno]]&lt;100, 0,IF(cukier[[#This Row],[Dotychczas Kupno]]&lt;1000, 0.05, IF(cukier[[#This Row],[Dotychczas Kupno]]&lt;10000, 0.1, 0.2)))</f>
        <v>0.2</v>
      </c>
      <c r="I2047" s="2">
        <f>cukier[[#This Row],[Rabat]]*cukier[[#This Row],[Ilosc]]</f>
        <v>97</v>
      </c>
    </row>
    <row r="2048" spans="1:9" x14ac:dyDescent="0.25">
      <c r="A2048" s="1">
        <v>41838</v>
      </c>
      <c r="B2048" s="2" t="s">
        <v>37</v>
      </c>
      <c r="C2048">
        <v>92</v>
      </c>
      <c r="D2048">
        <f>SUMIF(B:B,cukier[[#This Row],[NIP]],C:C)</f>
        <v>5232</v>
      </c>
      <c r="E2048" s="2">
        <f>YEAR(cukier[[#This Row],[Data]])</f>
        <v>2014</v>
      </c>
      <c r="F2048" s="2">
        <f>VLOOKUP(cukier[[#This Row],[Rok]],$U$8:$V$17,2)*cukier[[#This Row],[Ilosc]]</f>
        <v>205.16</v>
      </c>
      <c r="G2048" s="2">
        <f>SUMIFS(C:C,A:A,"&lt;"&amp;A2048,B:B,cukier[[#This Row],[NIP]])+cukier[[#This Row],[Ilosc]]</f>
        <v>4961</v>
      </c>
      <c r="H2048" s="2">
        <f>IF(cukier[[#This Row],[Dotychczas Kupno]]&lt;100, 0,IF(cukier[[#This Row],[Dotychczas Kupno]]&lt;1000, 0.05, IF(cukier[[#This Row],[Dotychczas Kupno]]&lt;10000, 0.1, 0.2)))</f>
        <v>0.1</v>
      </c>
      <c r="I2048" s="2">
        <f>cukier[[#This Row],[Rabat]]*cukier[[#This Row],[Ilosc]]</f>
        <v>9.2000000000000011</v>
      </c>
    </row>
    <row r="2049" spans="1:9" x14ac:dyDescent="0.25">
      <c r="A2049" s="1">
        <v>41840</v>
      </c>
      <c r="B2049" s="2" t="s">
        <v>17</v>
      </c>
      <c r="C2049">
        <v>442</v>
      </c>
      <c r="D2049">
        <f>SUMIF(B:B,cukier[[#This Row],[NIP]],C:C)</f>
        <v>19896</v>
      </c>
      <c r="E2049" s="2">
        <f>YEAR(cukier[[#This Row],[Data]])</f>
        <v>2014</v>
      </c>
      <c r="F2049" s="2">
        <f>VLOOKUP(cukier[[#This Row],[Rok]],$U$8:$V$17,2)*cukier[[#This Row],[Ilosc]]</f>
        <v>985.66</v>
      </c>
      <c r="G2049" s="2">
        <f>SUMIFS(C:C,A:A,"&lt;"&amp;A2049,B:B,cukier[[#This Row],[NIP]])+cukier[[#This Row],[Ilosc]]</f>
        <v>18405</v>
      </c>
      <c r="H2049" s="2">
        <f>IF(cukier[[#This Row],[Dotychczas Kupno]]&lt;100, 0,IF(cukier[[#This Row],[Dotychczas Kupno]]&lt;1000, 0.05, IF(cukier[[#This Row],[Dotychczas Kupno]]&lt;10000, 0.1, 0.2)))</f>
        <v>0.2</v>
      </c>
      <c r="I2049" s="2">
        <f>cukier[[#This Row],[Rabat]]*cukier[[#This Row],[Ilosc]]</f>
        <v>88.4</v>
      </c>
    </row>
    <row r="2050" spans="1:9" x14ac:dyDescent="0.25">
      <c r="A2050" s="1">
        <v>41841</v>
      </c>
      <c r="B2050" s="2" t="s">
        <v>8</v>
      </c>
      <c r="C2050">
        <v>44</v>
      </c>
      <c r="D2050">
        <f>SUMIF(B:B,cukier[[#This Row],[NIP]],C:C)</f>
        <v>3835</v>
      </c>
      <c r="E2050" s="2">
        <f>YEAR(cukier[[#This Row],[Data]])</f>
        <v>2014</v>
      </c>
      <c r="F2050" s="2">
        <f>VLOOKUP(cukier[[#This Row],[Rok]],$U$8:$V$17,2)*cukier[[#This Row],[Ilosc]]</f>
        <v>98.12</v>
      </c>
      <c r="G2050" s="2">
        <f>SUMIFS(C:C,A:A,"&lt;"&amp;A2050,B:B,cukier[[#This Row],[NIP]])+cukier[[#This Row],[Ilosc]]</f>
        <v>3026</v>
      </c>
      <c r="H2050" s="2">
        <f>IF(cukier[[#This Row],[Dotychczas Kupno]]&lt;100, 0,IF(cukier[[#This Row],[Dotychczas Kupno]]&lt;1000, 0.05, IF(cukier[[#This Row],[Dotychczas Kupno]]&lt;10000, 0.1, 0.2)))</f>
        <v>0.1</v>
      </c>
      <c r="I2050" s="2">
        <f>cukier[[#This Row],[Rabat]]*cukier[[#This Row],[Ilosc]]</f>
        <v>4.4000000000000004</v>
      </c>
    </row>
    <row r="2051" spans="1:9" x14ac:dyDescent="0.25">
      <c r="A2051" s="1">
        <v>41843</v>
      </c>
      <c r="B2051" s="2" t="s">
        <v>39</v>
      </c>
      <c r="C2051">
        <v>39</v>
      </c>
      <c r="D2051">
        <f>SUMIF(B:B,cukier[[#This Row],[NIP]],C:C)</f>
        <v>2042</v>
      </c>
      <c r="E2051" s="2">
        <f>YEAR(cukier[[#This Row],[Data]])</f>
        <v>2014</v>
      </c>
      <c r="F2051" s="2">
        <f>VLOOKUP(cukier[[#This Row],[Rok]],$U$8:$V$17,2)*cukier[[#This Row],[Ilosc]]</f>
        <v>86.97</v>
      </c>
      <c r="G2051" s="2">
        <f>SUMIFS(C:C,A:A,"&lt;"&amp;A2051,B:B,cukier[[#This Row],[NIP]])+cukier[[#This Row],[Ilosc]]</f>
        <v>1995</v>
      </c>
      <c r="H2051" s="2">
        <f>IF(cukier[[#This Row],[Dotychczas Kupno]]&lt;100, 0,IF(cukier[[#This Row],[Dotychczas Kupno]]&lt;1000, 0.05, IF(cukier[[#This Row],[Dotychczas Kupno]]&lt;10000, 0.1, 0.2)))</f>
        <v>0.1</v>
      </c>
      <c r="I2051" s="2">
        <f>cukier[[#This Row],[Rabat]]*cukier[[#This Row],[Ilosc]]</f>
        <v>3.9000000000000004</v>
      </c>
    </row>
    <row r="2052" spans="1:9" x14ac:dyDescent="0.25">
      <c r="A2052" s="1">
        <v>41848</v>
      </c>
      <c r="B2052" s="2" t="s">
        <v>17</v>
      </c>
      <c r="C2052">
        <v>288</v>
      </c>
      <c r="D2052">
        <f>SUMIF(B:B,cukier[[#This Row],[NIP]],C:C)</f>
        <v>19896</v>
      </c>
      <c r="E2052" s="2">
        <f>YEAR(cukier[[#This Row],[Data]])</f>
        <v>2014</v>
      </c>
      <c r="F2052" s="2">
        <f>VLOOKUP(cukier[[#This Row],[Rok]],$U$8:$V$17,2)*cukier[[#This Row],[Ilosc]]</f>
        <v>642.24</v>
      </c>
      <c r="G2052" s="2">
        <f>SUMIFS(C:C,A:A,"&lt;"&amp;A2052,B:B,cukier[[#This Row],[NIP]])+cukier[[#This Row],[Ilosc]]</f>
        <v>18693</v>
      </c>
      <c r="H2052" s="2">
        <f>IF(cukier[[#This Row],[Dotychczas Kupno]]&lt;100, 0,IF(cukier[[#This Row],[Dotychczas Kupno]]&lt;1000, 0.05, IF(cukier[[#This Row],[Dotychczas Kupno]]&lt;10000, 0.1, 0.2)))</f>
        <v>0.2</v>
      </c>
      <c r="I2052" s="2">
        <f>cukier[[#This Row],[Rabat]]*cukier[[#This Row],[Ilosc]]</f>
        <v>57.6</v>
      </c>
    </row>
    <row r="2053" spans="1:9" x14ac:dyDescent="0.25">
      <c r="A2053" s="1">
        <v>41848</v>
      </c>
      <c r="B2053" s="2" t="s">
        <v>190</v>
      </c>
      <c r="C2053">
        <v>4</v>
      </c>
      <c r="D2053">
        <f>SUMIF(B:B,cukier[[#This Row],[NIP]],C:C)</f>
        <v>21</v>
      </c>
      <c r="E2053" s="2">
        <f>YEAR(cukier[[#This Row],[Data]])</f>
        <v>2014</v>
      </c>
      <c r="F2053" s="2">
        <f>VLOOKUP(cukier[[#This Row],[Rok]],$U$8:$V$17,2)*cukier[[#This Row],[Ilosc]]</f>
        <v>8.92</v>
      </c>
      <c r="G2053" s="2">
        <f>SUMIFS(C:C,A:A,"&lt;"&amp;A2053,B:B,cukier[[#This Row],[NIP]])+cukier[[#This Row],[Ilosc]]</f>
        <v>21</v>
      </c>
      <c r="H2053" s="2">
        <f>IF(cukier[[#This Row],[Dotychczas Kupno]]&lt;100, 0,IF(cukier[[#This Row],[Dotychczas Kupno]]&lt;1000, 0.05, IF(cukier[[#This Row],[Dotychczas Kupno]]&lt;10000, 0.1, 0.2)))</f>
        <v>0</v>
      </c>
      <c r="I2053" s="2">
        <f>cukier[[#This Row],[Rabat]]*cukier[[#This Row],[Ilosc]]</f>
        <v>0</v>
      </c>
    </row>
    <row r="2054" spans="1:9" x14ac:dyDescent="0.25">
      <c r="A2054" s="1">
        <v>41851</v>
      </c>
      <c r="B2054" s="2" t="s">
        <v>238</v>
      </c>
      <c r="C2054">
        <v>6</v>
      </c>
      <c r="D2054">
        <f>SUMIF(B:B,cukier[[#This Row],[NIP]],C:C)</f>
        <v>6</v>
      </c>
      <c r="E2054" s="2">
        <f>YEAR(cukier[[#This Row],[Data]])</f>
        <v>2014</v>
      </c>
      <c r="F2054" s="2">
        <f>VLOOKUP(cukier[[#This Row],[Rok]],$U$8:$V$17,2)*cukier[[#This Row],[Ilosc]]</f>
        <v>13.379999999999999</v>
      </c>
      <c r="G2054" s="2">
        <f>SUMIFS(C:C,A:A,"&lt;"&amp;A2054,B:B,cukier[[#This Row],[NIP]])+cukier[[#This Row],[Ilosc]]</f>
        <v>6</v>
      </c>
      <c r="H2054" s="2">
        <f>IF(cukier[[#This Row],[Dotychczas Kupno]]&lt;100, 0,IF(cukier[[#This Row],[Dotychczas Kupno]]&lt;1000, 0.05, IF(cukier[[#This Row],[Dotychczas Kupno]]&lt;10000, 0.1, 0.2)))</f>
        <v>0</v>
      </c>
      <c r="I2054" s="2">
        <f>cukier[[#This Row],[Rabat]]*cukier[[#This Row],[Ilosc]]</f>
        <v>0</v>
      </c>
    </row>
    <row r="2055" spans="1:9" x14ac:dyDescent="0.25">
      <c r="A2055" s="1">
        <v>41851</v>
      </c>
      <c r="B2055" s="2" t="s">
        <v>116</v>
      </c>
      <c r="C2055">
        <v>9</v>
      </c>
      <c r="D2055">
        <f>SUMIF(B:B,cukier[[#This Row],[NIP]],C:C)</f>
        <v>36</v>
      </c>
      <c r="E2055" s="2">
        <f>YEAR(cukier[[#This Row],[Data]])</f>
        <v>2014</v>
      </c>
      <c r="F2055" s="2">
        <f>VLOOKUP(cukier[[#This Row],[Rok]],$U$8:$V$17,2)*cukier[[#This Row],[Ilosc]]</f>
        <v>20.07</v>
      </c>
      <c r="G2055" s="2">
        <f>SUMIFS(C:C,A:A,"&lt;"&amp;A2055,B:B,cukier[[#This Row],[NIP]])+cukier[[#This Row],[Ilosc]]</f>
        <v>36</v>
      </c>
      <c r="H2055" s="2">
        <f>IF(cukier[[#This Row],[Dotychczas Kupno]]&lt;100, 0,IF(cukier[[#This Row],[Dotychczas Kupno]]&lt;1000, 0.05, IF(cukier[[#This Row],[Dotychczas Kupno]]&lt;10000, 0.1, 0.2)))</f>
        <v>0</v>
      </c>
      <c r="I2055" s="2">
        <f>cukier[[#This Row],[Rabat]]*cukier[[#This Row],[Ilosc]]</f>
        <v>0</v>
      </c>
    </row>
    <row r="2056" spans="1:9" x14ac:dyDescent="0.25">
      <c r="A2056" s="1">
        <v>41852</v>
      </c>
      <c r="B2056" s="2" t="s">
        <v>37</v>
      </c>
      <c r="C2056">
        <v>178</v>
      </c>
      <c r="D2056">
        <f>SUMIF(B:B,cukier[[#This Row],[NIP]],C:C)</f>
        <v>5232</v>
      </c>
      <c r="E2056" s="2">
        <f>YEAR(cukier[[#This Row],[Data]])</f>
        <v>2014</v>
      </c>
      <c r="F2056" s="2">
        <f>VLOOKUP(cukier[[#This Row],[Rok]],$U$8:$V$17,2)*cukier[[#This Row],[Ilosc]]</f>
        <v>396.94</v>
      </c>
      <c r="G2056" s="2">
        <f>SUMIFS(C:C,A:A,"&lt;"&amp;A2056,B:B,cukier[[#This Row],[NIP]])+cukier[[#This Row],[Ilosc]]</f>
        <v>5139</v>
      </c>
      <c r="H2056" s="2">
        <f>IF(cukier[[#This Row],[Dotychczas Kupno]]&lt;100, 0,IF(cukier[[#This Row],[Dotychczas Kupno]]&lt;1000, 0.05, IF(cukier[[#This Row],[Dotychczas Kupno]]&lt;10000, 0.1, 0.2)))</f>
        <v>0.1</v>
      </c>
      <c r="I2056" s="2">
        <f>cukier[[#This Row],[Rabat]]*cukier[[#This Row],[Ilosc]]</f>
        <v>17.8</v>
      </c>
    </row>
    <row r="2057" spans="1:9" x14ac:dyDescent="0.25">
      <c r="A2057" s="1">
        <v>41853</v>
      </c>
      <c r="B2057" s="2" t="s">
        <v>50</v>
      </c>
      <c r="C2057">
        <v>455</v>
      </c>
      <c r="D2057">
        <f>SUMIF(B:B,cukier[[#This Row],[NIP]],C:C)</f>
        <v>22352</v>
      </c>
      <c r="E2057" s="2">
        <f>YEAR(cukier[[#This Row],[Data]])</f>
        <v>2014</v>
      </c>
      <c r="F2057" s="2">
        <f>VLOOKUP(cukier[[#This Row],[Rok]],$U$8:$V$17,2)*cukier[[#This Row],[Ilosc]]</f>
        <v>1014.65</v>
      </c>
      <c r="G2057" s="2">
        <f>SUMIFS(C:C,A:A,"&lt;"&amp;A2057,B:B,cukier[[#This Row],[NIP]])+cukier[[#This Row],[Ilosc]]</f>
        <v>21911</v>
      </c>
      <c r="H2057" s="2">
        <f>IF(cukier[[#This Row],[Dotychczas Kupno]]&lt;100, 0,IF(cukier[[#This Row],[Dotychczas Kupno]]&lt;1000, 0.05, IF(cukier[[#This Row],[Dotychczas Kupno]]&lt;10000, 0.1, 0.2)))</f>
        <v>0.2</v>
      </c>
      <c r="I2057" s="2">
        <f>cukier[[#This Row],[Rabat]]*cukier[[#This Row],[Ilosc]]</f>
        <v>91</v>
      </c>
    </row>
    <row r="2058" spans="1:9" x14ac:dyDescent="0.25">
      <c r="A2058" s="1">
        <v>41854</v>
      </c>
      <c r="B2058" s="2" t="s">
        <v>78</v>
      </c>
      <c r="C2058">
        <v>56</v>
      </c>
      <c r="D2058">
        <f>SUMIF(B:B,cukier[[#This Row],[NIP]],C:C)</f>
        <v>2123</v>
      </c>
      <c r="E2058" s="2">
        <f>YEAR(cukier[[#This Row],[Data]])</f>
        <v>2014</v>
      </c>
      <c r="F2058" s="2">
        <f>VLOOKUP(cukier[[#This Row],[Rok]],$U$8:$V$17,2)*cukier[[#This Row],[Ilosc]]</f>
        <v>124.88</v>
      </c>
      <c r="G2058" s="2">
        <f>SUMIFS(C:C,A:A,"&lt;"&amp;A2058,B:B,cukier[[#This Row],[NIP]])+cukier[[#This Row],[Ilosc]]</f>
        <v>2123</v>
      </c>
      <c r="H2058" s="2">
        <f>IF(cukier[[#This Row],[Dotychczas Kupno]]&lt;100, 0,IF(cukier[[#This Row],[Dotychczas Kupno]]&lt;1000, 0.05, IF(cukier[[#This Row],[Dotychczas Kupno]]&lt;10000, 0.1, 0.2)))</f>
        <v>0.1</v>
      </c>
      <c r="I2058" s="2">
        <f>cukier[[#This Row],[Rabat]]*cukier[[#This Row],[Ilosc]]</f>
        <v>5.6000000000000005</v>
      </c>
    </row>
    <row r="2059" spans="1:9" x14ac:dyDescent="0.25">
      <c r="A2059" s="1">
        <v>41858</v>
      </c>
      <c r="B2059" s="2" t="s">
        <v>61</v>
      </c>
      <c r="C2059">
        <v>46</v>
      </c>
      <c r="D2059">
        <f>SUMIF(B:B,cukier[[#This Row],[NIP]],C:C)</f>
        <v>3705</v>
      </c>
      <c r="E2059" s="2">
        <f>YEAR(cukier[[#This Row],[Data]])</f>
        <v>2014</v>
      </c>
      <c r="F2059" s="2">
        <f>VLOOKUP(cukier[[#This Row],[Rok]],$U$8:$V$17,2)*cukier[[#This Row],[Ilosc]]</f>
        <v>102.58</v>
      </c>
      <c r="G2059" s="2">
        <f>SUMIFS(C:C,A:A,"&lt;"&amp;A2059,B:B,cukier[[#This Row],[NIP]])+cukier[[#This Row],[Ilosc]]</f>
        <v>3287</v>
      </c>
      <c r="H2059" s="2">
        <f>IF(cukier[[#This Row],[Dotychczas Kupno]]&lt;100, 0,IF(cukier[[#This Row],[Dotychczas Kupno]]&lt;1000, 0.05, IF(cukier[[#This Row],[Dotychczas Kupno]]&lt;10000, 0.1, 0.2)))</f>
        <v>0.1</v>
      </c>
      <c r="I2059" s="2">
        <f>cukier[[#This Row],[Rabat]]*cukier[[#This Row],[Ilosc]]</f>
        <v>4.6000000000000005</v>
      </c>
    </row>
    <row r="2060" spans="1:9" x14ac:dyDescent="0.25">
      <c r="A2060" s="1">
        <v>41859</v>
      </c>
      <c r="B2060" s="2" t="s">
        <v>124</v>
      </c>
      <c r="C2060">
        <v>15</v>
      </c>
      <c r="D2060">
        <f>SUMIF(B:B,cukier[[#This Row],[NIP]],C:C)</f>
        <v>32</v>
      </c>
      <c r="E2060" s="2">
        <f>YEAR(cukier[[#This Row],[Data]])</f>
        <v>2014</v>
      </c>
      <c r="F2060" s="2">
        <f>VLOOKUP(cukier[[#This Row],[Rok]],$U$8:$V$17,2)*cukier[[#This Row],[Ilosc]]</f>
        <v>33.450000000000003</v>
      </c>
      <c r="G2060" s="2">
        <f>SUMIFS(C:C,A:A,"&lt;"&amp;A2060,B:B,cukier[[#This Row],[NIP]])+cukier[[#This Row],[Ilosc]]</f>
        <v>32</v>
      </c>
      <c r="H2060" s="2">
        <f>IF(cukier[[#This Row],[Dotychczas Kupno]]&lt;100, 0,IF(cukier[[#This Row],[Dotychczas Kupno]]&lt;1000, 0.05, IF(cukier[[#This Row],[Dotychczas Kupno]]&lt;10000, 0.1, 0.2)))</f>
        <v>0</v>
      </c>
      <c r="I2060" s="2">
        <f>cukier[[#This Row],[Rabat]]*cukier[[#This Row],[Ilosc]]</f>
        <v>0</v>
      </c>
    </row>
    <row r="2061" spans="1:9" x14ac:dyDescent="0.25">
      <c r="A2061" s="1">
        <v>41860</v>
      </c>
      <c r="B2061" s="2" t="s">
        <v>8</v>
      </c>
      <c r="C2061">
        <v>130</v>
      </c>
      <c r="D2061">
        <f>SUMIF(B:B,cukier[[#This Row],[NIP]],C:C)</f>
        <v>3835</v>
      </c>
      <c r="E2061" s="2">
        <f>YEAR(cukier[[#This Row],[Data]])</f>
        <v>2014</v>
      </c>
      <c r="F2061" s="2">
        <f>VLOOKUP(cukier[[#This Row],[Rok]],$U$8:$V$17,2)*cukier[[#This Row],[Ilosc]]</f>
        <v>289.89999999999998</v>
      </c>
      <c r="G2061" s="2">
        <f>SUMIFS(C:C,A:A,"&lt;"&amp;A2061,B:B,cukier[[#This Row],[NIP]])+cukier[[#This Row],[Ilosc]]</f>
        <v>3156</v>
      </c>
      <c r="H2061" s="2">
        <f>IF(cukier[[#This Row],[Dotychczas Kupno]]&lt;100, 0,IF(cukier[[#This Row],[Dotychczas Kupno]]&lt;1000, 0.05, IF(cukier[[#This Row],[Dotychczas Kupno]]&lt;10000, 0.1, 0.2)))</f>
        <v>0.1</v>
      </c>
      <c r="I2061" s="2">
        <f>cukier[[#This Row],[Rabat]]*cukier[[#This Row],[Ilosc]]</f>
        <v>13</v>
      </c>
    </row>
    <row r="2062" spans="1:9" x14ac:dyDescent="0.25">
      <c r="A2062" s="1">
        <v>41861</v>
      </c>
      <c r="B2062" s="2" t="s">
        <v>20</v>
      </c>
      <c r="C2062">
        <v>154</v>
      </c>
      <c r="D2062">
        <f>SUMIF(B:B,cukier[[#This Row],[NIP]],C:C)</f>
        <v>1822</v>
      </c>
      <c r="E2062" s="2">
        <f>YEAR(cukier[[#This Row],[Data]])</f>
        <v>2014</v>
      </c>
      <c r="F2062" s="2">
        <f>VLOOKUP(cukier[[#This Row],[Rok]],$U$8:$V$17,2)*cukier[[#This Row],[Ilosc]]</f>
        <v>343.42</v>
      </c>
      <c r="G2062" s="2">
        <f>SUMIFS(C:C,A:A,"&lt;"&amp;A2062,B:B,cukier[[#This Row],[NIP]])+cukier[[#This Row],[Ilosc]]</f>
        <v>1605</v>
      </c>
      <c r="H2062" s="2">
        <f>IF(cukier[[#This Row],[Dotychczas Kupno]]&lt;100, 0,IF(cukier[[#This Row],[Dotychczas Kupno]]&lt;1000, 0.05, IF(cukier[[#This Row],[Dotychczas Kupno]]&lt;10000, 0.1, 0.2)))</f>
        <v>0.1</v>
      </c>
      <c r="I2062" s="2">
        <f>cukier[[#This Row],[Rabat]]*cukier[[#This Row],[Ilosc]]</f>
        <v>15.4</v>
      </c>
    </row>
    <row r="2063" spans="1:9" x14ac:dyDescent="0.25">
      <c r="A2063" s="1">
        <v>41861</v>
      </c>
      <c r="B2063" s="2" t="s">
        <v>8</v>
      </c>
      <c r="C2063">
        <v>137</v>
      </c>
      <c r="D2063">
        <f>SUMIF(B:B,cukier[[#This Row],[NIP]],C:C)</f>
        <v>3835</v>
      </c>
      <c r="E2063" s="2">
        <f>YEAR(cukier[[#This Row],[Data]])</f>
        <v>2014</v>
      </c>
      <c r="F2063" s="2">
        <f>VLOOKUP(cukier[[#This Row],[Rok]],$U$8:$V$17,2)*cukier[[#This Row],[Ilosc]]</f>
        <v>305.51</v>
      </c>
      <c r="G2063" s="2">
        <f>SUMIFS(C:C,A:A,"&lt;"&amp;A2063,B:B,cukier[[#This Row],[NIP]])+cukier[[#This Row],[Ilosc]]</f>
        <v>3293</v>
      </c>
      <c r="H2063" s="2">
        <f>IF(cukier[[#This Row],[Dotychczas Kupno]]&lt;100, 0,IF(cukier[[#This Row],[Dotychczas Kupno]]&lt;1000, 0.05, IF(cukier[[#This Row],[Dotychczas Kupno]]&lt;10000, 0.1, 0.2)))</f>
        <v>0.1</v>
      </c>
      <c r="I2063" s="2">
        <f>cukier[[#This Row],[Rabat]]*cukier[[#This Row],[Ilosc]]</f>
        <v>13.700000000000001</v>
      </c>
    </row>
    <row r="2064" spans="1:9" x14ac:dyDescent="0.25">
      <c r="A2064" s="1">
        <v>41863</v>
      </c>
      <c r="B2064" s="2" t="s">
        <v>58</v>
      </c>
      <c r="C2064">
        <v>119</v>
      </c>
      <c r="D2064">
        <f>SUMIF(B:B,cukier[[#This Row],[NIP]],C:C)</f>
        <v>1404</v>
      </c>
      <c r="E2064" s="2">
        <f>YEAR(cukier[[#This Row],[Data]])</f>
        <v>2014</v>
      </c>
      <c r="F2064" s="2">
        <f>VLOOKUP(cukier[[#This Row],[Rok]],$U$8:$V$17,2)*cukier[[#This Row],[Ilosc]]</f>
        <v>265.37</v>
      </c>
      <c r="G2064" s="2">
        <f>SUMIFS(C:C,A:A,"&lt;"&amp;A2064,B:B,cukier[[#This Row],[NIP]])+cukier[[#This Row],[Ilosc]]</f>
        <v>1097</v>
      </c>
      <c r="H2064" s="2">
        <f>IF(cukier[[#This Row],[Dotychczas Kupno]]&lt;100, 0,IF(cukier[[#This Row],[Dotychczas Kupno]]&lt;1000, 0.05, IF(cukier[[#This Row],[Dotychczas Kupno]]&lt;10000, 0.1, 0.2)))</f>
        <v>0.1</v>
      </c>
      <c r="I2064" s="2">
        <f>cukier[[#This Row],[Rabat]]*cukier[[#This Row],[Ilosc]]</f>
        <v>11.9</v>
      </c>
    </row>
    <row r="2065" spans="1:9" x14ac:dyDescent="0.25">
      <c r="A2065" s="1">
        <v>41863</v>
      </c>
      <c r="B2065" s="2" t="s">
        <v>50</v>
      </c>
      <c r="C2065">
        <v>138</v>
      </c>
      <c r="D2065">
        <f>SUMIF(B:B,cukier[[#This Row],[NIP]],C:C)</f>
        <v>22352</v>
      </c>
      <c r="E2065" s="2">
        <f>YEAR(cukier[[#This Row],[Data]])</f>
        <v>2014</v>
      </c>
      <c r="F2065" s="2">
        <f>VLOOKUP(cukier[[#This Row],[Rok]],$U$8:$V$17,2)*cukier[[#This Row],[Ilosc]]</f>
        <v>307.74</v>
      </c>
      <c r="G2065" s="2">
        <f>SUMIFS(C:C,A:A,"&lt;"&amp;A2065,B:B,cukier[[#This Row],[NIP]])+cukier[[#This Row],[Ilosc]]</f>
        <v>22049</v>
      </c>
      <c r="H2065" s="2">
        <f>IF(cukier[[#This Row],[Dotychczas Kupno]]&lt;100, 0,IF(cukier[[#This Row],[Dotychczas Kupno]]&lt;1000, 0.05, IF(cukier[[#This Row],[Dotychczas Kupno]]&lt;10000, 0.1, 0.2)))</f>
        <v>0.2</v>
      </c>
      <c r="I2065" s="2">
        <f>cukier[[#This Row],[Rabat]]*cukier[[#This Row],[Ilosc]]</f>
        <v>27.6</v>
      </c>
    </row>
    <row r="2066" spans="1:9" x14ac:dyDescent="0.25">
      <c r="A2066" s="1">
        <v>41864</v>
      </c>
      <c r="B2066" s="2" t="s">
        <v>50</v>
      </c>
      <c r="C2066">
        <v>303</v>
      </c>
      <c r="D2066">
        <f>SUMIF(B:B,cukier[[#This Row],[NIP]],C:C)</f>
        <v>22352</v>
      </c>
      <c r="E2066" s="2">
        <f>YEAR(cukier[[#This Row],[Data]])</f>
        <v>2014</v>
      </c>
      <c r="F2066" s="2">
        <f>VLOOKUP(cukier[[#This Row],[Rok]],$U$8:$V$17,2)*cukier[[#This Row],[Ilosc]]</f>
        <v>675.68999999999994</v>
      </c>
      <c r="G2066" s="2">
        <f>SUMIFS(C:C,A:A,"&lt;"&amp;A2066,B:B,cukier[[#This Row],[NIP]])+cukier[[#This Row],[Ilosc]]</f>
        <v>22352</v>
      </c>
      <c r="H2066" s="2">
        <f>IF(cukier[[#This Row],[Dotychczas Kupno]]&lt;100, 0,IF(cukier[[#This Row],[Dotychczas Kupno]]&lt;1000, 0.05, IF(cukier[[#This Row],[Dotychczas Kupno]]&lt;10000, 0.1, 0.2)))</f>
        <v>0.2</v>
      </c>
      <c r="I2066" s="2">
        <f>cukier[[#This Row],[Rabat]]*cukier[[#This Row],[Ilosc]]</f>
        <v>60.6</v>
      </c>
    </row>
    <row r="2067" spans="1:9" x14ac:dyDescent="0.25">
      <c r="A2067" s="1">
        <v>41866</v>
      </c>
      <c r="B2067" s="2" t="s">
        <v>18</v>
      </c>
      <c r="C2067">
        <v>73</v>
      </c>
      <c r="D2067">
        <f>SUMIF(B:B,cukier[[#This Row],[NIP]],C:C)</f>
        <v>5156</v>
      </c>
      <c r="E2067" s="2">
        <f>YEAR(cukier[[#This Row],[Data]])</f>
        <v>2014</v>
      </c>
      <c r="F2067" s="2">
        <f>VLOOKUP(cukier[[#This Row],[Rok]],$U$8:$V$17,2)*cukier[[#This Row],[Ilosc]]</f>
        <v>162.79</v>
      </c>
      <c r="G2067" s="2">
        <f>SUMIFS(C:C,A:A,"&lt;"&amp;A2067,B:B,cukier[[#This Row],[NIP]])+cukier[[#This Row],[Ilosc]]</f>
        <v>5124</v>
      </c>
      <c r="H2067" s="2">
        <f>IF(cukier[[#This Row],[Dotychczas Kupno]]&lt;100, 0,IF(cukier[[#This Row],[Dotychczas Kupno]]&lt;1000, 0.05, IF(cukier[[#This Row],[Dotychczas Kupno]]&lt;10000, 0.1, 0.2)))</f>
        <v>0.1</v>
      </c>
      <c r="I2067" s="2">
        <f>cukier[[#This Row],[Rabat]]*cukier[[#This Row],[Ilosc]]</f>
        <v>7.3000000000000007</v>
      </c>
    </row>
    <row r="2068" spans="1:9" x14ac:dyDescent="0.25">
      <c r="A2068" s="1">
        <v>41868</v>
      </c>
      <c r="B2068" s="2" t="s">
        <v>55</v>
      </c>
      <c r="C2068">
        <v>35</v>
      </c>
      <c r="D2068">
        <f>SUMIF(B:B,cukier[[#This Row],[NIP]],C:C)</f>
        <v>4926</v>
      </c>
      <c r="E2068" s="2">
        <f>YEAR(cukier[[#This Row],[Data]])</f>
        <v>2014</v>
      </c>
      <c r="F2068" s="2">
        <f>VLOOKUP(cukier[[#This Row],[Rok]],$U$8:$V$17,2)*cukier[[#This Row],[Ilosc]]</f>
        <v>78.05</v>
      </c>
      <c r="G2068" s="2">
        <f>SUMIFS(C:C,A:A,"&lt;"&amp;A2068,B:B,cukier[[#This Row],[NIP]])+cukier[[#This Row],[Ilosc]]</f>
        <v>4478</v>
      </c>
      <c r="H2068" s="2">
        <f>IF(cukier[[#This Row],[Dotychczas Kupno]]&lt;100, 0,IF(cukier[[#This Row],[Dotychczas Kupno]]&lt;1000, 0.05, IF(cukier[[#This Row],[Dotychczas Kupno]]&lt;10000, 0.1, 0.2)))</f>
        <v>0.1</v>
      </c>
      <c r="I2068" s="2">
        <f>cukier[[#This Row],[Rabat]]*cukier[[#This Row],[Ilosc]]</f>
        <v>3.5</v>
      </c>
    </row>
    <row r="2069" spans="1:9" x14ac:dyDescent="0.25">
      <c r="A2069" s="1">
        <v>41868</v>
      </c>
      <c r="B2069" s="2" t="s">
        <v>14</v>
      </c>
      <c r="C2069">
        <v>435</v>
      </c>
      <c r="D2069">
        <f>SUMIF(B:B,cukier[[#This Row],[NIP]],C:C)</f>
        <v>23660</v>
      </c>
      <c r="E2069" s="2">
        <f>YEAR(cukier[[#This Row],[Data]])</f>
        <v>2014</v>
      </c>
      <c r="F2069" s="2">
        <f>VLOOKUP(cukier[[#This Row],[Rok]],$U$8:$V$17,2)*cukier[[#This Row],[Ilosc]]</f>
        <v>970.05</v>
      </c>
      <c r="G2069" s="2">
        <f>SUMIFS(C:C,A:A,"&lt;"&amp;A2069,B:B,cukier[[#This Row],[NIP]])+cukier[[#This Row],[Ilosc]]</f>
        <v>23054</v>
      </c>
      <c r="H2069" s="2">
        <f>IF(cukier[[#This Row],[Dotychczas Kupno]]&lt;100, 0,IF(cukier[[#This Row],[Dotychczas Kupno]]&lt;1000, 0.05, IF(cukier[[#This Row],[Dotychczas Kupno]]&lt;10000, 0.1, 0.2)))</f>
        <v>0.2</v>
      </c>
      <c r="I2069" s="2">
        <f>cukier[[#This Row],[Rabat]]*cukier[[#This Row],[Ilosc]]</f>
        <v>87</v>
      </c>
    </row>
    <row r="2070" spans="1:9" x14ac:dyDescent="0.25">
      <c r="A2070" s="1">
        <v>41871</v>
      </c>
      <c r="B2070" s="2" t="s">
        <v>9</v>
      </c>
      <c r="C2070">
        <v>476</v>
      </c>
      <c r="D2070">
        <f>SUMIF(B:B,cukier[[#This Row],[NIP]],C:C)</f>
        <v>26955</v>
      </c>
      <c r="E2070" s="2">
        <f>YEAR(cukier[[#This Row],[Data]])</f>
        <v>2014</v>
      </c>
      <c r="F2070" s="2">
        <f>VLOOKUP(cukier[[#This Row],[Rok]],$U$8:$V$17,2)*cukier[[#This Row],[Ilosc]]</f>
        <v>1061.48</v>
      </c>
      <c r="G2070" s="2">
        <f>SUMIFS(C:C,A:A,"&lt;"&amp;A2070,B:B,cukier[[#This Row],[NIP]])+cukier[[#This Row],[Ilosc]]</f>
        <v>26257</v>
      </c>
      <c r="H2070" s="2">
        <f>IF(cukier[[#This Row],[Dotychczas Kupno]]&lt;100, 0,IF(cukier[[#This Row],[Dotychczas Kupno]]&lt;1000, 0.05, IF(cukier[[#This Row],[Dotychczas Kupno]]&lt;10000, 0.1, 0.2)))</f>
        <v>0.2</v>
      </c>
      <c r="I2070" s="2">
        <f>cukier[[#This Row],[Rabat]]*cukier[[#This Row],[Ilosc]]</f>
        <v>95.2</v>
      </c>
    </row>
    <row r="2071" spans="1:9" x14ac:dyDescent="0.25">
      <c r="A2071" s="1">
        <v>41874</v>
      </c>
      <c r="B2071" s="2" t="s">
        <v>7</v>
      </c>
      <c r="C2071">
        <v>386</v>
      </c>
      <c r="D2071">
        <f>SUMIF(B:B,cukier[[#This Row],[NIP]],C:C)</f>
        <v>27505</v>
      </c>
      <c r="E2071" s="2">
        <f>YEAR(cukier[[#This Row],[Data]])</f>
        <v>2014</v>
      </c>
      <c r="F2071" s="2">
        <f>VLOOKUP(cukier[[#This Row],[Rok]],$U$8:$V$17,2)*cukier[[#This Row],[Ilosc]]</f>
        <v>860.78</v>
      </c>
      <c r="G2071" s="2">
        <f>SUMIFS(C:C,A:A,"&lt;"&amp;A2071,B:B,cukier[[#This Row],[NIP]])+cukier[[#This Row],[Ilosc]]</f>
        <v>26111</v>
      </c>
      <c r="H2071" s="2">
        <f>IF(cukier[[#This Row],[Dotychczas Kupno]]&lt;100, 0,IF(cukier[[#This Row],[Dotychczas Kupno]]&lt;1000, 0.05, IF(cukier[[#This Row],[Dotychczas Kupno]]&lt;10000, 0.1, 0.2)))</f>
        <v>0.2</v>
      </c>
      <c r="I2071" s="2">
        <f>cukier[[#This Row],[Rabat]]*cukier[[#This Row],[Ilosc]]</f>
        <v>77.2</v>
      </c>
    </row>
    <row r="2072" spans="1:9" x14ac:dyDescent="0.25">
      <c r="A2072" s="1">
        <v>41877</v>
      </c>
      <c r="B2072" s="2" t="s">
        <v>10</v>
      </c>
      <c r="C2072">
        <v>147</v>
      </c>
      <c r="D2072">
        <f>SUMIF(B:B,cukier[[#This Row],[NIP]],C:C)</f>
        <v>4831</v>
      </c>
      <c r="E2072" s="2">
        <f>YEAR(cukier[[#This Row],[Data]])</f>
        <v>2014</v>
      </c>
      <c r="F2072" s="2">
        <f>VLOOKUP(cukier[[#This Row],[Rok]],$U$8:$V$17,2)*cukier[[#This Row],[Ilosc]]</f>
        <v>327.81</v>
      </c>
      <c r="G2072" s="2">
        <f>SUMIFS(C:C,A:A,"&lt;"&amp;A2072,B:B,cukier[[#This Row],[NIP]])+cukier[[#This Row],[Ilosc]]</f>
        <v>4810</v>
      </c>
      <c r="H2072" s="2">
        <f>IF(cukier[[#This Row],[Dotychczas Kupno]]&lt;100, 0,IF(cukier[[#This Row],[Dotychczas Kupno]]&lt;1000, 0.05, IF(cukier[[#This Row],[Dotychczas Kupno]]&lt;10000, 0.1, 0.2)))</f>
        <v>0.1</v>
      </c>
      <c r="I2072" s="2">
        <f>cukier[[#This Row],[Rabat]]*cukier[[#This Row],[Ilosc]]</f>
        <v>14.700000000000001</v>
      </c>
    </row>
    <row r="2073" spans="1:9" x14ac:dyDescent="0.25">
      <c r="A2073" s="1">
        <v>41880</v>
      </c>
      <c r="B2073" s="2" t="s">
        <v>14</v>
      </c>
      <c r="C2073">
        <v>112</v>
      </c>
      <c r="D2073">
        <f>SUMIF(B:B,cukier[[#This Row],[NIP]],C:C)</f>
        <v>23660</v>
      </c>
      <c r="E2073" s="2">
        <f>YEAR(cukier[[#This Row],[Data]])</f>
        <v>2014</v>
      </c>
      <c r="F2073" s="2">
        <f>VLOOKUP(cukier[[#This Row],[Rok]],$U$8:$V$17,2)*cukier[[#This Row],[Ilosc]]</f>
        <v>249.76</v>
      </c>
      <c r="G2073" s="2">
        <f>SUMIFS(C:C,A:A,"&lt;"&amp;A2073,B:B,cukier[[#This Row],[NIP]])+cukier[[#This Row],[Ilosc]]</f>
        <v>23166</v>
      </c>
      <c r="H2073" s="2">
        <f>IF(cukier[[#This Row],[Dotychczas Kupno]]&lt;100, 0,IF(cukier[[#This Row],[Dotychczas Kupno]]&lt;1000, 0.05, IF(cukier[[#This Row],[Dotychczas Kupno]]&lt;10000, 0.1, 0.2)))</f>
        <v>0.2</v>
      </c>
      <c r="I2073" s="2">
        <f>cukier[[#This Row],[Rabat]]*cukier[[#This Row],[Ilosc]]</f>
        <v>22.400000000000002</v>
      </c>
    </row>
    <row r="2074" spans="1:9" x14ac:dyDescent="0.25">
      <c r="A2074" s="1">
        <v>41885</v>
      </c>
      <c r="B2074" s="2" t="s">
        <v>61</v>
      </c>
      <c r="C2074">
        <v>156</v>
      </c>
      <c r="D2074">
        <f>SUMIF(B:B,cukier[[#This Row],[NIP]],C:C)</f>
        <v>3705</v>
      </c>
      <c r="E2074" s="2">
        <f>YEAR(cukier[[#This Row],[Data]])</f>
        <v>2014</v>
      </c>
      <c r="F2074" s="2">
        <f>VLOOKUP(cukier[[#This Row],[Rok]],$U$8:$V$17,2)*cukier[[#This Row],[Ilosc]]</f>
        <v>347.88</v>
      </c>
      <c r="G2074" s="2">
        <f>SUMIFS(C:C,A:A,"&lt;"&amp;A2074,B:B,cukier[[#This Row],[NIP]])+cukier[[#This Row],[Ilosc]]</f>
        <v>3443</v>
      </c>
      <c r="H2074" s="2">
        <f>IF(cukier[[#This Row],[Dotychczas Kupno]]&lt;100, 0,IF(cukier[[#This Row],[Dotychczas Kupno]]&lt;1000, 0.05, IF(cukier[[#This Row],[Dotychczas Kupno]]&lt;10000, 0.1, 0.2)))</f>
        <v>0.1</v>
      </c>
      <c r="I2074" s="2">
        <f>cukier[[#This Row],[Rabat]]*cukier[[#This Row],[Ilosc]]</f>
        <v>15.600000000000001</v>
      </c>
    </row>
    <row r="2075" spans="1:9" x14ac:dyDescent="0.25">
      <c r="A2075" s="1">
        <v>41886</v>
      </c>
      <c r="B2075" s="2" t="s">
        <v>102</v>
      </c>
      <c r="C2075">
        <v>106</v>
      </c>
      <c r="D2075">
        <f>SUMIF(B:B,cukier[[#This Row],[NIP]],C:C)</f>
        <v>7904</v>
      </c>
      <c r="E2075" s="2">
        <f>YEAR(cukier[[#This Row],[Data]])</f>
        <v>2014</v>
      </c>
      <c r="F2075" s="2">
        <f>VLOOKUP(cukier[[#This Row],[Rok]],$U$8:$V$17,2)*cukier[[#This Row],[Ilosc]]</f>
        <v>236.38</v>
      </c>
      <c r="G2075" s="2">
        <f>SUMIFS(C:C,A:A,"&lt;"&amp;A2075,B:B,cukier[[#This Row],[NIP]])+cukier[[#This Row],[Ilosc]]</f>
        <v>7572</v>
      </c>
      <c r="H2075" s="2">
        <f>IF(cukier[[#This Row],[Dotychczas Kupno]]&lt;100, 0,IF(cukier[[#This Row],[Dotychczas Kupno]]&lt;1000, 0.05, IF(cukier[[#This Row],[Dotychczas Kupno]]&lt;10000, 0.1, 0.2)))</f>
        <v>0.1</v>
      </c>
      <c r="I2075" s="2">
        <f>cukier[[#This Row],[Rabat]]*cukier[[#This Row],[Ilosc]]</f>
        <v>10.600000000000001</v>
      </c>
    </row>
    <row r="2076" spans="1:9" x14ac:dyDescent="0.25">
      <c r="A2076" s="1">
        <v>41888</v>
      </c>
      <c r="B2076" s="2" t="s">
        <v>139</v>
      </c>
      <c r="C2076">
        <v>2</v>
      </c>
      <c r="D2076">
        <f>SUMIF(B:B,cukier[[#This Row],[NIP]],C:C)</f>
        <v>20</v>
      </c>
      <c r="E2076" s="2">
        <f>YEAR(cukier[[#This Row],[Data]])</f>
        <v>2014</v>
      </c>
      <c r="F2076" s="2">
        <f>VLOOKUP(cukier[[#This Row],[Rok]],$U$8:$V$17,2)*cukier[[#This Row],[Ilosc]]</f>
        <v>4.46</v>
      </c>
      <c r="G2076" s="2">
        <f>SUMIFS(C:C,A:A,"&lt;"&amp;A2076,B:B,cukier[[#This Row],[NIP]])+cukier[[#This Row],[Ilosc]]</f>
        <v>20</v>
      </c>
      <c r="H2076" s="2">
        <f>IF(cukier[[#This Row],[Dotychczas Kupno]]&lt;100, 0,IF(cukier[[#This Row],[Dotychczas Kupno]]&lt;1000, 0.05, IF(cukier[[#This Row],[Dotychczas Kupno]]&lt;10000, 0.1, 0.2)))</f>
        <v>0</v>
      </c>
      <c r="I2076" s="2">
        <f>cukier[[#This Row],[Rabat]]*cukier[[#This Row],[Ilosc]]</f>
        <v>0</v>
      </c>
    </row>
    <row r="2077" spans="1:9" x14ac:dyDescent="0.25">
      <c r="A2077" s="1">
        <v>41888</v>
      </c>
      <c r="B2077" s="2" t="s">
        <v>86</v>
      </c>
      <c r="C2077">
        <v>19</v>
      </c>
      <c r="D2077">
        <f>SUMIF(B:B,cukier[[#This Row],[NIP]],C:C)</f>
        <v>56</v>
      </c>
      <c r="E2077" s="2">
        <f>YEAR(cukier[[#This Row],[Data]])</f>
        <v>2014</v>
      </c>
      <c r="F2077" s="2">
        <f>VLOOKUP(cukier[[#This Row],[Rok]],$U$8:$V$17,2)*cukier[[#This Row],[Ilosc]]</f>
        <v>42.37</v>
      </c>
      <c r="G2077" s="2">
        <f>SUMIFS(C:C,A:A,"&lt;"&amp;A2077,B:B,cukier[[#This Row],[NIP]])+cukier[[#This Row],[Ilosc]]</f>
        <v>56</v>
      </c>
      <c r="H2077" s="2">
        <f>IF(cukier[[#This Row],[Dotychczas Kupno]]&lt;100, 0,IF(cukier[[#This Row],[Dotychczas Kupno]]&lt;1000, 0.05, IF(cukier[[#This Row],[Dotychczas Kupno]]&lt;10000, 0.1, 0.2)))</f>
        <v>0</v>
      </c>
      <c r="I2077" s="2">
        <f>cukier[[#This Row],[Rabat]]*cukier[[#This Row],[Ilosc]]</f>
        <v>0</v>
      </c>
    </row>
    <row r="2078" spans="1:9" x14ac:dyDescent="0.25">
      <c r="A2078" s="1">
        <v>41889</v>
      </c>
      <c r="B2078" s="2" t="s">
        <v>59</v>
      </c>
      <c r="C2078">
        <v>18</v>
      </c>
      <c r="D2078">
        <f>SUMIF(B:B,cukier[[#This Row],[NIP]],C:C)</f>
        <v>36</v>
      </c>
      <c r="E2078" s="2">
        <f>YEAR(cukier[[#This Row],[Data]])</f>
        <v>2014</v>
      </c>
      <c r="F2078" s="2">
        <f>VLOOKUP(cukier[[#This Row],[Rok]],$U$8:$V$17,2)*cukier[[#This Row],[Ilosc]]</f>
        <v>40.14</v>
      </c>
      <c r="G2078" s="2">
        <f>SUMIFS(C:C,A:A,"&lt;"&amp;A2078,B:B,cukier[[#This Row],[NIP]])+cukier[[#This Row],[Ilosc]]</f>
        <v>36</v>
      </c>
      <c r="H2078" s="2">
        <f>IF(cukier[[#This Row],[Dotychczas Kupno]]&lt;100, 0,IF(cukier[[#This Row],[Dotychczas Kupno]]&lt;1000, 0.05, IF(cukier[[#This Row],[Dotychczas Kupno]]&lt;10000, 0.1, 0.2)))</f>
        <v>0</v>
      </c>
      <c r="I2078" s="2">
        <f>cukier[[#This Row],[Rabat]]*cukier[[#This Row],[Ilosc]]</f>
        <v>0</v>
      </c>
    </row>
    <row r="2079" spans="1:9" x14ac:dyDescent="0.25">
      <c r="A2079" s="1">
        <v>41892</v>
      </c>
      <c r="B2079" s="2" t="s">
        <v>102</v>
      </c>
      <c r="C2079">
        <v>332</v>
      </c>
      <c r="D2079">
        <f>SUMIF(B:B,cukier[[#This Row],[NIP]],C:C)</f>
        <v>7904</v>
      </c>
      <c r="E2079" s="2">
        <f>YEAR(cukier[[#This Row],[Data]])</f>
        <v>2014</v>
      </c>
      <c r="F2079" s="2">
        <f>VLOOKUP(cukier[[#This Row],[Rok]],$U$8:$V$17,2)*cukier[[#This Row],[Ilosc]]</f>
        <v>740.36</v>
      </c>
      <c r="G2079" s="2">
        <f>SUMIFS(C:C,A:A,"&lt;"&amp;A2079,B:B,cukier[[#This Row],[NIP]])+cukier[[#This Row],[Ilosc]]</f>
        <v>7904</v>
      </c>
      <c r="H2079" s="2">
        <f>IF(cukier[[#This Row],[Dotychczas Kupno]]&lt;100, 0,IF(cukier[[#This Row],[Dotychczas Kupno]]&lt;1000, 0.05, IF(cukier[[#This Row],[Dotychczas Kupno]]&lt;10000, 0.1, 0.2)))</f>
        <v>0.1</v>
      </c>
      <c r="I2079" s="2">
        <f>cukier[[#This Row],[Rabat]]*cukier[[#This Row],[Ilosc]]</f>
        <v>33.200000000000003</v>
      </c>
    </row>
    <row r="2080" spans="1:9" x14ac:dyDescent="0.25">
      <c r="A2080" s="1">
        <v>41893</v>
      </c>
      <c r="B2080" s="2" t="s">
        <v>110</v>
      </c>
      <c r="C2080">
        <v>1</v>
      </c>
      <c r="D2080">
        <f>SUMIF(B:B,cukier[[#This Row],[NIP]],C:C)</f>
        <v>18</v>
      </c>
      <c r="E2080" s="2">
        <f>YEAR(cukier[[#This Row],[Data]])</f>
        <v>2014</v>
      </c>
      <c r="F2080" s="2">
        <f>VLOOKUP(cukier[[#This Row],[Rok]],$U$8:$V$17,2)*cukier[[#This Row],[Ilosc]]</f>
        <v>2.23</v>
      </c>
      <c r="G2080" s="2">
        <f>SUMIFS(C:C,A:A,"&lt;"&amp;A2080,B:B,cukier[[#This Row],[NIP]])+cukier[[#This Row],[Ilosc]]</f>
        <v>18</v>
      </c>
      <c r="H2080" s="2">
        <f>IF(cukier[[#This Row],[Dotychczas Kupno]]&lt;100, 0,IF(cukier[[#This Row],[Dotychczas Kupno]]&lt;1000, 0.05, IF(cukier[[#This Row],[Dotychczas Kupno]]&lt;10000, 0.1, 0.2)))</f>
        <v>0</v>
      </c>
      <c r="I2080" s="2">
        <f>cukier[[#This Row],[Rabat]]*cukier[[#This Row],[Ilosc]]</f>
        <v>0</v>
      </c>
    </row>
    <row r="2081" spans="1:9" x14ac:dyDescent="0.25">
      <c r="A2081" s="1">
        <v>41894</v>
      </c>
      <c r="B2081" s="2" t="s">
        <v>17</v>
      </c>
      <c r="C2081">
        <v>438</v>
      </c>
      <c r="D2081">
        <f>SUMIF(B:B,cukier[[#This Row],[NIP]],C:C)</f>
        <v>19896</v>
      </c>
      <c r="E2081" s="2">
        <f>YEAR(cukier[[#This Row],[Data]])</f>
        <v>2014</v>
      </c>
      <c r="F2081" s="2">
        <f>VLOOKUP(cukier[[#This Row],[Rok]],$U$8:$V$17,2)*cukier[[#This Row],[Ilosc]]</f>
        <v>976.74</v>
      </c>
      <c r="G2081" s="2">
        <f>SUMIFS(C:C,A:A,"&lt;"&amp;A2081,B:B,cukier[[#This Row],[NIP]])+cukier[[#This Row],[Ilosc]]</f>
        <v>19131</v>
      </c>
      <c r="H2081" s="2">
        <f>IF(cukier[[#This Row],[Dotychczas Kupno]]&lt;100, 0,IF(cukier[[#This Row],[Dotychczas Kupno]]&lt;1000, 0.05, IF(cukier[[#This Row],[Dotychczas Kupno]]&lt;10000, 0.1, 0.2)))</f>
        <v>0.2</v>
      </c>
      <c r="I2081" s="2">
        <f>cukier[[#This Row],[Rabat]]*cukier[[#This Row],[Ilosc]]</f>
        <v>87.600000000000009</v>
      </c>
    </row>
    <row r="2082" spans="1:9" x14ac:dyDescent="0.25">
      <c r="A2082" s="1">
        <v>41895</v>
      </c>
      <c r="B2082" s="2" t="s">
        <v>19</v>
      </c>
      <c r="C2082">
        <v>25</v>
      </c>
      <c r="D2082">
        <f>SUMIF(B:B,cukier[[#This Row],[NIP]],C:C)</f>
        <v>4784</v>
      </c>
      <c r="E2082" s="2">
        <f>YEAR(cukier[[#This Row],[Data]])</f>
        <v>2014</v>
      </c>
      <c r="F2082" s="2">
        <f>VLOOKUP(cukier[[#This Row],[Rok]],$U$8:$V$17,2)*cukier[[#This Row],[Ilosc]]</f>
        <v>55.75</v>
      </c>
      <c r="G2082" s="2">
        <f>SUMIFS(C:C,A:A,"&lt;"&amp;A2082,B:B,cukier[[#This Row],[NIP]])+cukier[[#This Row],[Ilosc]]</f>
        <v>4618</v>
      </c>
      <c r="H2082" s="2">
        <f>IF(cukier[[#This Row],[Dotychczas Kupno]]&lt;100, 0,IF(cukier[[#This Row],[Dotychczas Kupno]]&lt;1000, 0.05, IF(cukier[[#This Row],[Dotychczas Kupno]]&lt;10000, 0.1, 0.2)))</f>
        <v>0.1</v>
      </c>
      <c r="I2082" s="2">
        <f>cukier[[#This Row],[Rabat]]*cukier[[#This Row],[Ilosc]]</f>
        <v>2.5</v>
      </c>
    </row>
    <row r="2083" spans="1:9" x14ac:dyDescent="0.25">
      <c r="A2083" s="1">
        <v>41897</v>
      </c>
      <c r="B2083" s="2" t="s">
        <v>14</v>
      </c>
      <c r="C2083">
        <v>220</v>
      </c>
      <c r="D2083">
        <f>SUMIF(B:B,cukier[[#This Row],[NIP]],C:C)</f>
        <v>23660</v>
      </c>
      <c r="E2083" s="2">
        <f>YEAR(cukier[[#This Row],[Data]])</f>
        <v>2014</v>
      </c>
      <c r="F2083" s="2">
        <f>VLOOKUP(cukier[[#This Row],[Rok]],$U$8:$V$17,2)*cukier[[#This Row],[Ilosc]]</f>
        <v>490.6</v>
      </c>
      <c r="G2083" s="2">
        <f>SUMIFS(C:C,A:A,"&lt;"&amp;A2083,B:B,cukier[[#This Row],[NIP]])+cukier[[#This Row],[Ilosc]]</f>
        <v>23386</v>
      </c>
      <c r="H2083" s="2">
        <f>IF(cukier[[#This Row],[Dotychczas Kupno]]&lt;100, 0,IF(cukier[[#This Row],[Dotychczas Kupno]]&lt;1000, 0.05, IF(cukier[[#This Row],[Dotychczas Kupno]]&lt;10000, 0.1, 0.2)))</f>
        <v>0.2</v>
      </c>
      <c r="I2083" s="2">
        <f>cukier[[#This Row],[Rabat]]*cukier[[#This Row],[Ilosc]]</f>
        <v>44</v>
      </c>
    </row>
    <row r="2084" spans="1:9" x14ac:dyDescent="0.25">
      <c r="A2084" s="1">
        <v>41897</v>
      </c>
      <c r="B2084" s="2" t="s">
        <v>39</v>
      </c>
      <c r="C2084">
        <v>47</v>
      </c>
      <c r="D2084">
        <f>SUMIF(B:B,cukier[[#This Row],[NIP]],C:C)</f>
        <v>2042</v>
      </c>
      <c r="E2084" s="2">
        <f>YEAR(cukier[[#This Row],[Data]])</f>
        <v>2014</v>
      </c>
      <c r="F2084" s="2">
        <f>VLOOKUP(cukier[[#This Row],[Rok]],$U$8:$V$17,2)*cukier[[#This Row],[Ilosc]]</f>
        <v>104.81</v>
      </c>
      <c r="G2084" s="2">
        <f>SUMIFS(C:C,A:A,"&lt;"&amp;A2084,B:B,cukier[[#This Row],[NIP]])+cukier[[#This Row],[Ilosc]]</f>
        <v>2042</v>
      </c>
      <c r="H2084" s="2">
        <f>IF(cukier[[#This Row],[Dotychczas Kupno]]&lt;100, 0,IF(cukier[[#This Row],[Dotychczas Kupno]]&lt;1000, 0.05, IF(cukier[[#This Row],[Dotychczas Kupno]]&lt;10000, 0.1, 0.2)))</f>
        <v>0.1</v>
      </c>
      <c r="I2084" s="2">
        <f>cukier[[#This Row],[Rabat]]*cukier[[#This Row],[Ilosc]]</f>
        <v>4.7</v>
      </c>
    </row>
    <row r="2085" spans="1:9" x14ac:dyDescent="0.25">
      <c r="A2085" s="1">
        <v>41897</v>
      </c>
      <c r="B2085" s="2" t="s">
        <v>239</v>
      </c>
      <c r="C2085">
        <v>1</v>
      </c>
      <c r="D2085">
        <f>SUMIF(B:B,cukier[[#This Row],[NIP]],C:C)</f>
        <v>1</v>
      </c>
      <c r="E2085" s="2">
        <f>YEAR(cukier[[#This Row],[Data]])</f>
        <v>2014</v>
      </c>
      <c r="F2085" s="2">
        <f>VLOOKUP(cukier[[#This Row],[Rok]],$U$8:$V$17,2)*cukier[[#This Row],[Ilosc]]</f>
        <v>2.23</v>
      </c>
      <c r="G2085" s="2">
        <f>SUMIFS(C:C,A:A,"&lt;"&amp;A2085,B:B,cukier[[#This Row],[NIP]])+cukier[[#This Row],[Ilosc]]</f>
        <v>1</v>
      </c>
      <c r="H2085" s="2">
        <f>IF(cukier[[#This Row],[Dotychczas Kupno]]&lt;100, 0,IF(cukier[[#This Row],[Dotychczas Kupno]]&lt;1000, 0.05, IF(cukier[[#This Row],[Dotychczas Kupno]]&lt;10000, 0.1, 0.2)))</f>
        <v>0</v>
      </c>
      <c r="I2085" s="2">
        <f>cukier[[#This Row],[Rabat]]*cukier[[#This Row],[Ilosc]]</f>
        <v>0</v>
      </c>
    </row>
    <row r="2086" spans="1:9" x14ac:dyDescent="0.25">
      <c r="A2086" s="1">
        <v>41898</v>
      </c>
      <c r="B2086" s="2" t="s">
        <v>186</v>
      </c>
      <c r="C2086">
        <v>14</v>
      </c>
      <c r="D2086">
        <f>SUMIF(B:B,cukier[[#This Row],[NIP]],C:C)</f>
        <v>29</v>
      </c>
      <c r="E2086" s="2">
        <f>YEAR(cukier[[#This Row],[Data]])</f>
        <v>2014</v>
      </c>
      <c r="F2086" s="2">
        <f>VLOOKUP(cukier[[#This Row],[Rok]],$U$8:$V$17,2)*cukier[[#This Row],[Ilosc]]</f>
        <v>31.22</v>
      </c>
      <c r="G2086" s="2">
        <f>SUMIFS(C:C,A:A,"&lt;"&amp;A2086,B:B,cukier[[#This Row],[NIP]])+cukier[[#This Row],[Ilosc]]</f>
        <v>29</v>
      </c>
      <c r="H2086" s="2">
        <f>IF(cukier[[#This Row],[Dotychczas Kupno]]&lt;100, 0,IF(cukier[[#This Row],[Dotychczas Kupno]]&lt;1000, 0.05, IF(cukier[[#This Row],[Dotychczas Kupno]]&lt;10000, 0.1, 0.2)))</f>
        <v>0</v>
      </c>
      <c r="I2086" s="2">
        <f>cukier[[#This Row],[Rabat]]*cukier[[#This Row],[Ilosc]]</f>
        <v>0</v>
      </c>
    </row>
    <row r="2087" spans="1:9" x14ac:dyDescent="0.25">
      <c r="A2087" s="1">
        <v>41899</v>
      </c>
      <c r="B2087" s="2" t="s">
        <v>9</v>
      </c>
      <c r="C2087">
        <v>132</v>
      </c>
      <c r="D2087">
        <f>SUMIF(B:B,cukier[[#This Row],[NIP]],C:C)</f>
        <v>26955</v>
      </c>
      <c r="E2087" s="2">
        <f>YEAR(cukier[[#This Row],[Data]])</f>
        <v>2014</v>
      </c>
      <c r="F2087" s="2">
        <f>VLOOKUP(cukier[[#This Row],[Rok]],$U$8:$V$17,2)*cukier[[#This Row],[Ilosc]]</f>
        <v>294.36</v>
      </c>
      <c r="G2087" s="2">
        <f>SUMIFS(C:C,A:A,"&lt;"&amp;A2087,B:B,cukier[[#This Row],[NIP]])+cukier[[#This Row],[Ilosc]]</f>
        <v>26389</v>
      </c>
      <c r="H2087" s="2">
        <f>IF(cukier[[#This Row],[Dotychczas Kupno]]&lt;100, 0,IF(cukier[[#This Row],[Dotychczas Kupno]]&lt;1000, 0.05, IF(cukier[[#This Row],[Dotychczas Kupno]]&lt;10000, 0.1, 0.2)))</f>
        <v>0.2</v>
      </c>
      <c r="I2087" s="2">
        <f>cukier[[#This Row],[Rabat]]*cukier[[#This Row],[Ilosc]]</f>
        <v>26.400000000000002</v>
      </c>
    </row>
    <row r="2088" spans="1:9" x14ac:dyDescent="0.25">
      <c r="A2088" s="1">
        <v>41904</v>
      </c>
      <c r="B2088" s="2" t="s">
        <v>146</v>
      </c>
      <c r="C2088">
        <v>18</v>
      </c>
      <c r="D2088">
        <f>SUMIF(B:B,cukier[[#This Row],[NIP]],C:C)</f>
        <v>50</v>
      </c>
      <c r="E2088" s="2">
        <f>YEAR(cukier[[#This Row],[Data]])</f>
        <v>2014</v>
      </c>
      <c r="F2088" s="2">
        <f>VLOOKUP(cukier[[#This Row],[Rok]],$U$8:$V$17,2)*cukier[[#This Row],[Ilosc]]</f>
        <v>40.14</v>
      </c>
      <c r="G2088" s="2">
        <f>SUMIFS(C:C,A:A,"&lt;"&amp;A2088,B:B,cukier[[#This Row],[NIP]])+cukier[[#This Row],[Ilosc]]</f>
        <v>50</v>
      </c>
      <c r="H2088" s="2">
        <f>IF(cukier[[#This Row],[Dotychczas Kupno]]&lt;100, 0,IF(cukier[[#This Row],[Dotychczas Kupno]]&lt;1000, 0.05, IF(cukier[[#This Row],[Dotychczas Kupno]]&lt;10000, 0.1, 0.2)))</f>
        <v>0</v>
      </c>
      <c r="I2088" s="2">
        <f>cukier[[#This Row],[Rabat]]*cukier[[#This Row],[Ilosc]]</f>
        <v>0</v>
      </c>
    </row>
    <row r="2089" spans="1:9" x14ac:dyDescent="0.25">
      <c r="A2089" s="1">
        <v>41906</v>
      </c>
      <c r="B2089" s="2" t="s">
        <v>9</v>
      </c>
      <c r="C2089">
        <v>266</v>
      </c>
      <c r="D2089">
        <f>SUMIF(B:B,cukier[[#This Row],[NIP]],C:C)</f>
        <v>26955</v>
      </c>
      <c r="E2089" s="2">
        <f>YEAR(cukier[[#This Row],[Data]])</f>
        <v>2014</v>
      </c>
      <c r="F2089" s="2">
        <f>VLOOKUP(cukier[[#This Row],[Rok]],$U$8:$V$17,2)*cukier[[#This Row],[Ilosc]]</f>
        <v>593.17999999999995</v>
      </c>
      <c r="G2089" s="2">
        <f>SUMIFS(C:C,A:A,"&lt;"&amp;A2089,B:B,cukier[[#This Row],[NIP]])+cukier[[#This Row],[Ilosc]]</f>
        <v>26655</v>
      </c>
      <c r="H2089" s="2">
        <f>IF(cukier[[#This Row],[Dotychczas Kupno]]&lt;100, 0,IF(cukier[[#This Row],[Dotychczas Kupno]]&lt;1000, 0.05, IF(cukier[[#This Row],[Dotychczas Kupno]]&lt;10000, 0.1, 0.2)))</f>
        <v>0.2</v>
      </c>
      <c r="I2089" s="2">
        <f>cukier[[#This Row],[Rabat]]*cukier[[#This Row],[Ilosc]]</f>
        <v>53.2</v>
      </c>
    </row>
    <row r="2090" spans="1:9" x14ac:dyDescent="0.25">
      <c r="A2090" s="1">
        <v>41907</v>
      </c>
      <c r="B2090" s="2" t="s">
        <v>8</v>
      </c>
      <c r="C2090">
        <v>30</v>
      </c>
      <c r="D2090">
        <f>SUMIF(B:B,cukier[[#This Row],[NIP]],C:C)</f>
        <v>3835</v>
      </c>
      <c r="E2090" s="2">
        <f>YEAR(cukier[[#This Row],[Data]])</f>
        <v>2014</v>
      </c>
      <c r="F2090" s="2">
        <f>VLOOKUP(cukier[[#This Row],[Rok]],$U$8:$V$17,2)*cukier[[#This Row],[Ilosc]]</f>
        <v>66.900000000000006</v>
      </c>
      <c r="G2090" s="2">
        <f>SUMIFS(C:C,A:A,"&lt;"&amp;A2090,B:B,cukier[[#This Row],[NIP]])+cukier[[#This Row],[Ilosc]]</f>
        <v>3323</v>
      </c>
      <c r="H2090" s="2">
        <f>IF(cukier[[#This Row],[Dotychczas Kupno]]&lt;100, 0,IF(cukier[[#This Row],[Dotychczas Kupno]]&lt;1000, 0.05, IF(cukier[[#This Row],[Dotychczas Kupno]]&lt;10000, 0.1, 0.2)))</f>
        <v>0.1</v>
      </c>
      <c r="I2090" s="2">
        <f>cukier[[#This Row],[Rabat]]*cukier[[#This Row],[Ilosc]]</f>
        <v>3</v>
      </c>
    </row>
    <row r="2091" spans="1:9" x14ac:dyDescent="0.25">
      <c r="A2091" s="1">
        <v>41909</v>
      </c>
      <c r="B2091" s="2" t="s">
        <v>45</v>
      </c>
      <c r="C2091">
        <v>452</v>
      </c>
      <c r="D2091">
        <f>SUMIF(B:B,cukier[[#This Row],[NIP]],C:C)</f>
        <v>26451</v>
      </c>
      <c r="E2091" s="2">
        <f>YEAR(cukier[[#This Row],[Data]])</f>
        <v>2014</v>
      </c>
      <c r="F2091" s="2">
        <f>VLOOKUP(cukier[[#This Row],[Rok]],$U$8:$V$17,2)*cukier[[#This Row],[Ilosc]]</f>
        <v>1007.96</v>
      </c>
      <c r="G2091" s="2">
        <f>SUMIFS(C:C,A:A,"&lt;"&amp;A2091,B:B,cukier[[#This Row],[NIP]])+cukier[[#This Row],[Ilosc]]</f>
        <v>25499</v>
      </c>
      <c r="H2091" s="2">
        <f>IF(cukier[[#This Row],[Dotychczas Kupno]]&lt;100, 0,IF(cukier[[#This Row],[Dotychczas Kupno]]&lt;1000, 0.05, IF(cukier[[#This Row],[Dotychczas Kupno]]&lt;10000, 0.1, 0.2)))</f>
        <v>0.2</v>
      </c>
      <c r="I2091" s="2">
        <f>cukier[[#This Row],[Rabat]]*cukier[[#This Row],[Ilosc]]</f>
        <v>90.4</v>
      </c>
    </row>
    <row r="2092" spans="1:9" x14ac:dyDescent="0.25">
      <c r="A2092" s="1">
        <v>41911</v>
      </c>
      <c r="B2092" s="2" t="s">
        <v>5</v>
      </c>
      <c r="C2092">
        <v>306</v>
      </c>
      <c r="D2092">
        <f>SUMIF(B:B,cukier[[#This Row],[NIP]],C:C)</f>
        <v>11402</v>
      </c>
      <c r="E2092" s="2">
        <f>YEAR(cukier[[#This Row],[Data]])</f>
        <v>2014</v>
      </c>
      <c r="F2092" s="2">
        <f>VLOOKUP(cukier[[#This Row],[Rok]],$U$8:$V$17,2)*cukier[[#This Row],[Ilosc]]</f>
        <v>682.38</v>
      </c>
      <c r="G2092" s="2">
        <f>SUMIFS(C:C,A:A,"&lt;"&amp;A2092,B:B,cukier[[#This Row],[NIP]])+cukier[[#This Row],[Ilosc]]</f>
        <v>11402</v>
      </c>
      <c r="H2092" s="2">
        <f>IF(cukier[[#This Row],[Dotychczas Kupno]]&lt;100, 0,IF(cukier[[#This Row],[Dotychczas Kupno]]&lt;1000, 0.05, IF(cukier[[#This Row],[Dotychczas Kupno]]&lt;10000, 0.1, 0.2)))</f>
        <v>0.2</v>
      </c>
      <c r="I2092" s="2">
        <f>cukier[[#This Row],[Rabat]]*cukier[[#This Row],[Ilosc]]</f>
        <v>61.2</v>
      </c>
    </row>
    <row r="2093" spans="1:9" x14ac:dyDescent="0.25">
      <c r="A2093" s="1">
        <v>41912</v>
      </c>
      <c r="B2093" s="2" t="s">
        <v>61</v>
      </c>
      <c r="C2093">
        <v>98</v>
      </c>
      <c r="D2093">
        <f>SUMIF(B:B,cukier[[#This Row],[NIP]],C:C)</f>
        <v>3705</v>
      </c>
      <c r="E2093" s="2">
        <f>YEAR(cukier[[#This Row],[Data]])</f>
        <v>2014</v>
      </c>
      <c r="F2093" s="2">
        <f>VLOOKUP(cukier[[#This Row],[Rok]],$U$8:$V$17,2)*cukier[[#This Row],[Ilosc]]</f>
        <v>218.54</v>
      </c>
      <c r="G2093" s="2">
        <f>SUMIFS(C:C,A:A,"&lt;"&amp;A2093,B:B,cukier[[#This Row],[NIP]])+cukier[[#This Row],[Ilosc]]</f>
        <v>3541</v>
      </c>
      <c r="H2093" s="2">
        <f>IF(cukier[[#This Row],[Dotychczas Kupno]]&lt;100, 0,IF(cukier[[#This Row],[Dotychczas Kupno]]&lt;1000, 0.05, IF(cukier[[#This Row],[Dotychczas Kupno]]&lt;10000, 0.1, 0.2)))</f>
        <v>0.1</v>
      </c>
      <c r="I2093" s="2">
        <f>cukier[[#This Row],[Rabat]]*cukier[[#This Row],[Ilosc]]</f>
        <v>9.8000000000000007</v>
      </c>
    </row>
    <row r="2094" spans="1:9" x14ac:dyDescent="0.25">
      <c r="A2094" s="1">
        <v>41913</v>
      </c>
      <c r="B2094" s="2" t="s">
        <v>58</v>
      </c>
      <c r="C2094">
        <v>110</v>
      </c>
      <c r="D2094">
        <f>SUMIF(B:B,cukier[[#This Row],[NIP]],C:C)</f>
        <v>1404</v>
      </c>
      <c r="E2094" s="2">
        <f>YEAR(cukier[[#This Row],[Data]])</f>
        <v>2014</v>
      </c>
      <c r="F2094" s="2">
        <f>VLOOKUP(cukier[[#This Row],[Rok]],$U$8:$V$17,2)*cukier[[#This Row],[Ilosc]]</f>
        <v>245.3</v>
      </c>
      <c r="G2094" s="2">
        <f>SUMIFS(C:C,A:A,"&lt;"&amp;A2094,B:B,cukier[[#This Row],[NIP]])+cukier[[#This Row],[Ilosc]]</f>
        <v>1207</v>
      </c>
      <c r="H2094" s="2">
        <f>IF(cukier[[#This Row],[Dotychczas Kupno]]&lt;100, 0,IF(cukier[[#This Row],[Dotychczas Kupno]]&lt;1000, 0.05, IF(cukier[[#This Row],[Dotychczas Kupno]]&lt;10000, 0.1, 0.2)))</f>
        <v>0.1</v>
      </c>
      <c r="I2094" s="2">
        <f>cukier[[#This Row],[Rabat]]*cukier[[#This Row],[Ilosc]]</f>
        <v>11</v>
      </c>
    </row>
    <row r="2095" spans="1:9" x14ac:dyDescent="0.25">
      <c r="A2095" s="1">
        <v>41913</v>
      </c>
      <c r="B2095" s="2" t="s">
        <v>8</v>
      </c>
      <c r="C2095">
        <v>57</v>
      </c>
      <c r="D2095">
        <f>SUMIF(B:B,cukier[[#This Row],[NIP]],C:C)</f>
        <v>3835</v>
      </c>
      <c r="E2095" s="2">
        <f>YEAR(cukier[[#This Row],[Data]])</f>
        <v>2014</v>
      </c>
      <c r="F2095" s="2">
        <f>VLOOKUP(cukier[[#This Row],[Rok]],$U$8:$V$17,2)*cukier[[#This Row],[Ilosc]]</f>
        <v>127.11</v>
      </c>
      <c r="G2095" s="2">
        <f>SUMIFS(C:C,A:A,"&lt;"&amp;A2095,B:B,cukier[[#This Row],[NIP]])+cukier[[#This Row],[Ilosc]]</f>
        <v>3380</v>
      </c>
      <c r="H2095" s="2">
        <f>IF(cukier[[#This Row],[Dotychczas Kupno]]&lt;100, 0,IF(cukier[[#This Row],[Dotychczas Kupno]]&lt;1000, 0.05, IF(cukier[[#This Row],[Dotychczas Kupno]]&lt;10000, 0.1, 0.2)))</f>
        <v>0.1</v>
      </c>
      <c r="I2095" s="2">
        <f>cukier[[#This Row],[Rabat]]*cukier[[#This Row],[Ilosc]]</f>
        <v>5.7</v>
      </c>
    </row>
    <row r="2096" spans="1:9" x14ac:dyDescent="0.25">
      <c r="A2096" s="1">
        <v>41913</v>
      </c>
      <c r="B2096" s="2" t="s">
        <v>157</v>
      </c>
      <c r="C2096">
        <v>16</v>
      </c>
      <c r="D2096">
        <f>SUMIF(B:B,cukier[[#This Row],[NIP]],C:C)</f>
        <v>20</v>
      </c>
      <c r="E2096" s="2">
        <f>YEAR(cukier[[#This Row],[Data]])</f>
        <v>2014</v>
      </c>
      <c r="F2096" s="2">
        <f>VLOOKUP(cukier[[#This Row],[Rok]],$U$8:$V$17,2)*cukier[[#This Row],[Ilosc]]</f>
        <v>35.68</v>
      </c>
      <c r="G2096" s="2">
        <f>SUMIFS(C:C,A:A,"&lt;"&amp;A2096,B:B,cukier[[#This Row],[NIP]])+cukier[[#This Row],[Ilosc]]</f>
        <v>20</v>
      </c>
      <c r="H2096" s="2">
        <f>IF(cukier[[#This Row],[Dotychczas Kupno]]&lt;100, 0,IF(cukier[[#This Row],[Dotychczas Kupno]]&lt;1000, 0.05, IF(cukier[[#This Row],[Dotychczas Kupno]]&lt;10000, 0.1, 0.2)))</f>
        <v>0</v>
      </c>
      <c r="I2096" s="2">
        <f>cukier[[#This Row],[Rabat]]*cukier[[#This Row],[Ilosc]]</f>
        <v>0</v>
      </c>
    </row>
    <row r="2097" spans="1:9" x14ac:dyDescent="0.25">
      <c r="A2097" s="1">
        <v>41916</v>
      </c>
      <c r="B2097" s="2" t="s">
        <v>104</v>
      </c>
      <c r="C2097">
        <v>5</v>
      </c>
      <c r="D2097">
        <f>SUMIF(B:B,cukier[[#This Row],[NIP]],C:C)</f>
        <v>28</v>
      </c>
      <c r="E2097" s="2">
        <f>YEAR(cukier[[#This Row],[Data]])</f>
        <v>2014</v>
      </c>
      <c r="F2097" s="2">
        <f>VLOOKUP(cukier[[#This Row],[Rok]],$U$8:$V$17,2)*cukier[[#This Row],[Ilosc]]</f>
        <v>11.15</v>
      </c>
      <c r="G2097" s="2">
        <f>SUMIFS(C:C,A:A,"&lt;"&amp;A2097,B:B,cukier[[#This Row],[NIP]])+cukier[[#This Row],[Ilosc]]</f>
        <v>28</v>
      </c>
      <c r="H2097" s="2">
        <f>IF(cukier[[#This Row],[Dotychczas Kupno]]&lt;100, 0,IF(cukier[[#This Row],[Dotychczas Kupno]]&lt;1000, 0.05, IF(cukier[[#This Row],[Dotychczas Kupno]]&lt;10000, 0.1, 0.2)))</f>
        <v>0</v>
      </c>
      <c r="I2097" s="2">
        <f>cukier[[#This Row],[Rabat]]*cukier[[#This Row],[Ilosc]]</f>
        <v>0</v>
      </c>
    </row>
    <row r="2098" spans="1:9" x14ac:dyDescent="0.25">
      <c r="A2098" s="1">
        <v>41919</v>
      </c>
      <c r="B2098" s="2" t="s">
        <v>22</v>
      </c>
      <c r="C2098">
        <v>433</v>
      </c>
      <c r="D2098">
        <f>SUMIF(B:B,cukier[[#This Row],[NIP]],C:C)</f>
        <v>26025</v>
      </c>
      <c r="E2098" s="2">
        <f>YEAR(cukier[[#This Row],[Data]])</f>
        <v>2014</v>
      </c>
      <c r="F2098" s="2">
        <f>VLOOKUP(cukier[[#This Row],[Rok]],$U$8:$V$17,2)*cukier[[#This Row],[Ilosc]]</f>
        <v>965.59</v>
      </c>
      <c r="G2098" s="2">
        <f>SUMIFS(C:C,A:A,"&lt;"&amp;A2098,B:B,cukier[[#This Row],[NIP]])+cukier[[#This Row],[Ilosc]]</f>
        <v>23559</v>
      </c>
      <c r="H2098" s="2">
        <f>IF(cukier[[#This Row],[Dotychczas Kupno]]&lt;100, 0,IF(cukier[[#This Row],[Dotychczas Kupno]]&lt;1000, 0.05, IF(cukier[[#This Row],[Dotychczas Kupno]]&lt;10000, 0.1, 0.2)))</f>
        <v>0.2</v>
      </c>
      <c r="I2098" s="2">
        <f>cukier[[#This Row],[Rabat]]*cukier[[#This Row],[Ilosc]]</f>
        <v>86.600000000000009</v>
      </c>
    </row>
    <row r="2099" spans="1:9" x14ac:dyDescent="0.25">
      <c r="A2099" s="1">
        <v>41920</v>
      </c>
      <c r="B2099" s="2" t="s">
        <v>69</v>
      </c>
      <c r="C2099">
        <v>180</v>
      </c>
      <c r="D2099">
        <f>SUMIF(B:B,cukier[[#This Row],[NIP]],C:C)</f>
        <v>3803</v>
      </c>
      <c r="E2099" s="2">
        <f>YEAR(cukier[[#This Row],[Data]])</f>
        <v>2014</v>
      </c>
      <c r="F2099" s="2">
        <f>VLOOKUP(cukier[[#This Row],[Rok]],$U$8:$V$17,2)*cukier[[#This Row],[Ilosc]]</f>
        <v>401.4</v>
      </c>
      <c r="G2099" s="2">
        <f>SUMIFS(C:C,A:A,"&lt;"&amp;A2099,B:B,cukier[[#This Row],[NIP]])+cukier[[#This Row],[Ilosc]]</f>
        <v>3629</v>
      </c>
      <c r="H2099" s="2">
        <f>IF(cukier[[#This Row],[Dotychczas Kupno]]&lt;100, 0,IF(cukier[[#This Row],[Dotychczas Kupno]]&lt;1000, 0.05, IF(cukier[[#This Row],[Dotychczas Kupno]]&lt;10000, 0.1, 0.2)))</f>
        <v>0.1</v>
      </c>
      <c r="I2099" s="2">
        <f>cukier[[#This Row],[Rabat]]*cukier[[#This Row],[Ilosc]]</f>
        <v>18</v>
      </c>
    </row>
    <row r="2100" spans="1:9" x14ac:dyDescent="0.25">
      <c r="A2100" s="1">
        <v>41920</v>
      </c>
      <c r="B2100" s="2" t="s">
        <v>22</v>
      </c>
      <c r="C2100">
        <v>381</v>
      </c>
      <c r="D2100">
        <f>SUMIF(B:B,cukier[[#This Row],[NIP]],C:C)</f>
        <v>26025</v>
      </c>
      <c r="E2100" s="2">
        <f>YEAR(cukier[[#This Row],[Data]])</f>
        <v>2014</v>
      </c>
      <c r="F2100" s="2">
        <f>VLOOKUP(cukier[[#This Row],[Rok]],$U$8:$V$17,2)*cukier[[#This Row],[Ilosc]]</f>
        <v>849.63</v>
      </c>
      <c r="G2100" s="2">
        <f>SUMIFS(C:C,A:A,"&lt;"&amp;A2100,B:B,cukier[[#This Row],[NIP]])+cukier[[#This Row],[Ilosc]]</f>
        <v>23940</v>
      </c>
      <c r="H2100" s="2">
        <f>IF(cukier[[#This Row],[Dotychczas Kupno]]&lt;100, 0,IF(cukier[[#This Row],[Dotychczas Kupno]]&lt;1000, 0.05, IF(cukier[[#This Row],[Dotychczas Kupno]]&lt;10000, 0.1, 0.2)))</f>
        <v>0.2</v>
      </c>
      <c r="I2100" s="2">
        <f>cukier[[#This Row],[Rabat]]*cukier[[#This Row],[Ilosc]]</f>
        <v>76.2</v>
      </c>
    </row>
    <row r="2101" spans="1:9" x14ac:dyDescent="0.25">
      <c r="A2101" s="1">
        <v>41921</v>
      </c>
      <c r="B2101" s="2" t="s">
        <v>70</v>
      </c>
      <c r="C2101">
        <v>16</v>
      </c>
      <c r="D2101">
        <f>SUMIF(B:B,cukier[[#This Row],[NIP]],C:C)</f>
        <v>55</v>
      </c>
      <c r="E2101" s="2">
        <f>YEAR(cukier[[#This Row],[Data]])</f>
        <v>2014</v>
      </c>
      <c r="F2101" s="2">
        <f>VLOOKUP(cukier[[#This Row],[Rok]],$U$8:$V$17,2)*cukier[[#This Row],[Ilosc]]</f>
        <v>35.68</v>
      </c>
      <c r="G2101" s="2">
        <f>SUMIFS(C:C,A:A,"&lt;"&amp;A2101,B:B,cukier[[#This Row],[NIP]])+cukier[[#This Row],[Ilosc]]</f>
        <v>55</v>
      </c>
      <c r="H2101" s="2">
        <f>IF(cukier[[#This Row],[Dotychczas Kupno]]&lt;100, 0,IF(cukier[[#This Row],[Dotychczas Kupno]]&lt;1000, 0.05, IF(cukier[[#This Row],[Dotychczas Kupno]]&lt;10000, 0.1, 0.2)))</f>
        <v>0</v>
      </c>
      <c r="I2101" s="2">
        <f>cukier[[#This Row],[Rabat]]*cukier[[#This Row],[Ilosc]]</f>
        <v>0</v>
      </c>
    </row>
    <row r="2102" spans="1:9" x14ac:dyDescent="0.25">
      <c r="A2102" s="1">
        <v>41921</v>
      </c>
      <c r="B2102" s="2" t="s">
        <v>28</v>
      </c>
      <c r="C2102">
        <v>85</v>
      </c>
      <c r="D2102">
        <f>SUMIF(B:B,cukier[[#This Row],[NIP]],C:C)</f>
        <v>4440</v>
      </c>
      <c r="E2102" s="2">
        <f>YEAR(cukier[[#This Row],[Data]])</f>
        <v>2014</v>
      </c>
      <c r="F2102" s="2">
        <f>VLOOKUP(cukier[[#This Row],[Rok]],$U$8:$V$17,2)*cukier[[#This Row],[Ilosc]]</f>
        <v>189.55</v>
      </c>
      <c r="G2102" s="2">
        <f>SUMIFS(C:C,A:A,"&lt;"&amp;A2102,B:B,cukier[[#This Row],[NIP]])+cukier[[#This Row],[Ilosc]]</f>
        <v>4324</v>
      </c>
      <c r="H2102" s="2">
        <f>IF(cukier[[#This Row],[Dotychczas Kupno]]&lt;100, 0,IF(cukier[[#This Row],[Dotychczas Kupno]]&lt;1000, 0.05, IF(cukier[[#This Row],[Dotychczas Kupno]]&lt;10000, 0.1, 0.2)))</f>
        <v>0.1</v>
      </c>
      <c r="I2102" s="2">
        <f>cukier[[#This Row],[Rabat]]*cukier[[#This Row],[Ilosc]]</f>
        <v>8.5</v>
      </c>
    </row>
    <row r="2103" spans="1:9" x14ac:dyDescent="0.25">
      <c r="A2103" s="1">
        <v>41921</v>
      </c>
      <c r="B2103" s="2" t="s">
        <v>25</v>
      </c>
      <c r="C2103">
        <v>37</v>
      </c>
      <c r="D2103">
        <f>SUMIF(B:B,cukier[[#This Row],[NIP]],C:C)</f>
        <v>2717</v>
      </c>
      <c r="E2103" s="2">
        <f>YEAR(cukier[[#This Row],[Data]])</f>
        <v>2014</v>
      </c>
      <c r="F2103" s="2">
        <f>VLOOKUP(cukier[[#This Row],[Rok]],$U$8:$V$17,2)*cukier[[#This Row],[Ilosc]]</f>
        <v>82.51</v>
      </c>
      <c r="G2103" s="2">
        <f>SUMIFS(C:C,A:A,"&lt;"&amp;A2103,B:B,cukier[[#This Row],[NIP]])+cukier[[#This Row],[Ilosc]]</f>
        <v>2520</v>
      </c>
      <c r="H2103" s="2">
        <f>IF(cukier[[#This Row],[Dotychczas Kupno]]&lt;100, 0,IF(cukier[[#This Row],[Dotychczas Kupno]]&lt;1000, 0.05, IF(cukier[[#This Row],[Dotychczas Kupno]]&lt;10000, 0.1, 0.2)))</f>
        <v>0.1</v>
      </c>
      <c r="I2103" s="2">
        <f>cukier[[#This Row],[Rabat]]*cukier[[#This Row],[Ilosc]]</f>
        <v>3.7</v>
      </c>
    </row>
    <row r="2104" spans="1:9" x14ac:dyDescent="0.25">
      <c r="A2104" s="1">
        <v>41924</v>
      </c>
      <c r="B2104" s="2" t="s">
        <v>20</v>
      </c>
      <c r="C2104">
        <v>69</v>
      </c>
      <c r="D2104">
        <f>SUMIF(B:B,cukier[[#This Row],[NIP]],C:C)</f>
        <v>1822</v>
      </c>
      <c r="E2104" s="2">
        <f>YEAR(cukier[[#This Row],[Data]])</f>
        <v>2014</v>
      </c>
      <c r="F2104" s="2">
        <f>VLOOKUP(cukier[[#This Row],[Rok]],$U$8:$V$17,2)*cukier[[#This Row],[Ilosc]]</f>
        <v>153.87</v>
      </c>
      <c r="G2104" s="2">
        <f>SUMIFS(C:C,A:A,"&lt;"&amp;A2104,B:B,cukier[[#This Row],[NIP]])+cukier[[#This Row],[Ilosc]]</f>
        <v>1674</v>
      </c>
      <c r="H2104" s="2">
        <f>IF(cukier[[#This Row],[Dotychczas Kupno]]&lt;100, 0,IF(cukier[[#This Row],[Dotychczas Kupno]]&lt;1000, 0.05, IF(cukier[[#This Row],[Dotychczas Kupno]]&lt;10000, 0.1, 0.2)))</f>
        <v>0.1</v>
      </c>
      <c r="I2104" s="2">
        <f>cukier[[#This Row],[Rabat]]*cukier[[#This Row],[Ilosc]]</f>
        <v>6.9</v>
      </c>
    </row>
    <row r="2105" spans="1:9" x14ac:dyDescent="0.25">
      <c r="A2105" s="1">
        <v>41925</v>
      </c>
      <c r="B2105" s="2" t="s">
        <v>7</v>
      </c>
      <c r="C2105">
        <v>304</v>
      </c>
      <c r="D2105">
        <f>SUMIF(B:B,cukier[[#This Row],[NIP]],C:C)</f>
        <v>27505</v>
      </c>
      <c r="E2105" s="2">
        <f>YEAR(cukier[[#This Row],[Data]])</f>
        <v>2014</v>
      </c>
      <c r="F2105" s="2">
        <f>VLOOKUP(cukier[[#This Row],[Rok]],$U$8:$V$17,2)*cukier[[#This Row],[Ilosc]]</f>
        <v>677.92</v>
      </c>
      <c r="G2105" s="2">
        <f>SUMIFS(C:C,A:A,"&lt;"&amp;A2105,B:B,cukier[[#This Row],[NIP]])+cukier[[#This Row],[Ilosc]]</f>
        <v>26415</v>
      </c>
      <c r="H2105" s="2">
        <f>IF(cukier[[#This Row],[Dotychczas Kupno]]&lt;100, 0,IF(cukier[[#This Row],[Dotychczas Kupno]]&lt;1000, 0.05, IF(cukier[[#This Row],[Dotychczas Kupno]]&lt;10000, 0.1, 0.2)))</f>
        <v>0.2</v>
      </c>
      <c r="I2105" s="2">
        <f>cukier[[#This Row],[Rabat]]*cukier[[#This Row],[Ilosc]]</f>
        <v>60.800000000000004</v>
      </c>
    </row>
    <row r="2106" spans="1:9" x14ac:dyDescent="0.25">
      <c r="A2106" s="1">
        <v>41928</v>
      </c>
      <c r="B2106" s="2" t="s">
        <v>22</v>
      </c>
      <c r="C2106">
        <v>491</v>
      </c>
      <c r="D2106">
        <f>SUMIF(B:B,cukier[[#This Row],[NIP]],C:C)</f>
        <v>26025</v>
      </c>
      <c r="E2106" s="2">
        <f>YEAR(cukier[[#This Row],[Data]])</f>
        <v>2014</v>
      </c>
      <c r="F2106" s="2">
        <f>VLOOKUP(cukier[[#This Row],[Rok]],$U$8:$V$17,2)*cukier[[#This Row],[Ilosc]]</f>
        <v>1094.93</v>
      </c>
      <c r="G2106" s="2">
        <f>SUMIFS(C:C,A:A,"&lt;"&amp;A2106,B:B,cukier[[#This Row],[NIP]])+cukier[[#This Row],[Ilosc]]</f>
        <v>24431</v>
      </c>
      <c r="H2106" s="2">
        <f>IF(cukier[[#This Row],[Dotychczas Kupno]]&lt;100, 0,IF(cukier[[#This Row],[Dotychczas Kupno]]&lt;1000, 0.05, IF(cukier[[#This Row],[Dotychczas Kupno]]&lt;10000, 0.1, 0.2)))</f>
        <v>0.2</v>
      </c>
      <c r="I2106" s="2">
        <f>cukier[[#This Row],[Rabat]]*cukier[[#This Row],[Ilosc]]</f>
        <v>98.2</v>
      </c>
    </row>
    <row r="2107" spans="1:9" x14ac:dyDescent="0.25">
      <c r="A2107" s="1">
        <v>41931</v>
      </c>
      <c r="B2107" s="2" t="s">
        <v>23</v>
      </c>
      <c r="C2107">
        <v>106</v>
      </c>
      <c r="D2107">
        <f>SUMIF(B:B,cukier[[#This Row],[NIP]],C:C)</f>
        <v>3905</v>
      </c>
      <c r="E2107" s="2">
        <f>YEAR(cukier[[#This Row],[Data]])</f>
        <v>2014</v>
      </c>
      <c r="F2107" s="2">
        <f>VLOOKUP(cukier[[#This Row],[Rok]],$U$8:$V$17,2)*cukier[[#This Row],[Ilosc]]</f>
        <v>236.38</v>
      </c>
      <c r="G2107" s="2">
        <f>SUMIFS(C:C,A:A,"&lt;"&amp;A2107,B:B,cukier[[#This Row],[NIP]])+cukier[[#This Row],[Ilosc]]</f>
        <v>3905</v>
      </c>
      <c r="H2107" s="2">
        <f>IF(cukier[[#This Row],[Dotychczas Kupno]]&lt;100, 0,IF(cukier[[#This Row],[Dotychczas Kupno]]&lt;1000, 0.05, IF(cukier[[#This Row],[Dotychczas Kupno]]&lt;10000, 0.1, 0.2)))</f>
        <v>0.1</v>
      </c>
      <c r="I2107" s="2">
        <f>cukier[[#This Row],[Rabat]]*cukier[[#This Row],[Ilosc]]</f>
        <v>10.600000000000001</v>
      </c>
    </row>
    <row r="2108" spans="1:9" x14ac:dyDescent="0.25">
      <c r="A2108" s="1">
        <v>41935</v>
      </c>
      <c r="B2108" s="2" t="s">
        <v>52</v>
      </c>
      <c r="C2108">
        <v>188</v>
      </c>
      <c r="D2108">
        <f>SUMIF(B:B,cukier[[#This Row],[NIP]],C:C)</f>
        <v>5460</v>
      </c>
      <c r="E2108" s="2">
        <f>YEAR(cukier[[#This Row],[Data]])</f>
        <v>2014</v>
      </c>
      <c r="F2108" s="2">
        <f>VLOOKUP(cukier[[#This Row],[Rok]],$U$8:$V$17,2)*cukier[[#This Row],[Ilosc]]</f>
        <v>419.24</v>
      </c>
      <c r="G2108" s="2">
        <f>SUMIFS(C:C,A:A,"&lt;"&amp;A2108,B:B,cukier[[#This Row],[NIP]])+cukier[[#This Row],[Ilosc]]</f>
        <v>5460</v>
      </c>
      <c r="H2108" s="2">
        <f>IF(cukier[[#This Row],[Dotychczas Kupno]]&lt;100, 0,IF(cukier[[#This Row],[Dotychczas Kupno]]&lt;1000, 0.05, IF(cukier[[#This Row],[Dotychczas Kupno]]&lt;10000, 0.1, 0.2)))</f>
        <v>0.1</v>
      </c>
      <c r="I2108" s="2">
        <f>cukier[[#This Row],[Rabat]]*cukier[[#This Row],[Ilosc]]</f>
        <v>18.8</v>
      </c>
    </row>
    <row r="2109" spans="1:9" x14ac:dyDescent="0.25">
      <c r="A2109" s="1">
        <v>41935</v>
      </c>
      <c r="B2109" s="2" t="s">
        <v>8</v>
      </c>
      <c r="C2109">
        <v>131</v>
      </c>
      <c r="D2109">
        <f>SUMIF(B:B,cukier[[#This Row],[NIP]],C:C)</f>
        <v>3835</v>
      </c>
      <c r="E2109" s="2">
        <f>YEAR(cukier[[#This Row],[Data]])</f>
        <v>2014</v>
      </c>
      <c r="F2109" s="2">
        <f>VLOOKUP(cukier[[#This Row],[Rok]],$U$8:$V$17,2)*cukier[[#This Row],[Ilosc]]</f>
        <v>292.13</v>
      </c>
      <c r="G2109" s="2">
        <f>SUMIFS(C:C,A:A,"&lt;"&amp;A2109,B:B,cukier[[#This Row],[NIP]])+cukier[[#This Row],[Ilosc]]</f>
        <v>3511</v>
      </c>
      <c r="H2109" s="2">
        <f>IF(cukier[[#This Row],[Dotychczas Kupno]]&lt;100, 0,IF(cukier[[#This Row],[Dotychczas Kupno]]&lt;1000, 0.05, IF(cukier[[#This Row],[Dotychczas Kupno]]&lt;10000, 0.1, 0.2)))</f>
        <v>0.1</v>
      </c>
      <c r="I2109" s="2">
        <f>cukier[[#This Row],[Rabat]]*cukier[[#This Row],[Ilosc]]</f>
        <v>13.100000000000001</v>
      </c>
    </row>
    <row r="2110" spans="1:9" x14ac:dyDescent="0.25">
      <c r="A2110" s="1">
        <v>41936</v>
      </c>
      <c r="B2110" s="2" t="s">
        <v>148</v>
      </c>
      <c r="C2110">
        <v>9</v>
      </c>
      <c r="D2110">
        <f>SUMIF(B:B,cukier[[#This Row],[NIP]],C:C)</f>
        <v>26</v>
      </c>
      <c r="E2110" s="2">
        <f>YEAR(cukier[[#This Row],[Data]])</f>
        <v>2014</v>
      </c>
      <c r="F2110" s="2">
        <f>VLOOKUP(cukier[[#This Row],[Rok]],$U$8:$V$17,2)*cukier[[#This Row],[Ilosc]]</f>
        <v>20.07</v>
      </c>
      <c r="G2110" s="2">
        <f>SUMIFS(C:C,A:A,"&lt;"&amp;A2110,B:B,cukier[[#This Row],[NIP]])+cukier[[#This Row],[Ilosc]]</f>
        <v>26</v>
      </c>
      <c r="H2110" s="2">
        <f>IF(cukier[[#This Row],[Dotychczas Kupno]]&lt;100, 0,IF(cukier[[#This Row],[Dotychczas Kupno]]&lt;1000, 0.05, IF(cukier[[#This Row],[Dotychczas Kupno]]&lt;10000, 0.1, 0.2)))</f>
        <v>0</v>
      </c>
      <c r="I2110" s="2">
        <f>cukier[[#This Row],[Rabat]]*cukier[[#This Row],[Ilosc]]</f>
        <v>0</v>
      </c>
    </row>
    <row r="2111" spans="1:9" x14ac:dyDescent="0.25">
      <c r="A2111" s="1">
        <v>41938</v>
      </c>
      <c r="B2111" s="2" t="s">
        <v>45</v>
      </c>
      <c r="C2111">
        <v>245</v>
      </c>
      <c r="D2111">
        <f>SUMIF(B:B,cukier[[#This Row],[NIP]],C:C)</f>
        <v>26451</v>
      </c>
      <c r="E2111" s="2">
        <f>YEAR(cukier[[#This Row],[Data]])</f>
        <v>2014</v>
      </c>
      <c r="F2111" s="2">
        <f>VLOOKUP(cukier[[#This Row],[Rok]],$U$8:$V$17,2)*cukier[[#This Row],[Ilosc]]</f>
        <v>546.35</v>
      </c>
      <c r="G2111" s="2">
        <f>SUMIFS(C:C,A:A,"&lt;"&amp;A2111,B:B,cukier[[#This Row],[NIP]])+cukier[[#This Row],[Ilosc]]</f>
        <v>25744</v>
      </c>
      <c r="H2111" s="2">
        <f>IF(cukier[[#This Row],[Dotychczas Kupno]]&lt;100, 0,IF(cukier[[#This Row],[Dotychczas Kupno]]&lt;1000, 0.05, IF(cukier[[#This Row],[Dotychczas Kupno]]&lt;10000, 0.1, 0.2)))</f>
        <v>0.2</v>
      </c>
      <c r="I2111" s="2">
        <f>cukier[[#This Row],[Rabat]]*cukier[[#This Row],[Ilosc]]</f>
        <v>49</v>
      </c>
    </row>
    <row r="2112" spans="1:9" x14ac:dyDescent="0.25">
      <c r="A2112" s="1">
        <v>41943</v>
      </c>
      <c r="B2112" s="2" t="s">
        <v>22</v>
      </c>
      <c r="C2112">
        <v>166</v>
      </c>
      <c r="D2112">
        <f>SUMIF(B:B,cukier[[#This Row],[NIP]],C:C)</f>
        <v>26025</v>
      </c>
      <c r="E2112" s="2">
        <f>YEAR(cukier[[#This Row],[Data]])</f>
        <v>2014</v>
      </c>
      <c r="F2112" s="2">
        <f>VLOOKUP(cukier[[#This Row],[Rok]],$U$8:$V$17,2)*cukier[[#This Row],[Ilosc]]</f>
        <v>370.18</v>
      </c>
      <c r="G2112" s="2">
        <f>SUMIFS(C:C,A:A,"&lt;"&amp;A2112,B:B,cukier[[#This Row],[NIP]])+cukier[[#This Row],[Ilosc]]</f>
        <v>24597</v>
      </c>
      <c r="H2112" s="2">
        <f>IF(cukier[[#This Row],[Dotychczas Kupno]]&lt;100, 0,IF(cukier[[#This Row],[Dotychczas Kupno]]&lt;1000, 0.05, IF(cukier[[#This Row],[Dotychczas Kupno]]&lt;10000, 0.1, 0.2)))</f>
        <v>0.2</v>
      </c>
      <c r="I2112" s="2">
        <f>cukier[[#This Row],[Rabat]]*cukier[[#This Row],[Ilosc]]</f>
        <v>33.200000000000003</v>
      </c>
    </row>
    <row r="2113" spans="1:9" x14ac:dyDescent="0.25">
      <c r="A2113" s="1">
        <v>41945</v>
      </c>
      <c r="B2113" s="2" t="s">
        <v>55</v>
      </c>
      <c r="C2113">
        <v>171</v>
      </c>
      <c r="D2113">
        <f>SUMIF(B:B,cukier[[#This Row],[NIP]],C:C)</f>
        <v>4926</v>
      </c>
      <c r="E2113" s="2">
        <f>YEAR(cukier[[#This Row],[Data]])</f>
        <v>2014</v>
      </c>
      <c r="F2113" s="2">
        <f>VLOOKUP(cukier[[#This Row],[Rok]],$U$8:$V$17,2)*cukier[[#This Row],[Ilosc]]</f>
        <v>381.33</v>
      </c>
      <c r="G2113" s="2">
        <f>SUMIFS(C:C,A:A,"&lt;"&amp;A2113,B:B,cukier[[#This Row],[NIP]])+cukier[[#This Row],[Ilosc]]</f>
        <v>4649</v>
      </c>
      <c r="H2113" s="2">
        <f>IF(cukier[[#This Row],[Dotychczas Kupno]]&lt;100, 0,IF(cukier[[#This Row],[Dotychczas Kupno]]&lt;1000, 0.05, IF(cukier[[#This Row],[Dotychczas Kupno]]&lt;10000, 0.1, 0.2)))</f>
        <v>0.1</v>
      </c>
      <c r="I2113" s="2">
        <f>cukier[[#This Row],[Rabat]]*cukier[[#This Row],[Ilosc]]</f>
        <v>17.100000000000001</v>
      </c>
    </row>
    <row r="2114" spans="1:9" x14ac:dyDescent="0.25">
      <c r="A2114" s="1">
        <v>41945</v>
      </c>
      <c r="B2114" s="2" t="s">
        <v>119</v>
      </c>
      <c r="C2114">
        <v>11</v>
      </c>
      <c r="D2114">
        <f>SUMIF(B:B,cukier[[#This Row],[NIP]],C:C)</f>
        <v>36</v>
      </c>
      <c r="E2114" s="2">
        <f>YEAR(cukier[[#This Row],[Data]])</f>
        <v>2014</v>
      </c>
      <c r="F2114" s="2">
        <f>VLOOKUP(cukier[[#This Row],[Rok]],$U$8:$V$17,2)*cukier[[#This Row],[Ilosc]]</f>
        <v>24.53</v>
      </c>
      <c r="G2114" s="2">
        <f>SUMIFS(C:C,A:A,"&lt;"&amp;A2114,B:B,cukier[[#This Row],[NIP]])+cukier[[#This Row],[Ilosc]]</f>
        <v>36</v>
      </c>
      <c r="H2114" s="2">
        <f>IF(cukier[[#This Row],[Dotychczas Kupno]]&lt;100, 0,IF(cukier[[#This Row],[Dotychczas Kupno]]&lt;1000, 0.05, IF(cukier[[#This Row],[Dotychczas Kupno]]&lt;10000, 0.1, 0.2)))</f>
        <v>0</v>
      </c>
      <c r="I2114" s="2">
        <f>cukier[[#This Row],[Rabat]]*cukier[[#This Row],[Ilosc]]</f>
        <v>0</v>
      </c>
    </row>
    <row r="2115" spans="1:9" x14ac:dyDescent="0.25">
      <c r="A2115" s="1">
        <v>41946</v>
      </c>
      <c r="B2115" s="2" t="s">
        <v>20</v>
      </c>
      <c r="C2115">
        <v>52</v>
      </c>
      <c r="D2115">
        <f>SUMIF(B:B,cukier[[#This Row],[NIP]],C:C)</f>
        <v>1822</v>
      </c>
      <c r="E2115" s="2">
        <f>YEAR(cukier[[#This Row],[Data]])</f>
        <v>2014</v>
      </c>
      <c r="F2115" s="2">
        <f>VLOOKUP(cukier[[#This Row],[Rok]],$U$8:$V$17,2)*cukier[[#This Row],[Ilosc]]</f>
        <v>115.96</v>
      </c>
      <c r="G2115" s="2">
        <f>SUMIFS(C:C,A:A,"&lt;"&amp;A2115,B:B,cukier[[#This Row],[NIP]])+cukier[[#This Row],[Ilosc]]</f>
        <v>1726</v>
      </c>
      <c r="H2115" s="2">
        <f>IF(cukier[[#This Row],[Dotychczas Kupno]]&lt;100, 0,IF(cukier[[#This Row],[Dotychczas Kupno]]&lt;1000, 0.05, IF(cukier[[#This Row],[Dotychczas Kupno]]&lt;10000, 0.1, 0.2)))</f>
        <v>0.1</v>
      </c>
      <c r="I2115" s="2">
        <f>cukier[[#This Row],[Rabat]]*cukier[[#This Row],[Ilosc]]</f>
        <v>5.2</v>
      </c>
    </row>
    <row r="2116" spans="1:9" x14ac:dyDescent="0.25">
      <c r="A2116" s="1">
        <v>41949</v>
      </c>
      <c r="B2116" s="2" t="s">
        <v>120</v>
      </c>
      <c r="C2116">
        <v>56</v>
      </c>
      <c r="D2116">
        <f>SUMIF(B:B,cukier[[#This Row],[NIP]],C:C)</f>
        <v>815</v>
      </c>
      <c r="E2116" s="2">
        <f>YEAR(cukier[[#This Row],[Data]])</f>
        <v>2014</v>
      </c>
      <c r="F2116" s="2">
        <f>VLOOKUP(cukier[[#This Row],[Rok]],$U$8:$V$17,2)*cukier[[#This Row],[Ilosc]]</f>
        <v>124.88</v>
      </c>
      <c r="G2116" s="2">
        <f>SUMIFS(C:C,A:A,"&lt;"&amp;A2116,B:B,cukier[[#This Row],[NIP]])+cukier[[#This Row],[Ilosc]]</f>
        <v>815</v>
      </c>
      <c r="H2116" s="2">
        <f>IF(cukier[[#This Row],[Dotychczas Kupno]]&lt;100, 0,IF(cukier[[#This Row],[Dotychczas Kupno]]&lt;1000, 0.05, IF(cukier[[#This Row],[Dotychczas Kupno]]&lt;10000, 0.1, 0.2)))</f>
        <v>0.05</v>
      </c>
      <c r="I2116" s="2">
        <f>cukier[[#This Row],[Rabat]]*cukier[[#This Row],[Ilosc]]</f>
        <v>2.8000000000000003</v>
      </c>
    </row>
    <row r="2117" spans="1:9" x14ac:dyDescent="0.25">
      <c r="A2117" s="1">
        <v>41950</v>
      </c>
      <c r="B2117" s="2" t="s">
        <v>54</v>
      </c>
      <c r="C2117">
        <v>6</v>
      </c>
      <c r="D2117">
        <f>SUMIF(B:B,cukier[[#This Row],[NIP]],C:C)</f>
        <v>36</v>
      </c>
      <c r="E2117" s="2">
        <f>YEAR(cukier[[#This Row],[Data]])</f>
        <v>2014</v>
      </c>
      <c r="F2117" s="2">
        <f>VLOOKUP(cukier[[#This Row],[Rok]],$U$8:$V$17,2)*cukier[[#This Row],[Ilosc]]</f>
        <v>13.379999999999999</v>
      </c>
      <c r="G2117" s="2">
        <f>SUMIFS(C:C,A:A,"&lt;"&amp;A2117,B:B,cukier[[#This Row],[NIP]])+cukier[[#This Row],[Ilosc]]</f>
        <v>36</v>
      </c>
      <c r="H2117" s="2">
        <f>IF(cukier[[#This Row],[Dotychczas Kupno]]&lt;100, 0,IF(cukier[[#This Row],[Dotychczas Kupno]]&lt;1000, 0.05, IF(cukier[[#This Row],[Dotychczas Kupno]]&lt;10000, 0.1, 0.2)))</f>
        <v>0</v>
      </c>
      <c r="I2117" s="2">
        <f>cukier[[#This Row],[Rabat]]*cukier[[#This Row],[Ilosc]]</f>
        <v>0</v>
      </c>
    </row>
    <row r="2118" spans="1:9" x14ac:dyDescent="0.25">
      <c r="A2118" s="1">
        <v>41950</v>
      </c>
      <c r="B2118" s="2" t="s">
        <v>55</v>
      </c>
      <c r="C2118">
        <v>179</v>
      </c>
      <c r="D2118">
        <f>SUMIF(B:B,cukier[[#This Row],[NIP]],C:C)</f>
        <v>4926</v>
      </c>
      <c r="E2118" s="2">
        <f>YEAR(cukier[[#This Row],[Data]])</f>
        <v>2014</v>
      </c>
      <c r="F2118" s="2">
        <f>VLOOKUP(cukier[[#This Row],[Rok]],$U$8:$V$17,2)*cukier[[#This Row],[Ilosc]]</f>
        <v>399.17</v>
      </c>
      <c r="G2118" s="2">
        <f>SUMIFS(C:C,A:A,"&lt;"&amp;A2118,B:B,cukier[[#This Row],[NIP]])+cukier[[#This Row],[Ilosc]]</f>
        <v>4828</v>
      </c>
      <c r="H2118" s="2">
        <f>IF(cukier[[#This Row],[Dotychczas Kupno]]&lt;100, 0,IF(cukier[[#This Row],[Dotychczas Kupno]]&lt;1000, 0.05, IF(cukier[[#This Row],[Dotychczas Kupno]]&lt;10000, 0.1, 0.2)))</f>
        <v>0.1</v>
      </c>
      <c r="I2118" s="2">
        <f>cukier[[#This Row],[Rabat]]*cukier[[#This Row],[Ilosc]]</f>
        <v>17.900000000000002</v>
      </c>
    </row>
    <row r="2119" spans="1:9" x14ac:dyDescent="0.25">
      <c r="A2119" s="1">
        <v>41951</v>
      </c>
      <c r="B2119" s="2" t="s">
        <v>22</v>
      </c>
      <c r="C2119">
        <v>398</v>
      </c>
      <c r="D2119">
        <f>SUMIF(B:B,cukier[[#This Row],[NIP]],C:C)</f>
        <v>26025</v>
      </c>
      <c r="E2119" s="2">
        <f>YEAR(cukier[[#This Row],[Data]])</f>
        <v>2014</v>
      </c>
      <c r="F2119" s="2">
        <f>VLOOKUP(cukier[[#This Row],[Rok]],$U$8:$V$17,2)*cukier[[#This Row],[Ilosc]]</f>
        <v>887.54</v>
      </c>
      <c r="G2119" s="2">
        <f>SUMIFS(C:C,A:A,"&lt;"&amp;A2119,B:B,cukier[[#This Row],[NIP]])+cukier[[#This Row],[Ilosc]]</f>
        <v>24995</v>
      </c>
      <c r="H2119" s="2">
        <f>IF(cukier[[#This Row],[Dotychczas Kupno]]&lt;100, 0,IF(cukier[[#This Row],[Dotychczas Kupno]]&lt;1000, 0.05, IF(cukier[[#This Row],[Dotychczas Kupno]]&lt;10000, 0.1, 0.2)))</f>
        <v>0.2</v>
      </c>
      <c r="I2119" s="2">
        <f>cukier[[#This Row],[Rabat]]*cukier[[#This Row],[Ilosc]]</f>
        <v>79.600000000000009</v>
      </c>
    </row>
    <row r="2120" spans="1:9" x14ac:dyDescent="0.25">
      <c r="A2120" s="1">
        <v>41952</v>
      </c>
      <c r="B2120" s="2" t="s">
        <v>69</v>
      </c>
      <c r="C2120">
        <v>68</v>
      </c>
      <c r="D2120">
        <f>SUMIF(B:B,cukier[[#This Row],[NIP]],C:C)</f>
        <v>3803</v>
      </c>
      <c r="E2120" s="2">
        <f>YEAR(cukier[[#This Row],[Data]])</f>
        <v>2014</v>
      </c>
      <c r="F2120" s="2">
        <f>VLOOKUP(cukier[[#This Row],[Rok]],$U$8:$V$17,2)*cukier[[#This Row],[Ilosc]]</f>
        <v>151.63999999999999</v>
      </c>
      <c r="G2120" s="2">
        <f>SUMIFS(C:C,A:A,"&lt;"&amp;A2120,B:B,cukier[[#This Row],[NIP]])+cukier[[#This Row],[Ilosc]]</f>
        <v>3697</v>
      </c>
      <c r="H2120" s="2">
        <f>IF(cukier[[#This Row],[Dotychczas Kupno]]&lt;100, 0,IF(cukier[[#This Row],[Dotychczas Kupno]]&lt;1000, 0.05, IF(cukier[[#This Row],[Dotychczas Kupno]]&lt;10000, 0.1, 0.2)))</f>
        <v>0.1</v>
      </c>
      <c r="I2120" s="2">
        <f>cukier[[#This Row],[Rabat]]*cukier[[#This Row],[Ilosc]]</f>
        <v>6.8000000000000007</v>
      </c>
    </row>
    <row r="2121" spans="1:9" x14ac:dyDescent="0.25">
      <c r="A2121" s="1">
        <v>41952</v>
      </c>
      <c r="B2121" s="2" t="s">
        <v>12</v>
      </c>
      <c r="C2121">
        <v>160</v>
      </c>
      <c r="D2121">
        <f>SUMIF(B:B,cukier[[#This Row],[NIP]],C:C)</f>
        <v>5492</v>
      </c>
      <c r="E2121" s="2">
        <f>YEAR(cukier[[#This Row],[Data]])</f>
        <v>2014</v>
      </c>
      <c r="F2121" s="2">
        <f>VLOOKUP(cukier[[#This Row],[Rok]],$U$8:$V$17,2)*cukier[[#This Row],[Ilosc]]</f>
        <v>356.8</v>
      </c>
      <c r="G2121" s="2">
        <f>SUMIFS(C:C,A:A,"&lt;"&amp;A2121,B:B,cukier[[#This Row],[NIP]])+cukier[[#This Row],[Ilosc]]</f>
        <v>5131</v>
      </c>
      <c r="H2121" s="2">
        <f>IF(cukier[[#This Row],[Dotychczas Kupno]]&lt;100, 0,IF(cukier[[#This Row],[Dotychczas Kupno]]&lt;1000, 0.05, IF(cukier[[#This Row],[Dotychczas Kupno]]&lt;10000, 0.1, 0.2)))</f>
        <v>0.1</v>
      </c>
      <c r="I2121" s="2">
        <f>cukier[[#This Row],[Rabat]]*cukier[[#This Row],[Ilosc]]</f>
        <v>16</v>
      </c>
    </row>
    <row r="2122" spans="1:9" x14ac:dyDescent="0.25">
      <c r="A2122" s="1">
        <v>41953</v>
      </c>
      <c r="B2122" s="2" t="s">
        <v>12</v>
      </c>
      <c r="C2122">
        <v>183</v>
      </c>
      <c r="D2122">
        <f>SUMIF(B:B,cukier[[#This Row],[NIP]],C:C)</f>
        <v>5492</v>
      </c>
      <c r="E2122" s="2">
        <f>YEAR(cukier[[#This Row],[Data]])</f>
        <v>2014</v>
      </c>
      <c r="F2122" s="2">
        <f>VLOOKUP(cukier[[#This Row],[Rok]],$U$8:$V$17,2)*cukier[[#This Row],[Ilosc]]</f>
        <v>408.09</v>
      </c>
      <c r="G2122" s="2">
        <f>SUMIFS(C:C,A:A,"&lt;"&amp;A2122,B:B,cukier[[#This Row],[NIP]])+cukier[[#This Row],[Ilosc]]</f>
        <v>5314</v>
      </c>
      <c r="H2122" s="2">
        <f>IF(cukier[[#This Row],[Dotychczas Kupno]]&lt;100, 0,IF(cukier[[#This Row],[Dotychczas Kupno]]&lt;1000, 0.05, IF(cukier[[#This Row],[Dotychczas Kupno]]&lt;10000, 0.1, 0.2)))</f>
        <v>0.1</v>
      </c>
      <c r="I2122" s="2">
        <f>cukier[[#This Row],[Rabat]]*cukier[[#This Row],[Ilosc]]</f>
        <v>18.3</v>
      </c>
    </row>
    <row r="2123" spans="1:9" x14ac:dyDescent="0.25">
      <c r="A2123" s="1">
        <v>41954</v>
      </c>
      <c r="B2123" s="2" t="s">
        <v>22</v>
      </c>
      <c r="C2123">
        <v>178</v>
      </c>
      <c r="D2123">
        <f>SUMIF(B:B,cukier[[#This Row],[NIP]],C:C)</f>
        <v>26025</v>
      </c>
      <c r="E2123" s="2">
        <f>YEAR(cukier[[#This Row],[Data]])</f>
        <v>2014</v>
      </c>
      <c r="F2123" s="2">
        <f>VLOOKUP(cukier[[#This Row],[Rok]],$U$8:$V$17,2)*cukier[[#This Row],[Ilosc]]</f>
        <v>396.94</v>
      </c>
      <c r="G2123" s="2">
        <f>SUMIFS(C:C,A:A,"&lt;"&amp;A2123,B:B,cukier[[#This Row],[NIP]])+cukier[[#This Row],[Ilosc]]</f>
        <v>25173</v>
      </c>
      <c r="H2123" s="2">
        <f>IF(cukier[[#This Row],[Dotychczas Kupno]]&lt;100, 0,IF(cukier[[#This Row],[Dotychczas Kupno]]&lt;1000, 0.05, IF(cukier[[#This Row],[Dotychczas Kupno]]&lt;10000, 0.1, 0.2)))</f>
        <v>0.2</v>
      </c>
      <c r="I2123" s="2">
        <f>cukier[[#This Row],[Rabat]]*cukier[[#This Row],[Ilosc]]</f>
        <v>35.6</v>
      </c>
    </row>
    <row r="2124" spans="1:9" x14ac:dyDescent="0.25">
      <c r="A2124" s="1">
        <v>41955</v>
      </c>
      <c r="B2124" s="2" t="s">
        <v>7</v>
      </c>
      <c r="C2124">
        <v>381</v>
      </c>
      <c r="D2124">
        <f>SUMIF(B:B,cukier[[#This Row],[NIP]],C:C)</f>
        <v>27505</v>
      </c>
      <c r="E2124" s="2">
        <f>YEAR(cukier[[#This Row],[Data]])</f>
        <v>2014</v>
      </c>
      <c r="F2124" s="2">
        <f>VLOOKUP(cukier[[#This Row],[Rok]],$U$8:$V$17,2)*cukier[[#This Row],[Ilosc]]</f>
        <v>849.63</v>
      </c>
      <c r="G2124" s="2">
        <f>SUMIFS(C:C,A:A,"&lt;"&amp;A2124,B:B,cukier[[#This Row],[NIP]])+cukier[[#This Row],[Ilosc]]</f>
        <v>26796</v>
      </c>
      <c r="H2124" s="2">
        <f>IF(cukier[[#This Row],[Dotychczas Kupno]]&lt;100, 0,IF(cukier[[#This Row],[Dotychczas Kupno]]&lt;1000, 0.05, IF(cukier[[#This Row],[Dotychczas Kupno]]&lt;10000, 0.1, 0.2)))</f>
        <v>0.2</v>
      </c>
      <c r="I2124" s="2">
        <f>cukier[[#This Row],[Rabat]]*cukier[[#This Row],[Ilosc]]</f>
        <v>76.2</v>
      </c>
    </row>
    <row r="2125" spans="1:9" x14ac:dyDescent="0.25">
      <c r="A2125" s="1">
        <v>41957</v>
      </c>
      <c r="B2125" s="2" t="s">
        <v>62</v>
      </c>
      <c r="C2125">
        <v>12</v>
      </c>
      <c r="D2125">
        <f>SUMIF(B:B,cukier[[#This Row],[NIP]],C:C)</f>
        <v>36</v>
      </c>
      <c r="E2125" s="2">
        <f>YEAR(cukier[[#This Row],[Data]])</f>
        <v>2014</v>
      </c>
      <c r="F2125" s="2">
        <f>VLOOKUP(cukier[[#This Row],[Rok]],$U$8:$V$17,2)*cukier[[#This Row],[Ilosc]]</f>
        <v>26.759999999999998</v>
      </c>
      <c r="G2125" s="2">
        <f>SUMIFS(C:C,A:A,"&lt;"&amp;A2125,B:B,cukier[[#This Row],[NIP]])+cukier[[#This Row],[Ilosc]]</f>
        <v>36</v>
      </c>
      <c r="H2125" s="2">
        <f>IF(cukier[[#This Row],[Dotychczas Kupno]]&lt;100, 0,IF(cukier[[#This Row],[Dotychczas Kupno]]&lt;1000, 0.05, IF(cukier[[#This Row],[Dotychczas Kupno]]&lt;10000, 0.1, 0.2)))</f>
        <v>0</v>
      </c>
      <c r="I2125" s="2">
        <f>cukier[[#This Row],[Rabat]]*cukier[[#This Row],[Ilosc]]</f>
        <v>0</v>
      </c>
    </row>
    <row r="2126" spans="1:9" x14ac:dyDescent="0.25">
      <c r="A2126" s="1">
        <v>41959</v>
      </c>
      <c r="B2126" s="2" t="s">
        <v>28</v>
      </c>
      <c r="C2126">
        <v>116</v>
      </c>
      <c r="D2126">
        <f>SUMIF(B:B,cukier[[#This Row],[NIP]],C:C)</f>
        <v>4440</v>
      </c>
      <c r="E2126" s="2">
        <f>YEAR(cukier[[#This Row],[Data]])</f>
        <v>2014</v>
      </c>
      <c r="F2126" s="2">
        <f>VLOOKUP(cukier[[#This Row],[Rok]],$U$8:$V$17,2)*cukier[[#This Row],[Ilosc]]</f>
        <v>258.68</v>
      </c>
      <c r="G2126" s="2">
        <f>SUMIFS(C:C,A:A,"&lt;"&amp;A2126,B:B,cukier[[#This Row],[NIP]])+cukier[[#This Row],[Ilosc]]</f>
        <v>4440</v>
      </c>
      <c r="H2126" s="2">
        <f>IF(cukier[[#This Row],[Dotychczas Kupno]]&lt;100, 0,IF(cukier[[#This Row],[Dotychczas Kupno]]&lt;1000, 0.05, IF(cukier[[#This Row],[Dotychczas Kupno]]&lt;10000, 0.1, 0.2)))</f>
        <v>0.1</v>
      </c>
      <c r="I2126" s="2">
        <f>cukier[[#This Row],[Rabat]]*cukier[[#This Row],[Ilosc]]</f>
        <v>11.600000000000001</v>
      </c>
    </row>
    <row r="2127" spans="1:9" x14ac:dyDescent="0.25">
      <c r="A2127" s="1">
        <v>41961</v>
      </c>
      <c r="B2127" s="2" t="s">
        <v>7</v>
      </c>
      <c r="C2127">
        <v>117</v>
      </c>
      <c r="D2127">
        <f>SUMIF(B:B,cukier[[#This Row],[NIP]],C:C)</f>
        <v>27505</v>
      </c>
      <c r="E2127" s="2">
        <f>YEAR(cukier[[#This Row],[Data]])</f>
        <v>2014</v>
      </c>
      <c r="F2127" s="2">
        <f>VLOOKUP(cukier[[#This Row],[Rok]],$U$8:$V$17,2)*cukier[[#This Row],[Ilosc]]</f>
        <v>260.91000000000003</v>
      </c>
      <c r="G2127" s="2">
        <f>SUMIFS(C:C,A:A,"&lt;"&amp;A2127,B:B,cukier[[#This Row],[NIP]])+cukier[[#This Row],[Ilosc]]</f>
        <v>26913</v>
      </c>
      <c r="H2127" s="2">
        <f>IF(cukier[[#This Row],[Dotychczas Kupno]]&lt;100, 0,IF(cukier[[#This Row],[Dotychczas Kupno]]&lt;1000, 0.05, IF(cukier[[#This Row],[Dotychczas Kupno]]&lt;10000, 0.1, 0.2)))</f>
        <v>0.2</v>
      </c>
      <c r="I2127" s="2">
        <f>cukier[[#This Row],[Rabat]]*cukier[[#This Row],[Ilosc]]</f>
        <v>23.400000000000002</v>
      </c>
    </row>
    <row r="2128" spans="1:9" x14ac:dyDescent="0.25">
      <c r="A2128" s="1">
        <v>41961</v>
      </c>
      <c r="B2128" s="2" t="s">
        <v>69</v>
      </c>
      <c r="C2128">
        <v>31</v>
      </c>
      <c r="D2128">
        <f>SUMIF(B:B,cukier[[#This Row],[NIP]],C:C)</f>
        <v>3803</v>
      </c>
      <c r="E2128" s="2">
        <f>YEAR(cukier[[#This Row],[Data]])</f>
        <v>2014</v>
      </c>
      <c r="F2128" s="2">
        <f>VLOOKUP(cukier[[#This Row],[Rok]],$U$8:$V$17,2)*cukier[[#This Row],[Ilosc]]</f>
        <v>69.13</v>
      </c>
      <c r="G2128" s="2">
        <f>SUMIFS(C:C,A:A,"&lt;"&amp;A2128,B:B,cukier[[#This Row],[NIP]])+cukier[[#This Row],[Ilosc]]</f>
        <v>3728</v>
      </c>
      <c r="H2128" s="2">
        <f>IF(cukier[[#This Row],[Dotychczas Kupno]]&lt;100, 0,IF(cukier[[#This Row],[Dotychczas Kupno]]&lt;1000, 0.05, IF(cukier[[#This Row],[Dotychczas Kupno]]&lt;10000, 0.1, 0.2)))</f>
        <v>0.1</v>
      </c>
      <c r="I2128" s="2">
        <f>cukier[[#This Row],[Rabat]]*cukier[[#This Row],[Ilosc]]</f>
        <v>3.1</v>
      </c>
    </row>
    <row r="2129" spans="1:9" x14ac:dyDescent="0.25">
      <c r="A2129" s="1">
        <v>41962</v>
      </c>
      <c r="B2129" s="2" t="s">
        <v>8</v>
      </c>
      <c r="C2129">
        <v>131</v>
      </c>
      <c r="D2129">
        <f>SUMIF(B:B,cukier[[#This Row],[NIP]],C:C)</f>
        <v>3835</v>
      </c>
      <c r="E2129" s="2">
        <f>YEAR(cukier[[#This Row],[Data]])</f>
        <v>2014</v>
      </c>
      <c r="F2129" s="2">
        <f>VLOOKUP(cukier[[#This Row],[Rok]],$U$8:$V$17,2)*cukier[[#This Row],[Ilosc]]</f>
        <v>292.13</v>
      </c>
      <c r="G2129" s="2">
        <f>SUMIFS(C:C,A:A,"&lt;"&amp;A2129,B:B,cukier[[#This Row],[NIP]])+cukier[[#This Row],[Ilosc]]</f>
        <v>3642</v>
      </c>
      <c r="H2129" s="2">
        <f>IF(cukier[[#This Row],[Dotychczas Kupno]]&lt;100, 0,IF(cukier[[#This Row],[Dotychczas Kupno]]&lt;1000, 0.05, IF(cukier[[#This Row],[Dotychczas Kupno]]&lt;10000, 0.1, 0.2)))</f>
        <v>0.1</v>
      </c>
      <c r="I2129" s="2">
        <f>cukier[[#This Row],[Rabat]]*cukier[[#This Row],[Ilosc]]</f>
        <v>13.100000000000001</v>
      </c>
    </row>
    <row r="2130" spans="1:9" x14ac:dyDescent="0.25">
      <c r="A2130" s="1">
        <v>41962</v>
      </c>
      <c r="B2130" s="2" t="s">
        <v>10</v>
      </c>
      <c r="C2130">
        <v>21</v>
      </c>
      <c r="D2130">
        <f>SUMIF(B:B,cukier[[#This Row],[NIP]],C:C)</f>
        <v>4831</v>
      </c>
      <c r="E2130" s="2">
        <f>YEAR(cukier[[#This Row],[Data]])</f>
        <v>2014</v>
      </c>
      <c r="F2130" s="2">
        <f>VLOOKUP(cukier[[#This Row],[Rok]],$U$8:$V$17,2)*cukier[[#This Row],[Ilosc]]</f>
        <v>46.83</v>
      </c>
      <c r="G2130" s="2">
        <f>SUMIFS(C:C,A:A,"&lt;"&amp;A2130,B:B,cukier[[#This Row],[NIP]])+cukier[[#This Row],[Ilosc]]</f>
        <v>4831</v>
      </c>
      <c r="H2130" s="2">
        <f>IF(cukier[[#This Row],[Dotychczas Kupno]]&lt;100, 0,IF(cukier[[#This Row],[Dotychczas Kupno]]&lt;1000, 0.05, IF(cukier[[#This Row],[Dotychczas Kupno]]&lt;10000, 0.1, 0.2)))</f>
        <v>0.1</v>
      </c>
      <c r="I2130" s="2">
        <f>cukier[[#This Row],[Rabat]]*cukier[[#This Row],[Ilosc]]</f>
        <v>2.1</v>
      </c>
    </row>
    <row r="2131" spans="1:9" x14ac:dyDescent="0.25">
      <c r="A2131" s="1">
        <v>41963</v>
      </c>
      <c r="B2131" s="2" t="s">
        <v>9</v>
      </c>
      <c r="C2131">
        <v>300</v>
      </c>
      <c r="D2131">
        <f>SUMIF(B:B,cukier[[#This Row],[NIP]],C:C)</f>
        <v>26955</v>
      </c>
      <c r="E2131" s="2">
        <f>YEAR(cukier[[#This Row],[Data]])</f>
        <v>2014</v>
      </c>
      <c r="F2131" s="2">
        <f>VLOOKUP(cukier[[#This Row],[Rok]],$U$8:$V$17,2)*cukier[[#This Row],[Ilosc]]</f>
        <v>669</v>
      </c>
      <c r="G2131" s="2">
        <f>SUMIFS(C:C,A:A,"&lt;"&amp;A2131,B:B,cukier[[#This Row],[NIP]])+cukier[[#This Row],[Ilosc]]</f>
        <v>26955</v>
      </c>
      <c r="H2131" s="2">
        <f>IF(cukier[[#This Row],[Dotychczas Kupno]]&lt;100, 0,IF(cukier[[#This Row],[Dotychczas Kupno]]&lt;1000, 0.05, IF(cukier[[#This Row],[Dotychczas Kupno]]&lt;10000, 0.1, 0.2)))</f>
        <v>0.2</v>
      </c>
      <c r="I2131" s="2">
        <f>cukier[[#This Row],[Rabat]]*cukier[[#This Row],[Ilosc]]</f>
        <v>60</v>
      </c>
    </row>
    <row r="2132" spans="1:9" x14ac:dyDescent="0.25">
      <c r="A2132" s="1">
        <v>41963</v>
      </c>
      <c r="B2132" s="2" t="s">
        <v>18</v>
      </c>
      <c r="C2132">
        <v>32</v>
      </c>
      <c r="D2132">
        <f>SUMIF(B:B,cukier[[#This Row],[NIP]],C:C)</f>
        <v>5156</v>
      </c>
      <c r="E2132" s="2">
        <f>YEAR(cukier[[#This Row],[Data]])</f>
        <v>2014</v>
      </c>
      <c r="F2132" s="2">
        <f>VLOOKUP(cukier[[#This Row],[Rok]],$U$8:$V$17,2)*cukier[[#This Row],[Ilosc]]</f>
        <v>71.36</v>
      </c>
      <c r="G2132" s="2">
        <f>SUMIFS(C:C,A:A,"&lt;"&amp;A2132,B:B,cukier[[#This Row],[NIP]])+cukier[[#This Row],[Ilosc]]</f>
        <v>5156</v>
      </c>
      <c r="H2132" s="2">
        <f>IF(cukier[[#This Row],[Dotychczas Kupno]]&lt;100, 0,IF(cukier[[#This Row],[Dotychczas Kupno]]&lt;1000, 0.05, IF(cukier[[#This Row],[Dotychczas Kupno]]&lt;10000, 0.1, 0.2)))</f>
        <v>0.1</v>
      </c>
      <c r="I2132" s="2">
        <f>cukier[[#This Row],[Rabat]]*cukier[[#This Row],[Ilosc]]</f>
        <v>3.2</v>
      </c>
    </row>
    <row r="2133" spans="1:9" x14ac:dyDescent="0.25">
      <c r="A2133" s="1">
        <v>41966</v>
      </c>
      <c r="B2133" s="2" t="s">
        <v>132</v>
      </c>
      <c r="C2133">
        <v>4</v>
      </c>
      <c r="D2133">
        <f>SUMIF(B:B,cukier[[#This Row],[NIP]],C:C)</f>
        <v>31</v>
      </c>
      <c r="E2133" s="2">
        <f>YEAR(cukier[[#This Row],[Data]])</f>
        <v>2014</v>
      </c>
      <c r="F2133" s="2">
        <f>VLOOKUP(cukier[[#This Row],[Rok]],$U$8:$V$17,2)*cukier[[#This Row],[Ilosc]]</f>
        <v>8.92</v>
      </c>
      <c r="G2133" s="2">
        <f>SUMIFS(C:C,A:A,"&lt;"&amp;A2133,B:B,cukier[[#This Row],[NIP]])+cukier[[#This Row],[Ilosc]]</f>
        <v>31</v>
      </c>
      <c r="H2133" s="2">
        <f>IF(cukier[[#This Row],[Dotychczas Kupno]]&lt;100, 0,IF(cukier[[#This Row],[Dotychczas Kupno]]&lt;1000, 0.05, IF(cukier[[#This Row],[Dotychczas Kupno]]&lt;10000, 0.1, 0.2)))</f>
        <v>0</v>
      </c>
      <c r="I2133" s="2">
        <f>cukier[[#This Row],[Rabat]]*cukier[[#This Row],[Ilosc]]</f>
        <v>0</v>
      </c>
    </row>
    <row r="2134" spans="1:9" x14ac:dyDescent="0.25">
      <c r="A2134" s="1">
        <v>41967</v>
      </c>
      <c r="B2134" s="2" t="s">
        <v>45</v>
      </c>
      <c r="C2134">
        <v>230</v>
      </c>
      <c r="D2134">
        <f>SUMIF(B:B,cukier[[#This Row],[NIP]],C:C)</f>
        <v>26451</v>
      </c>
      <c r="E2134" s="2">
        <f>YEAR(cukier[[#This Row],[Data]])</f>
        <v>2014</v>
      </c>
      <c r="F2134" s="2">
        <f>VLOOKUP(cukier[[#This Row],[Rok]],$U$8:$V$17,2)*cukier[[#This Row],[Ilosc]]</f>
        <v>512.9</v>
      </c>
      <c r="G2134" s="2">
        <f>SUMIFS(C:C,A:A,"&lt;"&amp;A2134,B:B,cukier[[#This Row],[NIP]])+cukier[[#This Row],[Ilosc]]</f>
        <v>25974</v>
      </c>
      <c r="H2134" s="2">
        <f>IF(cukier[[#This Row],[Dotychczas Kupno]]&lt;100, 0,IF(cukier[[#This Row],[Dotychczas Kupno]]&lt;1000, 0.05, IF(cukier[[#This Row],[Dotychczas Kupno]]&lt;10000, 0.1, 0.2)))</f>
        <v>0.2</v>
      </c>
      <c r="I2134" s="2">
        <f>cukier[[#This Row],[Rabat]]*cukier[[#This Row],[Ilosc]]</f>
        <v>46</v>
      </c>
    </row>
    <row r="2135" spans="1:9" x14ac:dyDescent="0.25">
      <c r="A2135" s="1">
        <v>41968</v>
      </c>
      <c r="B2135" s="2" t="s">
        <v>61</v>
      </c>
      <c r="C2135">
        <v>164</v>
      </c>
      <c r="D2135">
        <f>SUMIF(B:B,cukier[[#This Row],[NIP]],C:C)</f>
        <v>3705</v>
      </c>
      <c r="E2135" s="2">
        <f>YEAR(cukier[[#This Row],[Data]])</f>
        <v>2014</v>
      </c>
      <c r="F2135" s="2">
        <f>VLOOKUP(cukier[[#This Row],[Rok]],$U$8:$V$17,2)*cukier[[#This Row],[Ilosc]]</f>
        <v>365.71999999999997</v>
      </c>
      <c r="G2135" s="2">
        <f>SUMIFS(C:C,A:A,"&lt;"&amp;A2135,B:B,cukier[[#This Row],[NIP]])+cukier[[#This Row],[Ilosc]]</f>
        <v>3705</v>
      </c>
      <c r="H2135" s="2">
        <f>IF(cukier[[#This Row],[Dotychczas Kupno]]&lt;100, 0,IF(cukier[[#This Row],[Dotychczas Kupno]]&lt;1000, 0.05, IF(cukier[[#This Row],[Dotychczas Kupno]]&lt;10000, 0.1, 0.2)))</f>
        <v>0.1</v>
      </c>
      <c r="I2135" s="2">
        <f>cukier[[#This Row],[Rabat]]*cukier[[#This Row],[Ilosc]]</f>
        <v>16.400000000000002</v>
      </c>
    </row>
    <row r="2136" spans="1:9" x14ac:dyDescent="0.25">
      <c r="A2136" s="1">
        <v>41969</v>
      </c>
      <c r="B2136" s="2" t="s">
        <v>98</v>
      </c>
      <c r="C2136">
        <v>4</v>
      </c>
      <c r="D2136">
        <f>SUMIF(B:B,cukier[[#This Row],[NIP]],C:C)</f>
        <v>55</v>
      </c>
      <c r="E2136" s="2">
        <f>YEAR(cukier[[#This Row],[Data]])</f>
        <v>2014</v>
      </c>
      <c r="F2136" s="2">
        <f>VLOOKUP(cukier[[#This Row],[Rok]],$U$8:$V$17,2)*cukier[[#This Row],[Ilosc]]</f>
        <v>8.92</v>
      </c>
      <c r="G2136" s="2">
        <f>SUMIFS(C:C,A:A,"&lt;"&amp;A2136,B:B,cukier[[#This Row],[NIP]])+cukier[[#This Row],[Ilosc]]</f>
        <v>55</v>
      </c>
      <c r="H2136" s="2">
        <f>IF(cukier[[#This Row],[Dotychczas Kupno]]&lt;100, 0,IF(cukier[[#This Row],[Dotychczas Kupno]]&lt;1000, 0.05, IF(cukier[[#This Row],[Dotychczas Kupno]]&lt;10000, 0.1, 0.2)))</f>
        <v>0</v>
      </c>
      <c r="I2136" s="2">
        <f>cukier[[#This Row],[Rabat]]*cukier[[#This Row],[Ilosc]]</f>
        <v>0</v>
      </c>
    </row>
    <row r="2137" spans="1:9" x14ac:dyDescent="0.25">
      <c r="A2137" s="1">
        <v>41972</v>
      </c>
      <c r="B2137" s="2" t="s">
        <v>20</v>
      </c>
      <c r="C2137">
        <v>96</v>
      </c>
      <c r="D2137">
        <f>SUMIF(B:B,cukier[[#This Row],[NIP]],C:C)</f>
        <v>1822</v>
      </c>
      <c r="E2137" s="2">
        <f>YEAR(cukier[[#This Row],[Data]])</f>
        <v>2014</v>
      </c>
      <c r="F2137" s="2">
        <f>VLOOKUP(cukier[[#This Row],[Rok]],$U$8:$V$17,2)*cukier[[#This Row],[Ilosc]]</f>
        <v>214.07999999999998</v>
      </c>
      <c r="G2137" s="2">
        <f>SUMIFS(C:C,A:A,"&lt;"&amp;A2137,B:B,cukier[[#This Row],[NIP]])+cukier[[#This Row],[Ilosc]]</f>
        <v>1822</v>
      </c>
      <c r="H2137" s="2">
        <f>IF(cukier[[#This Row],[Dotychczas Kupno]]&lt;100, 0,IF(cukier[[#This Row],[Dotychczas Kupno]]&lt;1000, 0.05, IF(cukier[[#This Row],[Dotychczas Kupno]]&lt;10000, 0.1, 0.2)))</f>
        <v>0.1</v>
      </c>
      <c r="I2137" s="2">
        <f>cukier[[#This Row],[Rabat]]*cukier[[#This Row],[Ilosc]]</f>
        <v>9.6000000000000014</v>
      </c>
    </row>
    <row r="2138" spans="1:9" x14ac:dyDescent="0.25">
      <c r="A2138" s="1">
        <v>41975</v>
      </c>
      <c r="B2138" s="2" t="s">
        <v>131</v>
      </c>
      <c r="C2138">
        <v>94</v>
      </c>
      <c r="D2138">
        <f>SUMIF(B:B,cukier[[#This Row],[NIP]],C:C)</f>
        <v>1503</v>
      </c>
      <c r="E2138" s="2">
        <f>YEAR(cukier[[#This Row],[Data]])</f>
        <v>2014</v>
      </c>
      <c r="F2138" s="2">
        <f>VLOOKUP(cukier[[#This Row],[Rok]],$U$8:$V$17,2)*cukier[[#This Row],[Ilosc]]</f>
        <v>209.62</v>
      </c>
      <c r="G2138" s="2">
        <f>SUMIFS(C:C,A:A,"&lt;"&amp;A2138,B:B,cukier[[#This Row],[NIP]])+cukier[[#This Row],[Ilosc]]</f>
        <v>1503</v>
      </c>
      <c r="H2138" s="2">
        <f>IF(cukier[[#This Row],[Dotychczas Kupno]]&lt;100, 0,IF(cukier[[#This Row],[Dotychczas Kupno]]&lt;1000, 0.05, IF(cukier[[#This Row],[Dotychczas Kupno]]&lt;10000, 0.1, 0.2)))</f>
        <v>0.1</v>
      </c>
      <c r="I2138" s="2">
        <f>cukier[[#This Row],[Rabat]]*cukier[[#This Row],[Ilosc]]</f>
        <v>9.4</v>
      </c>
    </row>
    <row r="2139" spans="1:9" x14ac:dyDescent="0.25">
      <c r="A2139" s="1">
        <v>41975</v>
      </c>
      <c r="B2139" s="2" t="s">
        <v>71</v>
      </c>
      <c r="C2139">
        <v>21</v>
      </c>
      <c r="D2139">
        <f>SUMIF(B:B,cukier[[#This Row],[NIP]],C:C)</f>
        <v>3185</v>
      </c>
      <c r="E2139" s="2">
        <f>YEAR(cukier[[#This Row],[Data]])</f>
        <v>2014</v>
      </c>
      <c r="F2139" s="2">
        <f>VLOOKUP(cukier[[#This Row],[Rok]],$U$8:$V$17,2)*cukier[[#This Row],[Ilosc]]</f>
        <v>46.83</v>
      </c>
      <c r="G2139" s="2">
        <f>SUMIFS(C:C,A:A,"&lt;"&amp;A2139,B:B,cukier[[#This Row],[NIP]])+cukier[[#This Row],[Ilosc]]</f>
        <v>3185</v>
      </c>
      <c r="H2139" s="2">
        <f>IF(cukier[[#This Row],[Dotychczas Kupno]]&lt;100, 0,IF(cukier[[#This Row],[Dotychczas Kupno]]&lt;1000, 0.05, IF(cukier[[#This Row],[Dotychczas Kupno]]&lt;10000, 0.1, 0.2)))</f>
        <v>0.1</v>
      </c>
      <c r="I2139" s="2">
        <f>cukier[[#This Row],[Rabat]]*cukier[[#This Row],[Ilosc]]</f>
        <v>2.1</v>
      </c>
    </row>
    <row r="2140" spans="1:9" x14ac:dyDescent="0.25">
      <c r="A2140" s="1">
        <v>41977</v>
      </c>
      <c r="B2140" s="2" t="s">
        <v>7</v>
      </c>
      <c r="C2140">
        <v>129</v>
      </c>
      <c r="D2140">
        <f>SUMIF(B:B,cukier[[#This Row],[NIP]],C:C)</f>
        <v>27505</v>
      </c>
      <c r="E2140" s="2">
        <f>YEAR(cukier[[#This Row],[Data]])</f>
        <v>2014</v>
      </c>
      <c r="F2140" s="2">
        <f>VLOOKUP(cukier[[#This Row],[Rok]],$U$8:$V$17,2)*cukier[[#This Row],[Ilosc]]</f>
        <v>287.67</v>
      </c>
      <c r="G2140" s="2">
        <f>SUMIFS(C:C,A:A,"&lt;"&amp;A2140,B:B,cukier[[#This Row],[NIP]])+cukier[[#This Row],[Ilosc]]</f>
        <v>27042</v>
      </c>
      <c r="H2140" s="2">
        <f>IF(cukier[[#This Row],[Dotychczas Kupno]]&lt;100, 0,IF(cukier[[#This Row],[Dotychczas Kupno]]&lt;1000, 0.05, IF(cukier[[#This Row],[Dotychczas Kupno]]&lt;10000, 0.1, 0.2)))</f>
        <v>0.2</v>
      </c>
      <c r="I2140" s="2">
        <f>cukier[[#This Row],[Rabat]]*cukier[[#This Row],[Ilosc]]</f>
        <v>25.8</v>
      </c>
    </row>
    <row r="2141" spans="1:9" x14ac:dyDescent="0.25">
      <c r="A2141" s="1">
        <v>41977</v>
      </c>
      <c r="B2141" s="2" t="s">
        <v>25</v>
      </c>
      <c r="C2141">
        <v>197</v>
      </c>
      <c r="D2141">
        <f>SUMIF(B:B,cukier[[#This Row],[NIP]],C:C)</f>
        <v>2717</v>
      </c>
      <c r="E2141" s="2">
        <f>YEAR(cukier[[#This Row],[Data]])</f>
        <v>2014</v>
      </c>
      <c r="F2141" s="2">
        <f>VLOOKUP(cukier[[#This Row],[Rok]],$U$8:$V$17,2)*cukier[[#This Row],[Ilosc]]</f>
        <v>439.31</v>
      </c>
      <c r="G2141" s="2">
        <f>SUMIFS(C:C,A:A,"&lt;"&amp;A2141,B:B,cukier[[#This Row],[NIP]])+cukier[[#This Row],[Ilosc]]</f>
        <v>2717</v>
      </c>
      <c r="H2141" s="2">
        <f>IF(cukier[[#This Row],[Dotychczas Kupno]]&lt;100, 0,IF(cukier[[#This Row],[Dotychczas Kupno]]&lt;1000, 0.05, IF(cukier[[#This Row],[Dotychczas Kupno]]&lt;10000, 0.1, 0.2)))</f>
        <v>0.1</v>
      </c>
      <c r="I2141" s="2">
        <f>cukier[[#This Row],[Rabat]]*cukier[[#This Row],[Ilosc]]</f>
        <v>19.700000000000003</v>
      </c>
    </row>
    <row r="2142" spans="1:9" x14ac:dyDescent="0.25">
      <c r="A2142" s="1">
        <v>41978</v>
      </c>
      <c r="B2142" s="2" t="s">
        <v>113</v>
      </c>
      <c r="C2142">
        <v>16</v>
      </c>
      <c r="D2142">
        <f>SUMIF(B:B,cukier[[#This Row],[NIP]],C:C)</f>
        <v>63</v>
      </c>
      <c r="E2142" s="2">
        <f>YEAR(cukier[[#This Row],[Data]])</f>
        <v>2014</v>
      </c>
      <c r="F2142" s="2">
        <f>VLOOKUP(cukier[[#This Row],[Rok]],$U$8:$V$17,2)*cukier[[#This Row],[Ilosc]]</f>
        <v>35.68</v>
      </c>
      <c r="G2142" s="2">
        <f>SUMIFS(C:C,A:A,"&lt;"&amp;A2142,B:B,cukier[[#This Row],[NIP]])+cukier[[#This Row],[Ilosc]]</f>
        <v>63</v>
      </c>
      <c r="H2142" s="2">
        <f>IF(cukier[[#This Row],[Dotychczas Kupno]]&lt;100, 0,IF(cukier[[#This Row],[Dotychczas Kupno]]&lt;1000, 0.05, IF(cukier[[#This Row],[Dotychczas Kupno]]&lt;10000, 0.1, 0.2)))</f>
        <v>0</v>
      </c>
      <c r="I2142" s="2">
        <f>cukier[[#This Row],[Rabat]]*cukier[[#This Row],[Ilosc]]</f>
        <v>0</v>
      </c>
    </row>
    <row r="2143" spans="1:9" x14ac:dyDescent="0.25">
      <c r="A2143" s="1">
        <v>41978</v>
      </c>
      <c r="B2143" s="2" t="s">
        <v>24</v>
      </c>
      <c r="C2143">
        <v>332</v>
      </c>
      <c r="D2143">
        <f>SUMIF(B:B,cukier[[#This Row],[NIP]],C:C)</f>
        <v>5797</v>
      </c>
      <c r="E2143" s="2">
        <f>YEAR(cukier[[#This Row],[Data]])</f>
        <v>2014</v>
      </c>
      <c r="F2143" s="2">
        <f>VLOOKUP(cukier[[#This Row],[Rok]],$U$8:$V$17,2)*cukier[[#This Row],[Ilosc]]</f>
        <v>740.36</v>
      </c>
      <c r="G2143" s="2">
        <f>SUMIFS(C:C,A:A,"&lt;"&amp;A2143,B:B,cukier[[#This Row],[NIP]])+cukier[[#This Row],[Ilosc]]</f>
        <v>5797</v>
      </c>
      <c r="H2143" s="2">
        <f>IF(cukier[[#This Row],[Dotychczas Kupno]]&lt;100, 0,IF(cukier[[#This Row],[Dotychczas Kupno]]&lt;1000, 0.05, IF(cukier[[#This Row],[Dotychczas Kupno]]&lt;10000, 0.1, 0.2)))</f>
        <v>0.1</v>
      </c>
      <c r="I2143" s="2">
        <f>cukier[[#This Row],[Rabat]]*cukier[[#This Row],[Ilosc]]</f>
        <v>33.200000000000003</v>
      </c>
    </row>
    <row r="2144" spans="1:9" x14ac:dyDescent="0.25">
      <c r="A2144" s="1">
        <v>41980</v>
      </c>
      <c r="B2144" s="2" t="s">
        <v>69</v>
      </c>
      <c r="C2144">
        <v>75</v>
      </c>
      <c r="D2144">
        <f>SUMIF(B:B,cukier[[#This Row],[NIP]],C:C)</f>
        <v>3803</v>
      </c>
      <c r="E2144" s="2">
        <f>YEAR(cukier[[#This Row],[Data]])</f>
        <v>2014</v>
      </c>
      <c r="F2144" s="2">
        <f>VLOOKUP(cukier[[#This Row],[Rok]],$U$8:$V$17,2)*cukier[[#This Row],[Ilosc]]</f>
        <v>167.25</v>
      </c>
      <c r="G2144" s="2">
        <f>SUMIFS(C:C,A:A,"&lt;"&amp;A2144,B:B,cukier[[#This Row],[NIP]])+cukier[[#This Row],[Ilosc]]</f>
        <v>3803</v>
      </c>
      <c r="H2144" s="2">
        <f>IF(cukier[[#This Row],[Dotychczas Kupno]]&lt;100, 0,IF(cukier[[#This Row],[Dotychczas Kupno]]&lt;1000, 0.05, IF(cukier[[#This Row],[Dotychczas Kupno]]&lt;10000, 0.1, 0.2)))</f>
        <v>0.1</v>
      </c>
      <c r="I2144" s="2">
        <f>cukier[[#This Row],[Rabat]]*cukier[[#This Row],[Ilosc]]</f>
        <v>7.5</v>
      </c>
    </row>
    <row r="2145" spans="1:9" x14ac:dyDescent="0.25">
      <c r="A2145" s="1">
        <v>41981</v>
      </c>
      <c r="B2145" s="2" t="s">
        <v>74</v>
      </c>
      <c r="C2145">
        <v>10</v>
      </c>
      <c r="D2145">
        <f>SUMIF(B:B,cukier[[#This Row],[NIP]],C:C)</f>
        <v>38</v>
      </c>
      <c r="E2145" s="2">
        <f>YEAR(cukier[[#This Row],[Data]])</f>
        <v>2014</v>
      </c>
      <c r="F2145" s="2">
        <f>VLOOKUP(cukier[[#This Row],[Rok]],$U$8:$V$17,2)*cukier[[#This Row],[Ilosc]]</f>
        <v>22.3</v>
      </c>
      <c r="G2145" s="2">
        <f>SUMIFS(C:C,A:A,"&lt;"&amp;A2145,B:B,cukier[[#This Row],[NIP]])+cukier[[#This Row],[Ilosc]]</f>
        <v>38</v>
      </c>
      <c r="H2145" s="2">
        <f>IF(cukier[[#This Row],[Dotychczas Kupno]]&lt;100, 0,IF(cukier[[#This Row],[Dotychczas Kupno]]&lt;1000, 0.05, IF(cukier[[#This Row],[Dotychczas Kupno]]&lt;10000, 0.1, 0.2)))</f>
        <v>0</v>
      </c>
      <c r="I2145" s="2">
        <f>cukier[[#This Row],[Rabat]]*cukier[[#This Row],[Ilosc]]</f>
        <v>0</v>
      </c>
    </row>
    <row r="2146" spans="1:9" x14ac:dyDescent="0.25">
      <c r="A2146" s="1">
        <v>41982</v>
      </c>
      <c r="B2146" s="2" t="s">
        <v>37</v>
      </c>
      <c r="C2146">
        <v>93</v>
      </c>
      <c r="D2146">
        <f>SUMIF(B:B,cukier[[#This Row],[NIP]],C:C)</f>
        <v>5232</v>
      </c>
      <c r="E2146" s="2">
        <f>YEAR(cukier[[#This Row],[Data]])</f>
        <v>2014</v>
      </c>
      <c r="F2146" s="2">
        <f>VLOOKUP(cukier[[#This Row],[Rok]],$U$8:$V$17,2)*cukier[[#This Row],[Ilosc]]</f>
        <v>207.39</v>
      </c>
      <c r="G2146" s="2">
        <f>SUMIFS(C:C,A:A,"&lt;"&amp;A2146,B:B,cukier[[#This Row],[NIP]])+cukier[[#This Row],[Ilosc]]</f>
        <v>5232</v>
      </c>
      <c r="H2146" s="2">
        <f>IF(cukier[[#This Row],[Dotychczas Kupno]]&lt;100, 0,IF(cukier[[#This Row],[Dotychczas Kupno]]&lt;1000, 0.05, IF(cukier[[#This Row],[Dotychczas Kupno]]&lt;10000, 0.1, 0.2)))</f>
        <v>0.1</v>
      </c>
      <c r="I2146" s="2">
        <f>cukier[[#This Row],[Rabat]]*cukier[[#This Row],[Ilosc]]</f>
        <v>9.3000000000000007</v>
      </c>
    </row>
    <row r="2147" spans="1:9" x14ac:dyDescent="0.25">
      <c r="A2147" s="1">
        <v>41983</v>
      </c>
      <c r="B2147" s="2" t="s">
        <v>45</v>
      </c>
      <c r="C2147">
        <v>146</v>
      </c>
      <c r="D2147">
        <f>SUMIF(B:B,cukier[[#This Row],[NIP]],C:C)</f>
        <v>26451</v>
      </c>
      <c r="E2147" s="2">
        <f>YEAR(cukier[[#This Row],[Data]])</f>
        <v>2014</v>
      </c>
      <c r="F2147" s="2">
        <f>VLOOKUP(cukier[[#This Row],[Rok]],$U$8:$V$17,2)*cukier[[#This Row],[Ilosc]]</f>
        <v>325.58</v>
      </c>
      <c r="G2147" s="2">
        <f>SUMIFS(C:C,A:A,"&lt;"&amp;A2147,B:B,cukier[[#This Row],[NIP]])+cukier[[#This Row],[Ilosc]]</f>
        <v>26120</v>
      </c>
      <c r="H2147" s="2">
        <f>IF(cukier[[#This Row],[Dotychczas Kupno]]&lt;100, 0,IF(cukier[[#This Row],[Dotychczas Kupno]]&lt;1000, 0.05, IF(cukier[[#This Row],[Dotychczas Kupno]]&lt;10000, 0.1, 0.2)))</f>
        <v>0.2</v>
      </c>
      <c r="I2147" s="2">
        <f>cukier[[#This Row],[Rabat]]*cukier[[#This Row],[Ilosc]]</f>
        <v>29.200000000000003</v>
      </c>
    </row>
    <row r="2148" spans="1:9" x14ac:dyDescent="0.25">
      <c r="A2148" s="1">
        <v>41984</v>
      </c>
      <c r="B2148" s="2" t="s">
        <v>58</v>
      </c>
      <c r="C2148">
        <v>197</v>
      </c>
      <c r="D2148">
        <f>SUMIF(B:B,cukier[[#This Row],[NIP]],C:C)</f>
        <v>1404</v>
      </c>
      <c r="E2148" s="2">
        <f>YEAR(cukier[[#This Row],[Data]])</f>
        <v>2014</v>
      </c>
      <c r="F2148" s="2">
        <f>VLOOKUP(cukier[[#This Row],[Rok]],$U$8:$V$17,2)*cukier[[#This Row],[Ilosc]]</f>
        <v>439.31</v>
      </c>
      <c r="G2148" s="2">
        <f>SUMIFS(C:C,A:A,"&lt;"&amp;A2148,B:B,cukier[[#This Row],[NIP]])+cukier[[#This Row],[Ilosc]]</f>
        <v>1404</v>
      </c>
      <c r="H2148" s="2">
        <f>IF(cukier[[#This Row],[Dotychczas Kupno]]&lt;100, 0,IF(cukier[[#This Row],[Dotychczas Kupno]]&lt;1000, 0.05, IF(cukier[[#This Row],[Dotychczas Kupno]]&lt;10000, 0.1, 0.2)))</f>
        <v>0.1</v>
      </c>
      <c r="I2148" s="2">
        <f>cukier[[#This Row],[Rabat]]*cukier[[#This Row],[Ilosc]]</f>
        <v>19.700000000000003</v>
      </c>
    </row>
    <row r="2149" spans="1:9" x14ac:dyDescent="0.25">
      <c r="A2149" s="1">
        <v>41986</v>
      </c>
      <c r="B2149" s="2" t="s">
        <v>17</v>
      </c>
      <c r="C2149">
        <v>482</v>
      </c>
      <c r="D2149">
        <f>SUMIF(B:B,cukier[[#This Row],[NIP]],C:C)</f>
        <v>19896</v>
      </c>
      <c r="E2149" s="2">
        <f>YEAR(cukier[[#This Row],[Data]])</f>
        <v>2014</v>
      </c>
      <c r="F2149" s="2">
        <f>VLOOKUP(cukier[[#This Row],[Rok]],$U$8:$V$17,2)*cukier[[#This Row],[Ilosc]]</f>
        <v>1074.8599999999999</v>
      </c>
      <c r="G2149" s="2">
        <f>SUMIFS(C:C,A:A,"&lt;"&amp;A2149,B:B,cukier[[#This Row],[NIP]])+cukier[[#This Row],[Ilosc]]</f>
        <v>19613</v>
      </c>
      <c r="H2149" s="2">
        <f>IF(cukier[[#This Row],[Dotychczas Kupno]]&lt;100, 0,IF(cukier[[#This Row],[Dotychczas Kupno]]&lt;1000, 0.05, IF(cukier[[#This Row],[Dotychczas Kupno]]&lt;10000, 0.1, 0.2)))</f>
        <v>0.2</v>
      </c>
      <c r="I2149" s="2">
        <f>cukier[[#This Row],[Rabat]]*cukier[[#This Row],[Ilosc]]</f>
        <v>96.4</v>
      </c>
    </row>
    <row r="2150" spans="1:9" x14ac:dyDescent="0.25">
      <c r="A2150" s="1">
        <v>41988</v>
      </c>
      <c r="B2150" s="2" t="s">
        <v>8</v>
      </c>
      <c r="C2150">
        <v>43</v>
      </c>
      <c r="D2150">
        <f>SUMIF(B:B,cukier[[#This Row],[NIP]],C:C)</f>
        <v>3835</v>
      </c>
      <c r="E2150" s="2">
        <f>YEAR(cukier[[#This Row],[Data]])</f>
        <v>2014</v>
      </c>
      <c r="F2150" s="2">
        <f>VLOOKUP(cukier[[#This Row],[Rok]],$U$8:$V$17,2)*cukier[[#This Row],[Ilosc]]</f>
        <v>95.89</v>
      </c>
      <c r="G2150" s="2">
        <f>SUMIFS(C:C,A:A,"&lt;"&amp;A2150,B:B,cukier[[#This Row],[NIP]])+cukier[[#This Row],[Ilosc]]</f>
        <v>3685</v>
      </c>
      <c r="H2150" s="2">
        <f>IF(cukier[[#This Row],[Dotychczas Kupno]]&lt;100, 0,IF(cukier[[#This Row],[Dotychczas Kupno]]&lt;1000, 0.05, IF(cukier[[#This Row],[Dotychczas Kupno]]&lt;10000, 0.1, 0.2)))</f>
        <v>0.1</v>
      </c>
      <c r="I2150" s="2">
        <f>cukier[[#This Row],[Rabat]]*cukier[[#This Row],[Ilosc]]</f>
        <v>4.3</v>
      </c>
    </row>
    <row r="2151" spans="1:9" x14ac:dyDescent="0.25">
      <c r="A2151" s="1">
        <v>41989</v>
      </c>
      <c r="B2151" s="2" t="s">
        <v>22</v>
      </c>
      <c r="C2151">
        <v>367</v>
      </c>
      <c r="D2151">
        <f>SUMIF(B:B,cukier[[#This Row],[NIP]],C:C)</f>
        <v>26025</v>
      </c>
      <c r="E2151" s="2">
        <f>YEAR(cukier[[#This Row],[Data]])</f>
        <v>2014</v>
      </c>
      <c r="F2151" s="2">
        <f>VLOOKUP(cukier[[#This Row],[Rok]],$U$8:$V$17,2)*cukier[[#This Row],[Ilosc]]</f>
        <v>818.41</v>
      </c>
      <c r="G2151" s="2">
        <f>SUMIFS(C:C,A:A,"&lt;"&amp;A2151,B:B,cukier[[#This Row],[NIP]])+cukier[[#This Row],[Ilosc]]</f>
        <v>25540</v>
      </c>
      <c r="H2151" s="2">
        <f>IF(cukier[[#This Row],[Dotychczas Kupno]]&lt;100, 0,IF(cukier[[#This Row],[Dotychczas Kupno]]&lt;1000, 0.05, IF(cukier[[#This Row],[Dotychczas Kupno]]&lt;10000, 0.1, 0.2)))</f>
        <v>0.2</v>
      </c>
      <c r="I2151" s="2">
        <f>cukier[[#This Row],[Rabat]]*cukier[[#This Row],[Ilosc]]</f>
        <v>73.400000000000006</v>
      </c>
    </row>
    <row r="2152" spans="1:9" x14ac:dyDescent="0.25">
      <c r="A2152" s="1">
        <v>41989</v>
      </c>
      <c r="B2152" s="2" t="s">
        <v>14</v>
      </c>
      <c r="C2152">
        <v>274</v>
      </c>
      <c r="D2152">
        <f>SUMIF(B:B,cukier[[#This Row],[NIP]],C:C)</f>
        <v>23660</v>
      </c>
      <c r="E2152" s="2">
        <f>YEAR(cukier[[#This Row],[Data]])</f>
        <v>2014</v>
      </c>
      <c r="F2152" s="2">
        <f>VLOOKUP(cukier[[#This Row],[Rok]],$U$8:$V$17,2)*cukier[[#This Row],[Ilosc]]</f>
        <v>611.02</v>
      </c>
      <c r="G2152" s="2">
        <f>SUMIFS(C:C,A:A,"&lt;"&amp;A2152,B:B,cukier[[#This Row],[NIP]])+cukier[[#This Row],[Ilosc]]</f>
        <v>23660</v>
      </c>
      <c r="H2152" s="2">
        <f>IF(cukier[[#This Row],[Dotychczas Kupno]]&lt;100, 0,IF(cukier[[#This Row],[Dotychczas Kupno]]&lt;1000, 0.05, IF(cukier[[#This Row],[Dotychczas Kupno]]&lt;10000, 0.1, 0.2)))</f>
        <v>0.2</v>
      </c>
      <c r="I2152" s="2">
        <f>cukier[[#This Row],[Rabat]]*cukier[[#This Row],[Ilosc]]</f>
        <v>54.800000000000004</v>
      </c>
    </row>
    <row r="2153" spans="1:9" x14ac:dyDescent="0.25">
      <c r="A2153" s="1">
        <v>41991</v>
      </c>
      <c r="B2153" s="2" t="s">
        <v>17</v>
      </c>
      <c r="C2153">
        <v>283</v>
      </c>
      <c r="D2153">
        <f>SUMIF(B:B,cukier[[#This Row],[NIP]],C:C)</f>
        <v>19896</v>
      </c>
      <c r="E2153" s="2">
        <f>YEAR(cukier[[#This Row],[Data]])</f>
        <v>2014</v>
      </c>
      <c r="F2153" s="2">
        <f>VLOOKUP(cukier[[#This Row],[Rok]],$U$8:$V$17,2)*cukier[[#This Row],[Ilosc]]</f>
        <v>631.09</v>
      </c>
      <c r="G2153" s="2">
        <f>SUMIFS(C:C,A:A,"&lt;"&amp;A2153,B:B,cukier[[#This Row],[NIP]])+cukier[[#This Row],[Ilosc]]</f>
        <v>19896</v>
      </c>
      <c r="H2153" s="2">
        <f>IF(cukier[[#This Row],[Dotychczas Kupno]]&lt;100, 0,IF(cukier[[#This Row],[Dotychczas Kupno]]&lt;1000, 0.05, IF(cukier[[#This Row],[Dotychczas Kupno]]&lt;10000, 0.1, 0.2)))</f>
        <v>0.2</v>
      </c>
      <c r="I2153" s="2">
        <f>cukier[[#This Row],[Rabat]]*cukier[[#This Row],[Ilosc]]</f>
        <v>56.6</v>
      </c>
    </row>
    <row r="2154" spans="1:9" x14ac:dyDescent="0.25">
      <c r="A2154" s="1">
        <v>41992</v>
      </c>
      <c r="B2154" s="2" t="s">
        <v>55</v>
      </c>
      <c r="C2154">
        <v>98</v>
      </c>
      <c r="D2154">
        <f>SUMIF(B:B,cukier[[#This Row],[NIP]],C:C)</f>
        <v>4926</v>
      </c>
      <c r="E2154" s="2">
        <f>YEAR(cukier[[#This Row],[Data]])</f>
        <v>2014</v>
      </c>
      <c r="F2154" s="2">
        <f>VLOOKUP(cukier[[#This Row],[Rok]],$U$8:$V$17,2)*cukier[[#This Row],[Ilosc]]</f>
        <v>218.54</v>
      </c>
      <c r="G2154" s="2">
        <f>SUMIFS(C:C,A:A,"&lt;"&amp;A2154,B:B,cukier[[#This Row],[NIP]])+cukier[[#This Row],[Ilosc]]</f>
        <v>4926</v>
      </c>
      <c r="H2154" s="2">
        <f>IF(cukier[[#This Row],[Dotychczas Kupno]]&lt;100, 0,IF(cukier[[#This Row],[Dotychczas Kupno]]&lt;1000, 0.05, IF(cukier[[#This Row],[Dotychczas Kupno]]&lt;10000, 0.1, 0.2)))</f>
        <v>0.1</v>
      </c>
      <c r="I2154" s="2">
        <f>cukier[[#This Row],[Rabat]]*cukier[[#This Row],[Ilosc]]</f>
        <v>9.8000000000000007</v>
      </c>
    </row>
    <row r="2155" spans="1:9" x14ac:dyDescent="0.25">
      <c r="A2155" s="1">
        <v>41993</v>
      </c>
      <c r="B2155" s="2" t="s">
        <v>22</v>
      </c>
      <c r="C2155">
        <v>485</v>
      </c>
      <c r="D2155">
        <f>SUMIF(B:B,cukier[[#This Row],[NIP]],C:C)</f>
        <v>26025</v>
      </c>
      <c r="E2155" s="2">
        <f>YEAR(cukier[[#This Row],[Data]])</f>
        <v>2014</v>
      </c>
      <c r="F2155" s="2">
        <f>VLOOKUP(cukier[[#This Row],[Rok]],$U$8:$V$17,2)*cukier[[#This Row],[Ilosc]]</f>
        <v>1081.55</v>
      </c>
      <c r="G2155" s="2">
        <f>SUMIFS(C:C,A:A,"&lt;"&amp;A2155,B:B,cukier[[#This Row],[NIP]])+cukier[[#This Row],[Ilosc]]</f>
        <v>26025</v>
      </c>
      <c r="H2155" s="2">
        <f>IF(cukier[[#This Row],[Dotychczas Kupno]]&lt;100, 0,IF(cukier[[#This Row],[Dotychczas Kupno]]&lt;1000, 0.05, IF(cukier[[#This Row],[Dotychczas Kupno]]&lt;10000, 0.1, 0.2)))</f>
        <v>0.2</v>
      </c>
      <c r="I2155" s="2">
        <f>cukier[[#This Row],[Rabat]]*cukier[[#This Row],[Ilosc]]</f>
        <v>97</v>
      </c>
    </row>
    <row r="2156" spans="1:9" x14ac:dyDescent="0.25">
      <c r="A2156" s="1">
        <v>41994</v>
      </c>
      <c r="B2156" s="2" t="s">
        <v>167</v>
      </c>
      <c r="C2156">
        <v>3</v>
      </c>
      <c r="D2156">
        <f>SUMIF(B:B,cukier[[#This Row],[NIP]],C:C)</f>
        <v>24</v>
      </c>
      <c r="E2156" s="2">
        <f>YEAR(cukier[[#This Row],[Data]])</f>
        <v>2014</v>
      </c>
      <c r="F2156" s="2">
        <f>VLOOKUP(cukier[[#This Row],[Rok]],$U$8:$V$17,2)*cukier[[#This Row],[Ilosc]]</f>
        <v>6.6899999999999995</v>
      </c>
      <c r="G2156" s="2">
        <f>SUMIFS(C:C,A:A,"&lt;"&amp;A2156,B:B,cukier[[#This Row],[NIP]])+cukier[[#This Row],[Ilosc]]</f>
        <v>24</v>
      </c>
      <c r="H2156" s="2">
        <f>IF(cukier[[#This Row],[Dotychczas Kupno]]&lt;100, 0,IF(cukier[[#This Row],[Dotychczas Kupno]]&lt;1000, 0.05, IF(cukier[[#This Row],[Dotychczas Kupno]]&lt;10000, 0.1, 0.2)))</f>
        <v>0</v>
      </c>
      <c r="I2156" s="2">
        <f>cukier[[#This Row],[Rabat]]*cukier[[#This Row],[Ilosc]]</f>
        <v>0</v>
      </c>
    </row>
    <row r="2157" spans="1:9" x14ac:dyDescent="0.25">
      <c r="A2157" s="1">
        <v>41996</v>
      </c>
      <c r="B2157" s="2" t="s">
        <v>45</v>
      </c>
      <c r="C2157">
        <v>331</v>
      </c>
      <c r="D2157">
        <f>SUMIF(B:B,cukier[[#This Row],[NIP]],C:C)</f>
        <v>26451</v>
      </c>
      <c r="E2157" s="2">
        <f>YEAR(cukier[[#This Row],[Data]])</f>
        <v>2014</v>
      </c>
      <c r="F2157" s="2">
        <f>VLOOKUP(cukier[[#This Row],[Rok]],$U$8:$V$17,2)*cukier[[#This Row],[Ilosc]]</f>
        <v>738.13</v>
      </c>
      <c r="G2157" s="2">
        <f>SUMIFS(C:C,A:A,"&lt;"&amp;A2157,B:B,cukier[[#This Row],[NIP]])+cukier[[#This Row],[Ilosc]]</f>
        <v>26451</v>
      </c>
      <c r="H2157" s="2">
        <f>IF(cukier[[#This Row],[Dotychczas Kupno]]&lt;100, 0,IF(cukier[[#This Row],[Dotychczas Kupno]]&lt;1000, 0.05, IF(cukier[[#This Row],[Dotychczas Kupno]]&lt;10000, 0.1, 0.2)))</f>
        <v>0.2</v>
      </c>
      <c r="I2157" s="2">
        <f>cukier[[#This Row],[Rabat]]*cukier[[#This Row],[Ilosc]]</f>
        <v>66.2</v>
      </c>
    </row>
    <row r="2158" spans="1:9" x14ac:dyDescent="0.25">
      <c r="A2158" s="1">
        <v>41997</v>
      </c>
      <c r="B2158" s="2" t="s">
        <v>8</v>
      </c>
      <c r="C2158">
        <v>150</v>
      </c>
      <c r="D2158">
        <f>SUMIF(B:B,cukier[[#This Row],[NIP]],C:C)</f>
        <v>3835</v>
      </c>
      <c r="E2158" s="2">
        <f>YEAR(cukier[[#This Row],[Data]])</f>
        <v>2014</v>
      </c>
      <c r="F2158" s="2">
        <f>VLOOKUP(cukier[[#This Row],[Rok]],$U$8:$V$17,2)*cukier[[#This Row],[Ilosc]]</f>
        <v>334.5</v>
      </c>
      <c r="G2158" s="2">
        <f>SUMIFS(C:C,A:A,"&lt;"&amp;A2158,B:B,cukier[[#This Row],[NIP]])+cukier[[#This Row],[Ilosc]]</f>
        <v>3835</v>
      </c>
      <c r="H2158" s="2">
        <f>IF(cukier[[#This Row],[Dotychczas Kupno]]&lt;100, 0,IF(cukier[[#This Row],[Dotychczas Kupno]]&lt;1000, 0.05, IF(cukier[[#This Row],[Dotychczas Kupno]]&lt;10000, 0.1, 0.2)))</f>
        <v>0.1</v>
      </c>
      <c r="I2158" s="2">
        <f>cukier[[#This Row],[Rabat]]*cukier[[#This Row],[Ilosc]]</f>
        <v>15</v>
      </c>
    </row>
    <row r="2159" spans="1:9" x14ac:dyDescent="0.25">
      <c r="A2159" s="1">
        <v>41998</v>
      </c>
      <c r="B2159" s="2" t="s">
        <v>7</v>
      </c>
      <c r="C2159">
        <v>463</v>
      </c>
      <c r="D2159">
        <f>SUMIF(B:B,cukier[[#This Row],[NIP]],C:C)</f>
        <v>27505</v>
      </c>
      <c r="E2159" s="2">
        <f>YEAR(cukier[[#This Row],[Data]])</f>
        <v>2014</v>
      </c>
      <c r="F2159" s="2">
        <f>VLOOKUP(cukier[[#This Row],[Rok]],$U$8:$V$17,2)*cukier[[#This Row],[Ilosc]]</f>
        <v>1032.49</v>
      </c>
      <c r="G2159" s="2">
        <f>SUMIFS(C:C,A:A,"&lt;"&amp;A2159,B:B,cukier[[#This Row],[NIP]])+cukier[[#This Row],[Ilosc]]</f>
        <v>27505</v>
      </c>
      <c r="H2159" s="2">
        <f>IF(cukier[[#This Row],[Dotychczas Kupno]]&lt;100, 0,IF(cukier[[#This Row],[Dotychczas Kupno]]&lt;1000, 0.05, IF(cukier[[#This Row],[Dotychczas Kupno]]&lt;10000, 0.1, 0.2)))</f>
        <v>0.2</v>
      </c>
      <c r="I2159" s="2">
        <f>cukier[[#This Row],[Rabat]]*cukier[[#This Row],[Ilosc]]</f>
        <v>92.600000000000009</v>
      </c>
    </row>
    <row r="2160" spans="1:9" x14ac:dyDescent="0.25">
      <c r="A2160" s="1">
        <v>41999</v>
      </c>
      <c r="B2160" s="2" t="s">
        <v>159</v>
      </c>
      <c r="C2160">
        <v>8</v>
      </c>
      <c r="D2160">
        <f>SUMIF(B:B,cukier[[#This Row],[NIP]],C:C)</f>
        <v>46</v>
      </c>
      <c r="E2160" s="2">
        <f>YEAR(cukier[[#This Row],[Data]])</f>
        <v>2014</v>
      </c>
      <c r="F2160" s="2">
        <f>VLOOKUP(cukier[[#This Row],[Rok]],$U$8:$V$17,2)*cukier[[#This Row],[Ilosc]]</f>
        <v>17.84</v>
      </c>
      <c r="G2160" s="2">
        <f>SUMIFS(C:C,A:A,"&lt;"&amp;A2160,B:B,cukier[[#This Row],[NIP]])+cukier[[#This Row],[Ilosc]]</f>
        <v>46</v>
      </c>
      <c r="H2160" s="2">
        <f>IF(cukier[[#This Row],[Dotychczas Kupno]]&lt;100, 0,IF(cukier[[#This Row],[Dotychczas Kupno]]&lt;1000, 0.05, IF(cukier[[#This Row],[Dotychczas Kupno]]&lt;10000, 0.1, 0.2)))</f>
        <v>0</v>
      </c>
      <c r="I2160" s="2">
        <f>cukier[[#This Row],[Rabat]]*cukier[[#This Row],[Ilosc]]</f>
        <v>0</v>
      </c>
    </row>
    <row r="2161" spans="1:9" x14ac:dyDescent="0.25">
      <c r="A2161" s="1">
        <v>41999</v>
      </c>
      <c r="B2161" s="2" t="s">
        <v>12</v>
      </c>
      <c r="C2161">
        <v>178</v>
      </c>
      <c r="D2161">
        <f>SUMIF(B:B,cukier[[#This Row],[NIP]],C:C)</f>
        <v>5492</v>
      </c>
      <c r="E2161" s="2">
        <f>YEAR(cukier[[#This Row],[Data]])</f>
        <v>2014</v>
      </c>
      <c r="F2161" s="2">
        <f>VLOOKUP(cukier[[#This Row],[Rok]],$U$8:$V$17,2)*cukier[[#This Row],[Ilosc]]</f>
        <v>396.94</v>
      </c>
      <c r="G2161" s="2">
        <f>SUMIFS(C:C,A:A,"&lt;"&amp;A2161,B:B,cukier[[#This Row],[NIP]])+cukier[[#This Row],[Ilosc]]</f>
        <v>5492</v>
      </c>
      <c r="H2161" s="2">
        <f>IF(cukier[[#This Row],[Dotychczas Kupno]]&lt;100, 0,IF(cukier[[#This Row],[Dotychczas Kupno]]&lt;1000, 0.05, IF(cukier[[#This Row],[Dotychczas Kupno]]&lt;10000, 0.1, 0.2)))</f>
        <v>0.1</v>
      </c>
      <c r="I2161" s="2">
        <f>cukier[[#This Row],[Rabat]]*cukier[[#This Row],[Ilosc]]</f>
        <v>17.8</v>
      </c>
    </row>
    <row r="2162" spans="1:9" x14ac:dyDescent="0.25">
      <c r="A2162" s="1">
        <v>42001</v>
      </c>
      <c r="B2162" s="2" t="s">
        <v>19</v>
      </c>
      <c r="C2162">
        <v>166</v>
      </c>
      <c r="D2162">
        <f>SUMIF(B:B,cukier[[#This Row],[NIP]],C:C)</f>
        <v>4784</v>
      </c>
      <c r="E2162" s="2">
        <f>YEAR(cukier[[#This Row],[Data]])</f>
        <v>2014</v>
      </c>
      <c r="F2162" s="2">
        <f>VLOOKUP(cukier[[#This Row],[Rok]],$U$8:$V$17,2)*cukier[[#This Row],[Ilosc]]</f>
        <v>370.18</v>
      </c>
      <c r="G2162" s="2">
        <f>SUMIFS(C:C,A:A,"&lt;"&amp;A2162,B:B,cukier[[#This Row],[NIP]])+cukier[[#This Row],[Ilosc]]</f>
        <v>4784</v>
      </c>
      <c r="H2162" s="2">
        <f>IF(cukier[[#This Row],[Dotychczas Kupno]]&lt;100, 0,IF(cukier[[#This Row],[Dotychczas Kupno]]&lt;1000, 0.05, IF(cukier[[#This Row],[Dotychczas Kupno]]&lt;10000, 0.1, 0.2)))</f>
        <v>0.1</v>
      </c>
      <c r="I2162" s="2">
        <f>cukier[[#This Row],[Rabat]]*cukier[[#This Row],[Ilosc]]</f>
        <v>16.600000000000001</v>
      </c>
    </row>
    <row r="2163" spans="1:9" x14ac:dyDescent="0.25">
      <c r="A2163" s="1">
        <v>42002</v>
      </c>
      <c r="B2163" s="2" t="s">
        <v>232</v>
      </c>
      <c r="C2163">
        <v>14</v>
      </c>
      <c r="D2163">
        <f>SUMIF(B:B,cukier[[#This Row],[NIP]],C:C)</f>
        <v>33</v>
      </c>
      <c r="E2163" s="2">
        <f>YEAR(cukier[[#This Row],[Data]])</f>
        <v>2014</v>
      </c>
      <c r="F2163" s="2">
        <f>VLOOKUP(cukier[[#This Row],[Rok]],$U$8:$V$17,2)*cukier[[#This Row],[Ilosc]]</f>
        <v>31.22</v>
      </c>
      <c r="G2163" s="2">
        <f>SUMIFS(C:C,A:A,"&lt;"&amp;A2163,B:B,cukier[[#This Row],[NIP]])+cukier[[#This Row],[Ilosc]]</f>
        <v>33</v>
      </c>
      <c r="H2163" s="2">
        <f>IF(cukier[[#This Row],[Dotychczas Kupno]]&lt;100, 0,IF(cukier[[#This Row],[Dotychczas Kupno]]&lt;1000, 0.05, IF(cukier[[#This Row],[Dotychczas Kupno]]&lt;10000, 0.1, 0.2)))</f>
        <v>0</v>
      </c>
      <c r="I2163" s="2">
        <f>cukier[[#This Row],[Rabat]]*cukier[[#This Row],[Ilosc]]</f>
        <v>0</v>
      </c>
    </row>
  </sheetData>
  <mergeCells count="1">
    <mergeCell ref="U7:V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D I p N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D I p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K T V h o B r L w J A E A A J M B A A A T A B w A R m 9 y b X V s Y X M v U 2 V j d G l v b j E u b S C i G A A o o B Q A A A A A A A A A A A A A A A A A A A A A A A A A A A B t j 0 1 L w 0 A Q h s 8 G 8 h + W 9 d L C E p r W D 7 D k U B I F D 4 q 2 6 U V X y p q M d m 2 y U 7 I T a S i 9 9 C 9 5 8 i z 9 X 2 4 J V Q / u Z X a e + X p f C x l p N G z S x n D o e 7 5 n 5 6 q C n G X 1 Q k P F I l Y A + R 5 z b / d Z f X 3 k u y 0 6 G N v 3 I M G s L s F Q 5 0 o X E M R o y C W 2 w + M L O b V Q W T l G q 2 u Z g F 0 Q L q X N 5 o j F L M f M y p t R O h 2 P p D Y v W J W K m o W S p X r r 9 8 J z m S g D s 7 u x b O 8 H t C L e F Y 8 J F L r U B F X E j 7 h g M R Z 1 a W w 0 E O z S Z J h r 8 x q F / d O e Y P c 1 E k y o K S D 6 / Q a 3 a O C p K 1 o f x / y h 1 G C c Y W T U L L m z k 6 p n 1 5 V W y t i 9 o n Z 9 2 i z B d n 5 c i / W a t 4 X Q K X C D w H J F s B H s w P s H T r C i P 3 z g + L W h s 5 N g v 3 K z 6 f q e N v 9 r G X 4 D U E s B A i 0 A F A A C A A g A D I p N W G I v b e W k A A A A 9 g A A A B I A A A A A A A A A A A A A A A A A A A A A A E N v b m Z p Z y 9 Q Y W N r Y W d l L n h t b F B L A Q I t A B Q A A g A I A A y K T V g P y u m r p A A A A O k A A A A T A A A A A A A A A A A A A A A A A P A A A A B b Q 2 9 u d G V u d F 9 U e X B l c 1 0 u e G 1 s U E s B A i 0 A F A A C A A g A D I p N W G g G s v A k A Q A A k w E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k A A A A A A A D 9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i Z j E y Z G J m L T Z k Y T I t N G Z l Y y 0 5 N z Z j L T U 4 O D M 3 Z m Z l N W M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1 Q x N j o x N j o y N C 4 y N D c x M j Y x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5 M U W I x x 3 E y U y + p 2 z Z 4 Y 5 w A A A A A C A A A A A A A Q Z g A A A A E A A C A A A A D q R j / Z U j I B L 5 e J R V R L s f 8 7 j / O s N L 1 y Y m 6 N m p / 4 W 1 s 6 8 g A A A A A O g A A A A A I A A C A A A A D 7 t S 7 O V W g I t S 9 c m S a G E b l N V / Y Q V 8 C A 2 C E 2 q p + j k 2 G T u l A A A A A s s H Q C Z 1 w l F 3 a 1 B S u J t Q i + j W d c s 9 3 c z 9 j t P / H t Q w Z k g o u V e N d o u 7 N l k Z Z A 7 V G K H Z G V 3 i e D b L A g 2 g E o W j 7 V o E f F 6 2 T 3 7 T x 8 0 P s M r H z j D s z 3 2 U A A A A B 4 n 8 S T 6 D t d + c 3 b L / q a 7 3 K b H P d p B a u l l + z H Q l U W s g z v 0 P 4 7 l e V Z O c j E D H W T X w E k 6 8 H k O V o E p R K y v 6 m Y 9 c O 5 8 J 8 z < / D a t a M a s h u p > 
</file>

<file path=customXml/itemProps1.xml><?xml version="1.0" encoding="utf-8"?>
<ds:datastoreItem xmlns:ds="http://schemas.openxmlformats.org/officeDocument/2006/customXml" ds:itemID="{37E3FF51-1C0D-49D4-B733-0848396E2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cukier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2024-02-13T16:54:21Z</dcterms:modified>
</cp:coreProperties>
</file>