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Rosiu\Desktop\school_docs\MATURA\informatyka\maj2010\zad5\"/>
    </mc:Choice>
  </mc:AlternateContent>
  <xr:revisionPtr revIDLastSave="0" documentId="13_ncr:1_{243DCD02-8612-44EC-8A0F-628D4AC17C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esel" sheetId="2" r:id="rId1"/>
    <sheet name="Arkusz1" sheetId="1" r:id="rId2"/>
  </sheets>
  <definedNames>
    <definedName name="ExternalData_1" localSheetId="0" hidden="1">pesel!$A$1:$A$151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2" l="1"/>
  <c r="U8" i="2"/>
  <c r="U9" i="2"/>
  <c r="U10" i="2"/>
  <c r="U6" i="2"/>
  <c r="Q1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E2" i="2"/>
  <c r="Q6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C2" i="2"/>
  <c r="Q5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B2" i="2"/>
  <c r="F2" i="2" s="1"/>
  <c r="B3" i="2"/>
  <c r="F3" i="2" s="1"/>
  <c r="B4" i="2"/>
  <c r="F4" i="2" s="1"/>
  <c r="B5" i="2"/>
  <c r="F5" i="2" s="1"/>
  <c r="B6" i="2"/>
  <c r="F6" i="2" s="1"/>
  <c r="B7" i="2"/>
  <c r="F7" i="2" s="1"/>
  <c r="B8" i="2"/>
  <c r="F8" i="2" s="1"/>
  <c r="B9" i="2"/>
  <c r="F9" i="2" s="1"/>
  <c r="B10" i="2"/>
  <c r="F10" i="2" s="1"/>
  <c r="B11" i="2"/>
  <c r="F11" i="2" s="1"/>
  <c r="B12" i="2"/>
  <c r="F12" i="2" s="1"/>
  <c r="B13" i="2"/>
  <c r="F13" i="2" s="1"/>
  <c r="B14" i="2"/>
  <c r="F14" i="2" s="1"/>
  <c r="B15" i="2"/>
  <c r="F15" i="2" s="1"/>
  <c r="B16" i="2"/>
  <c r="F16" i="2" s="1"/>
  <c r="B17" i="2"/>
  <c r="F17" i="2" s="1"/>
  <c r="B18" i="2"/>
  <c r="F18" i="2" s="1"/>
  <c r="B19" i="2"/>
  <c r="F19" i="2" s="1"/>
  <c r="B20" i="2"/>
  <c r="F20" i="2" s="1"/>
  <c r="B21" i="2"/>
  <c r="F21" i="2" s="1"/>
  <c r="B22" i="2"/>
  <c r="F22" i="2" s="1"/>
  <c r="B23" i="2"/>
  <c r="F23" i="2" s="1"/>
  <c r="B24" i="2"/>
  <c r="F24" i="2" s="1"/>
  <c r="B25" i="2"/>
  <c r="F25" i="2" s="1"/>
  <c r="B26" i="2"/>
  <c r="F26" i="2" s="1"/>
  <c r="B27" i="2"/>
  <c r="F27" i="2" s="1"/>
  <c r="B28" i="2"/>
  <c r="F28" i="2" s="1"/>
  <c r="B29" i="2"/>
  <c r="F29" i="2" s="1"/>
  <c r="B30" i="2"/>
  <c r="F30" i="2" s="1"/>
  <c r="B31" i="2"/>
  <c r="F31" i="2" s="1"/>
  <c r="B32" i="2"/>
  <c r="F32" i="2" s="1"/>
  <c r="B33" i="2"/>
  <c r="F33" i="2" s="1"/>
  <c r="B34" i="2"/>
  <c r="F34" i="2" s="1"/>
  <c r="B35" i="2"/>
  <c r="F35" i="2" s="1"/>
  <c r="B36" i="2"/>
  <c r="F36" i="2" s="1"/>
  <c r="B37" i="2"/>
  <c r="F37" i="2" s="1"/>
  <c r="B38" i="2"/>
  <c r="F38" i="2" s="1"/>
  <c r="B39" i="2"/>
  <c r="F39" i="2" s="1"/>
  <c r="B40" i="2"/>
  <c r="F40" i="2" s="1"/>
  <c r="B41" i="2"/>
  <c r="F41" i="2" s="1"/>
  <c r="B42" i="2"/>
  <c r="F42" i="2" s="1"/>
  <c r="B43" i="2"/>
  <c r="F43" i="2" s="1"/>
  <c r="B44" i="2"/>
  <c r="F44" i="2" s="1"/>
  <c r="B45" i="2"/>
  <c r="F45" i="2" s="1"/>
  <c r="B46" i="2"/>
  <c r="F46" i="2" s="1"/>
  <c r="B47" i="2"/>
  <c r="F47" i="2" s="1"/>
  <c r="B48" i="2"/>
  <c r="F48" i="2" s="1"/>
  <c r="B49" i="2"/>
  <c r="F49" i="2" s="1"/>
  <c r="B50" i="2"/>
  <c r="F50" i="2" s="1"/>
  <c r="B51" i="2"/>
  <c r="F51" i="2" s="1"/>
  <c r="B52" i="2"/>
  <c r="F52" i="2" s="1"/>
  <c r="B53" i="2"/>
  <c r="F53" i="2" s="1"/>
  <c r="B54" i="2"/>
  <c r="F54" i="2" s="1"/>
  <c r="B55" i="2"/>
  <c r="F55" i="2" s="1"/>
  <c r="B56" i="2"/>
  <c r="F56" i="2" s="1"/>
  <c r="B57" i="2"/>
  <c r="F57" i="2" s="1"/>
  <c r="B58" i="2"/>
  <c r="F58" i="2" s="1"/>
  <c r="B59" i="2"/>
  <c r="F59" i="2" s="1"/>
  <c r="B60" i="2"/>
  <c r="F60" i="2" s="1"/>
  <c r="B61" i="2"/>
  <c r="F61" i="2" s="1"/>
  <c r="B62" i="2"/>
  <c r="F62" i="2" s="1"/>
  <c r="B63" i="2"/>
  <c r="F63" i="2" s="1"/>
  <c r="B64" i="2"/>
  <c r="F64" i="2" s="1"/>
  <c r="B65" i="2"/>
  <c r="F65" i="2" s="1"/>
  <c r="B66" i="2"/>
  <c r="F66" i="2" s="1"/>
  <c r="B67" i="2"/>
  <c r="F67" i="2" s="1"/>
  <c r="B68" i="2"/>
  <c r="F68" i="2" s="1"/>
  <c r="B69" i="2"/>
  <c r="F69" i="2" s="1"/>
  <c r="B70" i="2"/>
  <c r="F70" i="2" s="1"/>
  <c r="B71" i="2"/>
  <c r="F71" i="2" s="1"/>
  <c r="B72" i="2"/>
  <c r="F72" i="2" s="1"/>
  <c r="B73" i="2"/>
  <c r="F73" i="2" s="1"/>
  <c r="B74" i="2"/>
  <c r="F74" i="2" s="1"/>
  <c r="B75" i="2"/>
  <c r="F75" i="2" s="1"/>
  <c r="B76" i="2"/>
  <c r="F76" i="2" s="1"/>
  <c r="B77" i="2"/>
  <c r="F77" i="2" s="1"/>
  <c r="B78" i="2"/>
  <c r="F78" i="2" s="1"/>
  <c r="B79" i="2"/>
  <c r="F79" i="2" s="1"/>
  <c r="B80" i="2"/>
  <c r="F80" i="2" s="1"/>
  <c r="B81" i="2"/>
  <c r="F81" i="2" s="1"/>
  <c r="B82" i="2"/>
  <c r="F82" i="2" s="1"/>
  <c r="B83" i="2"/>
  <c r="F83" i="2" s="1"/>
  <c r="B84" i="2"/>
  <c r="F84" i="2" s="1"/>
  <c r="B85" i="2"/>
  <c r="F85" i="2" s="1"/>
  <c r="B86" i="2"/>
  <c r="F86" i="2" s="1"/>
  <c r="B87" i="2"/>
  <c r="F87" i="2" s="1"/>
  <c r="B88" i="2"/>
  <c r="F88" i="2" s="1"/>
  <c r="B89" i="2"/>
  <c r="F89" i="2" s="1"/>
  <c r="B90" i="2"/>
  <c r="F90" i="2" s="1"/>
  <c r="B91" i="2"/>
  <c r="F91" i="2" s="1"/>
  <c r="B92" i="2"/>
  <c r="F92" i="2" s="1"/>
  <c r="B93" i="2"/>
  <c r="F93" i="2" s="1"/>
  <c r="B94" i="2"/>
  <c r="F94" i="2" s="1"/>
  <c r="B95" i="2"/>
  <c r="F95" i="2" s="1"/>
  <c r="B96" i="2"/>
  <c r="F96" i="2" s="1"/>
  <c r="B97" i="2"/>
  <c r="F97" i="2" s="1"/>
  <c r="B98" i="2"/>
  <c r="F98" i="2" s="1"/>
  <c r="B99" i="2"/>
  <c r="F99" i="2" s="1"/>
  <c r="B100" i="2"/>
  <c r="F100" i="2" s="1"/>
  <c r="B101" i="2"/>
  <c r="F101" i="2" s="1"/>
  <c r="B102" i="2"/>
  <c r="F102" i="2" s="1"/>
  <c r="B103" i="2"/>
  <c r="F103" i="2" s="1"/>
  <c r="B104" i="2"/>
  <c r="F104" i="2" s="1"/>
  <c r="B105" i="2"/>
  <c r="F105" i="2" s="1"/>
  <c r="B106" i="2"/>
  <c r="F106" i="2" s="1"/>
  <c r="B107" i="2"/>
  <c r="F107" i="2" s="1"/>
  <c r="B108" i="2"/>
  <c r="F108" i="2" s="1"/>
  <c r="B109" i="2"/>
  <c r="F109" i="2" s="1"/>
  <c r="B110" i="2"/>
  <c r="F110" i="2" s="1"/>
  <c r="B111" i="2"/>
  <c r="F111" i="2" s="1"/>
  <c r="B112" i="2"/>
  <c r="F112" i="2" s="1"/>
  <c r="B113" i="2"/>
  <c r="F113" i="2" s="1"/>
  <c r="B114" i="2"/>
  <c r="F114" i="2" s="1"/>
  <c r="B115" i="2"/>
  <c r="F115" i="2" s="1"/>
  <c r="B116" i="2"/>
  <c r="F116" i="2" s="1"/>
  <c r="B117" i="2"/>
  <c r="F117" i="2" s="1"/>
  <c r="B118" i="2"/>
  <c r="F118" i="2" s="1"/>
  <c r="B119" i="2"/>
  <c r="F119" i="2" s="1"/>
  <c r="B120" i="2"/>
  <c r="F120" i="2" s="1"/>
  <c r="B121" i="2"/>
  <c r="F121" i="2" s="1"/>
  <c r="B122" i="2"/>
  <c r="F122" i="2" s="1"/>
  <c r="B123" i="2"/>
  <c r="F123" i="2" s="1"/>
  <c r="B124" i="2"/>
  <c r="F124" i="2" s="1"/>
  <c r="B125" i="2"/>
  <c r="F125" i="2" s="1"/>
  <c r="B126" i="2"/>
  <c r="F126" i="2" s="1"/>
  <c r="B127" i="2"/>
  <c r="F127" i="2" s="1"/>
  <c r="B128" i="2"/>
  <c r="F128" i="2" s="1"/>
  <c r="B129" i="2"/>
  <c r="F129" i="2" s="1"/>
  <c r="B130" i="2"/>
  <c r="F130" i="2" s="1"/>
  <c r="B131" i="2"/>
  <c r="F131" i="2" s="1"/>
  <c r="B132" i="2"/>
  <c r="F132" i="2" s="1"/>
  <c r="B133" i="2"/>
  <c r="F133" i="2" s="1"/>
  <c r="B134" i="2"/>
  <c r="F134" i="2" s="1"/>
  <c r="B135" i="2"/>
  <c r="F135" i="2" s="1"/>
  <c r="B136" i="2"/>
  <c r="F136" i="2" s="1"/>
  <c r="B137" i="2"/>
  <c r="F137" i="2" s="1"/>
  <c r="B138" i="2"/>
  <c r="F138" i="2" s="1"/>
  <c r="B139" i="2"/>
  <c r="F139" i="2" s="1"/>
  <c r="B140" i="2"/>
  <c r="F140" i="2" s="1"/>
  <c r="B141" i="2"/>
  <c r="F141" i="2" s="1"/>
  <c r="B142" i="2"/>
  <c r="F142" i="2" s="1"/>
  <c r="B143" i="2"/>
  <c r="F143" i="2" s="1"/>
  <c r="B144" i="2"/>
  <c r="F144" i="2" s="1"/>
  <c r="B145" i="2"/>
  <c r="F145" i="2" s="1"/>
  <c r="B146" i="2"/>
  <c r="F146" i="2" s="1"/>
  <c r="B147" i="2"/>
  <c r="F147" i="2" s="1"/>
  <c r="B148" i="2"/>
  <c r="F148" i="2" s="1"/>
  <c r="B149" i="2"/>
  <c r="F149" i="2" s="1"/>
  <c r="B150" i="2"/>
  <c r="F150" i="2" s="1"/>
  <c r="B151" i="2"/>
  <c r="F15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0FA027-B86B-409F-A2C1-1428C5C8620D}" keepAlive="1" name="Zapytanie — pesel" description="Połączenie z zapytaniem „pesel” w skoroszycie." type="5" refreshedVersion="8" background="1" saveData="1">
    <dbPr connection="Provider=Microsoft.Mashup.OleDb.1;Data Source=$Workbook$;Location=pesel;Extended Properties=&quot;&quot;" command="SELECT * FROM [pesel]"/>
  </connection>
</connections>
</file>

<file path=xl/sharedStrings.xml><?xml version="1.0" encoding="utf-8"?>
<sst xmlns="http://schemas.openxmlformats.org/spreadsheetml/2006/main" count="168" uniqueCount="168">
  <si>
    <t>53082806059</t>
  </si>
  <si>
    <t>89100192752</t>
  </si>
  <si>
    <t>85111779283</t>
  </si>
  <si>
    <t>86080941169</t>
  </si>
  <si>
    <t>89011129700</t>
  </si>
  <si>
    <t>62033089803</t>
  </si>
  <si>
    <t>62092569090</t>
  </si>
  <si>
    <t>64063159211</t>
  </si>
  <si>
    <t>88120262427</t>
  </si>
  <si>
    <t>75121005045</t>
  </si>
  <si>
    <t>74121108598</t>
  </si>
  <si>
    <t>67112966668</t>
  </si>
  <si>
    <t>89010737704</t>
  </si>
  <si>
    <t>52101156863</t>
  </si>
  <si>
    <t>91032272651</t>
  </si>
  <si>
    <t>75032006098</t>
  </si>
  <si>
    <t>55110906690</t>
  </si>
  <si>
    <t>67103111042</t>
  </si>
  <si>
    <t>77072919805</t>
  </si>
  <si>
    <t>92022716243</t>
  </si>
  <si>
    <t>83041812338</t>
  </si>
  <si>
    <t>86072032543</t>
  </si>
  <si>
    <t>71110410883</t>
  </si>
  <si>
    <t>73070871368</t>
  </si>
  <si>
    <t>74040249598</t>
  </si>
  <si>
    <t>85052135674</t>
  </si>
  <si>
    <t>70053179170</t>
  </si>
  <si>
    <t>89021468413</t>
  </si>
  <si>
    <t>64040919575</t>
  </si>
  <si>
    <t>66100294134</t>
  </si>
  <si>
    <t>63102092944</t>
  </si>
  <si>
    <t>89040205480</t>
  </si>
  <si>
    <t>74123184206</t>
  </si>
  <si>
    <t>88080204509</t>
  </si>
  <si>
    <t>70032057433</t>
  </si>
  <si>
    <t>89081421445</t>
  </si>
  <si>
    <t>66113183995</t>
  </si>
  <si>
    <t>56111161549</t>
  </si>
  <si>
    <t>78103188695</t>
  </si>
  <si>
    <t>88080601948</t>
  </si>
  <si>
    <t>71093058856</t>
  </si>
  <si>
    <t>64022301455</t>
  </si>
  <si>
    <t>65102086116</t>
  </si>
  <si>
    <t>68112117597</t>
  </si>
  <si>
    <t>70101195486</t>
  </si>
  <si>
    <t>77111084850</t>
  </si>
  <si>
    <t>78123189018</t>
  </si>
  <si>
    <t>79110673709</t>
  </si>
  <si>
    <t>74120284541</t>
  </si>
  <si>
    <t>89082179879</t>
  </si>
  <si>
    <t>86070630583</t>
  </si>
  <si>
    <t>63122755182</t>
  </si>
  <si>
    <t>90112004373</t>
  </si>
  <si>
    <t>54043010088</t>
  </si>
  <si>
    <t>69122174118</t>
  </si>
  <si>
    <t>84051294894</t>
  </si>
  <si>
    <t>66111176164</t>
  </si>
  <si>
    <t>71112677514</t>
  </si>
  <si>
    <t>89040633348</t>
  </si>
  <si>
    <t>90053120136</t>
  </si>
  <si>
    <t>75123199317</t>
  </si>
  <si>
    <t>73112328551</t>
  </si>
  <si>
    <t>85031079443</t>
  </si>
  <si>
    <t>85052568643</t>
  </si>
  <si>
    <t>55022153432</t>
  </si>
  <si>
    <t>83041947282</t>
  </si>
  <si>
    <t>86081443325</t>
  </si>
  <si>
    <t>59110570565</t>
  </si>
  <si>
    <t>66063014631</t>
  </si>
  <si>
    <t>67120749923</t>
  </si>
  <si>
    <t>89081519801</t>
  </si>
  <si>
    <t>70120794633</t>
  </si>
  <si>
    <t>76121186303</t>
  </si>
  <si>
    <t>72031096705</t>
  </si>
  <si>
    <t>61100157652</t>
  </si>
  <si>
    <t>79012564484</t>
  </si>
  <si>
    <t>88111094545</t>
  </si>
  <si>
    <t>89040876453</t>
  </si>
  <si>
    <t>89120952161</t>
  </si>
  <si>
    <t>59083036077</t>
  </si>
  <si>
    <t>61121020469</t>
  </si>
  <si>
    <t>89040185241</t>
  </si>
  <si>
    <t>88080416256</t>
  </si>
  <si>
    <t>61032479116</t>
  </si>
  <si>
    <t>54020837137</t>
  </si>
  <si>
    <t>87072724289</t>
  </si>
  <si>
    <t>88103032931</t>
  </si>
  <si>
    <t>59042989686</t>
  </si>
  <si>
    <t>91023191330</t>
  </si>
  <si>
    <t>59031152059</t>
  </si>
  <si>
    <t>84112185145</t>
  </si>
  <si>
    <t>60102890107</t>
  </si>
  <si>
    <t>84050694367</t>
  </si>
  <si>
    <t>89041133472</t>
  </si>
  <si>
    <t>82072219267</t>
  </si>
  <si>
    <t>57102202414</t>
  </si>
  <si>
    <t>55123128973</t>
  </si>
  <si>
    <t>86070511185</t>
  </si>
  <si>
    <t>81101148770</t>
  </si>
  <si>
    <t>87071164662</t>
  </si>
  <si>
    <t>51011153311</t>
  </si>
  <si>
    <t>89052085069</t>
  </si>
  <si>
    <t>50102636355</t>
  </si>
  <si>
    <t>89011581319</t>
  </si>
  <si>
    <t>53122299122</t>
  </si>
  <si>
    <t>75113162747</t>
  </si>
  <si>
    <t>89102588171</t>
  </si>
  <si>
    <t>89022379914</t>
  </si>
  <si>
    <t>92080709353</t>
  </si>
  <si>
    <t>50101111305</t>
  </si>
  <si>
    <t>89042620494</t>
  </si>
  <si>
    <t>51102573842</t>
  </si>
  <si>
    <t>89021697637</t>
  </si>
  <si>
    <t>63092608644</t>
  </si>
  <si>
    <t>78102945963</t>
  </si>
  <si>
    <t>86061995325</t>
  </si>
  <si>
    <t>78011115028</t>
  </si>
  <si>
    <t>89042750933</t>
  </si>
  <si>
    <t>89112466825</t>
  </si>
  <si>
    <t>89020265394</t>
  </si>
  <si>
    <t>66100651663</t>
  </si>
  <si>
    <t>65062892381</t>
  </si>
  <si>
    <t>69030626134</t>
  </si>
  <si>
    <t>67113048790</t>
  </si>
  <si>
    <t>84051840149</t>
  </si>
  <si>
    <t>57073163051</t>
  </si>
  <si>
    <t>81081010863</t>
  </si>
  <si>
    <t>89062644823</t>
  </si>
  <si>
    <t>52110446139</t>
  </si>
  <si>
    <t>50021011352</t>
  </si>
  <si>
    <t>65092056892</t>
  </si>
  <si>
    <t>85052605175</t>
  </si>
  <si>
    <t>89032143350</t>
  </si>
  <si>
    <t>71123061643</t>
  </si>
  <si>
    <t>73103000844</t>
  </si>
  <si>
    <t>89012630357</t>
  </si>
  <si>
    <t>73010399576</t>
  </si>
  <si>
    <t>87070895372</t>
  </si>
  <si>
    <t>60061144469</t>
  </si>
  <si>
    <t>76043169949</t>
  </si>
  <si>
    <t>79101146737</t>
  </si>
  <si>
    <t>76043054555</t>
  </si>
  <si>
    <t>89082608599</t>
  </si>
  <si>
    <t>76122752028</t>
  </si>
  <si>
    <t>77120835871</t>
  </si>
  <si>
    <t>89010293604</t>
  </si>
  <si>
    <t>89091482250</t>
  </si>
  <si>
    <t>58122188027</t>
  </si>
  <si>
    <t>89052295172</t>
  </si>
  <si>
    <t>79070627831</t>
  </si>
  <si>
    <t>PESEL</t>
  </si>
  <si>
    <t>Rok</t>
  </si>
  <si>
    <t>Mies</t>
  </si>
  <si>
    <t>Dzien</t>
  </si>
  <si>
    <t>Plec</t>
  </si>
  <si>
    <t>Dekada</t>
  </si>
  <si>
    <t>Ur. W grudniu</t>
  </si>
  <si>
    <t>Liczba kobiet</t>
  </si>
  <si>
    <t>Powt. Rok</t>
  </si>
  <si>
    <t>Max. Rok. Wyst</t>
  </si>
  <si>
    <t>dziesięciolecie</t>
  </si>
  <si>
    <t>urodzonych</t>
  </si>
  <si>
    <t>przed</t>
  </si>
  <si>
    <t>1950-1959</t>
  </si>
  <si>
    <t>1970-1979</t>
  </si>
  <si>
    <t>1960-1969</t>
  </si>
  <si>
    <t>1980-1989</t>
  </si>
  <si>
    <t>1990-1999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</si>
</sst>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38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1" xfId="1"/>
    <xf numFmtId="0" fontId="1" fillId="2" borderId="1" xfId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</cellXfs>
  <cellStyles count="2">
    <cellStyle name="Dane wyjściowe" xfId="1" builtinId="21"/>
    <cellStyle name="Normalny" xfId="0" builtinId="0"/>
  </cellStyles>
  <dxfs count="10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Procentowy rozkład ilości</a:t>
            </a:r>
            <a:r>
              <a:rPr lang="pl-PL" baseline="0"/>
              <a:t> osób urodzonych w poszczególnych latach (dekadach)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pesel!$S$6:$S$10</c:f>
              <c:strCache>
                <c:ptCount val="5"/>
                <c:pt idx="0">
                  <c:v>1950-1959</c:v>
                </c:pt>
                <c:pt idx="1">
                  <c:v>1960-1969</c:v>
                </c:pt>
                <c:pt idx="2">
                  <c:v>1970-1979</c:v>
                </c:pt>
                <c:pt idx="3">
                  <c:v>1980-1989</c:v>
                </c:pt>
                <c:pt idx="4">
                  <c:v>1990-1999</c:v>
                </c:pt>
              </c:strCache>
            </c:strRef>
          </c:cat>
          <c:val>
            <c:numRef>
              <c:f>pesel!$U$6:$U$10</c:f>
              <c:numCache>
                <c:formatCode>General</c:formatCode>
                <c:ptCount val="5"/>
                <c:pt idx="0">
                  <c:v>22</c:v>
                </c:pt>
                <c:pt idx="1">
                  <c:v>28</c:v>
                </c:pt>
                <c:pt idx="2">
                  <c:v>36</c:v>
                </c:pt>
                <c:pt idx="3">
                  <c:v>58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C-4FDF-86A6-F11ABBF17F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16</xdr:row>
      <xdr:rowOff>138112</xdr:rowOff>
    </xdr:from>
    <xdr:to>
      <xdr:col>20</xdr:col>
      <xdr:colOff>457200</xdr:colOff>
      <xdr:row>31</xdr:row>
      <xdr:rowOff>23812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EB74D1E-948A-8AEC-FF95-157E7F18A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5CB7861-05D6-450B-A0A6-DBEA83EF2123}" autoFormatId="16" applyNumberFormats="0" applyBorderFormats="0" applyFontFormats="0" applyPatternFormats="0" applyAlignmentFormats="0" applyWidthHeightFormats="0">
  <queryTableRefresh nextId="8" unboundColumnsRight="6">
    <queryTableFields count="7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EA20B8-F083-4028-9CE2-30608FFBC19E}" name="pesel" displayName="pesel" ref="A1:G151" tableType="queryTable" totalsRowShown="0" headerRowDxfId="9" dataDxfId="8">
  <autoFilter ref="A1:G151" xr:uid="{4BEA20B8-F083-4028-9CE2-30608FFBC19E}"/>
  <tableColumns count="7">
    <tableColumn id="1" xr3:uid="{E33F5DCF-1FFB-4514-9A68-529C9B053EC7}" uniqueName="1" name="PESEL" queryTableFieldId="1" dataDxfId="7"/>
    <tableColumn id="2" xr3:uid="{B7AB980B-CA8A-44EB-AF85-978E9C774A78}" uniqueName="2" name="Rok" queryTableFieldId="2" dataDxfId="6">
      <calculatedColumnFormula>MID(pesel[[#This Row],[PESEL]], 1,2)</calculatedColumnFormula>
    </tableColumn>
    <tableColumn id="3" xr3:uid="{37F95F21-7598-4B8E-9835-50F5080EE384}" uniqueName="3" name="Mies" queryTableFieldId="3" dataDxfId="5">
      <calculatedColumnFormula>MID(pesel[[#This Row],[PESEL]],3,2)</calculatedColumnFormula>
    </tableColumn>
    <tableColumn id="4" xr3:uid="{DD88BAA0-1AE7-40F8-90F8-79AB7E7D32CA}" uniqueName="4" name="Dzien" queryTableFieldId="4" dataDxfId="4">
      <calculatedColumnFormula>MID(pesel[[#This Row],[PESEL]],5,2)</calculatedColumnFormula>
    </tableColumn>
    <tableColumn id="5" xr3:uid="{BB042959-0E38-4D2B-8B57-D5B4380A43E6}" uniqueName="5" name="Plec" queryTableFieldId="5" dataDxfId="3">
      <calculatedColumnFormula>IF(MOD(_xlfn.NUMBERVALUE(MID(pesel[[#This Row],[PESEL]], 10, 1)), 2) = 0, "K", "M")</calculatedColumnFormula>
    </tableColumn>
    <tableColumn id="6" xr3:uid="{4835EADF-32CA-4461-B94A-8E4454076A57}" uniqueName="6" name="Dekada" queryTableFieldId="6" dataDxfId="2">
      <calculatedColumnFormula>ROUNDDOWN(_xlfn.NUMBERVALUE(pesel[[#This Row],[Rok]]) / 10,0) * 10</calculatedColumnFormula>
    </tableColumn>
    <tableColumn id="7" xr3:uid="{AA07A89A-0B3E-401D-8AC7-E86D4177F15A}" uniqueName="7" name="Powt. Rok" queryTableFieldId="7" dataDxfId="1">
      <calculatedColumnFormula>COUNTIF(B:B,pesel[[#This Row],[Rok]])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0156C-FEC2-482C-A1F8-305433F8BB4B}">
  <dimension ref="A1:U151"/>
  <sheetViews>
    <sheetView tabSelected="1" workbookViewId="0">
      <selection activeCell="W17" sqref="W17"/>
    </sheetView>
  </sheetViews>
  <sheetFormatPr defaultRowHeight="15" x14ac:dyDescent="0.25"/>
  <cols>
    <col min="1" max="1" width="12" bestFit="1" customWidth="1"/>
    <col min="2" max="7" width="9.140625" style="1"/>
    <col min="20" max="20" width="14.28515625" customWidth="1"/>
    <col min="21" max="21" width="11.85546875" customWidth="1"/>
  </cols>
  <sheetData>
    <row r="1" spans="1:21" x14ac:dyDescent="0.25">
      <c r="A1" s="2" t="s">
        <v>150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158</v>
      </c>
    </row>
    <row r="2" spans="1:21" x14ac:dyDescent="0.25">
      <c r="A2" s="2" t="s">
        <v>0</v>
      </c>
      <c r="B2" s="1" t="str">
        <f>MID(pesel[[#This Row],[PESEL]], 1,2)</f>
        <v>53</v>
      </c>
      <c r="C2" s="1" t="str">
        <f>MID(pesel[[#This Row],[PESEL]],3,2)</f>
        <v>08</v>
      </c>
      <c r="D2" s="1" t="str">
        <f>MID(pesel[[#This Row],[PESEL]],5,2)</f>
        <v>28</v>
      </c>
      <c r="E2" s="1" t="str">
        <f>IF(MOD(_xlfn.NUMBERVALUE(MID(pesel[[#This Row],[PESEL]], 10, 1)), 2) = 0, "K", "M")</f>
        <v>M</v>
      </c>
      <c r="F2" s="1">
        <f>ROUNDDOWN(_xlfn.NUMBERVALUE(pesel[[#This Row],[Rok]]) / 10,0) * 10</f>
        <v>50</v>
      </c>
      <c r="G2" s="1">
        <f>COUNTIF(B:B,pesel[[#This Row],[Rok]])</f>
        <v>2</v>
      </c>
    </row>
    <row r="3" spans="1:21" x14ac:dyDescent="0.25">
      <c r="A3" s="2" t="s">
        <v>1</v>
      </c>
      <c r="B3" s="1" t="str">
        <f>MID(pesel[[#This Row],[PESEL]], 1,2)</f>
        <v>89</v>
      </c>
      <c r="C3" s="1" t="str">
        <f>MID(pesel[[#This Row],[PESEL]],3,2)</f>
        <v>10</v>
      </c>
      <c r="D3" s="1" t="str">
        <f>MID(pesel[[#This Row],[PESEL]],5,2)</f>
        <v>01</v>
      </c>
      <c r="E3" s="1" t="str">
        <f>IF(MOD(_xlfn.NUMBERVALUE(MID(pesel[[#This Row],[PESEL]], 10, 1)), 2) = 0, "K", "M")</f>
        <v>M</v>
      </c>
      <c r="F3" s="1">
        <f>ROUNDDOWN(_xlfn.NUMBERVALUE(pesel[[#This Row],[Rok]]) / 10,0) * 10</f>
        <v>80</v>
      </c>
      <c r="G3" s="1">
        <f>COUNTIF(B:B,pesel[[#This Row],[Rok]])</f>
        <v>29</v>
      </c>
    </row>
    <row r="4" spans="1:21" x14ac:dyDescent="0.25">
      <c r="A4" s="2" t="s">
        <v>2</v>
      </c>
      <c r="B4" s="1" t="str">
        <f>MID(pesel[[#This Row],[PESEL]], 1,2)</f>
        <v>85</v>
      </c>
      <c r="C4" s="1" t="str">
        <f>MID(pesel[[#This Row],[PESEL]],3,2)</f>
        <v>11</v>
      </c>
      <c r="D4" s="1" t="str">
        <f>MID(pesel[[#This Row],[PESEL]],5,2)</f>
        <v>17</v>
      </c>
      <c r="E4" s="1" t="str">
        <f>IF(MOD(_xlfn.NUMBERVALUE(MID(pesel[[#This Row],[PESEL]], 10, 1)), 2) = 0, "K", "M")</f>
        <v>K</v>
      </c>
      <c r="F4" s="1">
        <f>ROUNDDOWN(_xlfn.NUMBERVALUE(pesel[[#This Row],[Rok]]) / 10,0) * 10</f>
        <v>80</v>
      </c>
      <c r="G4" s="1">
        <f>COUNTIF(B:B,pesel[[#This Row],[Rok]])</f>
        <v>5</v>
      </c>
    </row>
    <row r="5" spans="1:21" x14ac:dyDescent="0.25">
      <c r="A5" s="2" t="s">
        <v>3</v>
      </c>
      <c r="B5" s="1" t="str">
        <f>MID(pesel[[#This Row],[PESEL]], 1,2)</f>
        <v>86</v>
      </c>
      <c r="C5" s="1" t="str">
        <f>MID(pesel[[#This Row],[PESEL]],3,2)</f>
        <v>08</v>
      </c>
      <c r="D5" s="1" t="str">
        <f>MID(pesel[[#This Row],[PESEL]],5,2)</f>
        <v>09</v>
      </c>
      <c r="E5" s="1" t="str">
        <f>IF(MOD(_xlfn.NUMBERVALUE(MID(pesel[[#This Row],[PESEL]], 10, 1)), 2) = 0, "K", "M")</f>
        <v>K</v>
      </c>
      <c r="F5" s="1">
        <f>ROUNDDOWN(_xlfn.NUMBERVALUE(pesel[[#This Row],[Rok]]) / 10,0) * 10</f>
        <v>80</v>
      </c>
      <c r="G5" s="1">
        <f>COUNTIF(B:B,pesel[[#This Row],[Rok]])</f>
        <v>6</v>
      </c>
      <c r="O5" s="4" t="s">
        <v>156</v>
      </c>
      <c r="P5" s="4"/>
      <c r="Q5" s="3">
        <f>COUNTIF(C:C, "12")</f>
        <v>20</v>
      </c>
      <c r="S5" s="3" t="s">
        <v>162</v>
      </c>
      <c r="T5" s="3" t="s">
        <v>160</v>
      </c>
      <c r="U5" s="3" t="s">
        <v>161</v>
      </c>
    </row>
    <row r="6" spans="1:21" x14ac:dyDescent="0.25">
      <c r="A6" s="2" t="s">
        <v>4</v>
      </c>
      <c r="B6" s="1" t="str">
        <f>MID(pesel[[#This Row],[PESEL]], 1,2)</f>
        <v>89</v>
      </c>
      <c r="C6" s="1" t="str">
        <f>MID(pesel[[#This Row],[PESEL]],3,2)</f>
        <v>01</v>
      </c>
      <c r="D6" s="1" t="str">
        <f>MID(pesel[[#This Row],[PESEL]],5,2)</f>
        <v>11</v>
      </c>
      <c r="E6" s="1" t="str">
        <f>IF(MOD(_xlfn.NUMBERVALUE(MID(pesel[[#This Row],[PESEL]], 10, 1)), 2) = 0, "K", "M")</f>
        <v>K</v>
      </c>
      <c r="F6" s="1">
        <f>ROUNDDOWN(_xlfn.NUMBERVALUE(pesel[[#This Row],[Rok]]) / 10,0) * 10</f>
        <v>80</v>
      </c>
      <c r="G6" s="1">
        <f>COUNTIF(B:B,pesel[[#This Row],[Rok]])</f>
        <v>29</v>
      </c>
      <c r="O6" s="4" t="s">
        <v>157</v>
      </c>
      <c r="P6" s="4"/>
      <c r="Q6" s="3">
        <f>COUNTIF(E:E, "K")</f>
        <v>74</v>
      </c>
      <c r="S6" s="3" t="s">
        <v>163</v>
      </c>
      <c r="T6" s="3">
        <v>50</v>
      </c>
      <c r="U6" s="3">
        <f>COUNTIF(F:F,T6)</f>
        <v>22</v>
      </c>
    </row>
    <row r="7" spans="1:21" x14ac:dyDescent="0.25">
      <c r="A7" s="2" t="s">
        <v>5</v>
      </c>
      <c r="B7" s="1" t="str">
        <f>MID(pesel[[#This Row],[PESEL]], 1,2)</f>
        <v>62</v>
      </c>
      <c r="C7" s="1" t="str">
        <f>MID(pesel[[#This Row],[PESEL]],3,2)</f>
        <v>03</v>
      </c>
      <c r="D7" s="1" t="str">
        <f>MID(pesel[[#This Row],[PESEL]],5,2)</f>
        <v>30</v>
      </c>
      <c r="E7" s="1" t="str">
        <f>IF(MOD(_xlfn.NUMBERVALUE(MID(pesel[[#This Row],[PESEL]], 10, 1)), 2) = 0, "K", "M")</f>
        <v>K</v>
      </c>
      <c r="F7" s="1">
        <f>ROUNDDOWN(_xlfn.NUMBERVALUE(pesel[[#This Row],[Rok]]) / 10,0) * 10</f>
        <v>60</v>
      </c>
      <c r="G7" s="1">
        <f>COUNTIF(B:B,pesel[[#This Row],[Rok]])</f>
        <v>2</v>
      </c>
      <c r="S7" s="3" t="s">
        <v>165</v>
      </c>
      <c r="T7" s="3">
        <v>60</v>
      </c>
      <c r="U7" s="3">
        <f t="shared" ref="U7:U10" si="0">COUNTIF(F:F,T7)</f>
        <v>28</v>
      </c>
    </row>
    <row r="8" spans="1:21" x14ac:dyDescent="0.25">
      <c r="A8" s="2" t="s">
        <v>6</v>
      </c>
      <c r="B8" s="1" t="str">
        <f>MID(pesel[[#This Row],[PESEL]], 1,2)</f>
        <v>62</v>
      </c>
      <c r="C8" s="1" t="str">
        <f>MID(pesel[[#This Row],[PESEL]],3,2)</f>
        <v>09</v>
      </c>
      <c r="D8" s="1" t="str">
        <f>MID(pesel[[#This Row],[PESEL]],5,2)</f>
        <v>25</v>
      </c>
      <c r="E8" s="1" t="str">
        <f>IF(MOD(_xlfn.NUMBERVALUE(MID(pesel[[#This Row],[PESEL]], 10, 1)), 2) = 0, "K", "M")</f>
        <v>M</v>
      </c>
      <c r="F8" s="1">
        <f>ROUNDDOWN(_xlfn.NUMBERVALUE(pesel[[#This Row],[Rok]]) / 10,0) * 10</f>
        <v>60</v>
      </c>
      <c r="G8" s="1">
        <f>COUNTIF(B:B,pesel[[#This Row],[Rok]])</f>
        <v>2</v>
      </c>
      <c r="S8" s="3" t="s">
        <v>164</v>
      </c>
      <c r="T8" s="3">
        <v>70</v>
      </c>
      <c r="U8" s="3">
        <f t="shared" si="0"/>
        <v>36</v>
      </c>
    </row>
    <row r="9" spans="1:21" x14ac:dyDescent="0.25">
      <c r="A9" s="2" t="s">
        <v>7</v>
      </c>
      <c r="B9" s="1" t="str">
        <f>MID(pesel[[#This Row],[PESEL]], 1,2)</f>
        <v>64</v>
      </c>
      <c r="C9" s="1" t="str">
        <f>MID(pesel[[#This Row],[PESEL]],3,2)</f>
        <v>06</v>
      </c>
      <c r="D9" s="1" t="str">
        <f>MID(pesel[[#This Row],[PESEL]],5,2)</f>
        <v>31</v>
      </c>
      <c r="E9" s="1" t="str">
        <f>IF(MOD(_xlfn.NUMBERVALUE(MID(pesel[[#This Row],[PESEL]], 10, 1)), 2) = 0, "K", "M")</f>
        <v>M</v>
      </c>
      <c r="F9" s="1">
        <f>ROUNDDOWN(_xlfn.NUMBERVALUE(pesel[[#This Row],[Rok]]) / 10,0) * 10</f>
        <v>60</v>
      </c>
      <c r="G9" s="1">
        <f>COUNTIF(B:B,pesel[[#This Row],[Rok]])</f>
        <v>3</v>
      </c>
      <c r="S9" s="3" t="s">
        <v>166</v>
      </c>
      <c r="T9" s="3">
        <v>80</v>
      </c>
      <c r="U9" s="3">
        <f t="shared" si="0"/>
        <v>58</v>
      </c>
    </row>
    <row r="10" spans="1:21" x14ac:dyDescent="0.25">
      <c r="A10" s="2" t="s">
        <v>8</v>
      </c>
      <c r="B10" s="1" t="str">
        <f>MID(pesel[[#This Row],[PESEL]], 1,2)</f>
        <v>88</v>
      </c>
      <c r="C10" s="1" t="str">
        <f>MID(pesel[[#This Row],[PESEL]],3,2)</f>
        <v>12</v>
      </c>
      <c r="D10" s="1" t="str">
        <f>MID(pesel[[#This Row],[PESEL]],5,2)</f>
        <v>02</v>
      </c>
      <c r="E10" s="1" t="str">
        <f>IF(MOD(_xlfn.NUMBERVALUE(MID(pesel[[#This Row],[PESEL]], 10, 1)), 2) = 0, "K", "M")</f>
        <v>K</v>
      </c>
      <c r="F10" s="1">
        <f>ROUNDDOWN(_xlfn.NUMBERVALUE(pesel[[#This Row],[Rok]]) / 10,0) * 10</f>
        <v>80</v>
      </c>
      <c r="G10" s="1">
        <f>COUNTIF(B:B,pesel[[#This Row],[Rok]])</f>
        <v>6</v>
      </c>
      <c r="S10" s="3" t="s">
        <v>167</v>
      </c>
      <c r="T10" s="3">
        <v>90</v>
      </c>
      <c r="U10" s="3">
        <f t="shared" si="0"/>
        <v>6</v>
      </c>
    </row>
    <row r="11" spans="1:21" x14ac:dyDescent="0.25">
      <c r="A11" s="2" t="s">
        <v>9</v>
      </c>
      <c r="B11" s="1" t="str">
        <f>MID(pesel[[#This Row],[PESEL]], 1,2)</f>
        <v>75</v>
      </c>
      <c r="C11" s="1" t="str">
        <f>MID(pesel[[#This Row],[PESEL]],3,2)</f>
        <v>12</v>
      </c>
      <c r="D11" s="1" t="str">
        <f>MID(pesel[[#This Row],[PESEL]],5,2)</f>
        <v>10</v>
      </c>
      <c r="E11" s="1" t="str">
        <f>IF(MOD(_xlfn.NUMBERVALUE(MID(pesel[[#This Row],[PESEL]], 10, 1)), 2) = 0, "K", "M")</f>
        <v>K</v>
      </c>
      <c r="F11" s="1">
        <f>ROUNDDOWN(_xlfn.NUMBERVALUE(pesel[[#This Row],[Rok]]) / 10,0) * 10</f>
        <v>70</v>
      </c>
      <c r="G11" s="1">
        <f>COUNTIF(B:B,pesel[[#This Row],[Rok]])</f>
        <v>4</v>
      </c>
    </row>
    <row r="12" spans="1:21" x14ac:dyDescent="0.25">
      <c r="A12" s="2" t="s">
        <v>10</v>
      </c>
      <c r="B12" s="1" t="str">
        <f>MID(pesel[[#This Row],[PESEL]], 1,2)</f>
        <v>74</v>
      </c>
      <c r="C12" s="1" t="str">
        <f>MID(pesel[[#This Row],[PESEL]],3,2)</f>
        <v>12</v>
      </c>
      <c r="D12" s="1" t="str">
        <f>MID(pesel[[#This Row],[PESEL]],5,2)</f>
        <v>11</v>
      </c>
      <c r="E12" s="1" t="str">
        <f>IF(MOD(_xlfn.NUMBERVALUE(MID(pesel[[#This Row],[PESEL]], 10, 1)), 2) = 0, "K", "M")</f>
        <v>M</v>
      </c>
      <c r="F12" s="1">
        <f>ROUNDDOWN(_xlfn.NUMBERVALUE(pesel[[#This Row],[Rok]]) / 10,0) * 10</f>
        <v>70</v>
      </c>
      <c r="G12" s="1">
        <f>COUNTIF(B:B,pesel[[#This Row],[Rok]])</f>
        <v>4</v>
      </c>
      <c r="O12" s="5" t="s">
        <v>159</v>
      </c>
      <c r="P12" s="6"/>
      <c r="Q12" s="3">
        <f>MAX(G:G)</f>
        <v>29</v>
      </c>
    </row>
    <row r="13" spans="1:21" x14ac:dyDescent="0.25">
      <c r="A13" s="2" t="s">
        <v>11</v>
      </c>
      <c r="B13" s="1" t="str">
        <f>MID(pesel[[#This Row],[PESEL]], 1,2)</f>
        <v>67</v>
      </c>
      <c r="C13" s="1" t="str">
        <f>MID(pesel[[#This Row],[PESEL]],3,2)</f>
        <v>11</v>
      </c>
      <c r="D13" s="1" t="str">
        <f>MID(pesel[[#This Row],[PESEL]],5,2)</f>
        <v>29</v>
      </c>
      <c r="E13" s="1" t="str">
        <f>IF(MOD(_xlfn.NUMBERVALUE(MID(pesel[[#This Row],[PESEL]], 10, 1)), 2) = 0, "K", "M")</f>
        <v>K</v>
      </c>
      <c r="F13" s="1">
        <f>ROUNDDOWN(_xlfn.NUMBERVALUE(pesel[[#This Row],[Rok]]) / 10,0) * 10</f>
        <v>60</v>
      </c>
      <c r="G13" s="1">
        <f>COUNTIF(B:B,pesel[[#This Row],[Rok]])</f>
        <v>4</v>
      </c>
    </row>
    <row r="14" spans="1:21" x14ac:dyDescent="0.25">
      <c r="A14" s="2" t="s">
        <v>12</v>
      </c>
      <c r="B14" s="1" t="str">
        <f>MID(pesel[[#This Row],[PESEL]], 1,2)</f>
        <v>89</v>
      </c>
      <c r="C14" s="1" t="str">
        <f>MID(pesel[[#This Row],[PESEL]],3,2)</f>
        <v>01</v>
      </c>
      <c r="D14" s="1" t="str">
        <f>MID(pesel[[#This Row],[PESEL]],5,2)</f>
        <v>07</v>
      </c>
      <c r="E14" s="1" t="str">
        <f>IF(MOD(_xlfn.NUMBERVALUE(MID(pesel[[#This Row],[PESEL]], 10, 1)), 2) = 0, "K", "M")</f>
        <v>K</v>
      </c>
      <c r="F14" s="1">
        <f>ROUNDDOWN(_xlfn.NUMBERVALUE(pesel[[#This Row],[Rok]]) / 10,0) * 10</f>
        <v>80</v>
      </c>
      <c r="G14" s="1">
        <f>COUNTIF(B:B,pesel[[#This Row],[Rok]])</f>
        <v>29</v>
      </c>
    </row>
    <row r="15" spans="1:21" x14ac:dyDescent="0.25">
      <c r="A15" s="2" t="s">
        <v>13</v>
      </c>
      <c r="B15" s="1" t="str">
        <f>MID(pesel[[#This Row],[PESEL]], 1,2)</f>
        <v>52</v>
      </c>
      <c r="C15" s="1" t="str">
        <f>MID(pesel[[#This Row],[PESEL]],3,2)</f>
        <v>10</v>
      </c>
      <c r="D15" s="1" t="str">
        <f>MID(pesel[[#This Row],[PESEL]],5,2)</f>
        <v>11</v>
      </c>
      <c r="E15" s="1" t="str">
        <f>IF(MOD(_xlfn.NUMBERVALUE(MID(pesel[[#This Row],[PESEL]], 10, 1)), 2) = 0, "K", "M")</f>
        <v>K</v>
      </c>
      <c r="F15" s="1">
        <f>ROUNDDOWN(_xlfn.NUMBERVALUE(pesel[[#This Row],[Rok]]) / 10,0) * 10</f>
        <v>50</v>
      </c>
      <c r="G15" s="1">
        <f>COUNTIF(B:B,pesel[[#This Row],[Rok]])</f>
        <v>2</v>
      </c>
    </row>
    <row r="16" spans="1:21" x14ac:dyDescent="0.25">
      <c r="A16" s="2" t="s">
        <v>14</v>
      </c>
      <c r="B16" s="1" t="str">
        <f>MID(pesel[[#This Row],[PESEL]], 1,2)</f>
        <v>91</v>
      </c>
      <c r="C16" s="1" t="str">
        <f>MID(pesel[[#This Row],[PESEL]],3,2)</f>
        <v>03</v>
      </c>
      <c r="D16" s="1" t="str">
        <f>MID(pesel[[#This Row],[PESEL]],5,2)</f>
        <v>22</v>
      </c>
      <c r="E16" s="1" t="str">
        <f>IF(MOD(_xlfn.NUMBERVALUE(MID(pesel[[#This Row],[PESEL]], 10, 1)), 2) = 0, "K", "M")</f>
        <v>M</v>
      </c>
      <c r="F16" s="1">
        <f>ROUNDDOWN(_xlfn.NUMBERVALUE(pesel[[#This Row],[Rok]]) / 10,0) * 10</f>
        <v>90</v>
      </c>
      <c r="G16" s="1">
        <f>COUNTIF(B:B,pesel[[#This Row],[Rok]])</f>
        <v>2</v>
      </c>
    </row>
    <row r="17" spans="1:7" x14ac:dyDescent="0.25">
      <c r="A17" s="2" t="s">
        <v>15</v>
      </c>
      <c r="B17" s="1" t="str">
        <f>MID(pesel[[#This Row],[PESEL]], 1,2)</f>
        <v>75</v>
      </c>
      <c r="C17" s="1" t="str">
        <f>MID(pesel[[#This Row],[PESEL]],3,2)</f>
        <v>03</v>
      </c>
      <c r="D17" s="1" t="str">
        <f>MID(pesel[[#This Row],[PESEL]],5,2)</f>
        <v>20</v>
      </c>
      <c r="E17" s="1" t="str">
        <f>IF(MOD(_xlfn.NUMBERVALUE(MID(pesel[[#This Row],[PESEL]], 10, 1)), 2) = 0, "K", "M")</f>
        <v>M</v>
      </c>
      <c r="F17" s="1">
        <f>ROUNDDOWN(_xlfn.NUMBERVALUE(pesel[[#This Row],[Rok]]) / 10,0) * 10</f>
        <v>70</v>
      </c>
      <c r="G17" s="1">
        <f>COUNTIF(B:B,pesel[[#This Row],[Rok]])</f>
        <v>4</v>
      </c>
    </row>
    <row r="18" spans="1:7" x14ac:dyDescent="0.25">
      <c r="A18" s="2" t="s">
        <v>16</v>
      </c>
      <c r="B18" s="1" t="str">
        <f>MID(pesel[[#This Row],[PESEL]], 1,2)</f>
        <v>55</v>
      </c>
      <c r="C18" s="1" t="str">
        <f>MID(pesel[[#This Row],[PESEL]],3,2)</f>
        <v>11</v>
      </c>
      <c r="D18" s="1" t="str">
        <f>MID(pesel[[#This Row],[PESEL]],5,2)</f>
        <v>09</v>
      </c>
      <c r="E18" s="1" t="str">
        <f>IF(MOD(_xlfn.NUMBERVALUE(MID(pesel[[#This Row],[PESEL]], 10, 1)), 2) = 0, "K", "M")</f>
        <v>M</v>
      </c>
      <c r="F18" s="1">
        <f>ROUNDDOWN(_xlfn.NUMBERVALUE(pesel[[#This Row],[Rok]]) / 10,0) * 10</f>
        <v>50</v>
      </c>
      <c r="G18" s="1">
        <f>COUNTIF(B:B,pesel[[#This Row],[Rok]])</f>
        <v>3</v>
      </c>
    </row>
    <row r="19" spans="1:7" x14ac:dyDescent="0.25">
      <c r="A19" s="2" t="s">
        <v>17</v>
      </c>
      <c r="B19" s="1" t="str">
        <f>MID(pesel[[#This Row],[PESEL]], 1,2)</f>
        <v>67</v>
      </c>
      <c r="C19" s="1" t="str">
        <f>MID(pesel[[#This Row],[PESEL]],3,2)</f>
        <v>10</v>
      </c>
      <c r="D19" s="1" t="str">
        <f>MID(pesel[[#This Row],[PESEL]],5,2)</f>
        <v>31</v>
      </c>
      <c r="E19" s="1" t="str">
        <f>IF(MOD(_xlfn.NUMBERVALUE(MID(pesel[[#This Row],[PESEL]], 10, 1)), 2) = 0, "K", "M")</f>
        <v>K</v>
      </c>
      <c r="F19" s="1">
        <f>ROUNDDOWN(_xlfn.NUMBERVALUE(pesel[[#This Row],[Rok]]) / 10,0) * 10</f>
        <v>60</v>
      </c>
      <c r="G19" s="1">
        <f>COUNTIF(B:B,pesel[[#This Row],[Rok]])</f>
        <v>4</v>
      </c>
    </row>
    <row r="20" spans="1:7" x14ac:dyDescent="0.25">
      <c r="A20" s="2" t="s">
        <v>18</v>
      </c>
      <c r="B20" s="1" t="str">
        <f>MID(pesel[[#This Row],[PESEL]], 1,2)</f>
        <v>77</v>
      </c>
      <c r="C20" s="1" t="str">
        <f>MID(pesel[[#This Row],[PESEL]],3,2)</f>
        <v>07</v>
      </c>
      <c r="D20" s="1" t="str">
        <f>MID(pesel[[#This Row],[PESEL]],5,2)</f>
        <v>29</v>
      </c>
      <c r="E20" s="1" t="str">
        <f>IF(MOD(_xlfn.NUMBERVALUE(MID(pesel[[#This Row],[PESEL]], 10, 1)), 2) = 0, "K", "M")</f>
        <v>K</v>
      </c>
      <c r="F20" s="1">
        <f>ROUNDDOWN(_xlfn.NUMBERVALUE(pesel[[#This Row],[Rok]]) / 10,0) * 10</f>
        <v>70</v>
      </c>
      <c r="G20" s="1">
        <f>COUNTIF(B:B,pesel[[#This Row],[Rok]])</f>
        <v>3</v>
      </c>
    </row>
    <row r="21" spans="1:7" x14ac:dyDescent="0.25">
      <c r="A21" s="2" t="s">
        <v>19</v>
      </c>
      <c r="B21" s="1" t="str">
        <f>MID(pesel[[#This Row],[PESEL]], 1,2)</f>
        <v>92</v>
      </c>
      <c r="C21" s="1" t="str">
        <f>MID(pesel[[#This Row],[PESEL]],3,2)</f>
        <v>02</v>
      </c>
      <c r="D21" s="1" t="str">
        <f>MID(pesel[[#This Row],[PESEL]],5,2)</f>
        <v>27</v>
      </c>
      <c r="E21" s="1" t="str">
        <f>IF(MOD(_xlfn.NUMBERVALUE(MID(pesel[[#This Row],[PESEL]], 10, 1)), 2) = 0, "K", "M")</f>
        <v>K</v>
      </c>
      <c r="F21" s="1">
        <f>ROUNDDOWN(_xlfn.NUMBERVALUE(pesel[[#This Row],[Rok]]) / 10,0) * 10</f>
        <v>90</v>
      </c>
      <c r="G21" s="1">
        <f>COUNTIF(B:B,pesel[[#This Row],[Rok]])</f>
        <v>2</v>
      </c>
    </row>
    <row r="22" spans="1:7" x14ac:dyDescent="0.25">
      <c r="A22" s="2" t="s">
        <v>20</v>
      </c>
      <c r="B22" s="1" t="str">
        <f>MID(pesel[[#This Row],[PESEL]], 1,2)</f>
        <v>83</v>
      </c>
      <c r="C22" s="1" t="str">
        <f>MID(pesel[[#This Row],[PESEL]],3,2)</f>
        <v>04</v>
      </c>
      <c r="D22" s="1" t="str">
        <f>MID(pesel[[#This Row],[PESEL]],5,2)</f>
        <v>18</v>
      </c>
      <c r="E22" s="1" t="str">
        <f>IF(MOD(_xlfn.NUMBERVALUE(MID(pesel[[#This Row],[PESEL]], 10, 1)), 2) = 0, "K", "M")</f>
        <v>M</v>
      </c>
      <c r="F22" s="1">
        <f>ROUNDDOWN(_xlfn.NUMBERVALUE(pesel[[#This Row],[Rok]]) / 10,0) * 10</f>
        <v>80</v>
      </c>
      <c r="G22" s="1">
        <f>COUNTIF(B:B,pesel[[#This Row],[Rok]])</f>
        <v>2</v>
      </c>
    </row>
    <row r="23" spans="1:7" x14ac:dyDescent="0.25">
      <c r="A23" s="2" t="s">
        <v>21</v>
      </c>
      <c r="B23" s="1" t="str">
        <f>MID(pesel[[#This Row],[PESEL]], 1,2)</f>
        <v>86</v>
      </c>
      <c r="C23" s="1" t="str">
        <f>MID(pesel[[#This Row],[PESEL]],3,2)</f>
        <v>07</v>
      </c>
      <c r="D23" s="1" t="str">
        <f>MID(pesel[[#This Row],[PESEL]],5,2)</f>
        <v>20</v>
      </c>
      <c r="E23" s="1" t="str">
        <f>IF(MOD(_xlfn.NUMBERVALUE(MID(pesel[[#This Row],[PESEL]], 10, 1)), 2) = 0, "K", "M")</f>
        <v>K</v>
      </c>
      <c r="F23" s="1">
        <f>ROUNDDOWN(_xlfn.NUMBERVALUE(pesel[[#This Row],[Rok]]) / 10,0) * 10</f>
        <v>80</v>
      </c>
      <c r="G23" s="1">
        <f>COUNTIF(B:B,pesel[[#This Row],[Rok]])</f>
        <v>6</v>
      </c>
    </row>
    <row r="24" spans="1:7" x14ac:dyDescent="0.25">
      <c r="A24" s="2" t="s">
        <v>22</v>
      </c>
      <c r="B24" s="1" t="str">
        <f>MID(pesel[[#This Row],[PESEL]], 1,2)</f>
        <v>71</v>
      </c>
      <c r="C24" s="1" t="str">
        <f>MID(pesel[[#This Row],[PESEL]],3,2)</f>
        <v>11</v>
      </c>
      <c r="D24" s="1" t="str">
        <f>MID(pesel[[#This Row],[PESEL]],5,2)</f>
        <v>04</v>
      </c>
      <c r="E24" s="1" t="str">
        <f>IF(MOD(_xlfn.NUMBERVALUE(MID(pesel[[#This Row],[PESEL]], 10, 1)), 2) = 0, "K", "M")</f>
        <v>K</v>
      </c>
      <c r="F24" s="1">
        <f>ROUNDDOWN(_xlfn.NUMBERVALUE(pesel[[#This Row],[Rok]]) / 10,0) * 10</f>
        <v>70</v>
      </c>
      <c r="G24" s="1">
        <f>COUNTIF(B:B,pesel[[#This Row],[Rok]])</f>
        <v>4</v>
      </c>
    </row>
    <row r="25" spans="1:7" x14ac:dyDescent="0.25">
      <c r="A25" s="2" t="s">
        <v>23</v>
      </c>
      <c r="B25" s="1" t="str">
        <f>MID(pesel[[#This Row],[PESEL]], 1,2)</f>
        <v>73</v>
      </c>
      <c r="C25" s="1" t="str">
        <f>MID(pesel[[#This Row],[PESEL]],3,2)</f>
        <v>07</v>
      </c>
      <c r="D25" s="1" t="str">
        <f>MID(pesel[[#This Row],[PESEL]],5,2)</f>
        <v>08</v>
      </c>
      <c r="E25" s="1" t="str">
        <f>IF(MOD(_xlfn.NUMBERVALUE(MID(pesel[[#This Row],[PESEL]], 10, 1)), 2) = 0, "K", "M")</f>
        <v>K</v>
      </c>
      <c r="F25" s="1">
        <f>ROUNDDOWN(_xlfn.NUMBERVALUE(pesel[[#This Row],[Rok]]) / 10,0) * 10</f>
        <v>70</v>
      </c>
      <c r="G25" s="1">
        <f>COUNTIF(B:B,pesel[[#This Row],[Rok]])</f>
        <v>4</v>
      </c>
    </row>
    <row r="26" spans="1:7" x14ac:dyDescent="0.25">
      <c r="A26" s="2" t="s">
        <v>24</v>
      </c>
      <c r="B26" s="1" t="str">
        <f>MID(pesel[[#This Row],[PESEL]], 1,2)</f>
        <v>74</v>
      </c>
      <c r="C26" s="1" t="str">
        <f>MID(pesel[[#This Row],[PESEL]],3,2)</f>
        <v>04</v>
      </c>
      <c r="D26" s="1" t="str">
        <f>MID(pesel[[#This Row],[PESEL]],5,2)</f>
        <v>02</v>
      </c>
      <c r="E26" s="1" t="str">
        <f>IF(MOD(_xlfn.NUMBERVALUE(MID(pesel[[#This Row],[PESEL]], 10, 1)), 2) = 0, "K", "M")</f>
        <v>M</v>
      </c>
      <c r="F26" s="1">
        <f>ROUNDDOWN(_xlfn.NUMBERVALUE(pesel[[#This Row],[Rok]]) / 10,0) * 10</f>
        <v>70</v>
      </c>
      <c r="G26" s="1">
        <f>COUNTIF(B:B,pesel[[#This Row],[Rok]])</f>
        <v>4</v>
      </c>
    </row>
    <row r="27" spans="1:7" x14ac:dyDescent="0.25">
      <c r="A27" s="2" t="s">
        <v>25</v>
      </c>
      <c r="B27" s="1" t="str">
        <f>MID(pesel[[#This Row],[PESEL]], 1,2)</f>
        <v>85</v>
      </c>
      <c r="C27" s="1" t="str">
        <f>MID(pesel[[#This Row],[PESEL]],3,2)</f>
        <v>05</v>
      </c>
      <c r="D27" s="1" t="str">
        <f>MID(pesel[[#This Row],[PESEL]],5,2)</f>
        <v>21</v>
      </c>
      <c r="E27" s="1" t="str">
        <f>IF(MOD(_xlfn.NUMBERVALUE(MID(pesel[[#This Row],[PESEL]], 10, 1)), 2) = 0, "K", "M")</f>
        <v>M</v>
      </c>
      <c r="F27" s="1">
        <f>ROUNDDOWN(_xlfn.NUMBERVALUE(pesel[[#This Row],[Rok]]) / 10,0) * 10</f>
        <v>80</v>
      </c>
      <c r="G27" s="1">
        <f>COUNTIF(B:B,pesel[[#This Row],[Rok]])</f>
        <v>5</v>
      </c>
    </row>
    <row r="28" spans="1:7" x14ac:dyDescent="0.25">
      <c r="A28" s="2" t="s">
        <v>26</v>
      </c>
      <c r="B28" s="1" t="str">
        <f>MID(pesel[[#This Row],[PESEL]], 1,2)</f>
        <v>70</v>
      </c>
      <c r="C28" s="1" t="str">
        <f>MID(pesel[[#This Row],[PESEL]],3,2)</f>
        <v>05</v>
      </c>
      <c r="D28" s="1" t="str">
        <f>MID(pesel[[#This Row],[PESEL]],5,2)</f>
        <v>31</v>
      </c>
      <c r="E28" s="1" t="str">
        <f>IF(MOD(_xlfn.NUMBERVALUE(MID(pesel[[#This Row],[PESEL]], 10, 1)), 2) = 0, "K", "M")</f>
        <v>M</v>
      </c>
      <c r="F28" s="1">
        <f>ROUNDDOWN(_xlfn.NUMBERVALUE(pesel[[#This Row],[Rok]]) / 10,0) * 10</f>
        <v>70</v>
      </c>
      <c r="G28" s="1">
        <f>COUNTIF(B:B,pesel[[#This Row],[Rok]])</f>
        <v>4</v>
      </c>
    </row>
    <row r="29" spans="1:7" x14ac:dyDescent="0.25">
      <c r="A29" s="2" t="s">
        <v>27</v>
      </c>
      <c r="B29" s="1" t="str">
        <f>MID(pesel[[#This Row],[PESEL]], 1,2)</f>
        <v>89</v>
      </c>
      <c r="C29" s="1" t="str">
        <f>MID(pesel[[#This Row],[PESEL]],3,2)</f>
        <v>02</v>
      </c>
      <c r="D29" s="1" t="str">
        <f>MID(pesel[[#This Row],[PESEL]],5,2)</f>
        <v>14</v>
      </c>
      <c r="E29" s="1" t="str">
        <f>IF(MOD(_xlfn.NUMBERVALUE(MID(pesel[[#This Row],[PESEL]], 10, 1)), 2) = 0, "K", "M")</f>
        <v>M</v>
      </c>
      <c r="F29" s="1">
        <f>ROUNDDOWN(_xlfn.NUMBERVALUE(pesel[[#This Row],[Rok]]) / 10,0) * 10</f>
        <v>80</v>
      </c>
      <c r="G29" s="1">
        <f>COUNTIF(B:B,pesel[[#This Row],[Rok]])</f>
        <v>29</v>
      </c>
    </row>
    <row r="30" spans="1:7" x14ac:dyDescent="0.25">
      <c r="A30" s="2" t="s">
        <v>28</v>
      </c>
      <c r="B30" s="1" t="str">
        <f>MID(pesel[[#This Row],[PESEL]], 1,2)</f>
        <v>64</v>
      </c>
      <c r="C30" s="1" t="str">
        <f>MID(pesel[[#This Row],[PESEL]],3,2)</f>
        <v>04</v>
      </c>
      <c r="D30" s="1" t="str">
        <f>MID(pesel[[#This Row],[PESEL]],5,2)</f>
        <v>09</v>
      </c>
      <c r="E30" s="1" t="str">
        <f>IF(MOD(_xlfn.NUMBERVALUE(MID(pesel[[#This Row],[PESEL]], 10, 1)), 2) = 0, "K", "M")</f>
        <v>M</v>
      </c>
      <c r="F30" s="1">
        <f>ROUNDDOWN(_xlfn.NUMBERVALUE(pesel[[#This Row],[Rok]]) / 10,0) * 10</f>
        <v>60</v>
      </c>
      <c r="G30" s="1">
        <f>COUNTIF(B:B,pesel[[#This Row],[Rok]])</f>
        <v>3</v>
      </c>
    </row>
    <row r="31" spans="1:7" x14ac:dyDescent="0.25">
      <c r="A31" s="2" t="s">
        <v>29</v>
      </c>
      <c r="B31" s="1" t="str">
        <f>MID(pesel[[#This Row],[PESEL]], 1,2)</f>
        <v>66</v>
      </c>
      <c r="C31" s="1" t="str">
        <f>MID(pesel[[#This Row],[PESEL]],3,2)</f>
        <v>10</v>
      </c>
      <c r="D31" s="1" t="str">
        <f>MID(pesel[[#This Row],[PESEL]],5,2)</f>
        <v>02</v>
      </c>
      <c r="E31" s="1" t="str">
        <f>IF(MOD(_xlfn.NUMBERVALUE(MID(pesel[[#This Row],[PESEL]], 10, 1)), 2) = 0, "K", "M")</f>
        <v>M</v>
      </c>
      <c r="F31" s="1">
        <f>ROUNDDOWN(_xlfn.NUMBERVALUE(pesel[[#This Row],[Rok]]) / 10,0) * 10</f>
        <v>60</v>
      </c>
      <c r="G31" s="1">
        <f>COUNTIF(B:B,pesel[[#This Row],[Rok]])</f>
        <v>5</v>
      </c>
    </row>
    <row r="32" spans="1:7" x14ac:dyDescent="0.25">
      <c r="A32" s="2" t="s">
        <v>30</v>
      </c>
      <c r="B32" s="1" t="str">
        <f>MID(pesel[[#This Row],[PESEL]], 1,2)</f>
        <v>63</v>
      </c>
      <c r="C32" s="1" t="str">
        <f>MID(pesel[[#This Row],[PESEL]],3,2)</f>
        <v>10</v>
      </c>
      <c r="D32" s="1" t="str">
        <f>MID(pesel[[#This Row],[PESEL]],5,2)</f>
        <v>20</v>
      </c>
      <c r="E32" s="1" t="str">
        <f>IF(MOD(_xlfn.NUMBERVALUE(MID(pesel[[#This Row],[PESEL]], 10, 1)), 2) = 0, "K", "M")</f>
        <v>K</v>
      </c>
      <c r="F32" s="1">
        <f>ROUNDDOWN(_xlfn.NUMBERVALUE(pesel[[#This Row],[Rok]]) / 10,0) * 10</f>
        <v>60</v>
      </c>
      <c r="G32" s="1">
        <f>COUNTIF(B:B,pesel[[#This Row],[Rok]])</f>
        <v>3</v>
      </c>
    </row>
    <row r="33" spans="1:7" x14ac:dyDescent="0.25">
      <c r="A33" s="2" t="s">
        <v>31</v>
      </c>
      <c r="B33" s="1" t="str">
        <f>MID(pesel[[#This Row],[PESEL]], 1,2)</f>
        <v>89</v>
      </c>
      <c r="C33" s="1" t="str">
        <f>MID(pesel[[#This Row],[PESEL]],3,2)</f>
        <v>04</v>
      </c>
      <c r="D33" s="1" t="str">
        <f>MID(pesel[[#This Row],[PESEL]],5,2)</f>
        <v>02</v>
      </c>
      <c r="E33" s="1" t="str">
        <f>IF(MOD(_xlfn.NUMBERVALUE(MID(pesel[[#This Row],[PESEL]], 10, 1)), 2) = 0, "K", "M")</f>
        <v>K</v>
      </c>
      <c r="F33" s="1">
        <f>ROUNDDOWN(_xlfn.NUMBERVALUE(pesel[[#This Row],[Rok]]) / 10,0) * 10</f>
        <v>80</v>
      </c>
      <c r="G33" s="1">
        <f>COUNTIF(B:B,pesel[[#This Row],[Rok]])</f>
        <v>29</v>
      </c>
    </row>
    <row r="34" spans="1:7" x14ac:dyDescent="0.25">
      <c r="A34" s="2" t="s">
        <v>32</v>
      </c>
      <c r="B34" s="1" t="str">
        <f>MID(pesel[[#This Row],[PESEL]], 1,2)</f>
        <v>74</v>
      </c>
      <c r="C34" s="1" t="str">
        <f>MID(pesel[[#This Row],[PESEL]],3,2)</f>
        <v>12</v>
      </c>
      <c r="D34" s="1" t="str">
        <f>MID(pesel[[#This Row],[PESEL]],5,2)</f>
        <v>31</v>
      </c>
      <c r="E34" s="1" t="str">
        <f>IF(MOD(_xlfn.NUMBERVALUE(MID(pesel[[#This Row],[PESEL]], 10, 1)), 2) = 0, "K", "M")</f>
        <v>K</v>
      </c>
      <c r="F34" s="1">
        <f>ROUNDDOWN(_xlfn.NUMBERVALUE(pesel[[#This Row],[Rok]]) / 10,0) * 10</f>
        <v>70</v>
      </c>
      <c r="G34" s="1">
        <f>COUNTIF(B:B,pesel[[#This Row],[Rok]])</f>
        <v>4</v>
      </c>
    </row>
    <row r="35" spans="1:7" x14ac:dyDescent="0.25">
      <c r="A35" s="2" t="s">
        <v>33</v>
      </c>
      <c r="B35" s="1" t="str">
        <f>MID(pesel[[#This Row],[PESEL]], 1,2)</f>
        <v>88</v>
      </c>
      <c r="C35" s="1" t="str">
        <f>MID(pesel[[#This Row],[PESEL]],3,2)</f>
        <v>08</v>
      </c>
      <c r="D35" s="1" t="str">
        <f>MID(pesel[[#This Row],[PESEL]],5,2)</f>
        <v>02</v>
      </c>
      <c r="E35" s="1" t="str">
        <f>IF(MOD(_xlfn.NUMBERVALUE(MID(pesel[[#This Row],[PESEL]], 10, 1)), 2) = 0, "K", "M")</f>
        <v>K</v>
      </c>
      <c r="F35" s="1">
        <f>ROUNDDOWN(_xlfn.NUMBERVALUE(pesel[[#This Row],[Rok]]) / 10,0) * 10</f>
        <v>80</v>
      </c>
      <c r="G35" s="1">
        <f>COUNTIF(B:B,pesel[[#This Row],[Rok]])</f>
        <v>6</v>
      </c>
    </row>
    <row r="36" spans="1:7" x14ac:dyDescent="0.25">
      <c r="A36" s="2" t="s">
        <v>34</v>
      </c>
      <c r="B36" s="1" t="str">
        <f>MID(pesel[[#This Row],[PESEL]], 1,2)</f>
        <v>70</v>
      </c>
      <c r="C36" s="1" t="str">
        <f>MID(pesel[[#This Row],[PESEL]],3,2)</f>
        <v>03</v>
      </c>
      <c r="D36" s="1" t="str">
        <f>MID(pesel[[#This Row],[PESEL]],5,2)</f>
        <v>20</v>
      </c>
      <c r="E36" s="1" t="str">
        <f>IF(MOD(_xlfn.NUMBERVALUE(MID(pesel[[#This Row],[PESEL]], 10, 1)), 2) = 0, "K", "M")</f>
        <v>M</v>
      </c>
      <c r="F36" s="1">
        <f>ROUNDDOWN(_xlfn.NUMBERVALUE(pesel[[#This Row],[Rok]]) / 10,0) * 10</f>
        <v>70</v>
      </c>
      <c r="G36" s="1">
        <f>COUNTIF(B:B,pesel[[#This Row],[Rok]])</f>
        <v>4</v>
      </c>
    </row>
    <row r="37" spans="1:7" x14ac:dyDescent="0.25">
      <c r="A37" s="2" t="s">
        <v>35</v>
      </c>
      <c r="B37" s="1" t="str">
        <f>MID(pesel[[#This Row],[PESEL]], 1,2)</f>
        <v>89</v>
      </c>
      <c r="C37" s="1" t="str">
        <f>MID(pesel[[#This Row],[PESEL]],3,2)</f>
        <v>08</v>
      </c>
      <c r="D37" s="1" t="str">
        <f>MID(pesel[[#This Row],[PESEL]],5,2)</f>
        <v>14</v>
      </c>
      <c r="E37" s="1" t="str">
        <f>IF(MOD(_xlfn.NUMBERVALUE(MID(pesel[[#This Row],[PESEL]], 10, 1)), 2) = 0, "K", "M")</f>
        <v>K</v>
      </c>
      <c r="F37" s="1">
        <f>ROUNDDOWN(_xlfn.NUMBERVALUE(pesel[[#This Row],[Rok]]) / 10,0) * 10</f>
        <v>80</v>
      </c>
      <c r="G37" s="1">
        <f>COUNTIF(B:B,pesel[[#This Row],[Rok]])</f>
        <v>29</v>
      </c>
    </row>
    <row r="38" spans="1:7" x14ac:dyDescent="0.25">
      <c r="A38" s="2" t="s">
        <v>36</v>
      </c>
      <c r="B38" s="1" t="str">
        <f>MID(pesel[[#This Row],[PESEL]], 1,2)</f>
        <v>66</v>
      </c>
      <c r="C38" s="1" t="str">
        <f>MID(pesel[[#This Row],[PESEL]],3,2)</f>
        <v>11</v>
      </c>
      <c r="D38" s="1" t="str">
        <f>MID(pesel[[#This Row],[PESEL]],5,2)</f>
        <v>31</v>
      </c>
      <c r="E38" s="1" t="str">
        <f>IF(MOD(_xlfn.NUMBERVALUE(MID(pesel[[#This Row],[PESEL]], 10, 1)), 2) = 0, "K", "M")</f>
        <v>M</v>
      </c>
      <c r="F38" s="1">
        <f>ROUNDDOWN(_xlfn.NUMBERVALUE(pesel[[#This Row],[Rok]]) / 10,0) * 10</f>
        <v>60</v>
      </c>
      <c r="G38" s="1">
        <f>COUNTIF(B:B,pesel[[#This Row],[Rok]])</f>
        <v>5</v>
      </c>
    </row>
    <row r="39" spans="1:7" x14ac:dyDescent="0.25">
      <c r="A39" s="2" t="s">
        <v>37</v>
      </c>
      <c r="B39" s="1" t="str">
        <f>MID(pesel[[#This Row],[PESEL]], 1,2)</f>
        <v>56</v>
      </c>
      <c r="C39" s="1" t="str">
        <f>MID(pesel[[#This Row],[PESEL]],3,2)</f>
        <v>11</v>
      </c>
      <c r="D39" s="1" t="str">
        <f>MID(pesel[[#This Row],[PESEL]],5,2)</f>
        <v>11</v>
      </c>
      <c r="E39" s="1" t="str">
        <f>IF(MOD(_xlfn.NUMBERVALUE(MID(pesel[[#This Row],[PESEL]], 10, 1)), 2) = 0, "K", "M")</f>
        <v>K</v>
      </c>
      <c r="F39" s="1">
        <f>ROUNDDOWN(_xlfn.NUMBERVALUE(pesel[[#This Row],[Rok]]) / 10,0) * 10</f>
        <v>50</v>
      </c>
      <c r="G39" s="1">
        <f>COUNTIF(B:B,pesel[[#This Row],[Rok]])</f>
        <v>1</v>
      </c>
    </row>
    <row r="40" spans="1:7" x14ac:dyDescent="0.25">
      <c r="A40" s="2" t="s">
        <v>38</v>
      </c>
      <c r="B40" s="1" t="str">
        <f>MID(pesel[[#This Row],[PESEL]], 1,2)</f>
        <v>78</v>
      </c>
      <c r="C40" s="1" t="str">
        <f>MID(pesel[[#This Row],[PESEL]],3,2)</f>
        <v>10</v>
      </c>
      <c r="D40" s="1" t="str">
        <f>MID(pesel[[#This Row],[PESEL]],5,2)</f>
        <v>31</v>
      </c>
      <c r="E40" s="1" t="str">
        <f>IF(MOD(_xlfn.NUMBERVALUE(MID(pesel[[#This Row],[PESEL]], 10, 1)), 2) = 0, "K", "M")</f>
        <v>M</v>
      </c>
      <c r="F40" s="1">
        <f>ROUNDDOWN(_xlfn.NUMBERVALUE(pesel[[#This Row],[Rok]]) / 10,0) * 10</f>
        <v>70</v>
      </c>
      <c r="G40" s="1">
        <f>COUNTIF(B:B,pesel[[#This Row],[Rok]])</f>
        <v>4</v>
      </c>
    </row>
    <row r="41" spans="1:7" x14ac:dyDescent="0.25">
      <c r="A41" s="2" t="s">
        <v>39</v>
      </c>
      <c r="B41" s="1" t="str">
        <f>MID(pesel[[#This Row],[PESEL]], 1,2)</f>
        <v>88</v>
      </c>
      <c r="C41" s="1" t="str">
        <f>MID(pesel[[#This Row],[PESEL]],3,2)</f>
        <v>08</v>
      </c>
      <c r="D41" s="1" t="str">
        <f>MID(pesel[[#This Row],[PESEL]],5,2)</f>
        <v>06</v>
      </c>
      <c r="E41" s="1" t="str">
        <f>IF(MOD(_xlfn.NUMBERVALUE(MID(pesel[[#This Row],[PESEL]], 10, 1)), 2) = 0, "K", "M")</f>
        <v>K</v>
      </c>
      <c r="F41" s="1">
        <f>ROUNDDOWN(_xlfn.NUMBERVALUE(pesel[[#This Row],[Rok]]) / 10,0) * 10</f>
        <v>80</v>
      </c>
      <c r="G41" s="1">
        <f>COUNTIF(B:B,pesel[[#This Row],[Rok]])</f>
        <v>6</v>
      </c>
    </row>
    <row r="42" spans="1:7" x14ac:dyDescent="0.25">
      <c r="A42" s="2" t="s">
        <v>40</v>
      </c>
      <c r="B42" s="1" t="str">
        <f>MID(pesel[[#This Row],[PESEL]], 1,2)</f>
        <v>71</v>
      </c>
      <c r="C42" s="1" t="str">
        <f>MID(pesel[[#This Row],[PESEL]],3,2)</f>
        <v>09</v>
      </c>
      <c r="D42" s="1" t="str">
        <f>MID(pesel[[#This Row],[PESEL]],5,2)</f>
        <v>30</v>
      </c>
      <c r="E42" s="1" t="str">
        <f>IF(MOD(_xlfn.NUMBERVALUE(MID(pesel[[#This Row],[PESEL]], 10, 1)), 2) = 0, "K", "M")</f>
        <v>M</v>
      </c>
      <c r="F42" s="1">
        <f>ROUNDDOWN(_xlfn.NUMBERVALUE(pesel[[#This Row],[Rok]]) / 10,0) * 10</f>
        <v>70</v>
      </c>
      <c r="G42" s="1">
        <f>COUNTIF(B:B,pesel[[#This Row],[Rok]])</f>
        <v>4</v>
      </c>
    </row>
    <row r="43" spans="1:7" x14ac:dyDescent="0.25">
      <c r="A43" s="2" t="s">
        <v>41</v>
      </c>
      <c r="B43" s="1" t="str">
        <f>MID(pesel[[#This Row],[PESEL]], 1,2)</f>
        <v>64</v>
      </c>
      <c r="C43" s="1" t="str">
        <f>MID(pesel[[#This Row],[PESEL]],3,2)</f>
        <v>02</v>
      </c>
      <c r="D43" s="1" t="str">
        <f>MID(pesel[[#This Row],[PESEL]],5,2)</f>
        <v>23</v>
      </c>
      <c r="E43" s="1" t="str">
        <f>IF(MOD(_xlfn.NUMBERVALUE(MID(pesel[[#This Row],[PESEL]], 10, 1)), 2) = 0, "K", "M")</f>
        <v>M</v>
      </c>
      <c r="F43" s="1">
        <f>ROUNDDOWN(_xlfn.NUMBERVALUE(pesel[[#This Row],[Rok]]) / 10,0) * 10</f>
        <v>60</v>
      </c>
      <c r="G43" s="1">
        <f>COUNTIF(B:B,pesel[[#This Row],[Rok]])</f>
        <v>3</v>
      </c>
    </row>
    <row r="44" spans="1:7" x14ac:dyDescent="0.25">
      <c r="A44" s="2" t="s">
        <v>42</v>
      </c>
      <c r="B44" s="1" t="str">
        <f>MID(pesel[[#This Row],[PESEL]], 1,2)</f>
        <v>65</v>
      </c>
      <c r="C44" s="1" t="str">
        <f>MID(pesel[[#This Row],[PESEL]],3,2)</f>
        <v>10</v>
      </c>
      <c r="D44" s="1" t="str">
        <f>MID(pesel[[#This Row],[PESEL]],5,2)</f>
        <v>20</v>
      </c>
      <c r="E44" s="1" t="str">
        <f>IF(MOD(_xlfn.NUMBERVALUE(MID(pesel[[#This Row],[PESEL]], 10, 1)), 2) = 0, "K", "M")</f>
        <v>M</v>
      </c>
      <c r="F44" s="1">
        <f>ROUNDDOWN(_xlfn.NUMBERVALUE(pesel[[#This Row],[Rok]]) / 10,0) * 10</f>
        <v>60</v>
      </c>
      <c r="G44" s="1">
        <f>COUNTIF(B:B,pesel[[#This Row],[Rok]])</f>
        <v>3</v>
      </c>
    </row>
    <row r="45" spans="1:7" x14ac:dyDescent="0.25">
      <c r="A45" s="2" t="s">
        <v>43</v>
      </c>
      <c r="B45" s="1" t="str">
        <f>MID(pesel[[#This Row],[PESEL]], 1,2)</f>
        <v>68</v>
      </c>
      <c r="C45" s="1" t="str">
        <f>MID(pesel[[#This Row],[PESEL]],3,2)</f>
        <v>11</v>
      </c>
      <c r="D45" s="1" t="str">
        <f>MID(pesel[[#This Row],[PESEL]],5,2)</f>
        <v>21</v>
      </c>
      <c r="E45" s="1" t="str">
        <f>IF(MOD(_xlfn.NUMBERVALUE(MID(pesel[[#This Row],[PESEL]], 10, 1)), 2) = 0, "K", "M")</f>
        <v>M</v>
      </c>
      <c r="F45" s="1">
        <f>ROUNDDOWN(_xlfn.NUMBERVALUE(pesel[[#This Row],[Rok]]) / 10,0) * 10</f>
        <v>60</v>
      </c>
      <c r="G45" s="1">
        <f>COUNTIF(B:B,pesel[[#This Row],[Rok]])</f>
        <v>1</v>
      </c>
    </row>
    <row r="46" spans="1:7" x14ac:dyDescent="0.25">
      <c r="A46" s="2" t="s">
        <v>44</v>
      </c>
      <c r="B46" s="1" t="str">
        <f>MID(pesel[[#This Row],[PESEL]], 1,2)</f>
        <v>70</v>
      </c>
      <c r="C46" s="1" t="str">
        <f>MID(pesel[[#This Row],[PESEL]],3,2)</f>
        <v>10</v>
      </c>
      <c r="D46" s="1" t="str">
        <f>MID(pesel[[#This Row],[PESEL]],5,2)</f>
        <v>11</v>
      </c>
      <c r="E46" s="1" t="str">
        <f>IF(MOD(_xlfn.NUMBERVALUE(MID(pesel[[#This Row],[PESEL]], 10, 1)), 2) = 0, "K", "M")</f>
        <v>K</v>
      </c>
      <c r="F46" s="1">
        <f>ROUNDDOWN(_xlfn.NUMBERVALUE(pesel[[#This Row],[Rok]]) / 10,0) * 10</f>
        <v>70</v>
      </c>
      <c r="G46" s="1">
        <f>COUNTIF(B:B,pesel[[#This Row],[Rok]])</f>
        <v>4</v>
      </c>
    </row>
    <row r="47" spans="1:7" x14ac:dyDescent="0.25">
      <c r="A47" s="2" t="s">
        <v>45</v>
      </c>
      <c r="B47" s="1" t="str">
        <f>MID(pesel[[#This Row],[PESEL]], 1,2)</f>
        <v>77</v>
      </c>
      <c r="C47" s="1" t="str">
        <f>MID(pesel[[#This Row],[PESEL]],3,2)</f>
        <v>11</v>
      </c>
      <c r="D47" s="1" t="str">
        <f>MID(pesel[[#This Row],[PESEL]],5,2)</f>
        <v>10</v>
      </c>
      <c r="E47" s="1" t="str">
        <f>IF(MOD(_xlfn.NUMBERVALUE(MID(pesel[[#This Row],[PESEL]], 10, 1)), 2) = 0, "K", "M")</f>
        <v>M</v>
      </c>
      <c r="F47" s="1">
        <f>ROUNDDOWN(_xlfn.NUMBERVALUE(pesel[[#This Row],[Rok]]) / 10,0) * 10</f>
        <v>70</v>
      </c>
      <c r="G47" s="1">
        <f>COUNTIF(B:B,pesel[[#This Row],[Rok]])</f>
        <v>3</v>
      </c>
    </row>
    <row r="48" spans="1:7" x14ac:dyDescent="0.25">
      <c r="A48" s="2" t="s">
        <v>46</v>
      </c>
      <c r="B48" s="1" t="str">
        <f>MID(pesel[[#This Row],[PESEL]], 1,2)</f>
        <v>78</v>
      </c>
      <c r="C48" s="1" t="str">
        <f>MID(pesel[[#This Row],[PESEL]],3,2)</f>
        <v>12</v>
      </c>
      <c r="D48" s="1" t="str">
        <f>MID(pesel[[#This Row],[PESEL]],5,2)</f>
        <v>31</v>
      </c>
      <c r="E48" s="1" t="str">
        <f>IF(MOD(_xlfn.NUMBERVALUE(MID(pesel[[#This Row],[PESEL]], 10, 1)), 2) = 0, "K", "M")</f>
        <v>M</v>
      </c>
      <c r="F48" s="1">
        <f>ROUNDDOWN(_xlfn.NUMBERVALUE(pesel[[#This Row],[Rok]]) / 10,0) * 10</f>
        <v>70</v>
      </c>
      <c r="G48" s="1">
        <f>COUNTIF(B:B,pesel[[#This Row],[Rok]])</f>
        <v>4</v>
      </c>
    </row>
    <row r="49" spans="1:7" x14ac:dyDescent="0.25">
      <c r="A49" s="2" t="s">
        <v>47</v>
      </c>
      <c r="B49" s="1" t="str">
        <f>MID(pesel[[#This Row],[PESEL]], 1,2)</f>
        <v>79</v>
      </c>
      <c r="C49" s="1" t="str">
        <f>MID(pesel[[#This Row],[PESEL]],3,2)</f>
        <v>11</v>
      </c>
      <c r="D49" s="1" t="str">
        <f>MID(pesel[[#This Row],[PESEL]],5,2)</f>
        <v>06</v>
      </c>
      <c r="E49" s="1" t="str">
        <f>IF(MOD(_xlfn.NUMBERVALUE(MID(pesel[[#This Row],[PESEL]], 10, 1)), 2) = 0, "K", "M")</f>
        <v>K</v>
      </c>
      <c r="F49" s="1">
        <f>ROUNDDOWN(_xlfn.NUMBERVALUE(pesel[[#This Row],[Rok]]) / 10,0) * 10</f>
        <v>70</v>
      </c>
      <c r="G49" s="1">
        <f>COUNTIF(B:B,pesel[[#This Row],[Rok]])</f>
        <v>4</v>
      </c>
    </row>
    <row r="50" spans="1:7" x14ac:dyDescent="0.25">
      <c r="A50" s="2" t="s">
        <v>48</v>
      </c>
      <c r="B50" s="1" t="str">
        <f>MID(pesel[[#This Row],[PESEL]], 1,2)</f>
        <v>74</v>
      </c>
      <c r="C50" s="1" t="str">
        <f>MID(pesel[[#This Row],[PESEL]],3,2)</f>
        <v>12</v>
      </c>
      <c r="D50" s="1" t="str">
        <f>MID(pesel[[#This Row],[PESEL]],5,2)</f>
        <v>02</v>
      </c>
      <c r="E50" s="1" t="str">
        <f>IF(MOD(_xlfn.NUMBERVALUE(MID(pesel[[#This Row],[PESEL]], 10, 1)), 2) = 0, "K", "M")</f>
        <v>K</v>
      </c>
      <c r="F50" s="1">
        <f>ROUNDDOWN(_xlfn.NUMBERVALUE(pesel[[#This Row],[Rok]]) / 10,0) * 10</f>
        <v>70</v>
      </c>
      <c r="G50" s="1">
        <f>COUNTIF(B:B,pesel[[#This Row],[Rok]])</f>
        <v>4</v>
      </c>
    </row>
    <row r="51" spans="1:7" x14ac:dyDescent="0.25">
      <c r="A51" s="2" t="s">
        <v>49</v>
      </c>
      <c r="B51" s="1" t="str">
        <f>MID(pesel[[#This Row],[PESEL]], 1,2)</f>
        <v>89</v>
      </c>
      <c r="C51" s="1" t="str">
        <f>MID(pesel[[#This Row],[PESEL]],3,2)</f>
        <v>08</v>
      </c>
      <c r="D51" s="1" t="str">
        <f>MID(pesel[[#This Row],[PESEL]],5,2)</f>
        <v>21</v>
      </c>
      <c r="E51" s="1" t="str">
        <f>IF(MOD(_xlfn.NUMBERVALUE(MID(pesel[[#This Row],[PESEL]], 10, 1)), 2) = 0, "K", "M")</f>
        <v>M</v>
      </c>
      <c r="F51" s="1">
        <f>ROUNDDOWN(_xlfn.NUMBERVALUE(pesel[[#This Row],[Rok]]) / 10,0) * 10</f>
        <v>80</v>
      </c>
      <c r="G51" s="1">
        <f>COUNTIF(B:B,pesel[[#This Row],[Rok]])</f>
        <v>29</v>
      </c>
    </row>
    <row r="52" spans="1:7" x14ac:dyDescent="0.25">
      <c r="A52" s="2" t="s">
        <v>50</v>
      </c>
      <c r="B52" s="1" t="str">
        <f>MID(pesel[[#This Row],[PESEL]], 1,2)</f>
        <v>86</v>
      </c>
      <c r="C52" s="1" t="str">
        <f>MID(pesel[[#This Row],[PESEL]],3,2)</f>
        <v>07</v>
      </c>
      <c r="D52" s="1" t="str">
        <f>MID(pesel[[#This Row],[PESEL]],5,2)</f>
        <v>06</v>
      </c>
      <c r="E52" s="1" t="str">
        <f>IF(MOD(_xlfn.NUMBERVALUE(MID(pesel[[#This Row],[PESEL]], 10, 1)), 2) = 0, "K", "M")</f>
        <v>K</v>
      </c>
      <c r="F52" s="1">
        <f>ROUNDDOWN(_xlfn.NUMBERVALUE(pesel[[#This Row],[Rok]]) / 10,0) * 10</f>
        <v>80</v>
      </c>
      <c r="G52" s="1">
        <f>COUNTIF(B:B,pesel[[#This Row],[Rok]])</f>
        <v>6</v>
      </c>
    </row>
    <row r="53" spans="1:7" x14ac:dyDescent="0.25">
      <c r="A53" s="2" t="s">
        <v>51</v>
      </c>
      <c r="B53" s="1" t="str">
        <f>MID(pesel[[#This Row],[PESEL]], 1,2)</f>
        <v>63</v>
      </c>
      <c r="C53" s="1" t="str">
        <f>MID(pesel[[#This Row],[PESEL]],3,2)</f>
        <v>12</v>
      </c>
      <c r="D53" s="1" t="str">
        <f>MID(pesel[[#This Row],[PESEL]],5,2)</f>
        <v>27</v>
      </c>
      <c r="E53" s="1" t="str">
        <f>IF(MOD(_xlfn.NUMBERVALUE(MID(pesel[[#This Row],[PESEL]], 10, 1)), 2) = 0, "K", "M")</f>
        <v>K</v>
      </c>
      <c r="F53" s="1">
        <f>ROUNDDOWN(_xlfn.NUMBERVALUE(pesel[[#This Row],[Rok]]) / 10,0) * 10</f>
        <v>60</v>
      </c>
      <c r="G53" s="1">
        <f>COUNTIF(B:B,pesel[[#This Row],[Rok]])</f>
        <v>3</v>
      </c>
    </row>
    <row r="54" spans="1:7" x14ac:dyDescent="0.25">
      <c r="A54" s="2" t="s">
        <v>52</v>
      </c>
      <c r="B54" s="1" t="str">
        <f>MID(pesel[[#This Row],[PESEL]], 1,2)</f>
        <v>90</v>
      </c>
      <c r="C54" s="1" t="str">
        <f>MID(pesel[[#This Row],[PESEL]],3,2)</f>
        <v>11</v>
      </c>
      <c r="D54" s="1" t="str">
        <f>MID(pesel[[#This Row],[PESEL]],5,2)</f>
        <v>20</v>
      </c>
      <c r="E54" s="1" t="str">
        <f>IF(MOD(_xlfn.NUMBERVALUE(MID(pesel[[#This Row],[PESEL]], 10, 1)), 2) = 0, "K", "M")</f>
        <v>M</v>
      </c>
      <c r="F54" s="1">
        <f>ROUNDDOWN(_xlfn.NUMBERVALUE(pesel[[#This Row],[Rok]]) / 10,0) * 10</f>
        <v>90</v>
      </c>
      <c r="G54" s="1">
        <f>COUNTIF(B:B,pesel[[#This Row],[Rok]])</f>
        <v>2</v>
      </c>
    </row>
    <row r="55" spans="1:7" x14ac:dyDescent="0.25">
      <c r="A55" s="2" t="s">
        <v>53</v>
      </c>
      <c r="B55" s="1" t="str">
        <f>MID(pesel[[#This Row],[PESEL]], 1,2)</f>
        <v>54</v>
      </c>
      <c r="C55" s="1" t="str">
        <f>MID(pesel[[#This Row],[PESEL]],3,2)</f>
        <v>04</v>
      </c>
      <c r="D55" s="1" t="str">
        <f>MID(pesel[[#This Row],[PESEL]],5,2)</f>
        <v>30</v>
      </c>
      <c r="E55" s="1" t="str">
        <f>IF(MOD(_xlfn.NUMBERVALUE(MID(pesel[[#This Row],[PESEL]], 10, 1)), 2) = 0, "K", "M")</f>
        <v>K</v>
      </c>
      <c r="F55" s="1">
        <f>ROUNDDOWN(_xlfn.NUMBERVALUE(pesel[[#This Row],[Rok]]) / 10,0) * 10</f>
        <v>50</v>
      </c>
      <c r="G55" s="1">
        <f>COUNTIF(B:B,pesel[[#This Row],[Rok]])</f>
        <v>2</v>
      </c>
    </row>
    <row r="56" spans="1:7" x14ac:dyDescent="0.25">
      <c r="A56" s="2" t="s">
        <v>54</v>
      </c>
      <c r="B56" s="1" t="str">
        <f>MID(pesel[[#This Row],[PESEL]], 1,2)</f>
        <v>69</v>
      </c>
      <c r="C56" s="1" t="str">
        <f>MID(pesel[[#This Row],[PESEL]],3,2)</f>
        <v>12</v>
      </c>
      <c r="D56" s="1" t="str">
        <f>MID(pesel[[#This Row],[PESEL]],5,2)</f>
        <v>21</v>
      </c>
      <c r="E56" s="1" t="str">
        <f>IF(MOD(_xlfn.NUMBERVALUE(MID(pesel[[#This Row],[PESEL]], 10, 1)), 2) = 0, "K", "M")</f>
        <v>M</v>
      </c>
      <c r="F56" s="1">
        <f>ROUNDDOWN(_xlfn.NUMBERVALUE(pesel[[#This Row],[Rok]]) / 10,0) * 10</f>
        <v>60</v>
      </c>
      <c r="G56" s="1">
        <f>COUNTIF(B:B,pesel[[#This Row],[Rok]])</f>
        <v>2</v>
      </c>
    </row>
    <row r="57" spans="1:7" x14ac:dyDescent="0.25">
      <c r="A57" s="2" t="s">
        <v>55</v>
      </c>
      <c r="B57" s="1" t="str">
        <f>MID(pesel[[#This Row],[PESEL]], 1,2)</f>
        <v>84</v>
      </c>
      <c r="C57" s="1" t="str">
        <f>MID(pesel[[#This Row],[PESEL]],3,2)</f>
        <v>05</v>
      </c>
      <c r="D57" s="1" t="str">
        <f>MID(pesel[[#This Row],[PESEL]],5,2)</f>
        <v>12</v>
      </c>
      <c r="E57" s="1" t="str">
        <f>IF(MOD(_xlfn.NUMBERVALUE(MID(pesel[[#This Row],[PESEL]], 10, 1)), 2) = 0, "K", "M")</f>
        <v>M</v>
      </c>
      <c r="F57" s="1">
        <f>ROUNDDOWN(_xlfn.NUMBERVALUE(pesel[[#This Row],[Rok]]) / 10,0) * 10</f>
        <v>80</v>
      </c>
      <c r="G57" s="1">
        <f>COUNTIF(B:B,pesel[[#This Row],[Rok]])</f>
        <v>4</v>
      </c>
    </row>
    <row r="58" spans="1:7" x14ac:dyDescent="0.25">
      <c r="A58" s="2" t="s">
        <v>56</v>
      </c>
      <c r="B58" s="1" t="str">
        <f>MID(pesel[[#This Row],[PESEL]], 1,2)</f>
        <v>66</v>
      </c>
      <c r="C58" s="1" t="str">
        <f>MID(pesel[[#This Row],[PESEL]],3,2)</f>
        <v>11</v>
      </c>
      <c r="D58" s="1" t="str">
        <f>MID(pesel[[#This Row],[PESEL]],5,2)</f>
        <v>11</v>
      </c>
      <c r="E58" s="1" t="str">
        <f>IF(MOD(_xlfn.NUMBERVALUE(MID(pesel[[#This Row],[PESEL]], 10, 1)), 2) = 0, "K", "M")</f>
        <v>K</v>
      </c>
      <c r="F58" s="1">
        <f>ROUNDDOWN(_xlfn.NUMBERVALUE(pesel[[#This Row],[Rok]]) / 10,0) * 10</f>
        <v>60</v>
      </c>
      <c r="G58" s="1">
        <f>COUNTIF(B:B,pesel[[#This Row],[Rok]])</f>
        <v>5</v>
      </c>
    </row>
    <row r="59" spans="1:7" x14ac:dyDescent="0.25">
      <c r="A59" s="2" t="s">
        <v>57</v>
      </c>
      <c r="B59" s="1" t="str">
        <f>MID(pesel[[#This Row],[PESEL]], 1,2)</f>
        <v>71</v>
      </c>
      <c r="C59" s="1" t="str">
        <f>MID(pesel[[#This Row],[PESEL]],3,2)</f>
        <v>11</v>
      </c>
      <c r="D59" s="1" t="str">
        <f>MID(pesel[[#This Row],[PESEL]],5,2)</f>
        <v>26</v>
      </c>
      <c r="E59" s="1" t="str">
        <f>IF(MOD(_xlfn.NUMBERVALUE(MID(pesel[[#This Row],[PESEL]], 10, 1)), 2) = 0, "K", "M")</f>
        <v>M</v>
      </c>
      <c r="F59" s="1">
        <f>ROUNDDOWN(_xlfn.NUMBERVALUE(pesel[[#This Row],[Rok]]) / 10,0) * 10</f>
        <v>70</v>
      </c>
      <c r="G59" s="1">
        <f>COUNTIF(B:B,pesel[[#This Row],[Rok]])</f>
        <v>4</v>
      </c>
    </row>
    <row r="60" spans="1:7" x14ac:dyDescent="0.25">
      <c r="A60" s="2" t="s">
        <v>58</v>
      </c>
      <c r="B60" s="1" t="str">
        <f>MID(pesel[[#This Row],[PESEL]], 1,2)</f>
        <v>89</v>
      </c>
      <c r="C60" s="1" t="str">
        <f>MID(pesel[[#This Row],[PESEL]],3,2)</f>
        <v>04</v>
      </c>
      <c r="D60" s="1" t="str">
        <f>MID(pesel[[#This Row],[PESEL]],5,2)</f>
        <v>06</v>
      </c>
      <c r="E60" s="1" t="str">
        <f>IF(MOD(_xlfn.NUMBERVALUE(MID(pesel[[#This Row],[PESEL]], 10, 1)), 2) = 0, "K", "M")</f>
        <v>K</v>
      </c>
      <c r="F60" s="1">
        <f>ROUNDDOWN(_xlfn.NUMBERVALUE(pesel[[#This Row],[Rok]]) / 10,0) * 10</f>
        <v>80</v>
      </c>
      <c r="G60" s="1">
        <f>COUNTIF(B:B,pesel[[#This Row],[Rok]])</f>
        <v>29</v>
      </c>
    </row>
    <row r="61" spans="1:7" x14ac:dyDescent="0.25">
      <c r="A61" s="2" t="s">
        <v>59</v>
      </c>
      <c r="B61" s="1" t="str">
        <f>MID(pesel[[#This Row],[PESEL]], 1,2)</f>
        <v>90</v>
      </c>
      <c r="C61" s="1" t="str">
        <f>MID(pesel[[#This Row],[PESEL]],3,2)</f>
        <v>05</v>
      </c>
      <c r="D61" s="1" t="str">
        <f>MID(pesel[[#This Row],[PESEL]],5,2)</f>
        <v>31</v>
      </c>
      <c r="E61" s="1" t="str">
        <f>IF(MOD(_xlfn.NUMBERVALUE(MID(pesel[[#This Row],[PESEL]], 10, 1)), 2) = 0, "K", "M")</f>
        <v>M</v>
      </c>
      <c r="F61" s="1">
        <f>ROUNDDOWN(_xlfn.NUMBERVALUE(pesel[[#This Row],[Rok]]) / 10,0) * 10</f>
        <v>90</v>
      </c>
      <c r="G61" s="1">
        <f>COUNTIF(B:B,pesel[[#This Row],[Rok]])</f>
        <v>2</v>
      </c>
    </row>
    <row r="62" spans="1:7" x14ac:dyDescent="0.25">
      <c r="A62" s="2" t="s">
        <v>60</v>
      </c>
      <c r="B62" s="1" t="str">
        <f>MID(pesel[[#This Row],[PESEL]], 1,2)</f>
        <v>75</v>
      </c>
      <c r="C62" s="1" t="str">
        <f>MID(pesel[[#This Row],[PESEL]],3,2)</f>
        <v>12</v>
      </c>
      <c r="D62" s="1" t="str">
        <f>MID(pesel[[#This Row],[PESEL]],5,2)</f>
        <v>31</v>
      </c>
      <c r="E62" s="1" t="str">
        <f>IF(MOD(_xlfn.NUMBERVALUE(MID(pesel[[#This Row],[PESEL]], 10, 1)), 2) = 0, "K", "M")</f>
        <v>M</v>
      </c>
      <c r="F62" s="1">
        <f>ROUNDDOWN(_xlfn.NUMBERVALUE(pesel[[#This Row],[Rok]]) / 10,0) * 10</f>
        <v>70</v>
      </c>
      <c r="G62" s="1">
        <f>COUNTIF(B:B,pesel[[#This Row],[Rok]])</f>
        <v>4</v>
      </c>
    </row>
    <row r="63" spans="1:7" x14ac:dyDescent="0.25">
      <c r="A63" s="2" t="s">
        <v>61</v>
      </c>
      <c r="B63" s="1" t="str">
        <f>MID(pesel[[#This Row],[PESEL]], 1,2)</f>
        <v>73</v>
      </c>
      <c r="C63" s="1" t="str">
        <f>MID(pesel[[#This Row],[PESEL]],3,2)</f>
        <v>11</v>
      </c>
      <c r="D63" s="1" t="str">
        <f>MID(pesel[[#This Row],[PESEL]],5,2)</f>
        <v>23</v>
      </c>
      <c r="E63" s="1" t="str">
        <f>IF(MOD(_xlfn.NUMBERVALUE(MID(pesel[[#This Row],[PESEL]], 10, 1)), 2) = 0, "K", "M")</f>
        <v>M</v>
      </c>
      <c r="F63" s="1">
        <f>ROUNDDOWN(_xlfn.NUMBERVALUE(pesel[[#This Row],[Rok]]) / 10,0) * 10</f>
        <v>70</v>
      </c>
      <c r="G63" s="1">
        <f>COUNTIF(B:B,pesel[[#This Row],[Rok]])</f>
        <v>4</v>
      </c>
    </row>
    <row r="64" spans="1:7" x14ac:dyDescent="0.25">
      <c r="A64" s="2" t="s">
        <v>62</v>
      </c>
      <c r="B64" s="1" t="str">
        <f>MID(pesel[[#This Row],[PESEL]], 1,2)</f>
        <v>85</v>
      </c>
      <c r="C64" s="1" t="str">
        <f>MID(pesel[[#This Row],[PESEL]],3,2)</f>
        <v>03</v>
      </c>
      <c r="D64" s="1" t="str">
        <f>MID(pesel[[#This Row],[PESEL]],5,2)</f>
        <v>10</v>
      </c>
      <c r="E64" s="1" t="str">
        <f>IF(MOD(_xlfn.NUMBERVALUE(MID(pesel[[#This Row],[PESEL]], 10, 1)), 2) = 0, "K", "M")</f>
        <v>K</v>
      </c>
      <c r="F64" s="1">
        <f>ROUNDDOWN(_xlfn.NUMBERVALUE(pesel[[#This Row],[Rok]]) / 10,0) * 10</f>
        <v>80</v>
      </c>
      <c r="G64" s="1">
        <f>COUNTIF(B:B,pesel[[#This Row],[Rok]])</f>
        <v>5</v>
      </c>
    </row>
    <row r="65" spans="1:7" x14ac:dyDescent="0.25">
      <c r="A65" s="2" t="s">
        <v>63</v>
      </c>
      <c r="B65" s="1" t="str">
        <f>MID(pesel[[#This Row],[PESEL]], 1,2)</f>
        <v>85</v>
      </c>
      <c r="C65" s="1" t="str">
        <f>MID(pesel[[#This Row],[PESEL]],3,2)</f>
        <v>05</v>
      </c>
      <c r="D65" s="1" t="str">
        <f>MID(pesel[[#This Row],[PESEL]],5,2)</f>
        <v>25</v>
      </c>
      <c r="E65" s="1" t="str">
        <f>IF(MOD(_xlfn.NUMBERVALUE(MID(pesel[[#This Row],[PESEL]], 10, 1)), 2) = 0, "K", "M")</f>
        <v>K</v>
      </c>
      <c r="F65" s="1">
        <f>ROUNDDOWN(_xlfn.NUMBERVALUE(pesel[[#This Row],[Rok]]) / 10,0) * 10</f>
        <v>80</v>
      </c>
      <c r="G65" s="1">
        <f>COUNTIF(B:B,pesel[[#This Row],[Rok]])</f>
        <v>5</v>
      </c>
    </row>
    <row r="66" spans="1:7" x14ac:dyDescent="0.25">
      <c r="A66" s="2" t="s">
        <v>64</v>
      </c>
      <c r="B66" s="1" t="str">
        <f>MID(pesel[[#This Row],[PESEL]], 1,2)</f>
        <v>55</v>
      </c>
      <c r="C66" s="1" t="str">
        <f>MID(pesel[[#This Row],[PESEL]],3,2)</f>
        <v>02</v>
      </c>
      <c r="D66" s="1" t="str">
        <f>MID(pesel[[#This Row],[PESEL]],5,2)</f>
        <v>21</v>
      </c>
      <c r="E66" s="1" t="str">
        <f>IF(MOD(_xlfn.NUMBERVALUE(MID(pesel[[#This Row],[PESEL]], 10, 1)), 2) = 0, "K", "M")</f>
        <v>M</v>
      </c>
      <c r="F66" s="1">
        <f>ROUNDDOWN(_xlfn.NUMBERVALUE(pesel[[#This Row],[Rok]]) / 10,0) * 10</f>
        <v>50</v>
      </c>
      <c r="G66" s="1">
        <f>COUNTIF(B:B,pesel[[#This Row],[Rok]])</f>
        <v>3</v>
      </c>
    </row>
    <row r="67" spans="1:7" x14ac:dyDescent="0.25">
      <c r="A67" s="2" t="s">
        <v>65</v>
      </c>
      <c r="B67" s="1" t="str">
        <f>MID(pesel[[#This Row],[PESEL]], 1,2)</f>
        <v>83</v>
      </c>
      <c r="C67" s="1" t="str">
        <f>MID(pesel[[#This Row],[PESEL]],3,2)</f>
        <v>04</v>
      </c>
      <c r="D67" s="1" t="str">
        <f>MID(pesel[[#This Row],[PESEL]],5,2)</f>
        <v>19</v>
      </c>
      <c r="E67" s="1" t="str">
        <f>IF(MOD(_xlfn.NUMBERVALUE(MID(pesel[[#This Row],[PESEL]], 10, 1)), 2) = 0, "K", "M")</f>
        <v>K</v>
      </c>
      <c r="F67" s="1">
        <f>ROUNDDOWN(_xlfn.NUMBERVALUE(pesel[[#This Row],[Rok]]) / 10,0) * 10</f>
        <v>80</v>
      </c>
      <c r="G67" s="1">
        <f>COUNTIF(B:B,pesel[[#This Row],[Rok]])</f>
        <v>2</v>
      </c>
    </row>
    <row r="68" spans="1:7" x14ac:dyDescent="0.25">
      <c r="A68" s="2" t="s">
        <v>66</v>
      </c>
      <c r="B68" s="1" t="str">
        <f>MID(pesel[[#This Row],[PESEL]], 1,2)</f>
        <v>86</v>
      </c>
      <c r="C68" s="1" t="str">
        <f>MID(pesel[[#This Row],[PESEL]],3,2)</f>
        <v>08</v>
      </c>
      <c r="D68" s="1" t="str">
        <f>MID(pesel[[#This Row],[PESEL]],5,2)</f>
        <v>14</v>
      </c>
      <c r="E68" s="1" t="str">
        <f>IF(MOD(_xlfn.NUMBERVALUE(MID(pesel[[#This Row],[PESEL]], 10, 1)), 2) = 0, "K", "M")</f>
        <v>K</v>
      </c>
      <c r="F68" s="1">
        <f>ROUNDDOWN(_xlfn.NUMBERVALUE(pesel[[#This Row],[Rok]]) / 10,0) * 10</f>
        <v>80</v>
      </c>
      <c r="G68" s="1">
        <f>COUNTIF(B:B,pesel[[#This Row],[Rok]])</f>
        <v>6</v>
      </c>
    </row>
    <row r="69" spans="1:7" x14ac:dyDescent="0.25">
      <c r="A69" s="2" t="s">
        <v>67</v>
      </c>
      <c r="B69" s="1" t="str">
        <f>MID(pesel[[#This Row],[PESEL]], 1,2)</f>
        <v>59</v>
      </c>
      <c r="C69" s="1" t="str">
        <f>MID(pesel[[#This Row],[PESEL]],3,2)</f>
        <v>11</v>
      </c>
      <c r="D69" s="1" t="str">
        <f>MID(pesel[[#This Row],[PESEL]],5,2)</f>
        <v>05</v>
      </c>
      <c r="E69" s="1" t="str">
        <f>IF(MOD(_xlfn.NUMBERVALUE(MID(pesel[[#This Row],[PESEL]], 10, 1)), 2) = 0, "K", "M")</f>
        <v>K</v>
      </c>
      <c r="F69" s="1">
        <f>ROUNDDOWN(_xlfn.NUMBERVALUE(pesel[[#This Row],[Rok]]) / 10,0) * 10</f>
        <v>50</v>
      </c>
      <c r="G69" s="1">
        <f>COUNTIF(B:B,pesel[[#This Row],[Rok]])</f>
        <v>4</v>
      </c>
    </row>
    <row r="70" spans="1:7" x14ac:dyDescent="0.25">
      <c r="A70" s="2" t="s">
        <v>68</v>
      </c>
      <c r="B70" s="1" t="str">
        <f>MID(pesel[[#This Row],[PESEL]], 1,2)</f>
        <v>66</v>
      </c>
      <c r="C70" s="1" t="str">
        <f>MID(pesel[[#This Row],[PESEL]],3,2)</f>
        <v>06</v>
      </c>
      <c r="D70" s="1" t="str">
        <f>MID(pesel[[#This Row],[PESEL]],5,2)</f>
        <v>30</v>
      </c>
      <c r="E70" s="1" t="str">
        <f>IF(MOD(_xlfn.NUMBERVALUE(MID(pesel[[#This Row],[PESEL]], 10, 1)), 2) = 0, "K", "M")</f>
        <v>M</v>
      </c>
      <c r="F70" s="1">
        <f>ROUNDDOWN(_xlfn.NUMBERVALUE(pesel[[#This Row],[Rok]]) / 10,0) * 10</f>
        <v>60</v>
      </c>
      <c r="G70" s="1">
        <f>COUNTIF(B:B,pesel[[#This Row],[Rok]])</f>
        <v>5</v>
      </c>
    </row>
    <row r="71" spans="1:7" x14ac:dyDescent="0.25">
      <c r="A71" s="2" t="s">
        <v>69</v>
      </c>
      <c r="B71" s="1" t="str">
        <f>MID(pesel[[#This Row],[PESEL]], 1,2)</f>
        <v>67</v>
      </c>
      <c r="C71" s="1" t="str">
        <f>MID(pesel[[#This Row],[PESEL]],3,2)</f>
        <v>12</v>
      </c>
      <c r="D71" s="1" t="str">
        <f>MID(pesel[[#This Row],[PESEL]],5,2)</f>
        <v>07</v>
      </c>
      <c r="E71" s="1" t="str">
        <f>IF(MOD(_xlfn.NUMBERVALUE(MID(pesel[[#This Row],[PESEL]], 10, 1)), 2) = 0, "K", "M")</f>
        <v>K</v>
      </c>
      <c r="F71" s="1">
        <f>ROUNDDOWN(_xlfn.NUMBERVALUE(pesel[[#This Row],[Rok]]) / 10,0) * 10</f>
        <v>60</v>
      </c>
      <c r="G71" s="1">
        <f>COUNTIF(B:B,pesel[[#This Row],[Rok]])</f>
        <v>4</v>
      </c>
    </row>
    <row r="72" spans="1:7" x14ac:dyDescent="0.25">
      <c r="A72" s="2" t="s">
        <v>70</v>
      </c>
      <c r="B72" s="1" t="str">
        <f>MID(pesel[[#This Row],[PESEL]], 1,2)</f>
        <v>89</v>
      </c>
      <c r="C72" s="1" t="str">
        <f>MID(pesel[[#This Row],[PESEL]],3,2)</f>
        <v>08</v>
      </c>
      <c r="D72" s="1" t="str">
        <f>MID(pesel[[#This Row],[PESEL]],5,2)</f>
        <v>15</v>
      </c>
      <c r="E72" s="1" t="str">
        <f>IF(MOD(_xlfn.NUMBERVALUE(MID(pesel[[#This Row],[PESEL]], 10, 1)), 2) = 0, "K", "M")</f>
        <v>K</v>
      </c>
      <c r="F72" s="1">
        <f>ROUNDDOWN(_xlfn.NUMBERVALUE(pesel[[#This Row],[Rok]]) / 10,0) * 10</f>
        <v>80</v>
      </c>
      <c r="G72" s="1">
        <f>COUNTIF(B:B,pesel[[#This Row],[Rok]])</f>
        <v>29</v>
      </c>
    </row>
    <row r="73" spans="1:7" x14ac:dyDescent="0.25">
      <c r="A73" s="2" t="s">
        <v>71</v>
      </c>
      <c r="B73" s="1" t="str">
        <f>MID(pesel[[#This Row],[PESEL]], 1,2)</f>
        <v>70</v>
      </c>
      <c r="C73" s="1" t="str">
        <f>MID(pesel[[#This Row],[PESEL]],3,2)</f>
        <v>12</v>
      </c>
      <c r="D73" s="1" t="str">
        <f>MID(pesel[[#This Row],[PESEL]],5,2)</f>
        <v>07</v>
      </c>
      <c r="E73" s="1" t="str">
        <f>IF(MOD(_xlfn.NUMBERVALUE(MID(pesel[[#This Row],[PESEL]], 10, 1)), 2) = 0, "K", "M")</f>
        <v>M</v>
      </c>
      <c r="F73" s="1">
        <f>ROUNDDOWN(_xlfn.NUMBERVALUE(pesel[[#This Row],[Rok]]) / 10,0) * 10</f>
        <v>70</v>
      </c>
      <c r="G73" s="1">
        <f>COUNTIF(B:B,pesel[[#This Row],[Rok]])</f>
        <v>4</v>
      </c>
    </row>
    <row r="74" spans="1:7" x14ac:dyDescent="0.25">
      <c r="A74" s="2" t="s">
        <v>72</v>
      </c>
      <c r="B74" s="1" t="str">
        <f>MID(pesel[[#This Row],[PESEL]], 1,2)</f>
        <v>76</v>
      </c>
      <c r="C74" s="1" t="str">
        <f>MID(pesel[[#This Row],[PESEL]],3,2)</f>
        <v>12</v>
      </c>
      <c r="D74" s="1" t="str">
        <f>MID(pesel[[#This Row],[PESEL]],5,2)</f>
        <v>11</v>
      </c>
      <c r="E74" s="1" t="str">
        <f>IF(MOD(_xlfn.NUMBERVALUE(MID(pesel[[#This Row],[PESEL]], 10, 1)), 2) = 0, "K", "M")</f>
        <v>K</v>
      </c>
      <c r="F74" s="1">
        <f>ROUNDDOWN(_xlfn.NUMBERVALUE(pesel[[#This Row],[Rok]]) / 10,0) * 10</f>
        <v>70</v>
      </c>
      <c r="G74" s="1">
        <f>COUNTIF(B:B,pesel[[#This Row],[Rok]])</f>
        <v>4</v>
      </c>
    </row>
    <row r="75" spans="1:7" x14ac:dyDescent="0.25">
      <c r="A75" s="2" t="s">
        <v>73</v>
      </c>
      <c r="B75" s="1" t="str">
        <f>MID(pesel[[#This Row],[PESEL]], 1,2)</f>
        <v>72</v>
      </c>
      <c r="C75" s="1" t="str">
        <f>MID(pesel[[#This Row],[PESEL]],3,2)</f>
        <v>03</v>
      </c>
      <c r="D75" s="1" t="str">
        <f>MID(pesel[[#This Row],[PESEL]],5,2)</f>
        <v>10</v>
      </c>
      <c r="E75" s="1" t="str">
        <f>IF(MOD(_xlfn.NUMBERVALUE(MID(pesel[[#This Row],[PESEL]], 10, 1)), 2) = 0, "K", "M")</f>
        <v>K</v>
      </c>
      <c r="F75" s="1">
        <f>ROUNDDOWN(_xlfn.NUMBERVALUE(pesel[[#This Row],[Rok]]) / 10,0) * 10</f>
        <v>70</v>
      </c>
      <c r="G75" s="1">
        <f>COUNTIF(B:B,pesel[[#This Row],[Rok]])</f>
        <v>1</v>
      </c>
    </row>
    <row r="76" spans="1:7" x14ac:dyDescent="0.25">
      <c r="A76" s="2" t="s">
        <v>74</v>
      </c>
      <c r="B76" s="1" t="str">
        <f>MID(pesel[[#This Row],[PESEL]], 1,2)</f>
        <v>61</v>
      </c>
      <c r="C76" s="1" t="str">
        <f>MID(pesel[[#This Row],[PESEL]],3,2)</f>
        <v>10</v>
      </c>
      <c r="D76" s="1" t="str">
        <f>MID(pesel[[#This Row],[PESEL]],5,2)</f>
        <v>01</v>
      </c>
      <c r="E76" s="1" t="str">
        <f>IF(MOD(_xlfn.NUMBERVALUE(MID(pesel[[#This Row],[PESEL]], 10, 1)), 2) = 0, "K", "M")</f>
        <v>M</v>
      </c>
      <c r="F76" s="1">
        <f>ROUNDDOWN(_xlfn.NUMBERVALUE(pesel[[#This Row],[Rok]]) / 10,0) * 10</f>
        <v>60</v>
      </c>
      <c r="G76" s="1">
        <f>COUNTIF(B:B,pesel[[#This Row],[Rok]])</f>
        <v>3</v>
      </c>
    </row>
    <row r="77" spans="1:7" x14ac:dyDescent="0.25">
      <c r="A77" s="2" t="s">
        <v>75</v>
      </c>
      <c r="B77" s="1" t="str">
        <f>MID(pesel[[#This Row],[PESEL]], 1,2)</f>
        <v>79</v>
      </c>
      <c r="C77" s="1" t="str">
        <f>MID(pesel[[#This Row],[PESEL]],3,2)</f>
        <v>01</v>
      </c>
      <c r="D77" s="1" t="str">
        <f>MID(pesel[[#This Row],[PESEL]],5,2)</f>
        <v>25</v>
      </c>
      <c r="E77" s="1" t="str">
        <f>IF(MOD(_xlfn.NUMBERVALUE(MID(pesel[[#This Row],[PESEL]], 10, 1)), 2) = 0, "K", "M")</f>
        <v>K</v>
      </c>
      <c r="F77" s="1">
        <f>ROUNDDOWN(_xlfn.NUMBERVALUE(pesel[[#This Row],[Rok]]) / 10,0) * 10</f>
        <v>70</v>
      </c>
      <c r="G77" s="1">
        <f>COUNTIF(B:B,pesel[[#This Row],[Rok]])</f>
        <v>4</v>
      </c>
    </row>
    <row r="78" spans="1:7" x14ac:dyDescent="0.25">
      <c r="A78" s="2" t="s">
        <v>76</v>
      </c>
      <c r="B78" s="1" t="str">
        <f>MID(pesel[[#This Row],[PESEL]], 1,2)</f>
        <v>88</v>
      </c>
      <c r="C78" s="1" t="str">
        <f>MID(pesel[[#This Row],[PESEL]],3,2)</f>
        <v>11</v>
      </c>
      <c r="D78" s="1" t="str">
        <f>MID(pesel[[#This Row],[PESEL]],5,2)</f>
        <v>10</v>
      </c>
      <c r="E78" s="1" t="str">
        <f>IF(MOD(_xlfn.NUMBERVALUE(MID(pesel[[#This Row],[PESEL]], 10, 1)), 2) = 0, "K", "M")</f>
        <v>K</v>
      </c>
      <c r="F78" s="1">
        <f>ROUNDDOWN(_xlfn.NUMBERVALUE(pesel[[#This Row],[Rok]]) / 10,0) * 10</f>
        <v>80</v>
      </c>
      <c r="G78" s="1">
        <f>COUNTIF(B:B,pesel[[#This Row],[Rok]])</f>
        <v>6</v>
      </c>
    </row>
    <row r="79" spans="1:7" x14ac:dyDescent="0.25">
      <c r="A79" s="2" t="s">
        <v>77</v>
      </c>
      <c r="B79" s="1" t="str">
        <f>MID(pesel[[#This Row],[PESEL]], 1,2)</f>
        <v>89</v>
      </c>
      <c r="C79" s="1" t="str">
        <f>MID(pesel[[#This Row],[PESEL]],3,2)</f>
        <v>04</v>
      </c>
      <c r="D79" s="1" t="str">
        <f>MID(pesel[[#This Row],[PESEL]],5,2)</f>
        <v>08</v>
      </c>
      <c r="E79" s="1" t="str">
        <f>IF(MOD(_xlfn.NUMBERVALUE(MID(pesel[[#This Row],[PESEL]], 10, 1)), 2) = 0, "K", "M")</f>
        <v>M</v>
      </c>
      <c r="F79" s="1">
        <f>ROUNDDOWN(_xlfn.NUMBERVALUE(pesel[[#This Row],[Rok]]) / 10,0) * 10</f>
        <v>80</v>
      </c>
      <c r="G79" s="1">
        <f>COUNTIF(B:B,pesel[[#This Row],[Rok]])</f>
        <v>29</v>
      </c>
    </row>
    <row r="80" spans="1:7" x14ac:dyDescent="0.25">
      <c r="A80" s="2" t="s">
        <v>78</v>
      </c>
      <c r="B80" s="1" t="str">
        <f>MID(pesel[[#This Row],[PESEL]], 1,2)</f>
        <v>89</v>
      </c>
      <c r="C80" s="1" t="str">
        <f>MID(pesel[[#This Row],[PESEL]],3,2)</f>
        <v>12</v>
      </c>
      <c r="D80" s="1" t="str">
        <f>MID(pesel[[#This Row],[PESEL]],5,2)</f>
        <v>09</v>
      </c>
      <c r="E80" s="1" t="str">
        <f>IF(MOD(_xlfn.NUMBERVALUE(MID(pesel[[#This Row],[PESEL]], 10, 1)), 2) = 0, "K", "M")</f>
        <v>K</v>
      </c>
      <c r="F80" s="1">
        <f>ROUNDDOWN(_xlfn.NUMBERVALUE(pesel[[#This Row],[Rok]]) / 10,0) * 10</f>
        <v>80</v>
      </c>
      <c r="G80" s="1">
        <f>COUNTIF(B:B,pesel[[#This Row],[Rok]])</f>
        <v>29</v>
      </c>
    </row>
    <row r="81" spans="1:7" x14ac:dyDescent="0.25">
      <c r="A81" s="2" t="s">
        <v>79</v>
      </c>
      <c r="B81" s="1" t="str">
        <f>MID(pesel[[#This Row],[PESEL]], 1,2)</f>
        <v>59</v>
      </c>
      <c r="C81" s="1" t="str">
        <f>MID(pesel[[#This Row],[PESEL]],3,2)</f>
        <v>08</v>
      </c>
      <c r="D81" s="1" t="str">
        <f>MID(pesel[[#This Row],[PESEL]],5,2)</f>
        <v>30</v>
      </c>
      <c r="E81" s="1" t="str">
        <f>IF(MOD(_xlfn.NUMBERVALUE(MID(pesel[[#This Row],[PESEL]], 10, 1)), 2) = 0, "K", "M")</f>
        <v>M</v>
      </c>
      <c r="F81" s="1">
        <f>ROUNDDOWN(_xlfn.NUMBERVALUE(pesel[[#This Row],[Rok]]) / 10,0) * 10</f>
        <v>50</v>
      </c>
      <c r="G81" s="1">
        <f>COUNTIF(B:B,pesel[[#This Row],[Rok]])</f>
        <v>4</v>
      </c>
    </row>
    <row r="82" spans="1:7" x14ac:dyDescent="0.25">
      <c r="A82" s="2" t="s">
        <v>80</v>
      </c>
      <c r="B82" s="1" t="str">
        <f>MID(pesel[[#This Row],[PESEL]], 1,2)</f>
        <v>61</v>
      </c>
      <c r="C82" s="1" t="str">
        <f>MID(pesel[[#This Row],[PESEL]],3,2)</f>
        <v>12</v>
      </c>
      <c r="D82" s="1" t="str">
        <f>MID(pesel[[#This Row],[PESEL]],5,2)</f>
        <v>10</v>
      </c>
      <c r="E82" s="1" t="str">
        <f>IF(MOD(_xlfn.NUMBERVALUE(MID(pesel[[#This Row],[PESEL]], 10, 1)), 2) = 0, "K", "M")</f>
        <v>K</v>
      </c>
      <c r="F82" s="1">
        <f>ROUNDDOWN(_xlfn.NUMBERVALUE(pesel[[#This Row],[Rok]]) / 10,0) * 10</f>
        <v>60</v>
      </c>
      <c r="G82" s="1">
        <f>COUNTIF(B:B,pesel[[#This Row],[Rok]])</f>
        <v>3</v>
      </c>
    </row>
    <row r="83" spans="1:7" x14ac:dyDescent="0.25">
      <c r="A83" s="2" t="s">
        <v>81</v>
      </c>
      <c r="B83" s="1" t="str">
        <f>MID(pesel[[#This Row],[PESEL]], 1,2)</f>
        <v>89</v>
      </c>
      <c r="C83" s="1" t="str">
        <f>MID(pesel[[#This Row],[PESEL]],3,2)</f>
        <v>04</v>
      </c>
      <c r="D83" s="1" t="str">
        <f>MID(pesel[[#This Row],[PESEL]],5,2)</f>
        <v>01</v>
      </c>
      <c r="E83" s="1" t="str">
        <f>IF(MOD(_xlfn.NUMBERVALUE(MID(pesel[[#This Row],[PESEL]], 10, 1)), 2) = 0, "K", "M")</f>
        <v>K</v>
      </c>
      <c r="F83" s="1">
        <f>ROUNDDOWN(_xlfn.NUMBERVALUE(pesel[[#This Row],[Rok]]) / 10,0) * 10</f>
        <v>80</v>
      </c>
      <c r="G83" s="1">
        <f>COUNTIF(B:B,pesel[[#This Row],[Rok]])</f>
        <v>29</v>
      </c>
    </row>
    <row r="84" spans="1:7" x14ac:dyDescent="0.25">
      <c r="A84" s="2" t="s">
        <v>82</v>
      </c>
      <c r="B84" s="1" t="str">
        <f>MID(pesel[[#This Row],[PESEL]], 1,2)</f>
        <v>88</v>
      </c>
      <c r="C84" s="1" t="str">
        <f>MID(pesel[[#This Row],[PESEL]],3,2)</f>
        <v>08</v>
      </c>
      <c r="D84" s="1" t="str">
        <f>MID(pesel[[#This Row],[PESEL]],5,2)</f>
        <v>04</v>
      </c>
      <c r="E84" s="1" t="str">
        <f>IF(MOD(_xlfn.NUMBERVALUE(MID(pesel[[#This Row],[PESEL]], 10, 1)), 2) = 0, "K", "M")</f>
        <v>M</v>
      </c>
      <c r="F84" s="1">
        <f>ROUNDDOWN(_xlfn.NUMBERVALUE(pesel[[#This Row],[Rok]]) / 10,0) * 10</f>
        <v>80</v>
      </c>
      <c r="G84" s="1">
        <f>COUNTIF(B:B,pesel[[#This Row],[Rok]])</f>
        <v>6</v>
      </c>
    </row>
    <row r="85" spans="1:7" x14ac:dyDescent="0.25">
      <c r="A85" s="2" t="s">
        <v>83</v>
      </c>
      <c r="B85" s="1" t="str">
        <f>MID(pesel[[#This Row],[PESEL]], 1,2)</f>
        <v>61</v>
      </c>
      <c r="C85" s="1" t="str">
        <f>MID(pesel[[#This Row],[PESEL]],3,2)</f>
        <v>03</v>
      </c>
      <c r="D85" s="1" t="str">
        <f>MID(pesel[[#This Row],[PESEL]],5,2)</f>
        <v>24</v>
      </c>
      <c r="E85" s="1" t="str">
        <f>IF(MOD(_xlfn.NUMBERVALUE(MID(pesel[[#This Row],[PESEL]], 10, 1)), 2) = 0, "K", "M")</f>
        <v>M</v>
      </c>
      <c r="F85" s="1">
        <f>ROUNDDOWN(_xlfn.NUMBERVALUE(pesel[[#This Row],[Rok]]) / 10,0) * 10</f>
        <v>60</v>
      </c>
      <c r="G85" s="1">
        <f>COUNTIF(B:B,pesel[[#This Row],[Rok]])</f>
        <v>3</v>
      </c>
    </row>
    <row r="86" spans="1:7" x14ac:dyDescent="0.25">
      <c r="A86" s="2" t="s">
        <v>84</v>
      </c>
      <c r="B86" s="1" t="str">
        <f>MID(pesel[[#This Row],[PESEL]], 1,2)</f>
        <v>54</v>
      </c>
      <c r="C86" s="1" t="str">
        <f>MID(pesel[[#This Row],[PESEL]],3,2)</f>
        <v>02</v>
      </c>
      <c r="D86" s="1" t="str">
        <f>MID(pesel[[#This Row],[PESEL]],5,2)</f>
        <v>08</v>
      </c>
      <c r="E86" s="1" t="str">
        <f>IF(MOD(_xlfn.NUMBERVALUE(MID(pesel[[#This Row],[PESEL]], 10, 1)), 2) = 0, "K", "M")</f>
        <v>M</v>
      </c>
      <c r="F86" s="1">
        <f>ROUNDDOWN(_xlfn.NUMBERVALUE(pesel[[#This Row],[Rok]]) / 10,0) * 10</f>
        <v>50</v>
      </c>
      <c r="G86" s="1">
        <f>COUNTIF(B:B,pesel[[#This Row],[Rok]])</f>
        <v>2</v>
      </c>
    </row>
    <row r="87" spans="1:7" x14ac:dyDescent="0.25">
      <c r="A87" s="2" t="s">
        <v>85</v>
      </c>
      <c r="B87" s="1" t="str">
        <f>MID(pesel[[#This Row],[PESEL]], 1,2)</f>
        <v>87</v>
      </c>
      <c r="C87" s="1" t="str">
        <f>MID(pesel[[#This Row],[PESEL]],3,2)</f>
        <v>07</v>
      </c>
      <c r="D87" s="1" t="str">
        <f>MID(pesel[[#This Row],[PESEL]],5,2)</f>
        <v>27</v>
      </c>
      <c r="E87" s="1" t="str">
        <f>IF(MOD(_xlfn.NUMBERVALUE(MID(pesel[[#This Row],[PESEL]], 10, 1)), 2) = 0, "K", "M")</f>
        <v>K</v>
      </c>
      <c r="F87" s="1">
        <f>ROUNDDOWN(_xlfn.NUMBERVALUE(pesel[[#This Row],[Rok]]) / 10,0) * 10</f>
        <v>80</v>
      </c>
      <c r="G87" s="1">
        <f>COUNTIF(B:B,pesel[[#This Row],[Rok]])</f>
        <v>3</v>
      </c>
    </row>
    <row r="88" spans="1:7" x14ac:dyDescent="0.25">
      <c r="A88" s="2" t="s">
        <v>86</v>
      </c>
      <c r="B88" s="1" t="str">
        <f>MID(pesel[[#This Row],[PESEL]], 1,2)</f>
        <v>88</v>
      </c>
      <c r="C88" s="1" t="str">
        <f>MID(pesel[[#This Row],[PESEL]],3,2)</f>
        <v>10</v>
      </c>
      <c r="D88" s="1" t="str">
        <f>MID(pesel[[#This Row],[PESEL]],5,2)</f>
        <v>30</v>
      </c>
      <c r="E88" s="1" t="str">
        <f>IF(MOD(_xlfn.NUMBERVALUE(MID(pesel[[#This Row],[PESEL]], 10, 1)), 2) = 0, "K", "M")</f>
        <v>M</v>
      </c>
      <c r="F88" s="1">
        <f>ROUNDDOWN(_xlfn.NUMBERVALUE(pesel[[#This Row],[Rok]]) / 10,0) * 10</f>
        <v>80</v>
      </c>
      <c r="G88" s="1">
        <f>COUNTIF(B:B,pesel[[#This Row],[Rok]])</f>
        <v>6</v>
      </c>
    </row>
    <row r="89" spans="1:7" x14ac:dyDescent="0.25">
      <c r="A89" s="2" t="s">
        <v>87</v>
      </c>
      <c r="B89" s="1" t="str">
        <f>MID(pesel[[#This Row],[PESEL]], 1,2)</f>
        <v>59</v>
      </c>
      <c r="C89" s="1" t="str">
        <f>MID(pesel[[#This Row],[PESEL]],3,2)</f>
        <v>04</v>
      </c>
      <c r="D89" s="1" t="str">
        <f>MID(pesel[[#This Row],[PESEL]],5,2)</f>
        <v>29</v>
      </c>
      <c r="E89" s="1" t="str">
        <f>IF(MOD(_xlfn.NUMBERVALUE(MID(pesel[[#This Row],[PESEL]], 10, 1)), 2) = 0, "K", "M")</f>
        <v>K</v>
      </c>
      <c r="F89" s="1">
        <f>ROUNDDOWN(_xlfn.NUMBERVALUE(pesel[[#This Row],[Rok]]) / 10,0) * 10</f>
        <v>50</v>
      </c>
      <c r="G89" s="1">
        <f>COUNTIF(B:B,pesel[[#This Row],[Rok]])</f>
        <v>4</v>
      </c>
    </row>
    <row r="90" spans="1:7" x14ac:dyDescent="0.25">
      <c r="A90" s="2" t="s">
        <v>88</v>
      </c>
      <c r="B90" s="1" t="str">
        <f>MID(pesel[[#This Row],[PESEL]], 1,2)</f>
        <v>91</v>
      </c>
      <c r="C90" s="1" t="str">
        <f>MID(pesel[[#This Row],[PESEL]],3,2)</f>
        <v>02</v>
      </c>
      <c r="D90" s="1" t="str">
        <f>MID(pesel[[#This Row],[PESEL]],5,2)</f>
        <v>31</v>
      </c>
      <c r="E90" s="1" t="str">
        <f>IF(MOD(_xlfn.NUMBERVALUE(MID(pesel[[#This Row],[PESEL]], 10, 1)), 2) = 0, "K", "M")</f>
        <v>M</v>
      </c>
      <c r="F90" s="1">
        <f>ROUNDDOWN(_xlfn.NUMBERVALUE(pesel[[#This Row],[Rok]]) / 10,0) * 10</f>
        <v>90</v>
      </c>
      <c r="G90" s="1">
        <f>COUNTIF(B:B,pesel[[#This Row],[Rok]])</f>
        <v>2</v>
      </c>
    </row>
    <row r="91" spans="1:7" x14ac:dyDescent="0.25">
      <c r="A91" s="2" t="s">
        <v>89</v>
      </c>
      <c r="B91" s="1" t="str">
        <f>MID(pesel[[#This Row],[PESEL]], 1,2)</f>
        <v>59</v>
      </c>
      <c r="C91" s="1" t="str">
        <f>MID(pesel[[#This Row],[PESEL]],3,2)</f>
        <v>03</v>
      </c>
      <c r="D91" s="1" t="str">
        <f>MID(pesel[[#This Row],[PESEL]],5,2)</f>
        <v>11</v>
      </c>
      <c r="E91" s="1" t="str">
        <f>IF(MOD(_xlfn.NUMBERVALUE(MID(pesel[[#This Row],[PESEL]], 10, 1)), 2) = 0, "K", "M")</f>
        <v>M</v>
      </c>
      <c r="F91" s="1">
        <f>ROUNDDOWN(_xlfn.NUMBERVALUE(pesel[[#This Row],[Rok]]) / 10,0) * 10</f>
        <v>50</v>
      </c>
      <c r="G91" s="1">
        <f>COUNTIF(B:B,pesel[[#This Row],[Rok]])</f>
        <v>4</v>
      </c>
    </row>
    <row r="92" spans="1:7" x14ac:dyDescent="0.25">
      <c r="A92" s="2" t="s">
        <v>90</v>
      </c>
      <c r="B92" s="1" t="str">
        <f>MID(pesel[[#This Row],[PESEL]], 1,2)</f>
        <v>84</v>
      </c>
      <c r="C92" s="1" t="str">
        <f>MID(pesel[[#This Row],[PESEL]],3,2)</f>
        <v>11</v>
      </c>
      <c r="D92" s="1" t="str">
        <f>MID(pesel[[#This Row],[PESEL]],5,2)</f>
        <v>21</v>
      </c>
      <c r="E92" s="1" t="str">
        <f>IF(MOD(_xlfn.NUMBERVALUE(MID(pesel[[#This Row],[PESEL]], 10, 1)), 2) = 0, "K", "M")</f>
        <v>K</v>
      </c>
      <c r="F92" s="1">
        <f>ROUNDDOWN(_xlfn.NUMBERVALUE(pesel[[#This Row],[Rok]]) / 10,0) * 10</f>
        <v>80</v>
      </c>
      <c r="G92" s="1">
        <f>COUNTIF(B:B,pesel[[#This Row],[Rok]])</f>
        <v>4</v>
      </c>
    </row>
    <row r="93" spans="1:7" x14ac:dyDescent="0.25">
      <c r="A93" s="2" t="s">
        <v>91</v>
      </c>
      <c r="B93" s="1" t="str">
        <f>MID(pesel[[#This Row],[PESEL]], 1,2)</f>
        <v>60</v>
      </c>
      <c r="C93" s="1" t="str">
        <f>MID(pesel[[#This Row],[PESEL]],3,2)</f>
        <v>10</v>
      </c>
      <c r="D93" s="1" t="str">
        <f>MID(pesel[[#This Row],[PESEL]],5,2)</f>
        <v>28</v>
      </c>
      <c r="E93" s="1" t="str">
        <f>IF(MOD(_xlfn.NUMBERVALUE(MID(pesel[[#This Row],[PESEL]], 10, 1)), 2) = 0, "K", "M")</f>
        <v>K</v>
      </c>
      <c r="F93" s="1">
        <f>ROUNDDOWN(_xlfn.NUMBERVALUE(pesel[[#This Row],[Rok]]) / 10,0) * 10</f>
        <v>60</v>
      </c>
      <c r="G93" s="1">
        <f>COUNTIF(B:B,pesel[[#This Row],[Rok]])</f>
        <v>2</v>
      </c>
    </row>
    <row r="94" spans="1:7" x14ac:dyDescent="0.25">
      <c r="A94" s="2" t="s">
        <v>92</v>
      </c>
      <c r="B94" s="1" t="str">
        <f>MID(pesel[[#This Row],[PESEL]], 1,2)</f>
        <v>84</v>
      </c>
      <c r="C94" s="1" t="str">
        <f>MID(pesel[[#This Row],[PESEL]],3,2)</f>
        <v>05</v>
      </c>
      <c r="D94" s="1" t="str">
        <f>MID(pesel[[#This Row],[PESEL]],5,2)</f>
        <v>06</v>
      </c>
      <c r="E94" s="1" t="str">
        <f>IF(MOD(_xlfn.NUMBERVALUE(MID(pesel[[#This Row],[PESEL]], 10, 1)), 2) = 0, "K", "M")</f>
        <v>K</v>
      </c>
      <c r="F94" s="1">
        <f>ROUNDDOWN(_xlfn.NUMBERVALUE(pesel[[#This Row],[Rok]]) / 10,0) * 10</f>
        <v>80</v>
      </c>
      <c r="G94" s="1">
        <f>COUNTIF(B:B,pesel[[#This Row],[Rok]])</f>
        <v>4</v>
      </c>
    </row>
    <row r="95" spans="1:7" x14ac:dyDescent="0.25">
      <c r="A95" s="2" t="s">
        <v>93</v>
      </c>
      <c r="B95" s="1" t="str">
        <f>MID(pesel[[#This Row],[PESEL]], 1,2)</f>
        <v>89</v>
      </c>
      <c r="C95" s="1" t="str">
        <f>MID(pesel[[#This Row],[PESEL]],3,2)</f>
        <v>04</v>
      </c>
      <c r="D95" s="1" t="str">
        <f>MID(pesel[[#This Row],[PESEL]],5,2)</f>
        <v>11</v>
      </c>
      <c r="E95" s="1" t="str">
        <f>IF(MOD(_xlfn.NUMBERVALUE(MID(pesel[[#This Row],[PESEL]], 10, 1)), 2) = 0, "K", "M")</f>
        <v>M</v>
      </c>
      <c r="F95" s="1">
        <f>ROUNDDOWN(_xlfn.NUMBERVALUE(pesel[[#This Row],[Rok]]) / 10,0) * 10</f>
        <v>80</v>
      </c>
      <c r="G95" s="1">
        <f>COUNTIF(B:B,pesel[[#This Row],[Rok]])</f>
        <v>29</v>
      </c>
    </row>
    <row r="96" spans="1:7" x14ac:dyDescent="0.25">
      <c r="A96" s="2" t="s">
        <v>94</v>
      </c>
      <c r="B96" s="1" t="str">
        <f>MID(pesel[[#This Row],[PESEL]], 1,2)</f>
        <v>82</v>
      </c>
      <c r="C96" s="1" t="str">
        <f>MID(pesel[[#This Row],[PESEL]],3,2)</f>
        <v>07</v>
      </c>
      <c r="D96" s="1" t="str">
        <f>MID(pesel[[#This Row],[PESEL]],5,2)</f>
        <v>22</v>
      </c>
      <c r="E96" s="1" t="str">
        <f>IF(MOD(_xlfn.NUMBERVALUE(MID(pesel[[#This Row],[PESEL]], 10, 1)), 2) = 0, "K", "M")</f>
        <v>K</v>
      </c>
      <c r="F96" s="1">
        <f>ROUNDDOWN(_xlfn.NUMBERVALUE(pesel[[#This Row],[Rok]]) / 10,0) * 10</f>
        <v>80</v>
      </c>
      <c r="G96" s="1">
        <f>COUNTIF(B:B,pesel[[#This Row],[Rok]])</f>
        <v>1</v>
      </c>
    </row>
    <row r="97" spans="1:7" x14ac:dyDescent="0.25">
      <c r="A97" s="2" t="s">
        <v>95</v>
      </c>
      <c r="B97" s="1" t="str">
        <f>MID(pesel[[#This Row],[PESEL]], 1,2)</f>
        <v>57</v>
      </c>
      <c r="C97" s="1" t="str">
        <f>MID(pesel[[#This Row],[PESEL]],3,2)</f>
        <v>10</v>
      </c>
      <c r="D97" s="1" t="str">
        <f>MID(pesel[[#This Row],[PESEL]],5,2)</f>
        <v>22</v>
      </c>
      <c r="E97" s="1" t="str">
        <f>IF(MOD(_xlfn.NUMBERVALUE(MID(pesel[[#This Row],[PESEL]], 10, 1)), 2) = 0, "K", "M")</f>
        <v>M</v>
      </c>
      <c r="F97" s="1">
        <f>ROUNDDOWN(_xlfn.NUMBERVALUE(pesel[[#This Row],[Rok]]) / 10,0) * 10</f>
        <v>50</v>
      </c>
      <c r="G97" s="1">
        <f>COUNTIF(B:B,pesel[[#This Row],[Rok]])</f>
        <v>2</v>
      </c>
    </row>
    <row r="98" spans="1:7" x14ac:dyDescent="0.25">
      <c r="A98" s="2" t="s">
        <v>96</v>
      </c>
      <c r="B98" s="1" t="str">
        <f>MID(pesel[[#This Row],[PESEL]], 1,2)</f>
        <v>55</v>
      </c>
      <c r="C98" s="1" t="str">
        <f>MID(pesel[[#This Row],[PESEL]],3,2)</f>
        <v>12</v>
      </c>
      <c r="D98" s="1" t="str">
        <f>MID(pesel[[#This Row],[PESEL]],5,2)</f>
        <v>31</v>
      </c>
      <c r="E98" s="1" t="str">
        <f>IF(MOD(_xlfn.NUMBERVALUE(MID(pesel[[#This Row],[PESEL]], 10, 1)), 2) = 0, "K", "M")</f>
        <v>M</v>
      </c>
      <c r="F98" s="1">
        <f>ROUNDDOWN(_xlfn.NUMBERVALUE(pesel[[#This Row],[Rok]]) / 10,0) * 10</f>
        <v>50</v>
      </c>
      <c r="G98" s="1">
        <f>COUNTIF(B:B,pesel[[#This Row],[Rok]])</f>
        <v>3</v>
      </c>
    </row>
    <row r="99" spans="1:7" x14ac:dyDescent="0.25">
      <c r="A99" s="2" t="s">
        <v>97</v>
      </c>
      <c r="B99" s="1" t="str">
        <f>MID(pesel[[#This Row],[PESEL]], 1,2)</f>
        <v>86</v>
      </c>
      <c r="C99" s="1" t="str">
        <f>MID(pesel[[#This Row],[PESEL]],3,2)</f>
        <v>07</v>
      </c>
      <c r="D99" s="1" t="str">
        <f>MID(pesel[[#This Row],[PESEL]],5,2)</f>
        <v>05</v>
      </c>
      <c r="E99" s="1" t="str">
        <f>IF(MOD(_xlfn.NUMBERVALUE(MID(pesel[[#This Row],[PESEL]], 10, 1)), 2) = 0, "K", "M")</f>
        <v>K</v>
      </c>
      <c r="F99" s="1">
        <f>ROUNDDOWN(_xlfn.NUMBERVALUE(pesel[[#This Row],[Rok]]) / 10,0) * 10</f>
        <v>80</v>
      </c>
      <c r="G99" s="1">
        <f>COUNTIF(B:B,pesel[[#This Row],[Rok]])</f>
        <v>6</v>
      </c>
    </row>
    <row r="100" spans="1:7" x14ac:dyDescent="0.25">
      <c r="A100" s="2" t="s">
        <v>98</v>
      </c>
      <c r="B100" s="1" t="str">
        <f>MID(pesel[[#This Row],[PESEL]], 1,2)</f>
        <v>81</v>
      </c>
      <c r="C100" s="1" t="str">
        <f>MID(pesel[[#This Row],[PESEL]],3,2)</f>
        <v>10</v>
      </c>
      <c r="D100" s="1" t="str">
        <f>MID(pesel[[#This Row],[PESEL]],5,2)</f>
        <v>11</v>
      </c>
      <c r="E100" s="1" t="str">
        <f>IF(MOD(_xlfn.NUMBERVALUE(MID(pesel[[#This Row],[PESEL]], 10, 1)), 2) = 0, "K", "M")</f>
        <v>M</v>
      </c>
      <c r="F100" s="1">
        <f>ROUNDDOWN(_xlfn.NUMBERVALUE(pesel[[#This Row],[Rok]]) / 10,0) * 10</f>
        <v>80</v>
      </c>
      <c r="G100" s="1">
        <f>COUNTIF(B:B,pesel[[#This Row],[Rok]])</f>
        <v>2</v>
      </c>
    </row>
    <row r="101" spans="1:7" x14ac:dyDescent="0.25">
      <c r="A101" s="2" t="s">
        <v>99</v>
      </c>
      <c r="B101" s="1" t="str">
        <f>MID(pesel[[#This Row],[PESEL]], 1,2)</f>
        <v>87</v>
      </c>
      <c r="C101" s="1" t="str">
        <f>MID(pesel[[#This Row],[PESEL]],3,2)</f>
        <v>07</v>
      </c>
      <c r="D101" s="1" t="str">
        <f>MID(pesel[[#This Row],[PESEL]],5,2)</f>
        <v>11</v>
      </c>
      <c r="E101" s="1" t="str">
        <f>IF(MOD(_xlfn.NUMBERVALUE(MID(pesel[[#This Row],[PESEL]], 10, 1)), 2) = 0, "K", "M")</f>
        <v>K</v>
      </c>
      <c r="F101" s="1">
        <f>ROUNDDOWN(_xlfn.NUMBERVALUE(pesel[[#This Row],[Rok]]) / 10,0) * 10</f>
        <v>80</v>
      </c>
      <c r="G101" s="1">
        <f>COUNTIF(B:B,pesel[[#This Row],[Rok]])</f>
        <v>3</v>
      </c>
    </row>
    <row r="102" spans="1:7" x14ac:dyDescent="0.25">
      <c r="A102" s="2" t="s">
        <v>100</v>
      </c>
      <c r="B102" s="1" t="str">
        <f>MID(pesel[[#This Row],[PESEL]], 1,2)</f>
        <v>51</v>
      </c>
      <c r="C102" s="1" t="str">
        <f>MID(pesel[[#This Row],[PESEL]],3,2)</f>
        <v>01</v>
      </c>
      <c r="D102" s="1" t="str">
        <f>MID(pesel[[#This Row],[PESEL]],5,2)</f>
        <v>11</v>
      </c>
      <c r="E102" s="1" t="str">
        <f>IF(MOD(_xlfn.NUMBERVALUE(MID(pesel[[#This Row],[PESEL]], 10, 1)), 2) = 0, "K", "M")</f>
        <v>M</v>
      </c>
      <c r="F102" s="1">
        <f>ROUNDDOWN(_xlfn.NUMBERVALUE(pesel[[#This Row],[Rok]]) / 10,0) * 10</f>
        <v>50</v>
      </c>
      <c r="G102" s="1">
        <f>COUNTIF(B:B,pesel[[#This Row],[Rok]])</f>
        <v>2</v>
      </c>
    </row>
    <row r="103" spans="1:7" x14ac:dyDescent="0.25">
      <c r="A103" s="2" t="s">
        <v>101</v>
      </c>
      <c r="B103" s="1" t="str">
        <f>MID(pesel[[#This Row],[PESEL]], 1,2)</f>
        <v>89</v>
      </c>
      <c r="C103" s="1" t="str">
        <f>MID(pesel[[#This Row],[PESEL]],3,2)</f>
        <v>05</v>
      </c>
      <c r="D103" s="1" t="str">
        <f>MID(pesel[[#This Row],[PESEL]],5,2)</f>
        <v>20</v>
      </c>
      <c r="E103" s="1" t="str">
        <f>IF(MOD(_xlfn.NUMBERVALUE(MID(pesel[[#This Row],[PESEL]], 10, 1)), 2) = 0, "K", "M")</f>
        <v>K</v>
      </c>
      <c r="F103" s="1">
        <f>ROUNDDOWN(_xlfn.NUMBERVALUE(pesel[[#This Row],[Rok]]) / 10,0) * 10</f>
        <v>80</v>
      </c>
      <c r="G103" s="1">
        <f>COUNTIF(B:B,pesel[[#This Row],[Rok]])</f>
        <v>29</v>
      </c>
    </row>
    <row r="104" spans="1:7" x14ac:dyDescent="0.25">
      <c r="A104" s="2" t="s">
        <v>102</v>
      </c>
      <c r="B104" s="1" t="str">
        <f>MID(pesel[[#This Row],[PESEL]], 1,2)</f>
        <v>50</v>
      </c>
      <c r="C104" s="1" t="str">
        <f>MID(pesel[[#This Row],[PESEL]],3,2)</f>
        <v>10</v>
      </c>
      <c r="D104" s="1" t="str">
        <f>MID(pesel[[#This Row],[PESEL]],5,2)</f>
        <v>26</v>
      </c>
      <c r="E104" s="1" t="str">
        <f>IF(MOD(_xlfn.NUMBERVALUE(MID(pesel[[#This Row],[PESEL]], 10, 1)), 2) = 0, "K", "M")</f>
        <v>M</v>
      </c>
      <c r="F104" s="1">
        <f>ROUNDDOWN(_xlfn.NUMBERVALUE(pesel[[#This Row],[Rok]]) / 10,0) * 10</f>
        <v>50</v>
      </c>
      <c r="G104" s="1">
        <f>COUNTIF(B:B,pesel[[#This Row],[Rok]])</f>
        <v>3</v>
      </c>
    </row>
    <row r="105" spans="1:7" x14ac:dyDescent="0.25">
      <c r="A105" s="2" t="s">
        <v>103</v>
      </c>
      <c r="B105" s="1" t="str">
        <f>MID(pesel[[#This Row],[PESEL]], 1,2)</f>
        <v>89</v>
      </c>
      <c r="C105" s="1" t="str">
        <f>MID(pesel[[#This Row],[PESEL]],3,2)</f>
        <v>01</v>
      </c>
      <c r="D105" s="1" t="str">
        <f>MID(pesel[[#This Row],[PESEL]],5,2)</f>
        <v>15</v>
      </c>
      <c r="E105" s="1" t="str">
        <f>IF(MOD(_xlfn.NUMBERVALUE(MID(pesel[[#This Row],[PESEL]], 10, 1)), 2) = 0, "K", "M")</f>
        <v>M</v>
      </c>
      <c r="F105" s="1">
        <f>ROUNDDOWN(_xlfn.NUMBERVALUE(pesel[[#This Row],[Rok]]) / 10,0) * 10</f>
        <v>80</v>
      </c>
      <c r="G105" s="1">
        <f>COUNTIF(B:B,pesel[[#This Row],[Rok]])</f>
        <v>29</v>
      </c>
    </row>
    <row r="106" spans="1:7" x14ac:dyDescent="0.25">
      <c r="A106" s="2" t="s">
        <v>104</v>
      </c>
      <c r="B106" s="1" t="str">
        <f>MID(pesel[[#This Row],[PESEL]], 1,2)</f>
        <v>53</v>
      </c>
      <c r="C106" s="1" t="str">
        <f>MID(pesel[[#This Row],[PESEL]],3,2)</f>
        <v>12</v>
      </c>
      <c r="D106" s="1" t="str">
        <f>MID(pesel[[#This Row],[PESEL]],5,2)</f>
        <v>22</v>
      </c>
      <c r="E106" s="1" t="str">
        <f>IF(MOD(_xlfn.NUMBERVALUE(MID(pesel[[#This Row],[PESEL]], 10, 1)), 2) = 0, "K", "M")</f>
        <v>K</v>
      </c>
      <c r="F106" s="1">
        <f>ROUNDDOWN(_xlfn.NUMBERVALUE(pesel[[#This Row],[Rok]]) / 10,0) * 10</f>
        <v>50</v>
      </c>
      <c r="G106" s="1">
        <f>COUNTIF(B:B,pesel[[#This Row],[Rok]])</f>
        <v>2</v>
      </c>
    </row>
    <row r="107" spans="1:7" x14ac:dyDescent="0.25">
      <c r="A107" s="2" t="s">
        <v>105</v>
      </c>
      <c r="B107" s="1" t="str">
        <f>MID(pesel[[#This Row],[PESEL]], 1,2)</f>
        <v>75</v>
      </c>
      <c r="C107" s="1" t="str">
        <f>MID(pesel[[#This Row],[PESEL]],3,2)</f>
        <v>11</v>
      </c>
      <c r="D107" s="1" t="str">
        <f>MID(pesel[[#This Row],[PESEL]],5,2)</f>
        <v>31</v>
      </c>
      <c r="E107" s="1" t="str">
        <f>IF(MOD(_xlfn.NUMBERVALUE(MID(pesel[[#This Row],[PESEL]], 10, 1)), 2) = 0, "K", "M")</f>
        <v>K</v>
      </c>
      <c r="F107" s="1">
        <f>ROUNDDOWN(_xlfn.NUMBERVALUE(pesel[[#This Row],[Rok]]) / 10,0) * 10</f>
        <v>70</v>
      </c>
      <c r="G107" s="1">
        <f>COUNTIF(B:B,pesel[[#This Row],[Rok]])</f>
        <v>4</v>
      </c>
    </row>
    <row r="108" spans="1:7" x14ac:dyDescent="0.25">
      <c r="A108" s="2" t="s">
        <v>106</v>
      </c>
      <c r="B108" s="1" t="str">
        <f>MID(pesel[[#This Row],[PESEL]], 1,2)</f>
        <v>89</v>
      </c>
      <c r="C108" s="1" t="str">
        <f>MID(pesel[[#This Row],[PESEL]],3,2)</f>
        <v>10</v>
      </c>
      <c r="D108" s="1" t="str">
        <f>MID(pesel[[#This Row],[PESEL]],5,2)</f>
        <v>25</v>
      </c>
      <c r="E108" s="1" t="str">
        <f>IF(MOD(_xlfn.NUMBERVALUE(MID(pesel[[#This Row],[PESEL]], 10, 1)), 2) = 0, "K", "M")</f>
        <v>M</v>
      </c>
      <c r="F108" s="1">
        <f>ROUNDDOWN(_xlfn.NUMBERVALUE(pesel[[#This Row],[Rok]]) / 10,0) * 10</f>
        <v>80</v>
      </c>
      <c r="G108" s="1">
        <f>COUNTIF(B:B,pesel[[#This Row],[Rok]])</f>
        <v>29</v>
      </c>
    </row>
    <row r="109" spans="1:7" x14ac:dyDescent="0.25">
      <c r="A109" s="2" t="s">
        <v>107</v>
      </c>
      <c r="B109" s="1" t="str">
        <f>MID(pesel[[#This Row],[PESEL]], 1,2)</f>
        <v>89</v>
      </c>
      <c r="C109" s="1" t="str">
        <f>MID(pesel[[#This Row],[PESEL]],3,2)</f>
        <v>02</v>
      </c>
      <c r="D109" s="1" t="str">
        <f>MID(pesel[[#This Row],[PESEL]],5,2)</f>
        <v>23</v>
      </c>
      <c r="E109" s="1" t="str">
        <f>IF(MOD(_xlfn.NUMBERVALUE(MID(pesel[[#This Row],[PESEL]], 10, 1)), 2) = 0, "K", "M")</f>
        <v>M</v>
      </c>
      <c r="F109" s="1">
        <f>ROUNDDOWN(_xlfn.NUMBERVALUE(pesel[[#This Row],[Rok]]) / 10,0) * 10</f>
        <v>80</v>
      </c>
      <c r="G109" s="1">
        <f>COUNTIF(B:B,pesel[[#This Row],[Rok]])</f>
        <v>29</v>
      </c>
    </row>
    <row r="110" spans="1:7" x14ac:dyDescent="0.25">
      <c r="A110" s="2" t="s">
        <v>108</v>
      </c>
      <c r="B110" s="1" t="str">
        <f>MID(pesel[[#This Row],[PESEL]], 1,2)</f>
        <v>92</v>
      </c>
      <c r="C110" s="1" t="str">
        <f>MID(pesel[[#This Row],[PESEL]],3,2)</f>
        <v>08</v>
      </c>
      <c r="D110" s="1" t="str">
        <f>MID(pesel[[#This Row],[PESEL]],5,2)</f>
        <v>07</v>
      </c>
      <c r="E110" s="1" t="str">
        <f>IF(MOD(_xlfn.NUMBERVALUE(MID(pesel[[#This Row],[PESEL]], 10, 1)), 2) = 0, "K", "M")</f>
        <v>M</v>
      </c>
      <c r="F110" s="1">
        <f>ROUNDDOWN(_xlfn.NUMBERVALUE(pesel[[#This Row],[Rok]]) / 10,0) * 10</f>
        <v>90</v>
      </c>
      <c r="G110" s="1">
        <f>COUNTIF(B:B,pesel[[#This Row],[Rok]])</f>
        <v>2</v>
      </c>
    </row>
    <row r="111" spans="1:7" x14ac:dyDescent="0.25">
      <c r="A111" s="2" t="s">
        <v>109</v>
      </c>
      <c r="B111" s="1" t="str">
        <f>MID(pesel[[#This Row],[PESEL]], 1,2)</f>
        <v>50</v>
      </c>
      <c r="C111" s="1" t="str">
        <f>MID(pesel[[#This Row],[PESEL]],3,2)</f>
        <v>10</v>
      </c>
      <c r="D111" s="1" t="str">
        <f>MID(pesel[[#This Row],[PESEL]],5,2)</f>
        <v>11</v>
      </c>
      <c r="E111" s="1" t="str">
        <f>IF(MOD(_xlfn.NUMBERVALUE(MID(pesel[[#This Row],[PESEL]], 10, 1)), 2) = 0, "K", "M")</f>
        <v>K</v>
      </c>
      <c r="F111" s="1">
        <f>ROUNDDOWN(_xlfn.NUMBERVALUE(pesel[[#This Row],[Rok]]) / 10,0) * 10</f>
        <v>50</v>
      </c>
      <c r="G111" s="1">
        <f>COUNTIF(B:B,pesel[[#This Row],[Rok]])</f>
        <v>3</v>
      </c>
    </row>
    <row r="112" spans="1:7" x14ac:dyDescent="0.25">
      <c r="A112" s="2" t="s">
        <v>110</v>
      </c>
      <c r="B112" s="1" t="str">
        <f>MID(pesel[[#This Row],[PESEL]], 1,2)</f>
        <v>89</v>
      </c>
      <c r="C112" s="1" t="str">
        <f>MID(pesel[[#This Row],[PESEL]],3,2)</f>
        <v>04</v>
      </c>
      <c r="D112" s="1" t="str">
        <f>MID(pesel[[#This Row],[PESEL]],5,2)</f>
        <v>26</v>
      </c>
      <c r="E112" s="1" t="str">
        <f>IF(MOD(_xlfn.NUMBERVALUE(MID(pesel[[#This Row],[PESEL]], 10, 1)), 2) = 0, "K", "M")</f>
        <v>M</v>
      </c>
      <c r="F112" s="1">
        <f>ROUNDDOWN(_xlfn.NUMBERVALUE(pesel[[#This Row],[Rok]]) / 10,0) * 10</f>
        <v>80</v>
      </c>
      <c r="G112" s="1">
        <f>COUNTIF(B:B,pesel[[#This Row],[Rok]])</f>
        <v>29</v>
      </c>
    </row>
    <row r="113" spans="1:7" x14ac:dyDescent="0.25">
      <c r="A113" s="2" t="s">
        <v>111</v>
      </c>
      <c r="B113" s="1" t="str">
        <f>MID(pesel[[#This Row],[PESEL]], 1,2)</f>
        <v>51</v>
      </c>
      <c r="C113" s="1" t="str">
        <f>MID(pesel[[#This Row],[PESEL]],3,2)</f>
        <v>10</v>
      </c>
      <c r="D113" s="1" t="str">
        <f>MID(pesel[[#This Row],[PESEL]],5,2)</f>
        <v>25</v>
      </c>
      <c r="E113" s="1" t="str">
        <f>IF(MOD(_xlfn.NUMBERVALUE(MID(pesel[[#This Row],[PESEL]], 10, 1)), 2) = 0, "K", "M")</f>
        <v>K</v>
      </c>
      <c r="F113" s="1">
        <f>ROUNDDOWN(_xlfn.NUMBERVALUE(pesel[[#This Row],[Rok]]) / 10,0) * 10</f>
        <v>50</v>
      </c>
      <c r="G113" s="1">
        <f>COUNTIF(B:B,pesel[[#This Row],[Rok]])</f>
        <v>2</v>
      </c>
    </row>
    <row r="114" spans="1:7" x14ac:dyDescent="0.25">
      <c r="A114" s="2" t="s">
        <v>112</v>
      </c>
      <c r="B114" s="1" t="str">
        <f>MID(pesel[[#This Row],[PESEL]], 1,2)</f>
        <v>89</v>
      </c>
      <c r="C114" s="1" t="str">
        <f>MID(pesel[[#This Row],[PESEL]],3,2)</f>
        <v>02</v>
      </c>
      <c r="D114" s="1" t="str">
        <f>MID(pesel[[#This Row],[PESEL]],5,2)</f>
        <v>16</v>
      </c>
      <c r="E114" s="1" t="str">
        <f>IF(MOD(_xlfn.NUMBERVALUE(MID(pesel[[#This Row],[PESEL]], 10, 1)), 2) = 0, "K", "M")</f>
        <v>M</v>
      </c>
      <c r="F114" s="1">
        <f>ROUNDDOWN(_xlfn.NUMBERVALUE(pesel[[#This Row],[Rok]]) / 10,0) * 10</f>
        <v>80</v>
      </c>
      <c r="G114" s="1">
        <f>COUNTIF(B:B,pesel[[#This Row],[Rok]])</f>
        <v>29</v>
      </c>
    </row>
    <row r="115" spans="1:7" x14ac:dyDescent="0.25">
      <c r="A115" s="2" t="s">
        <v>113</v>
      </c>
      <c r="B115" s="1" t="str">
        <f>MID(pesel[[#This Row],[PESEL]], 1,2)</f>
        <v>63</v>
      </c>
      <c r="C115" s="1" t="str">
        <f>MID(pesel[[#This Row],[PESEL]],3,2)</f>
        <v>09</v>
      </c>
      <c r="D115" s="1" t="str">
        <f>MID(pesel[[#This Row],[PESEL]],5,2)</f>
        <v>26</v>
      </c>
      <c r="E115" s="1" t="str">
        <f>IF(MOD(_xlfn.NUMBERVALUE(MID(pesel[[#This Row],[PESEL]], 10, 1)), 2) = 0, "K", "M")</f>
        <v>K</v>
      </c>
      <c r="F115" s="1">
        <f>ROUNDDOWN(_xlfn.NUMBERVALUE(pesel[[#This Row],[Rok]]) / 10,0) * 10</f>
        <v>60</v>
      </c>
      <c r="G115" s="1">
        <f>COUNTIF(B:B,pesel[[#This Row],[Rok]])</f>
        <v>3</v>
      </c>
    </row>
    <row r="116" spans="1:7" x14ac:dyDescent="0.25">
      <c r="A116" s="2" t="s">
        <v>114</v>
      </c>
      <c r="B116" s="1" t="str">
        <f>MID(pesel[[#This Row],[PESEL]], 1,2)</f>
        <v>78</v>
      </c>
      <c r="C116" s="1" t="str">
        <f>MID(pesel[[#This Row],[PESEL]],3,2)</f>
        <v>10</v>
      </c>
      <c r="D116" s="1" t="str">
        <f>MID(pesel[[#This Row],[PESEL]],5,2)</f>
        <v>29</v>
      </c>
      <c r="E116" s="1" t="str">
        <f>IF(MOD(_xlfn.NUMBERVALUE(MID(pesel[[#This Row],[PESEL]], 10, 1)), 2) = 0, "K", "M")</f>
        <v>K</v>
      </c>
      <c r="F116" s="1">
        <f>ROUNDDOWN(_xlfn.NUMBERVALUE(pesel[[#This Row],[Rok]]) / 10,0) * 10</f>
        <v>70</v>
      </c>
      <c r="G116" s="1">
        <f>COUNTIF(B:B,pesel[[#This Row],[Rok]])</f>
        <v>4</v>
      </c>
    </row>
    <row r="117" spans="1:7" x14ac:dyDescent="0.25">
      <c r="A117" s="2" t="s">
        <v>115</v>
      </c>
      <c r="B117" s="1" t="str">
        <f>MID(pesel[[#This Row],[PESEL]], 1,2)</f>
        <v>86</v>
      </c>
      <c r="C117" s="1" t="str">
        <f>MID(pesel[[#This Row],[PESEL]],3,2)</f>
        <v>06</v>
      </c>
      <c r="D117" s="1" t="str">
        <f>MID(pesel[[#This Row],[PESEL]],5,2)</f>
        <v>19</v>
      </c>
      <c r="E117" s="1" t="str">
        <f>IF(MOD(_xlfn.NUMBERVALUE(MID(pesel[[#This Row],[PESEL]], 10, 1)), 2) = 0, "K", "M")</f>
        <v>K</v>
      </c>
      <c r="F117" s="1">
        <f>ROUNDDOWN(_xlfn.NUMBERVALUE(pesel[[#This Row],[Rok]]) / 10,0) * 10</f>
        <v>80</v>
      </c>
      <c r="G117" s="1">
        <f>COUNTIF(B:B,pesel[[#This Row],[Rok]])</f>
        <v>6</v>
      </c>
    </row>
    <row r="118" spans="1:7" x14ac:dyDescent="0.25">
      <c r="A118" s="2" t="s">
        <v>116</v>
      </c>
      <c r="B118" s="1" t="str">
        <f>MID(pesel[[#This Row],[PESEL]], 1,2)</f>
        <v>78</v>
      </c>
      <c r="C118" s="1" t="str">
        <f>MID(pesel[[#This Row],[PESEL]],3,2)</f>
        <v>01</v>
      </c>
      <c r="D118" s="1" t="str">
        <f>MID(pesel[[#This Row],[PESEL]],5,2)</f>
        <v>11</v>
      </c>
      <c r="E118" s="1" t="str">
        <f>IF(MOD(_xlfn.NUMBERVALUE(MID(pesel[[#This Row],[PESEL]], 10, 1)), 2) = 0, "K", "M")</f>
        <v>K</v>
      </c>
      <c r="F118" s="1">
        <f>ROUNDDOWN(_xlfn.NUMBERVALUE(pesel[[#This Row],[Rok]]) / 10,0) * 10</f>
        <v>70</v>
      </c>
      <c r="G118" s="1">
        <f>COUNTIF(B:B,pesel[[#This Row],[Rok]])</f>
        <v>4</v>
      </c>
    </row>
    <row r="119" spans="1:7" x14ac:dyDescent="0.25">
      <c r="A119" s="2" t="s">
        <v>117</v>
      </c>
      <c r="B119" s="1" t="str">
        <f>MID(pesel[[#This Row],[PESEL]], 1,2)</f>
        <v>89</v>
      </c>
      <c r="C119" s="1" t="str">
        <f>MID(pesel[[#This Row],[PESEL]],3,2)</f>
        <v>04</v>
      </c>
      <c r="D119" s="1" t="str">
        <f>MID(pesel[[#This Row],[PESEL]],5,2)</f>
        <v>27</v>
      </c>
      <c r="E119" s="1" t="str">
        <f>IF(MOD(_xlfn.NUMBERVALUE(MID(pesel[[#This Row],[PESEL]], 10, 1)), 2) = 0, "K", "M")</f>
        <v>M</v>
      </c>
      <c r="F119" s="1">
        <f>ROUNDDOWN(_xlfn.NUMBERVALUE(pesel[[#This Row],[Rok]]) / 10,0) * 10</f>
        <v>80</v>
      </c>
      <c r="G119" s="1">
        <f>COUNTIF(B:B,pesel[[#This Row],[Rok]])</f>
        <v>29</v>
      </c>
    </row>
    <row r="120" spans="1:7" x14ac:dyDescent="0.25">
      <c r="A120" s="2" t="s">
        <v>118</v>
      </c>
      <c r="B120" s="1" t="str">
        <f>MID(pesel[[#This Row],[PESEL]], 1,2)</f>
        <v>89</v>
      </c>
      <c r="C120" s="1" t="str">
        <f>MID(pesel[[#This Row],[PESEL]],3,2)</f>
        <v>11</v>
      </c>
      <c r="D120" s="1" t="str">
        <f>MID(pesel[[#This Row],[PESEL]],5,2)</f>
        <v>24</v>
      </c>
      <c r="E120" s="1" t="str">
        <f>IF(MOD(_xlfn.NUMBERVALUE(MID(pesel[[#This Row],[PESEL]], 10, 1)), 2) = 0, "K", "M")</f>
        <v>K</v>
      </c>
      <c r="F120" s="1">
        <f>ROUNDDOWN(_xlfn.NUMBERVALUE(pesel[[#This Row],[Rok]]) / 10,0) * 10</f>
        <v>80</v>
      </c>
      <c r="G120" s="1">
        <f>COUNTIF(B:B,pesel[[#This Row],[Rok]])</f>
        <v>29</v>
      </c>
    </row>
    <row r="121" spans="1:7" x14ac:dyDescent="0.25">
      <c r="A121" s="2" t="s">
        <v>119</v>
      </c>
      <c r="B121" s="1" t="str">
        <f>MID(pesel[[#This Row],[PESEL]], 1,2)</f>
        <v>89</v>
      </c>
      <c r="C121" s="1" t="str">
        <f>MID(pesel[[#This Row],[PESEL]],3,2)</f>
        <v>02</v>
      </c>
      <c r="D121" s="1" t="str">
        <f>MID(pesel[[#This Row],[PESEL]],5,2)</f>
        <v>02</v>
      </c>
      <c r="E121" s="1" t="str">
        <f>IF(MOD(_xlfn.NUMBERVALUE(MID(pesel[[#This Row],[PESEL]], 10, 1)), 2) = 0, "K", "M")</f>
        <v>M</v>
      </c>
      <c r="F121" s="1">
        <f>ROUNDDOWN(_xlfn.NUMBERVALUE(pesel[[#This Row],[Rok]]) / 10,0) * 10</f>
        <v>80</v>
      </c>
      <c r="G121" s="1">
        <f>COUNTIF(B:B,pesel[[#This Row],[Rok]])</f>
        <v>29</v>
      </c>
    </row>
    <row r="122" spans="1:7" x14ac:dyDescent="0.25">
      <c r="A122" s="2" t="s">
        <v>120</v>
      </c>
      <c r="B122" s="1" t="str">
        <f>MID(pesel[[#This Row],[PESEL]], 1,2)</f>
        <v>66</v>
      </c>
      <c r="C122" s="1" t="str">
        <f>MID(pesel[[#This Row],[PESEL]],3,2)</f>
        <v>10</v>
      </c>
      <c r="D122" s="1" t="str">
        <f>MID(pesel[[#This Row],[PESEL]],5,2)</f>
        <v>06</v>
      </c>
      <c r="E122" s="1" t="str">
        <f>IF(MOD(_xlfn.NUMBERVALUE(MID(pesel[[#This Row],[PESEL]], 10, 1)), 2) = 0, "K", "M")</f>
        <v>K</v>
      </c>
      <c r="F122" s="1">
        <f>ROUNDDOWN(_xlfn.NUMBERVALUE(pesel[[#This Row],[Rok]]) / 10,0) * 10</f>
        <v>60</v>
      </c>
      <c r="G122" s="1">
        <f>COUNTIF(B:B,pesel[[#This Row],[Rok]])</f>
        <v>5</v>
      </c>
    </row>
    <row r="123" spans="1:7" x14ac:dyDescent="0.25">
      <c r="A123" s="2" t="s">
        <v>121</v>
      </c>
      <c r="B123" s="1" t="str">
        <f>MID(pesel[[#This Row],[PESEL]], 1,2)</f>
        <v>65</v>
      </c>
      <c r="C123" s="1" t="str">
        <f>MID(pesel[[#This Row],[PESEL]],3,2)</f>
        <v>06</v>
      </c>
      <c r="D123" s="1" t="str">
        <f>MID(pesel[[#This Row],[PESEL]],5,2)</f>
        <v>28</v>
      </c>
      <c r="E123" s="1" t="str">
        <f>IF(MOD(_xlfn.NUMBERVALUE(MID(pesel[[#This Row],[PESEL]], 10, 1)), 2) = 0, "K", "M")</f>
        <v>K</v>
      </c>
      <c r="F123" s="1">
        <f>ROUNDDOWN(_xlfn.NUMBERVALUE(pesel[[#This Row],[Rok]]) / 10,0) * 10</f>
        <v>60</v>
      </c>
      <c r="G123" s="1">
        <f>COUNTIF(B:B,pesel[[#This Row],[Rok]])</f>
        <v>3</v>
      </c>
    </row>
    <row r="124" spans="1:7" x14ac:dyDescent="0.25">
      <c r="A124" s="2" t="s">
        <v>122</v>
      </c>
      <c r="B124" s="1" t="str">
        <f>MID(pesel[[#This Row],[PESEL]], 1,2)</f>
        <v>69</v>
      </c>
      <c r="C124" s="1" t="str">
        <f>MID(pesel[[#This Row],[PESEL]],3,2)</f>
        <v>03</v>
      </c>
      <c r="D124" s="1" t="str">
        <f>MID(pesel[[#This Row],[PESEL]],5,2)</f>
        <v>06</v>
      </c>
      <c r="E124" s="1" t="str">
        <f>IF(MOD(_xlfn.NUMBERVALUE(MID(pesel[[#This Row],[PESEL]], 10, 1)), 2) = 0, "K", "M")</f>
        <v>M</v>
      </c>
      <c r="F124" s="1">
        <f>ROUNDDOWN(_xlfn.NUMBERVALUE(pesel[[#This Row],[Rok]]) / 10,0) * 10</f>
        <v>60</v>
      </c>
      <c r="G124" s="1">
        <f>COUNTIF(B:B,pesel[[#This Row],[Rok]])</f>
        <v>2</v>
      </c>
    </row>
    <row r="125" spans="1:7" x14ac:dyDescent="0.25">
      <c r="A125" s="2" t="s">
        <v>123</v>
      </c>
      <c r="B125" s="1" t="str">
        <f>MID(pesel[[#This Row],[PESEL]], 1,2)</f>
        <v>67</v>
      </c>
      <c r="C125" s="1" t="str">
        <f>MID(pesel[[#This Row],[PESEL]],3,2)</f>
        <v>11</v>
      </c>
      <c r="D125" s="1" t="str">
        <f>MID(pesel[[#This Row],[PESEL]],5,2)</f>
        <v>30</v>
      </c>
      <c r="E125" s="1" t="str">
        <f>IF(MOD(_xlfn.NUMBERVALUE(MID(pesel[[#This Row],[PESEL]], 10, 1)), 2) = 0, "K", "M")</f>
        <v>M</v>
      </c>
      <c r="F125" s="1">
        <f>ROUNDDOWN(_xlfn.NUMBERVALUE(pesel[[#This Row],[Rok]]) / 10,0) * 10</f>
        <v>60</v>
      </c>
      <c r="G125" s="1">
        <f>COUNTIF(B:B,pesel[[#This Row],[Rok]])</f>
        <v>4</v>
      </c>
    </row>
    <row r="126" spans="1:7" x14ac:dyDescent="0.25">
      <c r="A126" s="2" t="s">
        <v>124</v>
      </c>
      <c r="B126" s="1" t="str">
        <f>MID(pesel[[#This Row],[PESEL]], 1,2)</f>
        <v>84</v>
      </c>
      <c r="C126" s="1" t="str">
        <f>MID(pesel[[#This Row],[PESEL]],3,2)</f>
        <v>05</v>
      </c>
      <c r="D126" s="1" t="str">
        <f>MID(pesel[[#This Row],[PESEL]],5,2)</f>
        <v>18</v>
      </c>
      <c r="E126" s="1" t="str">
        <f>IF(MOD(_xlfn.NUMBERVALUE(MID(pesel[[#This Row],[PESEL]], 10, 1)), 2) = 0, "K", "M")</f>
        <v>K</v>
      </c>
      <c r="F126" s="1">
        <f>ROUNDDOWN(_xlfn.NUMBERVALUE(pesel[[#This Row],[Rok]]) / 10,0) * 10</f>
        <v>80</v>
      </c>
      <c r="G126" s="1">
        <f>COUNTIF(B:B,pesel[[#This Row],[Rok]])</f>
        <v>4</v>
      </c>
    </row>
    <row r="127" spans="1:7" x14ac:dyDescent="0.25">
      <c r="A127" s="2" t="s">
        <v>125</v>
      </c>
      <c r="B127" s="1" t="str">
        <f>MID(pesel[[#This Row],[PESEL]], 1,2)</f>
        <v>57</v>
      </c>
      <c r="C127" s="1" t="str">
        <f>MID(pesel[[#This Row],[PESEL]],3,2)</f>
        <v>07</v>
      </c>
      <c r="D127" s="1" t="str">
        <f>MID(pesel[[#This Row],[PESEL]],5,2)</f>
        <v>31</v>
      </c>
      <c r="E127" s="1" t="str">
        <f>IF(MOD(_xlfn.NUMBERVALUE(MID(pesel[[#This Row],[PESEL]], 10, 1)), 2) = 0, "K", "M")</f>
        <v>M</v>
      </c>
      <c r="F127" s="1">
        <f>ROUNDDOWN(_xlfn.NUMBERVALUE(pesel[[#This Row],[Rok]]) / 10,0) * 10</f>
        <v>50</v>
      </c>
      <c r="G127" s="1">
        <f>COUNTIF(B:B,pesel[[#This Row],[Rok]])</f>
        <v>2</v>
      </c>
    </row>
    <row r="128" spans="1:7" x14ac:dyDescent="0.25">
      <c r="A128" s="2" t="s">
        <v>126</v>
      </c>
      <c r="B128" s="1" t="str">
        <f>MID(pesel[[#This Row],[PESEL]], 1,2)</f>
        <v>81</v>
      </c>
      <c r="C128" s="1" t="str">
        <f>MID(pesel[[#This Row],[PESEL]],3,2)</f>
        <v>08</v>
      </c>
      <c r="D128" s="1" t="str">
        <f>MID(pesel[[#This Row],[PESEL]],5,2)</f>
        <v>10</v>
      </c>
      <c r="E128" s="1" t="str">
        <f>IF(MOD(_xlfn.NUMBERVALUE(MID(pesel[[#This Row],[PESEL]], 10, 1)), 2) = 0, "K", "M")</f>
        <v>K</v>
      </c>
      <c r="F128" s="1">
        <f>ROUNDDOWN(_xlfn.NUMBERVALUE(pesel[[#This Row],[Rok]]) / 10,0) * 10</f>
        <v>80</v>
      </c>
      <c r="G128" s="1">
        <f>COUNTIF(B:B,pesel[[#This Row],[Rok]])</f>
        <v>2</v>
      </c>
    </row>
    <row r="129" spans="1:7" x14ac:dyDescent="0.25">
      <c r="A129" s="2" t="s">
        <v>127</v>
      </c>
      <c r="B129" s="1" t="str">
        <f>MID(pesel[[#This Row],[PESEL]], 1,2)</f>
        <v>89</v>
      </c>
      <c r="C129" s="1" t="str">
        <f>MID(pesel[[#This Row],[PESEL]],3,2)</f>
        <v>06</v>
      </c>
      <c r="D129" s="1" t="str">
        <f>MID(pesel[[#This Row],[PESEL]],5,2)</f>
        <v>26</v>
      </c>
      <c r="E129" s="1" t="str">
        <f>IF(MOD(_xlfn.NUMBERVALUE(MID(pesel[[#This Row],[PESEL]], 10, 1)), 2) = 0, "K", "M")</f>
        <v>K</v>
      </c>
      <c r="F129" s="1">
        <f>ROUNDDOWN(_xlfn.NUMBERVALUE(pesel[[#This Row],[Rok]]) / 10,0) * 10</f>
        <v>80</v>
      </c>
      <c r="G129" s="1">
        <f>COUNTIF(B:B,pesel[[#This Row],[Rok]])</f>
        <v>29</v>
      </c>
    </row>
    <row r="130" spans="1:7" x14ac:dyDescent="0.25">
      <c r="A130" s="2" t="s">
        <v>128</v>
      </c>
      <c r="B130" s="1" t="str">
        <f>MID(pesel[[#This Row],[PESEL]], 1,2)</f>
        <v>52</v>
      </c>
      <c r="C130" s="1" t="str">
        <f>MID(pesel[[#This Row],[PESEL]],3,2)</f>
        <v>11</v>
      </c>
      <c r="D130" s="1" t="str">
        <f>MID(pesel[[#This Row],[PESEL]],5,2)</f>
        <v>04</v>
      </c>
      <c r="E130" s="1" t="str">
        <f>IF(MOD(_xlfn.NUMBERVALUE(MID(pesel[[#This Row],[PESEL]], 10, 1)), 2) = 0, "K", "M")</f>
        <v>M</v>
      </c>
      <c r="F130" s="1">
        <f>ROUNDDOWN(_xlfn.NUMBERVALUE(pesel[[#This Row],[Rok]]) / 10,0) * 10</f>
        <v>50</v>
      </c>
      <c r="G130" s="1">
        <f>COUNTIF(B:B,pesel[[#This Row],[Rok]])</f>
        <v>2</v>
      </c>
    </row>
    <row r="131" spans="1:7" x14ac:dyDescent="0.25">
      <c r="A131" s="2" t="s">
        <v>129</v>
      </c>
      <c r="B131" s="1" t="str">
        <f>MID(pesel[[#This Row],[PESEL]], 1,2)</f>
        <v>50</v>
      </c>
      <c r="C131" s="1" t="str">
        <f>MID(pesel[[#This Row],[PESEL]],3,2)</f>
        <v>02</v>
      </c>
      <c r="D131" s="1" t="str">
        <f>MID(pesel[[#This Row],[PESEL]],5,2)</f>
        <v>10</v>
      </c>
      <c r="E131" s="1" t="str">
        <f>IF(MOD(_xlfn.NUMBERVALUE(MID(pesel[[#This Row],[PESEL]], 10, 1)), 2) = 0, "K", "M")</f>
        <v>M</v>
      </c>
      <c r="F131" s="1">
        <f>ROUNDDOWN(_xlfn.NUMBERVALUE(pesel[[#This Row],[Rok]]) / 10,0) * 10</f>
        <v>50</v>
      </c>
      <c r="G131" s="1">
        <f>COUNTIF(B:B,pesel[[#This Row],[Rok]])</f>
        <v>3</v>
      </c>
    </row>
    <row r="132" spans="1:7" x14ac:dyDescent="0.25">
      <c r="A132" s="2" t="s">
        <v>130</v>
      </c>
      <c r="B132" s="1" t="str">
        <f>MID(pesel[[#This Row],[PESEL]], 1,2)</f>
        <v>65</v>
      </c>
      <c r="C132" s="1" t="str">
        <f>MID(pesel[[#This Row],[PESEL]],3,2)</f>
        <v>09</v>
      </c>
      <c r="D132" s="1" t="str">
        <f>MID(pesel[[#This Row],[PESEL]],5,2)</f>
        <v>20</v>
      </c>
      <c r="E132" s="1" t="str">
        <f>IF(MOD(_xlfn.NUMBERVALUE(MID(pesel[[#This Row],[PESEL]], 10, 1)), 2) = 0, "K", "M")</f>
        <v>M</v>
      </c>
      <c r="F132" s="1">
        <f>ROUNDDOWN(_xlfn.NUMBERVALUE(pesel[[#This Row],[Rok]]) / 10,0) * 10</f>
        <v>60</v>
      </c>
      <c r="G132" s="1">
        <f>COUNTIF(B:B,pesel[[#This Row],[Rok]])</f>
        <v>3</v>
      </c>
    </row>
    <row r="133" spans="1:7" x14ac:dyDescent="0.25">
      <c r="A133" s="2" t="s">
        <v>131</v>
      </c>
      <c r="B133" s="1" t="str">
        <f>MID(pesel[[#This Row],[PESEL]], 1,2)</f>
        <v>85</v>
      </c>
      <c r="C133" s="1" t="str">
        <f>MID(pesel[[#This Row],[PESEL]],3,2)</f>
        <v>05</v>
      </c>
      <c r="D133" s="1" t="str">
        <f>MID(pesel[[#This Row],[PESEL]],5,2)</f>
        <v>26</v>
      </c>
      <c r="E133" s="1" t="str">
        <f>IF(MOD(_xlfn.NUMBERVALUE(MID(pesel[[#This Row],[PESEL]], 10, 1)), 2) = 0, "K", "M")</f>
        <v>M</v>
      </c>
      <c r="F133" s="1">
        <f>ROUNDDOWN(_xlfn.NUMBERVALUE(pesel[[#This Row],[Rok]]) / 10,0) * 10</f>
        <v>80</v>
      </c>
      <c r="G133" s="1">
        <f>COUNTIF(B:B,pesel[[#This Row],[Rok]])</f>
        <v>5</v>
      </c>
    </row>
    <row r="134" spans="1:7" x14ac:dyDescent="0.25">
      <c r="A134" s="2" t="s">
        <v>132</v>
      </c>
      <c r="B134" s="1" t="str">
        <f>MID(pesel[[#This Row],[PESEL]], 1,2)</f>
        <v>89</v>
      </c>
      <c r="C134" s="1" t="str">
        <f>MID(pesel[[#This Row],[PESEL]],3,2)</f>
        <v>03</v>
      </c>
      <c r="D134" s="1" t="str">
        <f>MID(pesel[[#This Row],[PESEL]],5,2)</f>
        <v>21</v>
      </c>
      <c r="E134" s="1" t="str">
        <f>IF(MOD(_xlfn.NUMBERVALUE(MID(pesel[[#This Row],[PESEL]], 10, 1)), 2) = 0, "K", "M")</f>
        <v>M</v>
      </c>
      <c r="F134" s="1">
        <f>ROUNDDOWN(_xlfn.NUMBERVALUE(pesel[[#This Row],[Rok]]) / 10,0) * 10</f>
        <v>80</v>
      </c>
      <c r="G134" s="1">
        <f>COUNTIF(B:B,pesel[[#This Row],[Rok]])</f>
        <v>29</v>
      </c>
    </row>
    <row r="135" spans="1:7" x14ac:dyDescent="0.25">
      <c r="A135" s="2" t="s">
        <v>133</v>
      </c>
      <c r="B135" s="1" t="str">
        <f>MID(pesel[[#This Row],[PESEL]], 1,2)</f>
        <v>71</v>
      </c>
      <c r="C135" s="1" t="str">
        <f>MID(pesel[[#This Row],[PESEL]],3,2)</f>
        <v>12</v>
      </c>
      <c r="D135" s="1" t="str">
        <f>MID(pesel[[#This Row],[PESEL]],5,2)</f>
        <v>30</v>
      </c>
      <c r="E135" s="1" t="str">
        <f>IF(MOD(_xlfn.NUMBERVALUE(MID(pesel[[#This Row],[PESEL]], 10, 1)), 2) = 0, "K", "M")</f>
        <v>K</v>
      </c>
      <c r="F135" s="1">
        <f>ROUNDDOWN(_xlfn.NUMBERVALUE(pesel[[#This Row],[Rok]]) / 10,0) * 10</f>
        <v>70</v>
      </c>
      <c r="G135" s="1">
        <f>COUNTIF(B:B,pesel[[#This Row],[Rok]])</f>
        <v>4</v>
      </c>
    </row>
    <row r="136" spans="1:7" x14ac:dyDescent="0.25">
      <c r="A136" s="2" t="s">
        <v>134</v>
      </c>
      <c r="B136" s="1" t="str">
        <f>MID(pesel[[#This Row],[PESEL]], 1,2)</f>
        <v>73</v>
      </c>
      <c r="C136" s="1" t="str">
        <f>MID(pesel[[#This Row],[PESEL]],3,2)</f>
        <v>10</v>
      </c>
      <c r="D136" s="1" t="str">
        <f>MID(pesel[[#This Row],[PESEL]],5,2)</f>
        <v>30</v>
      </c>
      <c r="E136" s="1" t="str">
        <f>IF(MOD(_xlfn.NUMBERVALUE(MID(pesel[[#This Row],[PESEL]], 10, 1)), 2) = 0, "K", "M")</f>
        <v>K</v>
      </c>
      <c r="F136" s="1">
        <f>ROUNDDOWN(_xlfn.NUMBERVALUE(pesel[[#This Row],[Rok]]) / 10,0) * 10</f>
        <v>70</v>
      </c>
      <c r="G136" s="1">
        <f>COUNTIF(B:B,pesel[[#This Row],[Rok]])</f>
        <v>4</v>
      </c>
    </row>
    <row r="137" spans="1:7" x14ac:dyDescent="0.25">
      <c r="A137" s="2" t="s">
        <v>135</v>
      </c>
      <c r="B137" s="1" t="str">
        <f>MID(pesel[[#This Row],[PESEL]], 1,2)</f>
        <v>89</v>
      </c>
      <c r="C137" s="1" t="str">
        <f>MID(pesel[[#This Row],[PESEL]],3,2)</f>
        <v>01</v>
      </c>
      <c r="D137" s="1" t="str">
        <f>MID(pesel[[#This Row],[PESEL]],5,2)</f>
        <v>26</v>
      </c>
      <c r="E137" s="1" t="str">
        <f>IF(MOD(_xlfn.NUMBERVALUE(MID(pesel[[#This Row],[PESEL]], 10, 1)), 2) = 0, "K", "M")</f>
        <v>M</v>
      </c>
      <c r="F137" s="1">
        <f>ROUNDDOWN(_xlfn.NUMBERVALUE(pesel[[#This Row],[Rok]]) / 10,0) * 10</f>
        <v>80</v>
      </c>
      <c r="G137" s="1">
        <f>COUNTIF(B:B,pesel[[#This Row],[Rok]])</f>
        <v>29</v>
      </c>
    </row>
    <row r="138" spans="1:7" x14ac:dyDescent="0.25">
      <c r="A138" s="2" t="s">
        <v>136</v>
      </c>
      <c r="B138" s="1" t="str">
        <f>MID(pesel[[#This Row],[PESEL]], 1,2)</f>
        <v>73</v>
      </c>
      <c r="C138" s="1" t="str">
        <f>MID(pesel[[#This Row],[PESEL]],3,2)</f>
        <v>01</v>
      </c>
      <c r="D138" s="1" t="str">
        <f>MID(pesel[[#This Row],[PESEL]],5,2)</f>
        <v>03</v>
      </c>
      <c r="E138" s="1" t="str">
        <f>IF(MOD(_xlfn.NUMBERVALUE(MID(pesel[[#This Row],[PESEL]], 10, 1)), 2) = 0, "K", "M")</f>
        <v>M</v>
      </c>
      <c r="F138" s="1">
        <f>ROUNDDOWN(_xlfn.NUMBERVALUE(pesel[[#This Row],[Rok]]) / 10,0) * 10</f>
        <v>70</v>
      </c>
      <c r="G138" s="1">
        <f>COUNTIF(B:B,pesel[[#This Row],[Rok]])</f>
        <v>4</v>
      </c>
    </row>
    <row r="139" spans="1:7" x14ac:dyDescent="0.25">
      <c r="A139" s="2" t="s">
        <v>137</v>
      </c>
      <c r="B139" s="1" t="str">
        <f>MID(pesel[[#This Row],[PESEL]], 1,2)</f>
        <v>87</v>
      </c>
      <c r="C139" s="1" t="str">
        <f>MID(pesel[[#This Row],[PESEL]],3,2)</f>
        <v>07</v>
      </c>
      <c r="D139" s="1" t="str">
        <f>MID(pesel[[#This Row],[PESEL]],5,2)</f>
        <v>08</v>
      </c>
      <c r="E139" s="1" t="str">
        <f>IF(MOD(_xlfn.NUMBERVALUE(MID(pesel[[#This Row],[PESEL]], 10, 1)), 2) = 0, "K", "M")</f>
        <v>M</v>
      </c>
      <c r="F139" s="1">
        <f>ROUNDDOWN(_xlfn.NUMBERVALUE(pesel[[#This Row],[Rok]]) / 10,0) * 10</f>
        <v>80</v>
      </c>
      <c r="G139" s="1">
        <f>COUNTIF(B:B,pesel[[#This Row],[Rok]])</f>
        <v>3</v>
      </c>
    </row>
    <row r="140" spans="1:7" x14ac:dyDescent="0.25">
      <c r="A140" s="2" t="s">
        <v>138</v>
      </c>
      <c r="B140" s="1" t="str">
        <f>MID(pesel[[#This Row],[PESEL]], 1,2)</f>
        <v>60</v>
      </c>
      <c r="C140" s="1" t="str">
        <f>MID(pesel[[#This Row],[PESEL]],3,2)</f>
        <v>06</v>
      </c>
      <c r="D140" s="1" t="str">
        <f>MID(pesel[[#This Row],[PESEL]],5,2)</f>
        <v>11</v>
      </c>
      <c r="E140" s="1" t="str">
        <f>IF(MOD(_xlfn.NUMBERVALUE(MID(pesel[[#This Row],[PESEL]], 10, 1)), 2) = 0, "K", "M")</f>
        <v>K</v>
      </c>
      <c r="F140" s="1">
        <f>ROUNDDOWN(_xlfn.NUMBERVALUE(pesel[[#This Row],[Rok]]) / 10,0) * 10</f>
        <v>60</v>
      </c>
      <c r="G140" s="1">
        <f>COUNTIF(B:B,pesel[[#This Row],[Rok]])</f>
        <v>2</v>
      </c>
    </row>
    <row r="141" spans="1:7" x14ac:dyDescent="0.25">
      <c r="A141" s="2" t="s">
        <v>139</v>
      </c>
      <c r="B141" s="1" t="str">
        <f>MID(pesel[[#This Row],[PESEL]], 1,2)</f>
        <v>76</v>
      </c>
      <c r="C141" s="1" t="str">
        <f>MID(pesel[[#This Row],[PESEL]],3,2)</f>
        <v>04</v>
      </c>
      <c r="D141" s="1" t="str">
        <f>MID(pesel[[#This Row],[PESEL]],5,2)</f>
        <v>31</v>
      </c>
      <c r="E141" s="1" t="str">
        <f>IF(MOD(_xlfn.NUMBERVALUE(MID(pesel[[#This Row],[PESEL]], 10, 1)), 2) = 0, "K", "M")</f>
        <v>K</v>
      </c>
      <c r="F141" s="1">
        <f>ROUNDDOWN(_xlfn.NUMBERVALUE(pesel[[#This Row],[Rok]]) / 10,0) * 10</f>
        <v>70</v>
      </c>
      <c r="G141" s="1">
        <f>COUNTIF(B:B,pesel[[#This Row],[Rok]])</f>
        <v>4</v>
      </c>
    </row>
    <row r="142" spans="1:7" x14ac:dyDescent="0.25">
      <c r="A142" s="2" t="s">
        <v>140</v>
      </c>
      <c r="B142" s="1" t="str">
        <f>MID(pesel[[#This Row],[PESEL]], 1,2)</f>
        <v>79</v>
      </c>
      <c r="C142" s="1" t="str">
        <f>MID(pesel[[#This Row],[PESEL]],3,2)</f>
        <v>10</v>
      </c>
      <c r="D142" s="1" t="str">
        <f>MID(pesel[[#This Row],[PESEL]],5,2)</f>
        <v>11</v>
      </c>
      <c r="E142" s="1" t="str">
        <f>IF(MOD(_xlfn.NUMBERVALUE(MID(pesel[[#This Row],[PESEL]], 10, 1)), 2) = 0, "K", "M")</f>
        <v>M</v>
      </c>
      <c r="F142" s="1">
        <f>ROUNDDOWN(_xlfn.NUMBERVALUE(pesel[[#This Row],[Rok]]) / 10,0) * 10</f>
        <v>70</v>
      </c>
      <c r="G142" s="1">
        <f>COUNTIF(B:B,pesel[[#This Row],[Rok]])</f>
        <v>4</v>
      </c>
    </row>
    <row r="143" spans="1:7" x14ac:dyDescent="0.25">
      <c r="A143" s="2" t="s">
        <v>141</v>
      </c>
      <c r="B143" s="1" t="str">
        <f>MID(pesel[[#This Row],[PESEL]], 1,2)</f>
        <v>76</v>
      </c>
      <c r="C143" s="1" t="str">
        <f>MID(pesel[[#This Row],[PESEL]],3,2)</f>
        <v>04</v>
      </c>
      <c r="D143" s="1" t="str">
        <f>MID(pesel[[#This Row],[PESEL]],5,2)</f>
        <v>30</v>
      </c>
      <c r="E143" s="1" t="str">
        <f>IF(MOD(_xlfn.NUMBERVALUE(MID(pesel[[#This Row],[PESEL]], 10, 1)), 2) = 0, "K", "M")</f>
        <v>M</v>
      </c>
      <c r="F143" s="1">
        <f>ROUNDDOWN(_xlfn.NUMBERVALUE(pesel[[#This Row],[Rok]]) / 10,0) * 10</f>
        <v>70</v>
      </c>
      <c r="G143" s="1">
        <f>COUNTIF(B:B,pesel[[#This Row],[Rok]])</f>
        <v>4</v>
      </c>
    </row>
    <row r="144" spans="1:7" x14ac:dyDescent="0.25">
      <c r="A144" s="2" t="s">
        <v>142</v>
      </c>
      <c r="B144" s="1" t="str">
        <f>MID(pesel[[#This Row],[PESEL]], 1,2)</f>
        <v>89</v>
      </c>
      <c r="C144" s="1" t="str">
        <f>MID(pesel[[#This Row],[PESEL]],3,2)</f>
        <v>08</v>
      </c>
      <c r="D144" s="1" t="str">
        <f>MID(pesel[[#This Row],[PESEL]],5,2)</f>
        <v>26</v>
      </c>
      <c r="E144" s="1" t="str">
        <f>IF(MOD(_xlfn.NUMBERVALUE(MID(pesel[[#This Row],[PESEL]], 10, 1)), 2) = 0, "K", "M")</f>
        <v>M</v>
      </c>
      <c r="F144" s="1">
        <f>ROUNDDOWN(_xlfn.NUMBERVALUE(pesel[[#This Row],[Rok]]) / 10,0) * 10</f>
        <v>80</v>
      </c>
      <c r="G144" s="1">
        <f>COUNTIF(B:B,pesel[[#This Row],[Rok]])</f>
        <v>29</v>
      </c>
    </row>
    <row r="145" spans="1:7" x14ac:dyDescent="0.25">
      <c r="A145" s="2" t="s">
        <v>143</v>
      </c>
      <c r="B145" s="1" t="str">
        <f>MID(pesel[[#This Row],[PESEL]], 1,2)</f>
        <v>76</v>
      </c>
      <c r="C145" s="1" t="str">
        <f>MID(pesel[[#This Row],[PESEL]],3,2)</f>
        <v>12</v>
      </c>
      <c r="D145" s="1" t="str">
        <f>MID(pesel[[#This Row],[PESEL]],5,2)</f>
        <v>27</v>
      </c>
      <c r="E145" s="1" t="str">
        <f>IF(MOD(_xlfn.NUMBERVALUE(MID(pesel[[#This Row],[PESEL]], 10, 1)), 2) = 0, "K", "M")</f>
        <v>K</v>
      </c>
      <c r="F145" s="1">
        <f>ROUNDDOWN(_xlfn.NUMBERVALUE(pesel[[#This Row],[Rok]]) / 10,0) * 10</f>
        <v>70</v>
      </c>
      <c r="G145" s="1">
        <f>COUNTIF(B:B,pesel[[#This Row],[Rok]])</f>
        <v>4</v>
      </c>
    </row>
    <row r="146" spans="1:7" x14ac:dyDescent="0.25">
      <c r="A146" s="2" t="s">
        <v>144</v>
      </c>
      <c r="B146" s="1" t="str">
        <f>MID(pesel[[#This Row],[PESEL]], 1,2)</f>
        <v>77</v>
      </c>
      <c r="C146" s="1" t="str">
        <f>MID(pesel[[#This Row],[PESEL]],3,2)</f>
        <v>12</v>
      </c>
      <c r="D146" s="1" t="str">
        <f>MID(pesel[[#This Row],[PESEL]],5,2)</f>
        <v>08</v>
      </c>
      <c r="E146" s="1" t="str">
        <f>IF(MOD(_xlfn.NUMBERVALUE(MID(pesel[[#This Row],[PESEL]], 10, 1)), 2) = 0, "K", "M")</f>
        <v>M</v>
      </c>
      <c r="F146" s="1">
        <f>ROUNDDOWN(_xlfn.NUMBERVALUE(pesel[[#This Row],[Rok]]) / 10,0) * 10</f>
        <v>70</v>
      </c>
      <c r="G146" s="1">
        <f>COUNTIF(B:B,pesel[[#This Row],[Rok]])</f>
        <v>3</v>
      </c>
    </row>
    <row r="147" spans="1:7" x14ac:dyDescent="0.25">
      <c r="A147" s="2" t="s">
        <v>145</v>
      </c>
      <c r="B147" s="1" t="str">
        <f>MID(pesel[[#This Row],[PESEL]], 1,2)</f>
        <v>89</v>
      </c>
      <c r="C147" s="1" t="str">
        <f>MID(pesel[[#This Row],[PESEL]],3,2)</f>
        <v>01</v>
      </c>
      <c r="D147" s="1" t="str">
        <f>MID(pesel[[#This Row],[PESEL]],5,2)</f>
        <v>02</v>
      </c>
      <c r="E147" s="1" t="str">
        <f>IF(MOD(_xlfn.NUMBERVALUE(MID(pesel[[#This Row],[PESEL]], 10, 1)), 2) = 0, "K", "M")</f>
        <v>K</v>
      </c>
      <c r="F147" s="1">
        <f>ROUNDDOWN(_xlfn.NUMBERVALUE(pesel[[#This Row],[Rok]]) / 10,0) * 10</f>
        <v>80</v>
      </c>
      <c r="G147" s="1">
        <f>COUNTIF(B:B,pesel[[#This Row],[Rok]])</f>
        <v>29</v>
      </c>
    </row>
    <row r="148" spans="1:7" x14ac:dyDescent="0.25">
      <c r="A148" s="2" t="s">
        <v>146</v>
      </c>
      <c r="B148" s="1" t="str">
        <f>MID(pesel[[#This Row],[PESEL]], 1,2)</f>
        <v>89</v>
      </c>
      <c r="C148" s="1" t="str">
        <f>MID(pesel[[#This Row],[PESEL]],3,2)</f>
        <v>09</v>
      </c>
      <c r="D148" s="1" t="str">
        <f>MID(pesel[[#This Row],[PESEL]],5,2)</f>
        <v>14</v>
      </c>
      <c r="E148" s="1" t="str">
        <f>IF(MOD(_xlfn.NUMBERVALUE(MID(pesel[[#This Row],[PESEL]], 10, 1)), 2) = 0, "K", "M")</f>
        <v>M</v>
      </c>
      <c r="F148" s="1">
        <f>ROUNDDOWN(_xlfn.NUMBERVALUE(pesel[[#This Row],[Rok]]) / 10,0) * 10</f>
        <v>80</v>
      </c>
      <c r="G148" s="1">
        <f>COUNTIF(B:B,pesel[[#This Row],[Rok]])</f>
        <v>29</v>
      </c>
    </row>
    <row r="149" spans="1:7" x14ac:dyDescent="0.25">
      <c r="A149" s="2" t="s">
        <v>147</v>
      </c>
      <c r="B149" s="1" t="str">
        <f>MID(pesel[[#This Row],[PESEL]], 1,2)</f>
        <v>58</v>
      </c>
      <c r="C149" s="1" t="str">
        <f>MID(pesel[[#This Row],[PESEL]],3,2)</f>
        <v>12</v>
      </c>
      <c r="D149" s="1" t="str">
        <f>MID(pesel[[#This Row],[PESEL]],5,2)</f>
        <v>21</v>
      </c>
      <c r="E149" s="1" t="str">
        <f>IF(MOD(_xlfn.NUMBERVALUE(MID(pesel[[#This Row],[PESEL]], 10, 1)), 2) = 0, "K", "M")</f>
        <v>K</v>
      </c>
      <c r="F149" s="1">
        <f>ROUNDDOWN(_xlfn.NUMBERVALUE(pesel[[#This Row],[Rok]]) / 10,0) * 10</f>
        <v>50</v>
      </c>
      <c r="G149" s="1">
        <f>COUNTIF(B:B,pesel[[#This Row],[Rok]])</f>
        <v>1</v>
      </c>
    </row>
    <row r="150" spans="1:7" x14ac:dyDescent="0.25">
      <c r="A150" s="2" t="s">
        <v>148</v>
      </c>
      <c r="B150" s="1" t="str">
        <f>MID(pesel[[#This Row],[PESEL]], 1,2)</f>
        <v>89</v>
      </c>
      <c r="C150" s="1" t="str">
        <f>MID(pesel[[#This Row],[PESEL]],3,2)</f>
        <v>05</v>
      </c>
      <c r="D150" s="1" t="str">
        <f>MID(pesel[[#This Row],[PESEL]],5,2)</f>
        <v>22</v>
      </c>
      <c r="E150" s="1" t="str">
        <f>IF(MOD(_xlfn.NUMBERVALUE(MID(pesel[[#This Row],[PESEL]], 10, 1)), 2) = 0, "K", "M")</f>
        <v>M</v>
      </c>
      <c r="F150" s="1">
        <f>ROUNDDOWN(_xlfn.NUMBERVALUE(pesel[[#This Row],[Rok]]) / 10,0) * 10</f>
        <v>80</v>
      </c>
      <c r="G150" s="1">
        <f>COUNTIF(B:B,pesel[[#This Row],[Rok]])</f>
        <v>29</v>
      </c>
    </row>
    <row r="151" spans="1:7" x14ac:dyDescent="0.25">
      <c r="A151" s="2" t="s">
        <v>149</v>
      </c>
      <c r="B151" s="1" t="str">
        <f>MID(pesel[[#This Row],[PESEL]], 1,2)</f>
        <v>79</v>
      </c>
      <c r="C151" s="1" t="str">
        <f>MID(pesel[[#This Row],[PESEL]],3,2)</f>
        <v>07</v>
      </c>
      <c r="D151" s="1" t="str">
        <f>MID(pesel[[#This Row],[PESEL]],5,2)</f>
        <v>06</v>
      </c>
      <c r="E151" s="1" t="str">
        <f>IF(MOD(_xlfn.NUMBERVALUE(MID(pesel[[#This Row],[PESEL]], 10, 1)), 2) = 0, "K", "M")</f>
        <v>M</v>
      </c>
      <c r="F151" s="1">
        <f>ROUNDDOWN(_xlfn.NUMBERVALUE(pesel[[#This Row],[Rok]]) / 10,0) * 10</f>
        <v>70</v>
      </c>
      <c r="G151" s="1">
        <f>COUNTIF(B:B,pesel[[#This Row],[Rok]])</f>
        <v>4</v>
      </c>
    </row>
  </sheetData>
  <mergeCells count="3">
    <mergeCell ref="O5:P5"/>
    <mergeCell ref="O6:P6"/>
    <mergeCell ref="O12:P12"/>
  </mergeCells>
  <phoneticPr fontId="2" type="noConversion"/>
  <conditionalFormatting sqref="G1:G1048576">
    <cfRule type="cellIs" dxfId="0" priority="1" operator="equal">
      <formula>$Q$12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I D A A B Q S w M E F A A C A A g A r 5 F M W G I v b e W k A A A A 9 g A A A B I A H A B D b 2 5 m a W c v U G F j a 2 F n Z S 5 4 b W w g o h g A K K A U A A A A A A A A A A A A A A A A A A A A A A A A A A A A h Y 8 x D o I w G I W v Q r r T l m o M I T 9 l c I W E x M S 4 N q V i I x R C i + V u D h 7 J K 4 h R 1 M 3 x f e 8 b 3 r t f b 5 B N b R N c 1 G B 1 Z 1 I U Y Y o C Z W R X a V O n a H T H M E Y Z h 1 L I s 6 h V M M v G J p O t U n R y r k 8 I 8 d 5 j v 8 L d U B N G a U Q O R b 6 T J 9 U K 9 J H 1 f z n U x j p h p E I c 9 q 8 x n O G I r f G G x Z g C W S A U 2 n w F N u 9 9 t j 8 Q t m P j x k H x v g n L H M g S g b w / 8 A d Q S w M E F A A C A A g A r 5 F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+ R T F i q q T e P v A A A A O M A A A A T A B w A R m 9 y b X V s Y X M v U 2 V j d G l v b j E u b S C i G A A o o B Q A A A A A A A A A A A A A A A A A A A A A A A A A A A B d j r 0 K w k A Q h P t A 3 u G w S k A k E W w U i x i x 0 s a f b k H O Z M X T y 6 7 c X k A R G 1 / J y l p 8 L 4 N i 4 x Q z 8 D H F J 1 h 4 w 6 Q W 3 0 0 H Y R A G s t M O S 3 V E Q a u G y q I P A 9 X k 9 X D P e / m 6 c Q O X e m O x M 3 F c 5 W z r i i S 6 T A 2 h f N D I k H b n a G K a S 8 7 k k b x E r b w P K 0 E n M G c x N Y x R D p 6 P I M W O 2 a 5 L L g R m 2 X I 1 z 8 D Q l l 2 l / f m g o d L 7 b p I m M N a E 8 F H q + J N v x W 1 F t b W / T r u 9 J L 7 G Y W D o z 3 X w B l B L A Q I t A B Q A A g A I A K + R T F h i L 2 3 l p A A A A P Y A A A A S A A A A A A A A A A A A A A A A A A A A A A B D b 2 5 m a W c v U G F j a 2 F n Z S 5 4 b W x Q S w E C L Q A U A A I A C A C v k U x Y D 8 r p q 6 Q A A A D p A A A A E w A A A A A A A A A A A A A A A A D w A A A A W 0 N v b n R l b n R f V H l w Z X N d L n h t b F B L A Q I t A B Q A A g A I A K + R T F i q q T e P v A A A A O M A A A A T A A A A A A A A A A A A A A A A A O E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Y H A A A A A A A A V A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N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w Y T E 2 M 2 R k L W F l N j c t N G F k Z S 0 4 M 2 V i L W I 3 Z m M z N 2 Z m Z T c 5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Z X N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J U M T c 6 M T M 6 M z A u M D c 1 M j M 4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N l b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B l c 2 V s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c 2 V s L y V D N S V C O X I l Q z M l Q j N k J U M 1 J T g y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H k x R Y j H H c T J T L 6 n b N n h j n A A A A A A I A A A A A A B B m A A A A A Q A A I A A A A H l F P m s i e 4 9 m h m y T b W m d o E 7 U r C L J t h a l h j W 5 u Q k 3 Q k u a A A A A A A 6 A A A A A A g A A I A A A A G / J F 9 u r R R v T G B j k x g f q G q + H o O D E / 1 T L j s X + K V E K 8 W 2 a U A A A A A / Y V 4 N y i 5 P 7 2 6 6 o T M S 2 a 9 5 E A z r W c s 9 k G 3 / z y E n w u b X 5 p + V j w B u D K F b Q 2 H F i V y C l O e S c C 3 0 3 W L O M G L C y M U 2 f x G 0 + o 5 K R i H U N Q o b W 0 W y Z C L 6 y Q A A A A F E e v p 0 s Q M S u 0 C s J 2 x 9 M / L x 2 Z 5 V m U L F / O b P H 6 W i 7 V L G L T m c S k g 7 J d 2 l / c G A 3 H d F j q F S a o f r N K P / x m P / 6 Z o K N N X M = < / D a t a M a s h u p > 
</file>

<file path=customXml/itemProps1.xml><?xml version="1.0" encoding="utf-8"?>
<ds:datastoreItem xmlns:ds="http://schemas.openxmlformats.org/officeDocument/2006/customXml" ds:itemID="{A28559B5-7763-458F-A52F-6AD7EC209F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pesel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Rosiu</dc:creator>
  <cp:lastModifiedBy>Roch Mykietów</cp:lastModifiedBy>
  <dcterms:created xsi:type="dcterms:W3CDTF">2015-06-05T18:19:34Z</dcterms:created>
  <dcterms:modified xsi:type="dcterms:W3CDTF">2024-02-12T17:31:00Z</dcterms:modified>
</cp:coreProperties>
</file>