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czerwiec2020\zad6\"/>
    </mc:Choice>
  </mc:AlternateContent>
  <xr:revisionPtr revIDLastSave="0" documentId="13_ncr:1_{E8C09093-45D7-4B5C-926A-2A92C45D68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ek" sheetId="2" r:id="rId1"/>
    <sheet name="Arkusz1" sheetId="1" r:id="rId2"/>
  </sheets>
  <definedNames>
    <definedName name="ExternalData_1" localSheetId="0" hidden="1">statek!$A$1:$F$203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7" i="2" l="1"/>
  <c r="O2" i="2"/>
  <c r="O3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39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M2" i="2"/>
  <c r="T46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7" i="2"/>
  <c r="R8" i="2"/>
  <c r="R7" i="2"/>
  <c r="R9" i="2"/>
  <c r="R10" i="2"/>
  <c r="R6" i="2"/>
  <c r="Q7" i="2"/>
  <c r="Q8" i="2"/>
  <c r="Q9" i="2"/>
  <c r="Q10" i="2"/>
  <c r="Q6" i="2"/>
  <c r="O4" i="2" l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8" i="2" s="1"/>
  <c r="U69" i="2"/>
  <c r="U61" i="2"/>
  <c r="U53" i="2"/>
  <c r="U45" i="2"/>
  <c r="T69" i="2"/>
  <c r="T61" i="2"/>
  <c r="T53" i="2"/>
  <c r="T45" i="2"/>
  <c r="U68" i="2"/>
  <c r="U60" i="2"/>
  <c r="U52" i="2"/>
  <c r="U44" i="2"/>
  <c r="T68" i="2"/>
  <c r="T60" i="2"/>
  <c r="T52" i="2"/>
  <c r="T44" i="2"/>
  <c r="T39" i="2"/>
  <c r="U67" i="2"/>
  <c r="U59" i="2"/>
  <c r="U51" i="2"/>
  <c r="U43" i="2"/>
  <c r="U39" i="2"/>
  <c r="T67" i="2"/>
  <c r="T59" i="2"/>
  <c r="T51" i="2"/>
  <c r="T43" i="2"/>
  <c r="U74" i="2"/>
  <c r="U66" i="2"/>
  <c r="U58" i="2"/>
  <c r="U50" i="2"/>
  <c r="U42" i="2"/>
  <c r="T74" i="2"/>
  <c r="T66" i="2"/>
  <c r="T58" i="2"/>
  <c r="T50" i="2"/>
  <c r="T42" i="2"/>
  <c r="U73" i="2"/>
  <c r="U65" i="2"/>
  <c r="U57" i="2"/>
  <c r="U49" i="2"/>
  <c r="U41" i="2"/>
  <c r="T73" i="2"/>
  <c r="T65" i="2"/>
  <c r="T57" i="2"/>
  <c r="T49" i="2"/>
  <c r="T41" i="2"/>
  <c r="U72" i="2"/>
  <c r="U64" i="2"/>
  <c r="U56" i="2"/>
  <c r="U48" i="2"/>
  <c r="U40" i="2"/>
  <c r="T72" i="2"/>
  <c r="T64" i="2"/>
  <c r="T56" i="2"/>
  <c r="T48" i="2"/>
  <c r="T40" i="2"/>
  <c r="U71" i="2"/>
  <c r="U63" i="2"/>
  <c r="U55" i="2"/>
  <c r="U47" i="2"/>
  <c r="T71" i="2"/>
  <c r="T63" i="2"/>
  <c r="T55" i="2"/>
  <c r="T47" i="2"/>
  <c r="U70" i="2"/>
  <c r="U62" i="2"/>
  <c r="U54" i="2"/>
  <c r="U46" i="2"/>
  <c r="T70" i="2"/>
  <c r="T62" i="2"/>
  <c r="T54" i="2"/>
  <c r="Q14" i="2"/>
  <c r="O199" i="2" l="1"/>
  <c r="O200" i="2" s="1"/>
  <c r="O201" i="2" s="1"/>
  <c r="O202" i="2" s="1"/>
  <c r="O203" i="2" s="1"/>
  <c r="U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C8CFD7-3E5F-479A-A34E-9518ABFB2C8F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</connections>
</file>

<file path=xl/sharedStrings.xml><?xml version="1.0" encoding="utf-8"?>
<sst xmlns="http://schemas.openxmlformats.org/spreadsheetml/2006/main" count="636" uniqueCount="33">
  <si>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</si>
  <si>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</si>
  <si>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</si>
  <si>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</si>
  <si>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</si>
  <si>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</si>
  <si>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</si>
  <si>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</si>
  <si>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</si>
  <si>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</si>
  <si>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</si>
  <si>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</si>
  <si>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</si>
  <si>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</si>
  <si>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</si>
  <si>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</si>
  <si>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</si>
  <si>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</si>
  <si>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</si>
  <si>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</si>
  <si>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</si>
  <si>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</si>
  <si>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</si>
  <si>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ilość ładowań</t>
  </si>
  <si>
    <t>masa</t>
  </si>
  <si>
    <t>dni na morzu</t>
  </si>
  <si>
    <t>zad2</t>
  </si>
  <si>
    <t>mies</t>
  </si>
  <si>
    <t>rok</t>
  </si>
  <si>
    <t xml:space="preserve">zał </t>
  </si>
  <si>
    <t>wył</t>
  </si>
  <si>
    <t>kasa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</si>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</sst>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1" xfId="1"/>
  </cellXfs>
  <cellStyles count="2">
    <cellStyle name="Dane wyjściowe" xfId="1" builtinId="21"/>
    <cellStyle name="Normalny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towaru załadowaego i wyładowanego w każdym miesiącu od 2016 do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Załadowane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statek!$V$39:$V$74</c:f>
              <c:strCache>
                <c:ptCount val="36"/>
                <c:pt idx="0">
                  <c:v>2016-1</c:v>
                </c:pt>
                <c:pt idx="1">
                  <c:v>2016-2</c:v>
                </c:pt>
                <c:pt idx="2">
                  <c:v>2016-3</c:v>
                </c:pt>
                <c:pt idx="3">
                  <c:v>2016-4</c:v>
                </c:pt>
                <c:pt idx="4">
                  <c:v>2016-5</c:v>
                </c:pt>
                <c:pt idx="5">
                  <c:v>2016-6</c:v>
                </c:pt>
                <c:pt idx="6">
                  <c:v>2016-7</c:v>
                </c:pt>
                <c:pt idx="7">
                  <c:v>2016-8</c:v>
                </c:pt>
                <c:pt idx="8">
                  <c:v>2016-9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2017-5</c:v>
                </c:pt>
                <c:pt idx="17">
                  <c:v>2017-6</c:v>
                </c:pt>
                <c:pt idx="18">
                  <c:v>2017-7</c:v>
                </c:pt>
                <c:pt idx="19">
                  <c:v>2017-8</c:v>
                </c:pt>
                <c:pt idx="20">
                  <c:v>2017-9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2018-1</c:v>
                </c:pt>
                <c:pt idx="25">
                  <c:v>2018-2</c:v>
                </c:pt>
                <c:pt idx="26">
                  <c:v>2018-3</c:v>
                </c:pt>
                <c:pt idx="27">
                  <c:v>2018-4</c:v>
                </c:pt>
                <c:pt idx="28">
                  <c:v>2018-5</c:v>
                </c:pt>
                <c:pt idx="29">
                  <c:v>2018-6</c:v>
                </c:pt>
                <c:pt idx="30">
                  <c:v>2018-7</c:v>
                </c:pt>
                <c:pt idx="31">
                  <c:v>2018-8</c:v>
                </c:pt>
                <c:pt idx="32">
                  <c:v>2018-9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cat>
          <c:val>
            <c:numRef>
              <c:f>statek!$T$39:$T$74</c:f>
              <c:numCache>
                <c:formatCode>General</c:formatCode>
                <c:ptCount val="36"/>
                <c:pt idx="0">
                  <c:v>44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1-4F48-B7E4-EDFDD6CA440D}"/>
            </c:ext>
          </c:extLst>
        </c:ser>
        <c:ser>
          <c:idx val="1"/>
          <c:order val="1"/>
          <c:tx>
            <c:v>Wyładowane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statek!$V$39:$V$74</c:f>
              <c:strCache>
                <c:ptCount val="36"/>
                <c:pt idx="0">
                  <c:v>2016-1</c:v>
                </c:pt>
                <c:pt idx="1">
                  <c:v>2016-2</c:v>
                </c:pt>
                <c:pt idx="2">
                  <c:v>2016-3</c:v>
                </c:pt>
                <c:pt idx="3">
                  <c:v>2016-4</c:v>
                </c:pt>
                <c:pt idx="4">
                  <c:v>2016-5</c:v>
                </c:pt>
                <c:pt idx="5">
                  <c:v>2016-6</c:v>
                </c:pt>
                <c:pt idx="6">
                  <c:v>2016-7</c:v>
                </c:pt>
                <c:pt idx="7">
                  <c:v>2016-8</c:v>
                </c:pt>
                <c:pt idx="8">
                  <c:v>2016-9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2017-5</c:v>
                </c:pt>
                <c:pt idx="17">
                  <c:v>2017-6</c:v>
                </c:pt>
                <c:pt idx="18">
                  <c:v>2017-7</c:v>
                </c:pt>
                <c:pt idx="19">
                  <c:v>2017-8</c:v>
                </c:pt>
                <c:pt idx="20">
                  <c:v>2017-9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2018-1</c:v>
                </c:pt>
                <c:pt idx="25">
                  <c:v>2018-2</c:v>
                </c:pt>
                <c:pt idx="26">
                  <c:v>2018-3</c:v>
                </c:pt>
                <c:pt idx="27">
                  <c:v>2018-4</c:v>
                </c:pt>
                <c:pt idx="28">
                  <c:v>2018-5</c:v>
                </c:pt>
                <c:pt idx="29">
                  <c:v>2018-6</c:v>
                </c:pt>
                <c:pt idx="30">
                  <c:v>2018-7</c:v>
                </c:pt>
                <c:pt idx="31">
                  <c:v>2018-8</c:v>
                </c:pt>
                <c:pt idx="32">
                  <c:v>2018-9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cat>
          <c:val>
            <c:numRef>
              <c:f>statek!$U$39:$U$74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1-4F48-B7E4-EDFDD6CA4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175"/>
        <c:axId val="1237571695"/>
      </c:barChart>
      <c:catAx>
        <c:axId val="377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571695"/>
        <c:crosses val="autoZero"/>
        <c:auto val="1"/>
        <c:lblAlgn val="ctr"/>
        <c:lblOffset val="100"/>
        <c:noMultiLvlLbl val="0"/>
      </c:catAx>
      <c:valAx>
        <c:axId val="12375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ton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523874</xdr:colOff>
      <xdr:row>12</xdr:row>
      <xdr:rowOff>185736</xdr:rowOff>
    </xdr:from>
    <xdr:to>
      <xdr:col>35</xdr:col>
      <xdr:colOff>495300</xdr:colOff>
      <xdr:row>34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916DA00-0BBE-BC8F-653E-391E6F0AA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3CFC9D7-4CE4-42ED-B4C4-14C780A1EC66}" autoFormatId="16" applyNumberFormats="0" applyBorderFormats="0" applyFontFormats="0" applyPatternFormats="0" applyAlignmentFormats="0" applyWidthHeightFormats="0">
  <queryTableRefresh nextId="16" unboundColumnsRight="9">
    <queryTableFields count="15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C2F05-7BFC-443B-AED2-BC8E5BCCE3C7}" name="statek" displayName="statek" ref="A1:O203" tableType="queryTable" totalsRowShown="0">
  <autoFilter ref="A1:O203" xr:uid="{D91C2F05-7BFC-443B-AED2-BC8E5BCCE3C7}"/>
  <tableColumns count="15">
    <tableColumn id="1" xr3:uid="{5BBF6242-2B81-47EA-B7D1-9F30F22B618C}" uniqueName="1" name="data" queryTableFieldId="1" dataDxfId="15"/>
    <tableColumn id="2" xr3:uid="{9A0D733A-4BD1-449F-B7A4-BBD861B16185}" uniqueName="2" name="port" queryTableFieldId="2" dataDxfId="14"/>
    <tableColumn id="3" xr3:uid="{CC5489F6-DAAE-4D91-AC9A-22A2148EFF4A}" uniqueName="3" name="towar" queryTableFieldId="3" dataDxfId="13"/>
    <tableColumn id="4" xr3:uid="{99739360-C9C2-43FE-B1EC-1B248596C71E}" uniqueName="4" name="Z/W" queryTableFieldId="4" dataDxfId="12"/>
    <tableColumn id="5" xr3:uid="{532F1BD8-B658-425D-AB91-3514D86CB5E9}" uniqueName="5" name="ile ton" queryTableFieldId="5"/>
    <tableColumn id="6" xr3:uid="{10463AD0-C12C-4239-9A5E-9F1C77473469}" uniqueName="6" name="cena za tone w talarach" queryTableFieldId="6"/>
    <tableColumn id="7" xr3:uid="{4854CF6B-800C-4696-8448-48088BD415CC}" uniqueName="7" name="dni na morzu" queryTableFieldId="7" dataDxfId="11"/>
    <tableColumn id="8" xr3:uid="{EFF36D25-EA1C-4A82-B7E9-6B33E0B91D66}" uniqueName="8" name="T1" queryTableFieldId="8" dataDxfId="10"/>
    <tableColumn id="9" xr3:uid="{C0D7FFD6-3D45-440A-A402-F9F70A34AB64}" uniqueName="9" name="T2" queryTableFieldId="9" dataDxfId="9"/>
    <tableColumn id="10" xr3:uid="{44E1B230-285E-4F38-A1ED-6A80043D0BE1}" uniqueName="10" name="T3" queryTableFieldId="10" dataDxfId="8"/>
    <tableColumn id="11" xr3:uid="{77E6E9E6-D2D9-43A9-AD38-1754D57461DE}" uniqueName="11" name="T4" queryTableFieldId="11" dataDxfId="7"/>
    <tableColumn id="12" xr3:uid="{998019CF-A531-470A-AABD-4F097AE006D3}" uniqueName="12" name="T5" queryTableFieldId="12" dataDxfId="6"/>
    <tableColumn id="13" xr3:uid="{2B7C91E2-2B66-43B3-8F25-BFACECD053E1}" uniqueName="13" name="mies" queryTableFieldId="13" dataDxfId="5">
      <calculatedColumnFormula>MONTH(statek[[#This Row],[data]])</calculatedColumnFormula>
    </tableColumn>
    <tableColumn id="14" xr3:uid="{148A306B-A66A-426E-820B-19D377FA964C}" uniqueName="14" name="rok" queryTableFieldId="14" dataDxfId="4">
      <calculatedColumnFormula>YEAR(statek[[#This Row],[data]])</calculatedColumnFormula>
    </tableColumn>
    <tableColumn id="15" xr3:uid="{FB6A5540-25ED-4FFA-98B4-6A152DFD567A}" uniqueName="15" name="kasa" queryTableFieldId="15" dataDxfId="3">
      <calculatedColumnFormula>IF(D2="Z",-E2*F2, E2*F2)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8991-F966-4420-A749-97363F532D87}">
  <dimension ref="A1:V203"/>
  <sheetViews>
    <sheetView tabSelected="1" topLeftCell="A170" workbookViewId="0">
      <selection activeCell="R199" sqref="R199"/>
    </sheetView>
  </sheetViews>
  <sheetFormatPr defaultRowHeight="15" x14ac:dyDescent="0.25"/>
  <cols>
    <col min="1" max="1" width="10.140625" bestFit="1" customWidth="1"/>
    <col min="2" max="2" width="12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7" max="7" width="16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10</v>
      </c>
      <c r="I1" t="s">
        <v>11</v>
      </c>
      <c r="J1" t="s">
        <v>12</v>
      </c>
      <c r="K1" t="s">
        <v>7</v>
      </c>
      <c r="L1" t="s">
        <v>9</v>
      </c>
      <c r="M1" t="s">
        <v>27</v>
      </c>
      <c r="N1" t="s">
        <v>28</v>
      </c>
      <c r="O1" t="s">
        <v>31</v>
      </c>
    </row>
    <row r="2" spans="1:21" x14ac:dyDescent="0.2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2">
        <v>0</v>
      </c>
      <c r="H2" s="2">
        <v>0</v>
      </c>
      <c r="I2" s="2">
        <v>0</v>
      </c>
      <c r="J2" s="2">
        <v>0</v>
      </c>
      <c r="K2" s="2">
        <v>3</v>
      </c>
      <c r="L2" s="2">
        <v>0</v>
      </c>
      <c r="M2" s="2">
        <f>MONTH(statek[[#This Row],[data]])</f>
        <v>1</v>
      </c>
      <c r="N2" s="2">
        <f>YEAR(statek[[#This Row],[data]])</f>
        <v>2016</v>
      </c>
      <c r="O2" s="2">
        <f>-E2*F2+500000</f>
        <v>499760</v>
      </c>
    </row>
    <row r="3" spans="1:21" x14ac:dyDescent="0.25">
      <c r="A3" s="1"/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2">
        <v>0</v>
      </c>
      <c r="H3" s="2">
        <f>IF($C3="T1", H2+IF($D3="Z",$E3,-$E3), H2)</f>
        <v>0</v>
      </c>
      <c r="I3" s="2">
        <f>IF($C3="T2", I2+IF($D3="Z",$E3,-$E3), I2)</f>
        <v>0</v>
      </c>
      <c r="J3" s="2">
        <f>IF($C3="T3", J2+IF($D3="Z",$E3,-$E3), J2)</f>
        <v>0</v>
      </c>
      <c r="K3" s="2">
        <f>IF($C3="T4", K2+IF($D3="Z",$E3,-$E3), K2)</f>
        <v>3</v>
      </c>
      <c r="L3" s="2">
        <f>IF($C3="T5", L2+IF($D3="Z",$E3,-$E3), L2)</f>
        <v>32</v>
      </c>
      <c r="M3" s="2">
        <f>MONTH(statek[[#This Row],[data]])</f>
        <v>1</v>
      </c>
      <c r="N3" s="2">
        <f>YEAR(statek[[#This Row],[data]])</f>
        <v>1900</v>
      </c>
      <c r="O3" s="2">
        <f>IF(D3="Z",-E3*F3, E3*F3)+O2</f>
        <v>498160</v>
      </c>
    </row>
    <row r="4" spans="1:21" x14ac:dyDescent="0.2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2">
        <v>0</v>
      </c>
      <c r="H4" s="2">
        <f t="shared" ref="H4:H67" si="0">IF($C4="T1", H3+IF($D4="Z",$E4,-$E4), H3)</f>
        <v>38</v>
      </c>
      <c r="I4" s="2">
        <f t="shared" ref="I4:I67" si="1">IF($C4="T2", I3+IF($D4="Z",$E4,-$E4), I3)</f>
        <v>0</v>
      </c>
      <c r="J4" s="2">
        <f t="shared" ref="J4:J67" si="2">IF($C4="T3", J3+IF($D4="Z",$E4,-$E4), J3)</f>
        <v>0</v>
      </c>
      <c r="K4" s="2">
        <f t="shared" ref="K4:K67" si="3">IF($C4="T4", K3+IF($D4="Z",$E4,-$E4), K3)</f>
        <v>3</v>
      </c>
      <c r="L4" s="2">
        <f t="shared" ref="L4:L67" si="4">IF($C4="T5", L3+IF($D4="Z",$E4,-$E4), L3)</f>
        <v>32</v>
      </c>
      <c r="M4" s="2">
        <f>MONTH(statek[[#This Row],[data]])</f>
        <v>1</v>
      </c>
      <c r="N4" s="2">
        <f>YEAR(statek[[#This Row],[data]])</f>
        <v>2016</v>
      </c>
      <c r="O4" s="2">
        <f t="shared" ref="O4:O67" si="5">IF(D4="Z",-E4*F4, E4*F4)+O3</f>
        <v>497780</v>
      </c>
    </row>
    <row r="5" spans="1:21" x14ac:dyDescent="0.2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2">
        <v>0</v>
      </c>
      <c r="H5" s="2">
        <f t="shared" si="0"/>
        <v>38</v>
      </c>
      <c r="I5" s="2">
        <f t="shared" si="1"/>
        <v>33</v>
      </c>
      <c r="J5" s="2">
        <f t="shared" si="2"/>
        <v>0</v>
      </c>
      <c r="K5" s="2">
        <f t="shared" si="3"/>
        <v>3</v>
      </c>
      <c r="L5" s="2">
        <f t="shared" si="4"/>
        <v>32</v>
      </c>
      <c r="M5" s="2">
        <f>MONTH(statek[[#This Row],[data]])</f>
        <v>1</v>
      </c>
      <c r="N5" s="2">
        <f>YEAR(statek[[#This Row],[data]])</f>
        <v>2016</v>
      </c>
      <c r="O5" s="2">
        <f t="shared" si="5"/>
        <v>496790</v>
      </c>
      <c r="P5" s="3" t="s">
        <v>2</v>
      </c>
      <c r="Q5" s="3" t="s">
        <v>23</v>
      </c>
      <c r="R5" s="3" t="s">
        <v>24</v>
      </c>
      <c r="T5" s="3" t="s">
        <v>32</v>
      </c>
      <c r="U5" s="3">
        <f>MAX(O:O)</f>
        <v>552335</v>
      </c>
    </row>
    <row r="6" spans="1:21" x14ac:dyDescent="0.2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2">
        <v>0</v>
      </c>
      <c r="H6" s="2">
        <f t="shared" si="0"/>
        <v>38</v>
      </c>
      <c r="I6" s="2">
        <f t="shared" si="1"/>
        <v>33</v>
      </c>
      <c r="J6" s="2">
        <f t="shared" si="2"/>
        <v>43</v>
      </c>
      <c r="K6" s="2">
        <f t="shared" si="3"/>
        <v>3</v>
      </c>
      <c r="L6" s="2">
        <f t="shared" si="4"/>
        <v>32</v>
      </c>
      <c r="M6" s="2">
        <f>MONTH(statek[[#This Row],[data]])</f>
        <v>1</v>
      </c>
      <c r="N6" s="2">
        <f>YEAR(statek[[#This Row],[data]])</f>
        <v>2016</v>
      </c>
      <c r="O6" s="2">
        <f t="shared" si="5"/>
        <v>495715</v>
      </c>
      <c r="P6" s="3" t="s">
        <v>10</v>
      </c>
      <c r="Q6" s="3">
        <f>COUNTIFS(C:C,P6,D:D,"Z")</f>
        <v>25</v>
      </c>
      <c r="R6" s="3">
        <f>SUMIFS(E:E,C:C,P6,D:D,"Z")</f>
        <v>620</v>
      </c>
    </row>
    <row r="7" spans="1:21" x14ac:dyDescent="0.2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2">
        <f>IF(A7=A6,0,A7-A6-1)</f>
        <v>14</v>
      </c>
      <c r="H7" s="2">
        <f t="shared" si="0"/>
        <v>38</v>
      </c>
      <c r="I7" s="2">
        <f t="shared" si="1"/>
        <v>33</v>
      </c>
      <c r="J7" s="2">
        <f t="shared" si="2"/>
        <v>43</v>
      </c>
      <c r="K7" s="2">
        <f t="shared" si="3"/>
        <v>3</v>
      </c>
      <c r="L7" s="2">
        <f t="shared" si="4"/>
        <v>0</v>
      </c>
      <c r="M7" s="2">
        <f>MONTH(statek[[#This Row],[data]])</f>
        <v>1</v>
      </c>
      <c r="N7" s="2">
        <f>YEAR(statek[[#This Row],[data]])</f>
        <v>2016</v>
      </c>
      <c r="O7" s="2">
        <f t="shared" si="5"/>
        <v>497571</v>
      </c>
      <c r="P7" s="3" t="s">
        <v>11</v>
      </c>
      <c r="Q7" s="3">
        <f t="shared" ref="Q7:Q10" si="6">COUNTIFS(C:C,P7,D:D,"Z")</f>
        <v>25</v>
      </c>
      <c r="R7" s="3">
        <f t="shared" ref="R7:R10" si="7">SUMIFS(E:E,C:C,P7,D:D,"Z")</f>
        <v>483</v>
      </c>
    </row>
    <row r="8" spans="1:21" x14ac:dyDescent="0.2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G8" s="2">
        <f t="shared" ref="G8:G71" si="8">IF(A8=A7,0,A8-A7-1)</f>
        <v>0</v>
      </c>
      <c r="H8" s="2">
        <f t="shared" si="0"/>
        <v>38</v>
      </c>
      <c r="I8" s="2">
        <f t="shared" si="1"/>
        <v>47</v>
      </c>
      <c r="J8" s="2">
        <f t="shared" si="2"/>
        <v>43</v>
      </c>
      <c r="K8" s="2">
        <f t="shared" si="3"/>
        <v>3</v>
      </c>
      <c r="L8" s="2">
        <f t="shared" si="4"/>
        <v>0</v>
      </c>
      <c r="M8" s="2">
        <f>MONTH(statek[[#This Row],[data]])</f>
        <v>1</v>
      </c>
      <c r="N8" s="2">
        <f>YEAR(statek[[#This Row],[data]])</f>
        <v>2016</v>
      </c>
      <c r="O8" s="2">
        <f t="shared" si="5"/>
        <v>497207</v>
      </c>
      <c r="P8" s="3" t="s">
        <v>12</v>
      </c>
      <c r="Q8" s="3">
        <f t="shared" si="6"/>
        <v>27</v>
      </c>
      <c r="R8" s="3">
        <f>SUMIFS(E:E,C:C,P8,D:D,"Z")</f>
        <v>633</v>
      </c>
    </row>
    <row r="9" spans="1:21" x14ac:dyDescent="0.2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G9" s="2">
        <f t="shared" si="8"/>
        <v>7</v>
      </c>
      <c r="H9" s="2">
        <f t="shared" si="0"/>
        <v>38</v>
      </c>
      <c r="I9" s="2">
        <f t="shared" si="1"/>
        <v>47</v>
      </c>
      <c r="J9" s="2">
        <f t="shared" si="2"/>
        <v>43</v>
      </c>
      <c r="K9" s="2">
        <f t="shared" si="3"/>
        <v>3</v>
      </c>
      <c r="L9" s="2">
        <f t="shared" si="4"/>
        <v>44</v>
      </c>
      <c r="M9" s="2">
        <f>MONTH(statek[[#This Row],[data]])</f>
        <v>1</v>
      </c>
      <c r="N9" s="2">
        <f>YEAR(statek[[#This Row],[data]])</f>
        <v>2016</v>
      </c>
      <c r="O9" s="2">
        <f t="shared" si="5"/>
        <v>495183</v>
      </c>
      <c r="P9" s="3" t="s">
        <v>7</v>
      </c>
      <c r="Q9" s="3">
        <f t="shared" si="6"/>
        <v>32</v>
      </c>
      <c r="R9" s="3">
        <f t="shared" si="7"/>
        <v>905</v>
      </c>
    </row>
    <row r="10" spans="1:21" x14ac:dyDescent="0.2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G10" s="2">
        <f t="shared" si="8"/>
        <v>0</v>
      </c>
      <c r="H10" s="2">
        <f t="shared" si="0"/>
        <v>38</v>
      </c>
      <c r="I10" s="2">
        <f t="shared" si="1"/>
        <v>48</v>
      </c>
      <c r="J10" s="2">
        <f t="shared" si="2"/>
        <v>43</v>
      </c>
      <c r="K10" s="2">
        <f t="shared" si="3"/>
        <v>3</v>
      </c>
      <c r="L10" s="2">
        <f t="shared" si="4"/>
        <v>44</v>
      </c>
      <c r="M10" s="2">
        <f>MONTH(statek[[#This Row],[data]])</f>
        <v>1</v>
      </c>
      <c r="N10" s="2">
        <f>YEAR(statek[[#This Row],[data]])</f>
        <v>2016</v>
      </c>
      <c r="O10" s="2">
        <f t="shared" si="5"/>
        <v>495155</v>
      </c>
      <c r="P10" s="3" t="s">
        <v>9</v>
      </c>
      <c r="Q10" s="3">
        <f t="shared" si="6"/>
        <v>27</v>
      </c>
      <c r="R10" s="3">
        <f t="shared" si="7"/>
        <v>784</v>
      </c>
    </row>
    <row r="11" spans="1:21" x14ac:dyDescent="0.25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G11" s="2">
        <f t="shared" si="8"/>
        <v>0</v>
      </c>
      <c r="H11" s="2">
        <f t="shared" si="0"/>
        <v>38</v>
      </c>
      <c r="I11" s="2">
        <f t="shared" si="1"/>
        <v>48</v>
      </c>
      <c r="J11" s="2">
        <f t="shared" si="2"/>
        <v>43</v>
      </c>
      <c r="K11" s="2">
        <f t="shared" si="3"/>
        <v>24</v>
      </c>
      <c r="L11" s="2">
        <f t="shared" si="4"/>
        <v>44</v>
      </c>
      <c r="M11" s="2">
        <f>MONTH(statek[[#This Row],[data]])</f>
        <v>1</v>
      </c>
      <c r="N11" s="2">
        <f>YEAR(statek[[#This Row],[data]])</f>
        <v>2016</v>
      </c>
      <c r="O11" s="2">
        <f t="shared" si="5"/>
        <v>493601</v>
      </c>
    </row>
    <row r="12" spans="1:21" x14ac:dyDescent="0.2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G12" s="2">
        <f t="shared" si="8"/>
        <v>25</v>
      </c>
      <c r="H12" s="2">
        <f t="shared" si="0"/>
        <v>38</v>
      </c>
      <c r="I12" s="2">
        <f t="shared" si="1"/>
        <v>48</v>
      </c>
      <c r="J12" s="2">
        <f t="shared" si="2"/>
        <v>0</v>
      </c>
      <c r="K12" s="2">
        <f t="shared" si="3"/>
        <v>24</v>
      </c>
      <c r="L12" s="2">
        <f t="shared" si="4"/>
        <v>44</v>
      </c>
      <c r="M12" s="2">
        <f>MONTH(statek[[#This Row],[data]])</f>
        <v>2</v>
      </c>
      <c r="N12" s="2">
        <f>YEAR(statek[[#This Row],[data]])</f>
        <v>2016</v>
      </c>
      <c r="O12" s="2">
        <f t="shared" si="5"/>
        <v>494977</v>
      </c>
    </row>
    <row r="13" spans="1:21" x14ac:dyDescent="0.2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 s="2">
        <f t="shared" si="8"/>
        <v>0</v>
      </c>
      <c r="H13" s="2">
        <f t="shared" si="0"/>
        <v>0</v>
      </c>
      <c r="I13" s="2">
        <f t="shared" si="1"/>
        <v>48</v>
      </c>
      <c r="J13" s="2">
        <f t="shared" si="2"/>
        <v>0</v>
      </c>
      <c r="K13" s="2">
        <f t="shared" si="3"/>
        <v>24</v>
      </c>
      <c r="L13" s="2">
        <f t="shared" si="4"/>
        <v>44</v>
      </c>
      <c r="M13" s="2">
        <f>MONTH(statek[[#This Row],[data]])</f>
        <v>2</v>
      </c>
      <c r="N13" s="2">
        <f>YEAR(statek[[#This Row],[data]])</f>
        <v>2016</v>
      </c>
      <c r="O13" s="2">
        <f t="shared" si="5"/>
        <v>495471</v>
      </c>
    </row>
    <row r="14" spans="1:21" x14ac:dyDescent="0.2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 s="2">
        <f t="shared" si="8"/>
        <v>0</v>
      </c>
      <c r="H14" s="2">
        <f t="shared" si="0"/>
        <v>0</v>
      </c>
      <c r="I14" s="2">
        <f t="shared" si="1"/>
        <v>48</v>
      </c>
      <c r="J14" s="2">
        <f t="shared" si="2"/>
        <v>0</v>
      </c>
      <c r="K14" s="2">
        <f t="shared" si="3"/>
        <v>33</v>
      </c>
      <c r="L14" s="2">
        <f t="shared" si="4"/>
        <v>44</v>
      </c>
      <c r="M14" s="2">
        <f>MONTH(statek[[#This Row],[data]])</f>
        <v>2</v>
      </c>
      <c r="N14" s="2">
        <f>YEAR(statek[[#This Row],[data]])</f>
        <v>2016</v>
      </c>
      <c r="O14" s="2">
        <f t="shared" si="5"/>
        <v>494940</v>
      </c>
      <c r="P14" s="3" t="s">
        <v>26</v>
      </c>
      <c r="Q14" s="3">
        <f>COUNTIF(G:G, "&gt;20")</f>
        <v>22</v>
      </c>
    </row>
    <row r="15" spans="1:21" x14ac:dyDescent="0.2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 s="2">
        <f t="shared" si="8"/>
        <v>0</v>
      </c>
      <c r="H15" s="2">
        <f t="shared" si="0"/>
        <v>0</v>
      </c>
      <c r="I15" s="2">
        <f t="shared" si="1"/>
        <v>48</v>
      </c>
      <c r="J15" s="2">
        <f t="shared" si="2"/>
        <v>0</v>
      </c>
      <c r="K15" s="2">
        <f t="shared" si="3"/>
        <v>33</v>
      </c>
      <c r="L15" s="2">
        <f t="shared" si="4"/>
        <v>52</v>
      </c>
      <c r="M15" s="2">
        <f>MONTH(statek[[#This Row],[data]])</f>
        <v>2</v>
      </c>
      <c r="N15" s="2">
        <f>YEAR(statek[[#This Row],[data]])</f>
        <v>2016</v>
      </c>
      <c r="O15" s="2">
        <f t="shared" si="5"/>
        <v>494644</v>
      </c>
    </row>
    <row r="16" spans="1:21" x14ac:dyDescent="0.2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 s="2">
        <f t="shared" si="8"/>
        <v>20</v>
      </c>
      <c r="H16" s="2">
        <f t="shared" si="0"/>
        <v>0</v>
      </c>
      <c r="I16" s="2">
        <f t="shared" si="1"/>
        <v>48</v>
      </c>
      <c r="J16" s="2">
        <f t="shared" si="2"/>
        <v>0</v>
      </c>
      <c r="K16" s="2">
        <f t="shared" si="3"/>
        <v>33</v>
      </c>
      <c r="L16" s="2">
        <f t="shared" si="4"/>
        <v>2</v>
      </c>
      <c r="M16" s="2">
        <f>MONTH(statek[[#This Row],[data]])</f>
        <v>3</v>
      </c>
      <c r="N16" s="2">
        <f>YEAR(statek[[#This Row],[data]])</f>
        <v>2016</v>
      </c>
      <c r="O16" s="2">
        <f t="shared" si="5"/>
        <v>497694</v>
      </c>
    </row>
    <row r="17" spans="1:15" x14ac:dyDescent="0.2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2">
        <f t="shared" si="8"/>
        <v>0</v>
      </c>
      <c r="H17" s="2">
        <f t="shared" si="0"/>
        <v>0</v>
      </c>
      <c r="I17" s="2">
        <f t="shared" si="1"/>
        <v>48</v>
      </c>
      <c r="J17" s="2">
        <f t="shared" si="2"/>
        <v>32</v>
      </c>
      <c r="K17" s="2">
        <f t="shared" si="3"/>
        <v>33</v>
      </c>
      <c r="L17" s="2">
        <f t="shared" si="4"/>
        <v>2</v>
      </c>
      <c r="M17" s="2">
        <f>MONTH(statek[[#This Row],[data]])</f>
        <v>3</v>
      </c>
      <c r="N17" s="2">
        <f>YEAR(statek[[#This Row],[data]])</f>
        <v>2016</v>
      </c>
      <c r="O17" s="2">
        <f t="shared" si="5"/>
        <v>497054</v>
      </c>
    </row>
    <row r="18" spans="1:15" x14ac:dyDescent="0.2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2">
        <f t="shared" si="8"/>
        <v>0</v>
      </c>
      <c r="H18" s="2">
        <f t="shared" si="0"/>
        <v>7</v>
      </c>
      <c r="I18" s="2">
        <f t="shared" si="1"/>
        <v>48</v>
      </c>
      <c r="J18" s="2">
        <f t="shared" si="2"/>
        <v>32</v>
      </c>
      <c r="K18" s="2">
        <f t="shared" si="3"/>
        <v>33</v>
      </c>
      <c r="L18" s="2">
        <f t="shared" si="4"/>
        <v>2</v>
      </c>
      <c r="M18" s="2">
        <f>MONTH(statek[[#This Row],[data]])</f>
        <v>3</v>
      </c>
      <c r="N18" s="2">
        <f>YEAR(statek[[#This Row],[data]])</f>
        <v>2016</v>
      </c>
      <c r="O18" s="2">
        <f t="shared" si="5"/>
        <v>496998</v>
      </c>
    </row>
    <row r="19" spans="1:15" x14ac:dyDescent="0.2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2">
        <f t="shared" si="8"/>
        <v>0</v>
      </c>
      <c r="H19" s="2">
        <f t="shared" si="0"/>
        <v>7</v>
      </c>
      <c r="I19" s="2">
        <f t="shared" si="1"/>
        <v>58</v>
      </c>
      <c r="J19" s="2">
        <f t="shared" si="2"/>
        <v>32</v>
      </c>
      <c r="K19" s="2">
        <f t="shared" si="3"/>
        <v>33</v>
      </c>
      <c r="L19" s="2">
        <f t="shared" si="4"/>
        <v>2</v>
      </c>
      <c r="M19" s="2">
        <f>MONTH(statek[[#This Row],[data]])</f>
        <v>3</v>
      </c>
      <c r="N19" s="2">
        <f>YEAR(statek[[#This Row],[data]])</f>
        <v>2016</v>
      </c>
      <c r="O19" s="2">
        <f t="shared" si="5"/>
        <v>496758</v>
      </c>
    </row>
    <row r="20" spans="1:15" x14ac:dyDescent="0.2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2">
        <f t="shared" si="8"/>
        <v>23</v>
      </c>
      <c r="H20" s="2">
        <f t="shared" si="0"/>
        <v>0</v>
      </c>
      <c r="I20" s="2">
        <f t="shared" si="1"/>
        <v>58</v>
      </c>
      <c r="J20" s="2">
        <f t="shared" si="2"/>
        <v>32</v>
      </c>
      <c r="K20" s="2">
        <f t="shared" si="3"/>
        <v>33</v>
      </c>
      <c r="L20" s="2">
        <f t="shared" si="4"/>
        <v>2</v>
      </c>
      <c r="M20" s="2">
        <f>MONTH(statek[[#This Row],[data]])</f>
        <v>4</v>
      </c>
      <c r="N20" s="2">
        <f>YEAR(statek[[#This Row],[data]])</f>
        <v>2016</v>
      </c>
      <c r="O20" s="2">
        <f t="shared" si="5"/>
        <v>496842</v>
      </c>
    </row>
    <row r="21" spans="1:15" x14ac:dyDescent="0.2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2">
        <f t="shared" si="8"/>
        <v>0</v>
      </c>
      <c r="H21" s="2">
        <f t="shared" si="0"/>
        <v>0</v>
      </c>
      <c r="I21" s="2">
        <f t="shared" si="1"/>
        <v>58</v>
      </c>
      <c r="J21" s="2">
        <f t="shared" si="2"/>
        <v>57</v>
      </c>
      <c r="K21" s="2">
        <f t="shared" si="3"/>
        <v>33</v>
      </c>
      <c r="L21" s="2">
        <f t="shared" si="4"/>
        <v>2</v>
      </c>
      <c r="M21" s="2">
        <f>MONTH(statek[[#This Row],[data]])</f>
        <v>4</v>
      </c>
      <c r="N21" s="2">
        <f>YEAR(statek[[#This Row],[data]])</f>
        <v>2016</v>
      </c>
      <c r="O21" s="2">
        <f t="shared" si="5"/>
        <v>496367</v>
      </c>
    </row>
    <row r="22" spans="1:15" x14ac:dyDescent="0.2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2">
        <f t="shared" si="8"/>
        <v>0</v>
      </c>
      <c r="H22" s="2">
        <f t="shared" si="0"/>
        <v>0</v>
      </c>
      <c r="I22" s="2">
        <f t="shared" si="1"/>
        <v>58</v>
      </c>
      <c r="J22" s="2">
        <f t="shared" si="2"/>
        <v>57</v>
      </c>
      <c r="K22" s="2">
        <f t="shared" si="3"/>
        <v>33</v>
      </c>
      <c r="L22" s="2">
        <f t="shared" si="4"/>
        <v>35</v>
      </c>
      <c r="M22" s="2">
        <f>MONTH(statek[[#This Row],[data]])</f>
        <v>4</v>
      </c>
      <c r="N22" s="2">
        <f>YEAR(statek[[#This Row],[data]])</f>
        <v>2016</v>
      </c>
      <c r="O22" s="2">
        <f t="shared" si="5"/>
        <v>495113</v>
      </c>
    </row>
    <row r="23" spans="1:15" x14ac:dyDescent="0.2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2">
        <f t="shared" si="8"/>
        <v>17</v>
      </c>
      <c r="H23" s="2">
        <f t="shared" si="0"/>
        <v>0</v>
      </c>
      <c r="I23" s="2">
        <f t="shared" si="1"/>
        <v>22</v>
      </c>
      <c r="J23" s="2">
        <f t="shared" si="2"/>
        <v>57</v>
      </c>
      <c r="K23" s="2">
        <f t="shared" si="3"/>
        <v>33</v>
      </c>
      <c r="L23" s="2">
        <f t="shared" si="4"/>
        <v>35</v>
      </c>
      <c r="M23" s="2">
        <f>MONTH(statek[[#This Row],[data]])</f>
        <v>4</v>
      </c>
      <c r="N23" s="2">
        <f>YEAR(statek[[#This Row],[data]])</f>
        <v>2016</v>
      </c>
      <c r="O23" s="2">
        <f t="shared" si="5"/>
        <v>496373</v>
      </c>
    </row>
    <row r="24" spans="1:15" x14ac:dyDescent="0.2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2">
        <f t="shared" si="8"/>
        <v>0</v>
      </c>
      <c r="H24" s="2">
        <f t="shared" si="0"/>
        <v>0</v>
      </c>
      <c r="I24" s="2">
        <f t="shared" si="1"/>
        <v>22</v>
      </c>
      <c r="J24" s="2">
        <f t="shared" si="2"/>
        <v>57</v>
      </c>
      <c r="K24" s="2">
        <f t="shared" si="3"/>
        <v>38</v>
      </c>
      <c r="L24" s="2">
        <f t="shared" si="4"/>
        <v>35</v>
      </c>
      <c r="M24" s="2">
        <f>MONTH(statek[[#This Row],[data]])</f>
        <v>4</v>
      </c>
      <c r="N24" s="2">
        <f>YEAR(statek[[#This Row],[data]])</f>
        <v>2016</v>
      </c>
      <c r="O24" s="2">
        <f t="shared" si="5"/>
        <v>496043</v>
      </c>
    </row>
    <row r="25" spans="1:15" x14ac:dyDescent="0.2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2">
        <f t="shared" si="8"/>
        <v>0</v>
      </c>
      <c r="H25" s="2">
        <f t="shared" si="0"/>
        <v>0</v>
      </c>
      <c r="I25" s="2">
        <f t="shared" si="1"/>
        <v>22</v>
      </c>
      <c r="J25" s="2">
        <f t="shared" si="2"/>
        <v>57</v>
      </c>
      <c r="K25" s="2">
        <f t="shared" si="3"/>
        <v>38</v>
      </c>
      <c r="L25" s="2">
        <f t="shared" si="4"/>
        <v>70</v>
      </c>
      <c r="M25" s="2">
        <f>MONTH(statek[[#This Row],[data]])</f>
        <v>4</v>
      </c>
      <c r="N25" s="2">
        <f>YEAR(statek[[#This Row],[data]])</f>
        <v>2016</v>
      </c>
      <c r="O25" s="2">
        <f t="shared" si="5"/>
        <v>494608</v>
      </c>
    </row>
    <row r="26" spans="1:15" x14ac:dyDescent="0.2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2">
        <f t="shared" si="8"/>
        <v>21</v>
      </c>
      <c r="H26" s="2">
        <f t="shared" si="0"/>
        <v>0</v>
      </c>
      <c r="I26" s="2">
        <f t="shared" si="1"/>
        <v>22</v>
      </c>
      <c r="J26" s="2">
        <f t="shared" si="2"/>
        <v>57</v>
      </c>
      <c r="K26" s="2">
        <f t="shared" si="3"/>
        <v>0</v>
      </c>
      <c r="L26" s="2">
        <f t="shared" si="4"/>
        <v>70</v>
      </c>
      <c r="M26" s="2">
        <f>MONTH(statek[[#This Row],[data]])</f>
        <v>5</v>
      </c>
      <c r="N26" s="2">
        <f>YEAR(statek[[#This Row],[data]])</f>
        <v>2016</v>
      </c>
      <c r="O26" s="2">
        <f t="shared" si="5"/>
        <v>498332</v>
      </c>
    </row>
    <row r="27" spans="1:15" x14ac:dyDescent="0.2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2">
        <f t="shared" si="8"/>
        <v>0</v>
      </c>
      <c r="H27" s="2">
        <f t="shared" si="0"/>
        <v>0</v>
      </c>
      <c r="I27" s="2">
        <f t="shared" si="1"/>
        <v>32</v>
      </c>
      <c r="J27" s="2">
        <f t="shared" si="2"/>
        <v>57</v>
      </c>
      <c r="K27" s="2">
        <f t="shared" si="3"/>
        <v>0</v>
      </c>
      <c r="L27" s="2">
        <f t="shared" si="4"/>
        <v>70</v>
      </c>
      <c r="M27" s="2">
        <f>MONTH(statek[[#This Row],[data]])</f>
        <v>5</v>
      </c>
      <c r="N27" s="2">
        <f>YEAR(statek[[#This Row],[data]])</f>
        <v>2016</v>
      </c>
      <c r="O27" s="2">
        <f t="shared" si="5"/>
        <v>498102</v>
      </c>
    </row>
    <row r="28" spans="1:15" x14ac:dyDescent="0.2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2">
        <f t="shared" si="8"/>
        <v>24</v>
      </c>
      <c r="H28" s="2">
        <f t="shared" si="0"/>
        <v>0</v>
      </c>
      <c r="I28" s="2">
        <f t="shared" si="1"/>
        <v>28</v>
      </c>
      <c r="J28" s="2">
        <f t="shared" si="2"/>
        <v>57</v>
      </c>
      <c r="K28" s="2">
        <f t="shared" si="3"/>
        <v>0</v>
      </c>
      <c r="L28" s="2">
        <f t="shared" si="4"/>
        <v>70</v>
      </c>
      <c r="M28" s="2">
        <f>MONTH(statek[[#This Row],[data]])</f>
        <v>6</v>
      </c>
      <c r="N28" s="2">
        <f>YEAR(statek[[#This Row],[data]])</f>
        <v>2016</v>
      </c>
      <c r="O28" s="2">
        <f t="shared" si="5"/>
        <v>498254</v>
      </c>
    </row>
    <row r="29" spans="1:15" x14ac:dyDescent="0.2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2">
        <f t="shared" si="8"/>
        <v>0</v>
      </c>
      <c r="H29" s="2">
        <f t="shared" si="0"/>
        <v>0</v>
      </c>
      <c r="I29" s="2">
        <f t="shared" si="1"/>
        <v>28</v>
      </c>
      <c r="J29" s="2">
        <f t="shared" si="2"/>
        <v>57</v>
      </c>
      <c r="K29" s="2">
        <f t="shared" si="3"/>
        <v>42</v>
      </c>
      <c r="L29" s="2">
        <f t="shared" si="4"/>
        <v>70</v>
      </c>
      <c r="M29" s="2">
        <f>MONTH(statek[[#This Row],[data]])</f>
        <v>6</v>
      </c>
      <c r="N29" s="2">
        <f>YEAR(statek[[#This Row],[data]])</f>
        <v>2016</v>
      </c>
      <c r="O29" s="2">
        <f t="shared" si="5"/>
        <v>495734</v>
      </c>
    </row>
    <row r="30" spans="1:15" x14ac:dyDescent="0.2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2">
        <f t="shared" si="8"/>
        <v>0</v>
      </c>
      <c r="H30" s="2">
        <f t="shared" si="0"/>
        <v>28</v>
      </c>
      <c r="I30" s="2">
        <f t="shared" si="1"/>
        <v>28</v>
      </c>
      <c r="J30" s="2">
        <f t="shared" si="2"/>
        <v>57</v>
      </c>
      <c r="K30" s="2">
        <f t="shared" si="3"/>
        <v>42</v>
      </c>
      <c r="L30" s="2">
        <f t="shared" si="4"/>
        <v>70</v>
      </c>
      <c r="M30" s="2">
        <f>MONTH(statek[[#This Row],[data]])</f>
        <v>6</v>
      </c>
      <c r="N30" s="2">
        <f>YEAR(statek[[#This Row],[data]])</f>
        <v>2016</v>
      </c>
      <c r="O30" s="2">
        <f t="shared" si="5"/>
        <v>495510</v>
      </c>
    </row>
    <row r="31" spans="1:15" x14ac:dyDescent="0.2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2">
        <f t="shared" si="8"/>
        <v>0</v>
      </c>
      <c r="H31" s="2">
        <f t="shared" si="0"/>
        <v>28</v>
      </c>
      <c r="I31" s="2">
        <f t="shared" si="1"/>
        <v>28</v>
      </c>
      <c r="J31" s="2">
        <f t="shared" si="2"/>
        <v>76</v>
      </c>
      <c r="K31" s="2">
        <f t="shared" si="3"/>
        <v>42</v>
      </c>
      <c r="L31" s="2">
        <f t="shared" si="4"/>
        <v>70</v>
      </c>
      <c r="M31" s="2">
        <f>MONTH(statek[[#This Row],[data]])</f>
        <v>6</v>
      </c>
      <c r="N31" s="2">
        <f>YEAR(statek[[#This Row],[data]])</f>
        <v>2016</v>
      </c>
      <c r="O31" s="2">
        <f t="shared" si="5"/>
        <v>495149</v>
      </c>
    </row>
    <row r="32" spans="1:15" x14ac:dyDescent="0.2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2">
        <f t="shared" si="8"/>
        <v>12</v>
      </c>
      <c r="H32" s="2">
        <f t="shared" si="0"/>
        <v>28</v>
      </c>
      <c r="I32" s="2">
        <f t="shared" si="1"/>
        <v>28</v>
      </c>
      <c r="J32" s="2">
        <f t="shared" si="2"/>
        <v>4</v>
      </c>
      <c r="K32" s="2">
        <f t="shared" si="3"/>
        <v>42</v>
      </c>
      <c r="L32" s="2">
        <f t="shared" si="4"/>
        <v>70</v>
      </c>
      <c r="M32" s="2">
        <f>MONTH(statek[[#This Row],[data]])</f>
        <v>6</v>
      </c>
      <c r="N32" s="2">
        <f>YEAR(statek[[#This Row],[data]])</f>
        <v>2016</v>
      </c>
      <c r="O32" s="2">
        <f t="shared" si="5"/>
        <v>497165</v>
      </c>
    </row>
    <row r="33" spans="1:22" x14ac:dyDescent="0.2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2">
        <f t="shared" si="8"/>
        <v>0</v>
      </c>
      <c r="H33" s="2">
        <f t="shared" si="0"/>
        <v>28</v>
      </c>
      <c r="I33" s="2">
        <f t="shared" si="1"/>
        <v>28</v>
      </c>
      <c r="J33" s="2">
        <f t="shared" si="2"/>
        <v>4</v>
      </c>
      <c r="K33" s="2">
        <f t="shared" si="3"/>
        <v>0</v>
      </c>
      <c r="L33" s="2">
        <f t="shared" si="4"/>
        <v>70</v>
      </c>
      <c r="M33" s="2">
        <f>MONTH(statek[[#This Row],[data]])</f>
        <v>6</v>
      </c>
      <c r="N33" s="2">
        <f>YEAR(statek[[#This Row],[data]])</f>
        <v>2016</v>
      </c>
      <c r="O33" s="2">
        <f t="shared" si="5"/>
        <v>500945</v>
      </c>
    </row>
    <row r="34" spans="1:22" x14ac:dyDescent="0.2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2">
        <f t="shared" si="8"/>
        <v>0</v>
      </c>
      <c r="H34" s="2">
        <f t="shared" si="0"/>
        <v>28</v>
      </c>
      <c r="I34" s="2">
        <f t="shared" si="1"/>
        <v>28</v>
      </c>
      <c r="J34" s="2">
        <f t="shared" si="2"/>
        <v>4</v>
      </c>
      <c r="K34" s="2">
        <f t="shared" si="3"/>
        <v>0</v>
      </c>
      <c r="L34" s="2">
        <f t="shared" si="4"/>
        <v>112</v>
      </c>
      <c r="M34" s="2">
        <f>MONTH(statek[[#This Row],[data]])</f>
        <v>6</v>
      </c>
      <c r="N34" s="2">
        <f>YEAR(statek[[#This Row],[data]])</f>
        <v>2016</v>
      </c>
      <c r="O34" s="2">
        <f t="shared" si="5"/>
        <v>499097</v>
      </c>
    </row>
    <row r="35" spans="1:22" x14ac:dyDescent="0.2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2">
        <f t="shared" si="8"/>
        <v>0</v>
      </c>
      <c r="H35" s="2">
        <f t="shared" si="0"/>
        <v>28</v>
      </c>
      <c r="I35" s="2">
        <f t="shared" si="1"/>
        <v>61</v>
      </c>
      <c r="J35" s="2">
        <f t="shared" si="2"/>
        <v>4</v>
      </c>
      <c r="K35" s="2">
        <f t="shared" si="3"/>
        <v>0</v>
      </c>
      <c r="L35" s="2">
        <f t="shared" si="4"/>
        <v>112</v>
      </c>
      <c r="M35" s="2">
        <f>MONTH(statek[[#This Row],[data]])</f>
        <v>6</v>
      </c>
      <c r="N35" s="2">
        <f>YEAR(statek[[#This Row],[data]])</f>
        <v>2016</v>
      </c>
      <c r="O35" s="2">
        <f t="shared" si="5"/>
        <v>498239</v>
      </c>
    </row>
    <row r="36" spans="1:22" x14ac:dyDescent="0.2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2">
        <f t="shared" si="8"/>
        <v>0</v>
      </c>
      <c r="H36" s="2">
        <f t="shared" si="0"/>
        <v>37</v>
      </c>
      <c r="I36" s="2">
        <f t="shared" si="1"/>
        <v>61</v>
      </c>
      <c r="J36" s="2">
        <f t="shared" si="2"/>
        <v>4</v>
      </c>
      <c r="K36" s="2">
        <f t="shared" si="3"/>
        <v>0</v>
      </c>
      <c r="L36" s="2">
        <f t="shared" si="4"/>
        <v>112</v>
      </c>
      <c r="M36" s="2">
        <f>MONTH(statek[[#This Row],[data]])</f>
        <v>6</v>
      </c>
      <c r="N36" s="2">
        <f>YEAR(statek[[#This Row],[data]])</f>
        <v>2016</v>
      </c>
      <c r="O36" s="2">
        <f t="shared" si="5"/>
        <v>498158</v>
      </c>
    </row>
    <row r="37" spans="1:22" x14ac:dyDescent="0.2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2">
        <f t="shared" si="8"/>
        <v>16</v>
      </c>
      <c r="H37" s="2">
        <f t="shared" si="0"/>
        <v>37</v>
      </c>
      <c r="I37" s="2">
        <f t="shared" si="1"/>
        <v>61</v>
      </c>
      <c r="J37" s="2">
        <f t="shared" si="2"/>
        <v>0</v>
      </c>
      <c r="K37" s="2">
        <f t="shared" si="3"/>
        <v>0</v>
      </c>
      <c r="L37" s="2">
        <f t="shared" si="4"/>
        <v>112</v>
      </c>
      <c r="M37" s="2">
        <f>MONTH(statek[[#This Row],[data]])</f>
        <v>7</v>
      </c>
      <c r="N37" s="2">
        <f>YEAR(statek[[#This Row],[data]])</f>
        <v>2016</v>
      </c>
      <c r="O37" s="2">
        <f t="shared" si="5"/>
        <v>498274</v>
      </c>
    </row>
    <row r="38" spans="1:22" x14ac:dyDescent="0.2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2">
        <f t="shared" si="8"/>
        <v>0</v>
      </c>
      <c r="H38" s="2">
        <f t="shared" si="0"/>
        <v>0</v>
      </c>
      <c r="I38" s="2">
        <f t="shared" si="1"/>
        <v>61</v>
      </c>
      <c r="J38" s="2">
        <f t="shared" si="2"/>
        <v>0</v>
      </c>
      <c r="K38" s="2">
        <f t="shared" si="3"/>
        <v>0</v>
      </c>
      <c r="L38" s="2">
        <f t="shared" si="4"/>
        <v>112</v>
      </c>
      <c r="M38" s="2">
        <f>MONTH(statek[[#This Row],[data]])</f>
        <v>7</v>
      </c>
      <c r="N38" s="2">
        <f>YEAR(statek[[#This Row],[data]])</f>
        <v>2016</v>
      </c>
      <c r="O38" s="2">
        <f t="shared" si="5"/>
        <v>498718</v>
      </c>
      <c r="R38" s="3" t="s">
        <v>28</v>
      </c>
      <c r="S38" s="3" t="s">
        <v>27</v>
      </c>
      <c r="T38" s="3" t="s">
        <v>29</v>
      </c>
      <c r="U38" s="3" t="s">
        <v>30</v>
      </c>
      <c r="V38" s="3" t="s">
        <v>0</v>
      </c>
    </row>
    <row r="39" spans="1:22" x14ac:dyDescent="0.2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2">
        <f t="shared" si="8"/>
        <v>0</v>
      </c>
      <c r="H39" s="2">
        <f t="shared" si="0"/>
        <v>0</v>
      </c>
      <c r="I39" s="2">
        <f t="shared" si="1"/>
        <v>61</v>
      </c>
      <c r="J39" s="2">
        <f t="shared" si="2"/>
        <v>0</v>
      </c>
      <c r="K39" s="2">
        <f t="shared" si="3"/>
        <v>0</v>
      </c>
      <c r="L39" s="2">
        <f t="shared" si="4"/>
        <v>147</v>
      </c>
      <c r="M39" s="2">
        <f>MONTH(statek[[#This Row],[data]])</f>
        <v>7</v>
      </c>
      <c r="N39" s="2">
        <f>YEAR(statek[[#This Row],[data]])</f>
        <v>2016</v>
      </c>
      <c r="O39" s="2">
        <f t="shared" si="5"/>
        <v>497248</v>
      </c>
      <c r="R39" s="3">
        <v>2016</v>
      </c>
      <c r="S39" s="3">
        <v>1</v>
      </c>
      <c r="T39" s="3">
        <f>SUMIFS($E:$E,$M:$M,$S39,$D:$D,"Z",$C:$C,"T5",$N:$N,$R39)</f>
        <v>44</v>
      </c>
      <c r="U39" s="3">
        <f>SUMIFS($E:$E,$M:$M,$S39,$D:$D,"W",$C:$C,"T5",$N:$N,$R39)</f>
        <v>32</v>
      </c>
      <c r="V39" s="3" t="str">
        <f>_xlfn.CONCAT(R39,"-",S39)</f>
        <v>2016-1</v>
      </c>
    </row>
    <row r="40" spans="1:22" x14ac:dyDescent="0.2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2">
        <f t="shared" si="8"/>
        <v>0</v>
      </c>
      <c r="H40" s="2">
        <f t="shared" si="0"/>
        <v>0</v>
      </c>
      <c r="I40" s="2">
        <f t="shared" si="1"/>
        <v>61</v>
      </c>
      <c r="J40" s="2">
        <f t="shared" si="2"/>
        <v>0</v>
      </c>
      <c r="K40" s="2">
        <f t="shared" si="3"/>
        <v>32</v>
      </c>
      <c r="L40" s="2">
        <f t="shared" si="4"/>
        <v>147</v>
      </c>
      <c r="M40" s="2">
        <f>MONTH(statek[[#This Row],[data]])</f>
        <v>7</v>
      </c>
      <c r="N40" s="2">
        <f>YEAR(statek[[#This Row],[data]])</f>
        <v>2016</v>
      </c>
      <c r="O40" s="2">
        <f t="shared" si="5"/>
        <v>495136</v>
      </c>
      <c r="R40" s="3">
        <v>2016</v>
      </c>
      <c r="S40" s="3">
        <v>2</v>
      </c>
      <c r="T40" s="3">
        <f t="shared" ref="T40:T74" si="9">SUMIFS($E:$E,$M:$M,$S40,$D:$D,"Z",$C:$C,"T5",$N:$N,$R40)</f>
        <v>8</v>
      </c>
      <c r="U40" s="3">
        <f t="shared" ref="U40:U74" si="10">SUMIFS($E:$E,$M:$M,$S40,$D:$D,"W",$C:$C,"T5",$N:$N,$R40)</f>
        <v>0</v>
      </c>
      <c r="V40" s="3" t="str">
        <f t="shared" ref="V40:V74" si="11">_xlfn.CONCAT(R40,"-",S40)</f>
        <v>2016-2</v>
      </c>
    </row>
    <row r="41" spans="1:22" x14ac:dyDescent="0.2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2">
        <f t="shared" si="8"/>
        <v>14</v>
      </c>
      <c r="H41" s="2">
        <f t="shared" si="0"/>
        <v>0</v>
      </c>
      <c r="I41" s="2">
        <f t="shared" si="1"/>
        <v>61</v>
      </c>
      <c r="J41" s="2">
        <f t="shared" si="2"/>
        <v>0</v>
      </c>
      <c r="K41" s="2">
        <f t="shared" si="3"/>
        <v>0</v>
      </c>
      <c r="L41" s="2">
        <f t="shared" si="4"/>
        <v>147</v>
      </c>
      <c r="M41" s="2">
        <f>MONTH(statek[[#This Row],[data]])</f>
        <v>7</v>
      </c>
      <c r="N41" s="2">
        <f>YEAR(statek[[#This Row],[data]])</f>
        <v>2016</v>
      </c>
      <c r="O41" s="2">
        <f t="shared" si="5"/>
        <v>498080</v>
      </c>
      <c r="R41" s="3">
        <v>2016</v>
      </c>
      <c r="S41" s="3">
        <v>3</v>
      </c>
      <c r="T41" s="3">
        <f t="shared" si="9"/>
        <v>0</v>
      </c>
      <c r="U41" s="3">
        <f t="shared" si="10"/>
        <v>50</v>
      </c>
      <c r="V41" s="3" t="str">
        <f t="shared" si="11"/>
        <v>2016-3</v>
      </c>
    </row>
    <row r="42" spans="1:22" x14ac:dyDescent="0.2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2">
        <f t="shared" si="8"/>
        <v>0</v>
      </c>
      <c r="H42" s="2">
        <f t="shared" si="0"/>
        <v>0</v>
      </c>
      <c r="I42" s="2">
        <f t="shared" si="1"/>
        <v>61</v>
      </c>
      <c r="J42" s="2">
        <f t="shared" si="2"/>
        <v>0</v>
      </c>
      <c r="K42" s="2">
        <f t="shared" si="3"/>
        <v>0</v>
      </c>
      <c r="L42" s="2">
        <f t="shared" si="4"/>
        <v>195</v>
      </c>
      <c r="M42" s="2">
        <f>MONTH(statek[[#This Row],[data]])</f>
        <v>7</v>
      </c>
      <c r="N42" s="2">
        <f>YEAR(statek[[#This Row],[data]])</f>
        <v>2016</v>
      </c>
      <c r="O42" s="2">
        <f t="shared" si="5"/>
        <v>496016</v>
      </c>
      <c r="R42" s="3">
        <v>2016</v>
      </c>
      <c r="S42" s="3">
        <v>4</v>
      </c>
      <c r="T42" s="3">
        <f t="shared" si="9"/>
        <v>68</v>
      </c>
      <c r="U42" s="3">
        <f t="shared" si="10"/>
        <v>0</v>
      </c>
      <c r="V42" s="3" t="str">
        <f t="shared" si="11"/>
        <v>2016-4</v>
      </c>
    </row>
    <row r="43" spans="1:22" x14ac:dyDescent="0.2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2">
        <f t="shared" si="8"/>
        <v>18</v>
      </c>
      <c r="H43" s="2">
        <f t="shared" si="0"/>
        <v>0</v>
      </c>
      <c r="I43" s="2">
        <f t="shared" si="1"/>
        <v>61</v>
      </c>
      <c r="J43" s="2">
        <f t="shared" si="2"/>
        <v>0</v>
      </c>
      <c r="K43" s="2">
        <f t="shared" si="3"/>
        <v>0</v>
      </c>
      <c r="L43" s="2">
        <f t="shared" si="4"/>
        <v>4</v>
      </c>
      <c r="M43" s="2">
        <f>MONTH(statek[[#This Row],[data]])</f>
        <v>8</v>
      </c>
      <c r="N43" s="2">
        <f>YEAR(statek[[#This Row],[data]])</f>
        <v>2016</v>
      </c>
      <c r="O43" s="2">
        <f t="shared" si="5"/>
        <v>507476</v>
      </c>
      <c r="R43" s="3">
        <v>2016</v>
      </c>
      <c r="S43" s="3">
        <v>5</v>
      </c>
      <c r="T43" s="3">
        <f t="shared" si="9"/>
        <v>0</v>
      </c>
      <c r="U43" s="3">
        <f t="shared" si="10"/>
        <v>0</v>
      </c>
      <c r="V43" s="3" t="str">
        <f t="shared" si="11"/>
        <v>2016-5</v>
      </c>
    </row>
    <row r="44" spans="1:22" x14ac:dyDescent="0.2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2">
        <f t="shared" si="8"/>
        <v>0</v>
      </c>
      <c r="H44" s="2">
        <f t="shared" si="0"/>
        <v>0</v>
      </c>
      <c r="I44" s="2">
        <f t="shared" si="1"/>
        <v>70</v>
      </c>
      <c r="J44" s="2">
        <f t="shared" si="2"/>
        <v>0</v>
      </c>
      <c r="K44" s="2">
        <f t="shared" si="3"/>
        <v>0</v>
      </c>
      <c r="L44" s="2">
        <f t="shared" si="4"/>
        <v>4</v>
      </c>
      <c r="M44" s="2">
        <f>MONTH(statek[[#This Row],[data]])</f>
        <v>8</v>
      </c>
      <c r="N44" s="2">
        <f>YEAR(statek[[#This Row],[data]])</f>
        <v>2016</v>
      </c>
      <c r="O44" s="2">
        <f t="shared" si="5"/>
        <v>507260</v>
      </c>
      <c r="R44" s="3">
        <v>2016</v>
      </c>
      <c r="S44" s="3">
        <v>6</v>
      </c>
      <c r="T44" s="3">
        <f t="shared" si="9"/>
        <v>42</v>
      </c>
      <c r="U44" s="3">
        <f t="shared" si="10"/>
        <v>0</v>
      </c>
      <c r="V44" s="3" t="str">
        <f t="shared" si="11"/>
        <v>2016-6</v>
      </c>
    </row>
    <row r="45" spans="1:22" x14ac:dyDescent="0.2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2">
        <f t="shared" si="8"/>
        <v>0</v>
      </c>
      <c r="H45" s="2">
        <f t="shared" si="0"/>
        <v>0</v>
      </c>
      <c r="I45" s="2">
        <f t="shared" si="1"/>
        <v>70</v>
      </c>
      <c r="J45" s="2">
        <f t="shared" si="2"/>
        <v>0</v>
      </c>
      <c r="K45" s="2">
        <f t="shared" si="3"/>
        <v>36</v>
      </c>
      <c r="L45" s="2">
        <f t="shared" si="4"/>
        <v>4</v>
      </c>
      <c r="M45" s="2">
        <f>MONTH(statek[[#This Row],[data]])</f>
        <v>8</v>
      </c>
      <c r="N45" s="2">
        <f>YEAR(statek[[#This Row],[data]])</f>
        <v>2016</v>
      </c>
      <c r="O45" s="2">
        <f t="shared" si="5"/>
        <v>504920</v>
      </c>
      <c r="R45" s="3">
        <v>2016</v>
      </c>
      <c r="S45" s="3">
        <v>7</v>
      </c>
      <c r="T45" s="3">
        <f t="shared" si="9"/>
        <v>83</v>
      </c>
      <c r="U45" s="3">
        <f t="shared" si="10"/>
        <v>0</v>
      </c>
      <c r="V45" s="3" t="str">
        <f t="shared" si="11"/>
        <v>2016-7</v>
      </c>
    </row>
    <row r="46" spans="1:22" x14ac:dyDescent="0.2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2">
        <f t="shared" si="8"/>
        <v>25</v>
      </c>
      <c r="H46" s="2">
        <f t="shared" si="0"/>
        <v>47</v>
      </c>
      <c r="I46" s="2">
        <f t="shared" si="1"/>
        <v>70</v>
      </c>
      <c r="J46" s="2">
        <f t="shared" si="2"/>
        <v>0</v>
      </c>
      <c r="K46" s="2">
        <f t="shared" si="3"/>
        <v>36</v>
      </c>
      <c r="L46" s="2">
        <f t="shared" si="4"/>
        <v>4</v>
      </c>
      <c r="M46" s="2">
        <f>MONTH(statek[[#This Row],[data]])</f>
        <v>9</v>
      </c>
      <c r="N46" s="2">
        <f>YEAR(statek[[#This Row],[data]])</f>
        <v>2016</v>
      </c>
      <c r="O46" s="2">
        <f t="shared" si="5"/>
        <v>504591</v>
      </c>
      <c r="R46" s="3">
        <v>2016</v>
      </c>
      <c r="S46" s="3">
        <v>8</v>
      </c>
      <c r="T46" s="3">
        <f t="shared" si="9"/>
        <v>0</v>
      </c>
      <c r="U46" s="3">
        <f t="shared" si="10"/>
        <v>191</v>
      </c>
      <c r="V46" s="3" t="str">
        <f t="shared" si="11"/>
        <v>2016-8</v>
      </c>
    </row>
    <row r="47" spans="1:22" x14ac:dyDescent="0.2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2">
        <f t="shared" si="8"/>
        <v>0</v>
      </c>
      <c r="H47" s="2">
        <f t="shared" si="0"/>
        <v>47</v>
      </c>
      <c r="I47" s="2">
        <f t="shared" si="1"/>
        <v>70</v>
      </c>
      <c r="J47" s="2">
        <f t="shared" si="2"/>
        <v>0</v>
      </c>
      <c r="K47" s="2">
        <f t="shared" si="3"/>
        <v>36</v>
      </c>
      <c r="L47" s="2">
        <f t="shared" si="4"/>
        <v>0</v>
      </c>
      <c r="M47" s="2">
        <f>MONTH(statek[[#This Row],[data]])</f>
        <v>9</v>
      </c>
      <c r="N47" s="2">
        <f>YEAR(statek[[#This Row],[data]])</f>
        <v>2016</v>
      </c>
      <c r="O47" s="2">
        <f t="shared" si="5"/>
        <v>504843</v>
      </c>
      <c r="R47" s="3">
        <v>2016</v>
      </c>
      <c r="S47" s="3">
        <v>9</v>
      </c>
      <c r="T47" s="3">
        <f t="shared" si="9"/>
        <v>44</v>
      </c>
      <c r="U47" s="3">
        <f t="shared" si="10"/>
        <v>4</v>
      </c>
      <c r="V47" s="3" t="str">
        <f t="shared" si="11"/>
        <v>2016-9</v>
      </c>
    </row>
    <row r="48" spans="1:22" x14ac:dyDescent="0.2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2">
        <f t="shared" si="8"/>
        <v>0</v>
      </c>
      <c r="H48" s="2">
        <f t="shared" si="0"/>
        <v>47</v>
      </c>
      <c r="I48" s="2">
        <f t="shared" si="1"/>
        <v>70</v>
      </c>
      <c r="J48" s="2">
        <f t="shared" si="2"/>
        <v>8</v>
      </c>
      <c r="K48" s="2">
        <f t="shared" si="3"/>
        <v>36</v>
      </c>
      <c r="L48" s="2">
        <f t="shared" si="4"/>
        <v>0</v>
      </c>
      <c r="M48" s="2">
        <f>MONTH(statek[[#This Row],[data]])</f>
        <v>9</v>
      </c>
      <c r="N48" s="2">
        <f>YEAR(statek[[#This Row],[data]])</f>
        <v>2016</v>
      </c>
      <c r="O48" s="2">
        <f t="shared" si="5"/>
        <v>504691</v>
      </c>
      <c r="R48" s="3">
        <v>2016</v>
      </c>
      <c r="S48" s="3">
        <v>10</v>
      </c>
      <c r="T48" s="3">
        <f t="shared" si="9"/>
        <v>0</v>
      </c>
      <c r="U48" s="3">
        <f t="shared" si="10"/>
        <v>0</v>
      </c>
      <c r="V48" s="3" t="str">
        <f t="shared" si="11"/>
        <v>2016-10</v>
      </c>
    </row>
    <row r="49" spans="1:22" x14ac:dyDescent="0.2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2">
        <f t="shared" si="8"/>
        <v>0</v>
      </c>
      <c r="H49" s="2">
        <f t="shared" si="0"/>
        <v>47</v>
      </c>
      <c r="I49" s="2">
        <f t="shared" si="1"/>
        <v>73</v>
      </c>
      <c r="J49" s="2">
        <f t="shared" si="2"/>
        <v>8</v>
      </c>
      <c r="K49" s="2">
        <f t="shared" si="3"/>
        <v>36</v>
      </c>
      <c r="L49" s="2">
        <f t="shared" si="4"/>
        <v>0</v>
      </c>
      <c r="M49" s="2">
        <f>MONTH(statek[[#This Row],[data]])</f>
        <v>9</v>
      </c>
      <c r="N49" s="2">
        <f>YEAR(statek[[#This Row],[data]])</f>
        <v>2016</v>
      </c>
      <c r="O49" s="2">
        <f t="shared" si="5"/>
        <v>504625</v>
      </c>
      <c r="R49" s="3">
        <v>2016</v>
      </c>
      <c r="S49" s="3">
        <v>11</v>
      </c>
      <c r="T49" s="3">
        <f t="shared" si="9"/>
        <v>30</v>
      </c>
      <c r="U49" s="3">
        <f t="shared" si="10"/>
        <v>0</v>
      </c>
      <c r="V49" s="3" t="str">
        <f t="shared" si="11"/>
        <v>2016-11</v>
      </c>
    </row>
    <row r="50" spans="1:22" x14ac:dyDescent="0.2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2">
        <f t="shared" si="8"/>
        <v>0</v>
      </c>
      <c r="H50" s="2">
        <f t="shared" si="0"/>
        <v>47</v>
      </c>
      <c r="I50" s="2">
        <f t="shared" si="1"/>
        <v>73</v>
      </c>
      <c r="J50" s="2">
        <f t="shared" si="2"/>
        <v>8</v>
      </c>
      <c r="K50" s="2">
        <f t="shared" si="3"/>
        <v>77</v>
      </c>
      <c r="L50" s="2">
        <f t="shared" si="4"/>
        <v>0</v>
      </c>
      <c r="M50" s="2">
        <f>MONTH(statek[[#This Row],[data]])</f>
        <v>9</v>
      </c>
      <c r="N50" s="2">
        <f>YEAR(statek[[#This Row],[data]])</f>
        <v>2016</v>
      </c>
      <c r="O50" s="2">
        <f t="shared" si="5"/>
        <v>502206</v>
      </c>
      <c r="R50" s="3">
        <v>2016</v>
      </c>
      <c r="S50" s="3">
        <v>12</v>
      </c>
      <c r="T50" s="3">
        <f t="shared" si="9"/>
        <v>0</v>
      </c>
      <c r="U50" s="3">
        <f t="shared" si="10"/>
        <v>0</v>
      </c>
      <c r="V50" s="3" t="str">
        <f t="shared" si="11"/>
        <v>2016-12</v>
      </c>
    </row>
    <row r="51" spans="1:22" x14ac:dyDescent="0.2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2">
        <f t="shared" si="8"/>
        <v>20</v>
      </c>
      <c r="H51" s="2">
        <f t="shared" si="0"/>
        <v>47</v>
      </c>
      <c r="I51" s="2">
        <f t="shared" si="1"/>
        <v>73</v>
      </c>
      <c r="J51" s="2">
        <f t="shared" si="2"/>
        <v>8</v>
      </c>
      <c r="K51" s="2">
        <f t="shared" si="3"/>
        <v>77</v>
      </c>
      <c r="L51" s="2">
        <f t="shared" si="4"/>
        <v>44</v>
      </c>
      <c r="M51" s="2">
        <f>MONTH(statek[[#This Row],[data]])</f>
        <v>9</v>
      </c>
      <c r="N51" s="2">
        <f>YEAR(statek[[#This Row],[data]])</f>
        <v>2016</v>
      </c>
      <c r="O51" s="2">
        <f t="shared" si="5"/>
        <v>500446</v>
      </c>
      <c r="R51" s="3">
        <v>2017</v>
      </c>
      <c r="S51" s="3">
        <v>1</v>
      </c>
      <c r="T51" s="3">
        <f t="shared" si="9"/>
        <v>39</v>
      </c>
      <c r="U51" s="3">
        <f t="shared" si="10"/>
        <v>112</v>
      </c>
      <c r="V51" s="3" t="str">
        <f t="shared" si="11"/>
        <v>2017-1</v>
      </c>
    </row>
    <row r="52" spans="1:22" x14ac:dyDescent="0.2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2">
        <f t="shared" si="8"/>
        <v>0</v>
      </c>
      <c r="H52" s="2">
        <f t="shared" si="0"/>
        <v>2</v>
      </c>
      <c r="I52" s="2">
        <f t="shared" si="1"/>
        <v>73</v>
      </c>
      <c r="J52" s="2">
        <f t="shared" si="2"/>
        <v>8</v>
      </c>
      <c r="K52" s="2">
        <f t="shared" si="3"/>
        <v>77</v>
      </c>
      <c r="L52" s="2">
        <f t="shared" si="4"/>
        <v>44</v>
      </c>
      <c r="M52" s="2">
        <f>MONTH(statek[[#This Row],[data]])</f>
        <v>9</v>
      </c>
      <c r="N52" s="2">
        <f>YEAR(statek[[#This Row],[data]])</f>
        <v>2016</v>
      </c>
      <c r="O52" s="2">
        <f t="shared" si="5"/>
        <v>500986</v>
      </c>
      <c r="R52" s="3">
        <v>2017</v>
      </c>
      <c r="S52" s="3">
        <v>2</v>
      </c>
      <c r="T52" s="3">
        <f t="shared" si="9"/>
        <v>0</v>
      </c>
      <c r="U52" s="3">
        <f t="shared" si="10"/>
        <v>1</v>
      </c>
      <c r="V52" s="3" t="str">
        <f t="shared" si="11"/>
        <v>2017-2</v>
      </c>
    </row>
    <row r="53" spans="1:22" x14ac:dyDescent="0.2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2">
        <f t="shared" si="8"/>
        <v>0</v>
      </c>
      <c r="H53" s="2">
        <f t="shared" si="0"/>
        <v>2</v>
      </c>
      <c r="I53" s="2">
        <f t="shared" si="1"/>
        <v>73</v>
      </c>
      <c r="J53" s="2">
        <f t="shared" si="2"/>
        <v>48</v>
      </c>
      <c r="K53" s="2">
        <f t="shared" si="3"/>
        <v>77</v>
      </c>
      <c r="L53" s="2">
        <f t="shared" si="4"/>
        <v>44</v>
      </c>
      <c r="M53" s="2">
        <f>MONTH(statek[[#This Row],[data]])</f>
        <v>9</v>
      </c>
      <c r="N53" s="2">
        <f>YEAR(statek[[#This Row],[data]])</f>
        <v>2016</v>
      </c>
      <c r="O53" s="2">
        <f t="shared" si="5"/>
        <v>500186</v>
      </c>
      <c r="R53" s="3">
        <v>2017</v>
      </c>
      <c r="S53" s="3">
        <v>3</v>
      </c>
      <c r="T53" s="3">
        <f t="shared" si="9"/>
        <v>35</v>
      </c>
      <c r="U53" s="3">
        <f t="shared" si="10"/>
        <v>0</v>
      </c>
      <c r="V53" s="3" t="str">
        <f t="shared" si="11"/>
        <v>2017-3</v>
      </c>
    </row>
    <row r="54" spans="1:22" x14ac:dyDescent="0.2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2">
        <f t="shared" si="8"/>
        <v>0</v>
      </c>
      <c r="H54" s="2">
        <f t="shared" si="0"/>
        <v>2</v>
      </c>
      <c r="I54" s="2">
        <f t="shared" si="1"/>
        <v>73</v>
      </c>
      <c r="J54" s="2">
        <f t="shared" si="2"/>
        <v>48</v>
      </c>
      <c r="K54" s="2">
        <f t="shared" si="3"/>
        <v>80</v>
      </c>
      <c r="L54" s="2">
        <f t="shared" si="4"/>
        <v>44</v>
      </c>
      <c r="M54" s="2">
        <f>MONTH(statek[[#This Row],[data]])</f>
        <v>9</v>
      </c>
      <c r="N54" s="2">
        <f>YEAR(statek[[#This Row],[data]])</f>
        <v>2016</v>
      </c>
      <c r="O54" s="2">
        <f t="shared" si="5"/>
        <v>499997</v>
      </c>
      <c r="R54" s="3">
        <v>2017</v>
      </c>
      <c r="S54" s="3">
        <v>4</v>
      </c>
      <c r="T54" s="3">
        <f t="shared" si="9"/>
        <v>1</v>
      </c>
      <c r="U54" s="3">
        <f t="shared" si="10"/>
        <v>0</v>
      </c>
      <c r="V54" s="3" t="str">
        <f t="shared" si="11"/>
        <v>2017-4</v>
      </c>
    </row>
    <row r="55" spans="1:22" x14ac:dyDescent="0.2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2">
        <f t="shared" si="8"/>
        <v>0</v>
      </c>
      <c r="H55" s="2">
        <f t="shared" si="0"/>
        <v>2</v>
      </c>
      <c r="I55" s="2">
        <f t="shared" si="1"/>
        <v>90</v>
      </c>
      <c r="J55" s="2">
        <f t="shared" si="2"/>
        <v>48</v>
      </c>
      <c r="K55" s="2">
        <f t="shared" si="3"/>
        <v>80</v>
      </c>
      <c r="L55" s="2">
        <f t="shared" si="4"/>
        <v>44</v>
      </c>
      <c r="M55" s="2">
        <f>MONTH(statek[[#This Row],[data]])</f>
        <v>9</v>
      </c>
      <c r="N55" s="2">
        <f>YEAR(statek[[#This Row],[data]])</f>
        <v>2016</v>
      </c>
      <c r="O55" s="2">
        <f t="shared" si="5"/>
        <v>499589</v>
      </c>
      <c r="R55" s="3">
        <v>2017</v>
      </c>
      <c r="S55" s="3">
        <v>5</v>
      </c>
      <c r="T55" s="3">
        <f t="shared" si="9"/>
        <v>33</v>
      </c>
      <c r="U55" s="3">
        <f t="shared" si="10"/>
        <v>68</v>
      </c>
      <c r="V55" s="3" t="str">
        <f t="shared" si="11"/>
        <v>2017-5</v>
      </c>
    </row>
    <row r="56" spans="1:22" x14ac:dyDescent="0.2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2">
        <f t="shared" si="8"/>
        <v>23</v>
      </c>
      <c r="H56" s="2">
        <f t="shared" si="0"/>
        <v>0</v>
      </c>
      <c r="I56" s="2">
        <f t="shared" si="1"/>
        <v>90</v>
      </c>
      <c r="J56" s="2">
        <f t="shared" si="2"/>
        <v>48</v>
      </c>
      <c r="K56" s="2">
        <f t="shared" si="3"/>
        <v>80</v>
      </c>
      <c r="L56" s="2">
        <f t="shared" si="4"/>
        <v>44</v>
      </c>
      <c r="M56" s="2">
        <f>MONTH(statek[[#This Row],[data]])</f>
        <v>10</v>
      </c>
      <c r="N56" s="2">
        <f>YEAR(statek[[#This Row],[data]])</f>
        <v>2016</v>
      </c>
      <c r="O56" s="2">
        <f t="shared" si="5"/>
        <v>499613</v>
      </c>
      <c r="R56" s="3">
        <v>2017</v>
      </c>
      <c r="S56" s="3">
        <v>6</v>
      </c>
      <c r="T56" s="3">
        <f t="shared" si="9"/>
        <v>8</v>
      </c>
      <c r="U56" s="3">
        <f t="shared" si="10"/>
        <v>0</v>
      </c>
      <c r="V56" s="3" t="str">
        <f t="shared" si="11"/>
        <v>2017-6</v>
      </c>
    </row>
    <row r="57" spans="1:22" x14ac:dyDescent="0.2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2">
        <f t="shared" si="8"/>
        <v>0</v>
      </c>
      <c r="H57" s="2">
        <f t="shared" si="0"/>
        <v>0</v>
      </c>
      <c r="I57" s="2">
        <f t="shared" si="1"/>
        <v>90</v>
      </c>
      <c r="J57" s="2">
        <f t="shared" si="2"/>
        <v>62</v>
      </c>
      <c r="K57" s="2">
        <f t="shared" si="3"/>
        <v>80</v>
      </c>
      <c r="L57" s="2">
        <f t="shared" si="4"/>
        <v>44</v>
      </c>
      <c r="M57" s="2">
        <f>MONTH(statek[[#This Row],[data]])</f>
        <v>10</v>
      </c>
      <c r="N57" s="2">
        <f>YEAR(statek[[#This Row],[data]])</f>
        <v>2016</v>
      </c>
      <c r="O57" s="2">
        <f t="shared" si="5"/>
        <v>499347</v>
      </c>
      <c r="R57" s="3">
        <v>2017</v>
      </c>
      <c r="S57" s="3">
        <v>7</v>
      </c>
      <c r="T57" s="3">
        <f t="shared" si="9"/>
        <v>42</v>
      </c>
      <c r="U57" s="3">
        <f t="shared" si="10"/>
        <v>0</v>
      </c>
      <c r="V57" s="3" t="str">
        <f t="shared" si="11"/>
        <v>2017-7</v>
      </c>
    </row>
    <row r="58" spans="1:22" x14ac:dyDescent="0.2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2">
        <f t="shared" si="8"/>
        <v>0</v>
      </c>
      <c r="H58" s="2">
        <f t="shared" si="0"/>
        <v>0</v>
      </c>
      <c r="I58" s="2">
        <f t="shared" si="1"/>
        <v>113</v>
      </c>
      <c r="J58" s="2">
        <f t="shared" si="2"/>
        <v>62</v>
      </c>
      <c r="K58" s="2">
        <f t="shared" si="3"/>
        <v>80</v>
      </c>
      <c r="L58" s="2">
        <f t="shared" si="4"/>
        <v>44</v>
      </c>
      <c r="M58" s="2">
        <f>MONTH(statek[[#This Row],[data]])</f>
        <v>10</v>
      </c>
      <c r="N58" s="2">
        <f>YEAR(statek[[#This Row],[data]])</f>
        <v>2016</v>
      </c>
      <c r="O58" s="2">
        <f t="shared" si="5"/>
        <v>498818</v>
      </c>
      <c r="R58" s="3">
        <v>2017</v>
      </c>
      <c r="S58" s="3">
        <v>8</v>
      </c>
      <c r="T58" s="3">
        <f t="shared" si="9"/>
        <v>4</v>
      </c>
      <c r="U58" s="3">
        <f t="shared" si="10"/>
        <v>48</v>
      </c>
      <c r="V58" s="3" t="str">
        <f t="shared" si="11"/>
        <v>2017-8</v>
      </c>
    </row>
    <row r="59" spans="1:22" x14ac:dyDescent="0.2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2">
        <f t="shared" si="8"/>
        <v>17</v>
      </c>
      <c r="H59" s="2">
        <f t="shared" si="0"/>
        <v>11</v>
      </c>
      <c r="I59" s="2">
        <f t="shared" si="1"/>
        <v>113</v>
      </c>
      <c r="J59" s="2">
        <f t="shared" si="2"/>
        <v>62</v>
      </c>
      <c r="K59" s="2">
        <f t="shared" si="3"/>
        <v>80</v>
      </c>
      <c r="L59" s="2">
        <f t="shared" si="4"/>
        <v>44</v>
      </c>
      <c r="M59" s="2">
        <f>MONTH(statek[[#This Row],[data]])</f>
        <v>11</v>
      </c>
      <c r="N59" s="2">
        <f>YEAR(statek[[#This Row],[data]])</f>
        <v>2016</v>
      </c>
      <c r="O59" s="2">
        <f t="shared" si="5"/>
        <v>498730</v>
      </c>
      <c r="R59" s="3">
        <v>2017</v>
      </c>
      <c r="S59" s="3">
        <v>9</v>
      </c>
      <c r="T59" s="3">
        <f t="shared" si="9"/>
        <v>0</v>
      </c>
      <c r="U59" s="3">
        <f t="shared" si="10"/>
        <v>0</v>
      </c>
      <c r="V59" s="3" t="str">
        <f t="shared" si="11"/>
        <v>2017-9</v>
      </c>
    </row>
    <row r="60" spans="1:22" x14ac:dyDescent="0.2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2">
        <f t="shared" si="8"/>
        <v>0</v>
      </c>
      <c r="H60" s="2">
        <f t="shared" si="0"/>
        <v>11</v>
      </c>
      <c r="I60" s="2">
        <f t="shared" si="1"/>
        <v>113</v>
      </c>
      <c r="J60" s="2">
        <f t="shared" si="2"/>
        <v>62</v>
      </c>
      <c r="K60" s="2">
        <f t="shared" si="3"/>
        <v>97</v>
      </c>
      <c r="L60" s="2">
        <f t="shared" si="4"/>
        <v>44</v>
      </c>
      <c r="M60" s="2">
        <f>MONTH(statek[[#This Row],[data]])</f>
        <v>11</v>
      </c>
      <c r="N60" s="2">
        <f>YEAR(statek[[#This Row],[data]])</f>
        <v>2016</v>
      </c>
      <c r="O60" s="2">
        <f t="shared" si="5"/>
        <v>497608</v>
      </c>
      <c r="R60" s="3">
        <v>2017</v>
      </c>
      <c r="S60" s="3">
        <v>10</v>
      </c>
      <c r="T60" s="3">
        <f t="shared" si="9"/>
        <v>0</v>
      </c>
      <c r="U60" s="3">
        <f t="shared" si="10"/>
        <v>6</v>
      </c>
      <c r="V60" s="3" t="str">
        <f t="shared" si="11"/>
        <v>2017-10</v>
      </c>
    </row>
    <row r="61" spans="1:22" x14ac:dyDescent="0.2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2">
        <f t="shared" si="8"/>
        <v>0</v>
      </c>
      <c r="H61" s="2">
        <f t="shared" si="0"/>
        <v>11</v>
      </c>
      <c r="I61" s="2">
        <f t="shared" si="1"/>
        <v>113</v>
      </c>
      <c r="J61" s="2">
        <f t="shared" si="2"/>
        <v>62</v>
      </c>
      <c r="K61" s="2">
        <f t="shared" si="3"/>
        <v>97</v>
      </c>
      <c r="L61" s="2">
        <f t="shared" si="4"/>
        <v>74</v>
      </c>
      <c r="M61" s="2">
        <f>MONTH(statek[[#This Row],[data]])</f>
        <v>11</v>
      </c>
      <c r="N61" s="2">
        <f>YEAR(statek[[#This Row],[data]])</f>
        <v>2016</v>
      </c>
      <c r="O61" s="2">
        <f t="shared" si="5"/>
        <v>496378</v>
      </c>
      <c r="R61" s="3">
        <v>2017</v>
      </c>
      <c r="S61" s="3">
        <v>11</v>
      </c>
      <c r="T61" s="3">
        <f t="shared" si="9"/>
        <v>12</v>
      </c>
      <c r="U61" s="3">
        <f t="shared" si="10"/>
        <v>1</v>
      </c>
      <c r="V61" s="3" t="str">
        <f t="shared" si="11"/>
        <v>2017-11</v>
      </c>
    </row>
    <row r="62" spans="1:22" x14ac:dyDescent="0.2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2">
        <f t="shared" si="8"/>
        <v>21</v>
      </c>
      <c r="H62" s="2">
        <f t="shared" si="0"/>
        <v>11</v>
      </c>
      <c r="I62" s="2">
        <f t="shared" si="1"/>
        <v>113</v>
      </c>
      <c r="J62" s="2">
        <f t="shared" si="2"/>
        <v>62</v>
      </c>
      <c r="K62" s="2">
        <f t="shared" si="3"/>
        <v>0</v>
      </c>
      <c r="L62" s="2">
        <f t="shared" si="4"/>
        <v>74</v>
      </c>
      <c r="M62" s="2">
        <f>MONTH(statek[[#This Row],[data]])</f>
        <v>11</v>
      </c>
      <c r="N62" s="2">
        <f>YEAR(statek[[#This Row],[data]])</f>
        <v>2016</v>
      </c>
      <c r="O62" s="2">
        <f t="shared" si="5"/>
        <v>505884</v>
      </c>
      <c r="R62" s="3">
        <v>2017</v>
      </c>
      <c r="S62" s="3">
        <v>12</v>
      </c>
      <c r="T62" s="3">
        <f t="shared" si="9"/>
        <v>0</v>
      </c>
      <c r="U62" s="3">
        <f t="shared" si="10"/>
        <v>0</v>
      </c>
      <c r="V62" s="3" t="str">
        <f t="shared" si="11"/>
        <v>2017-12</v>
      </c>
    </row>
    <row r="63" spans="1:22" x14ac:dyDescent="0.2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2">
        <f t="shared" si="8"/>
        <v>0</v>
      </c>
      <c r="H63" s="2">
        <f t="shared" si="0"/>
        <v>0</v>
      </c>
      <c r="I63" s="2">
        <f t="shared" si="1"/>
        <v>113</v>
      </c>
      <c r="J63" s="2">
        <f t="shared" si="2"/>
        <v>62</v>
      </c>
      <c r="K63" s="2">
        <f t="shared" si="3"/>
        <v>0</v>
      </c>
      <c r="L63" s="2">
        <f t="shared" si="4"/>
        <v>74</v>
      </c>
      <c r="M63" s="2">
        <f>MONTH(statek[[#This Row],[data]])</f>
        <v>11</v>
      </c>
      <c r="N63" s="2">
        <f>YEAR(statek[[#This Row],[data]])</f>
        <v>2016</v>
      </c>
      <c r="O63" s="2">
        <f t="shared" si="5"/>
        <v>506016</v>
      </c>
      <c r="R63" s="3">
        <v>2018</v>
      </c>
      <c r="S63" s="3">
        <v>1</v>
      </c>
      <c r="T63" s="3">
        <f t="shared" si="9"/>
        <v>10</v>
      </c>
      <c r="U63" s="3">
        <f t="shared" si="10"/>
        <v>22</v>
      </c>
      <c r="V63" s="3" t="str">
        <f t="shared" si="11"/>
        <v>2018-1</v>
      </c>
    </row>
    <row r="64" spans="1:22" x14ac:dyDescent="0.2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2">
        <f t="shared" si="8"/>
        <v>0</v>
      </c>
      <c r="H64" s="2">
        <f t="shared" si="0"/>
        <v>0</v>
      </c>
      <c r="I64" s="2">
        <f t="shared" si="1"/>
        <v>113</v>
      </c>
      <c r="J64" s="2">
        <f t="shared" si="2"/>
        <v>79</v>
      </c>
      <c r="K64" s="2">
        <f t="shared" si="3"/>
        <v>0</v>
      </c>
      <c r="L64" s="2">
        <f t="shared" si="4"/>
        <v>74</v>
      </c>
      <c r="M64" s="2">
        <f>MONTH(statek[[#This Row],[data]])</f>
        <v>11</v>
      </c>
      <c r="N64" s="2">
        <f>YEAR(statek[[#This Row],[data]])</f>
        <v>2016</v>
      </c>
      <c r="O64" s="2">
        <f t="shared" si="5"/>
        <v>505676</v>
      </c>
      <c r="R64" s="3">
        <v>2018</v>
      </c>
      <c r="S64" s="3">
        <v>2</v>
      </c>
      <c r="T64" s="3">
        <f t="shared" si="9"/>
        <v>34</v>
      </c>
      <c r="U64" s="3">
        <f t="shared" si="10"/>
        <v>0</v>
      </c>
      <c r="V64" s="3" t="str">
        <f t="shared" si="11"/>
        <v>2018-2</v>
      </c>
    </row>
    <row r="65" spans="1:22" x14ac:dyDescent="0.2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2">
        <f t="shared" si="8"/>
        <v>0</v>
      </c>
      <c r="H65" s="2">
        <f t="shared" si="0"/>
        <v>0</v>
      </c>
      <c r="I65" s="2">
        <f t="shared" si="1"/>
        <v>117</v>
      </c>
      <c r="J65" s="2">
        <f t="shared" si="2"/>
        <v>79</v>
      </c>
      <c r="K65" s="2">
        <f t="shared" si="3"/>
        <v>0</v>
      </c>
      <c r="L65" s="2">
        <f t="shared" si="4"/>
        <v>74</v>
      </c>
      <c r="M65" s="2">
        <f>MONTH(statek[[#This Row],[data]])</f>
        <v>11</v>
      </c>
      <c r="N65" s="2">
        <f>YEAR(statek[[#This Row],[data]])</f>
        <v>2016</v>
      </c>
      <c r="O65" s="2">
        <f t="shared" si="5"/>
        <v>505584</v>
      </c>
      <c r="R65" s="3">
        <v>2018</v>
      </c>
      <c r="S65" s="3">
        <v>3</v>
      </c>
      <c r="T65" s="3">
        <f t="shared" si="9"/>
        <v>0</v>
      </c>
      <c r="U65" s="3">
        <f t="shared" si="10"/>
        <v>34</v>
      </c>
      <c r="V65" s="3" t="str">
        <f t="shared" si="11"/>
        <v>2018-3</v>
      </c>
    </row>
    <row r="66" spans="1:22" x14ac:dyDescent="0.2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2">
        <f t="shared" si="8"/>
        <v>24</v>
      </c>
      <c r="H66" s="2">
        <f t="shared" si="0"/>
        <v>0</v>
      </c>
      <c r="I66" s="2">
        <f t="shared" si="1"/>
        <v>117</v>
      </c>
      <c r="J66" s="2">
        <f t="shared" si="2"/>
        <v>0</v>
      </c>
      <c r="K66" s="2">
        <f t="shared" si="3"/>
        <v>0</v>
      </c>
      <c r="L66" s="2">
        <f t="shared" si="4"/>
        <v>74</v>
      </c>
      <c r="M66" s="2">
        <f>MONTH(statek[[#This Row],[data]])</f>
        <v>12</v>
      </c>
      <c r="N66" s="2">
        <f>YEAR(statek[[#This Row],[data]])</f>
        <v>2016</v>
      </c>
      <c r="O66" s="2">
        <f t="shared" si="5"/>
        <v>508033</v>
      </c>
      <c r="R66" s="3">
        <v>2018</v>
      </c>
      <c r="S66" s="3">
        <v>4</v>
      </c>
      <c r="T66" s="3">
        <f t="shared" si="9"/>
        <v>5</v>
      </c>
      <c r="U66" s="3">
        <f t="shared" si="10"/>
        <v>0</v>
      </c>
      <c r="V66" s="3" t="str">
        <f t="shared" si="11"/>
        <v>2018-4</v>
      </c>
    </row>
    <row r="67" spans="1:22" x14ac:dyDescent="0.2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2">
        <f t="shared" si="8"/>
        <v>0</v>
      </c>
      <c r="H67" s="2">
        <f t="shared" si="0"/>
        <v>0</v>
      </c>
      <c r="I67" s="2">
        <f t="shared" si="1"/>
        <v>117</v>
      </c>
      <c r="J67" s="2">
        <f t="shared" si="2"/>
        <v>0</v>
      </c>
      <c r="K67" s="2">
        <f t="shared" si="3"/>
        <v>33</v>
      </c>
      <c r="L67" s="2">
        <f t="shared" si="4"/>
        <v>74</v>
      </c>
      <c r="M67" s="2">
        <f>MONTH(statek[[#This Row],[data]])</f>
        <v>12</v>
      </c>
      <c r="N67" s="2">
        <f>YEAR(statek[[#This Row],[data]])</f>
        <v>2016</v>
      </c>
      <c r="O67" s="2">
        <f t="shared" si="5"/>
        <v>506053</v>
      </c>
      <c r="R67" s="3">
        <v>2018</v>
      </c>
      <c r="S67" s="3">
        <v>5</v>
      </c>
      <c r="T67" s="3">
        <f t="shared" si="9"/>
        <v>0</v>
      </c>
      <c r="U67" s="3">
        <f t="shared" si="10"/>
        <v>0</v>
      </c>
      <c r="V67" s="3" t="str">
        <f t="shared" si="11"/>
        <v>2018-5</v>
      </c>
    </row>
    <row r="68" spans="1:22" x14ac:dyDescent="0.2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2">
        <f t="shared" si="8"/>
        <v>0</v>
      </c>
      <c r="H68" s="2">
        <f t="shared" ref="H68:H131" si="12">IF($C68="T1", H67+IF($D68="Z",$E68,-$E68), H67)</f>
        <v>0</v>
      </c>
      <c r="I68" s="2">
        <f t="shared" ref="I68:I131" si="13">IF($C68="T2", I67+IF($D68="Z",$E68,-$E68), I67)</f>
        <v>143</v>
      </c>
      <c r="J68" s="2">
        <f t="shared" ref="J68:J131" si="14">IF($C68="T3", J67+IF($D68="Z",$E68,-$E68), J67)</f>
        <v>0</v>
      </c>
      <c r="K68" s="2">
        <f t="shared" ref="K68:K131" si="15">IF($C68="T4", K67+IF($D68="Z",$E68,-$E68), K67)</f>
        <v>33</v>
      </c>
      <c r="L68" s="2">
        <f t="shared" ref="L68:L131" si="16">IF($C68="T5", L67+IF($D68="Z",$E68,-$E68), L67)</f>
        <v>74</v>
      </c>
      <c r="M68" s="2">
        <f>MONTH(statek[[#This Row],[data]])</f>
        <v>12</v>
      </c>
      <c r="N68" s="2">
        <f>YEAR(statek[[#This Row],[data]])</f>
        <v>2016</v>
      </c>
      <c r="O68" s="2">
        <f t="shared" ref="O68:O131" si="17">IF(D68="Z",-E68*F68, E68*F68)+O67</f>
        <v>505455</v>
      </c>
      <c r="R68" s="3">
        <v>2018</v>
      </c>
      <c r="S68" s="3">
        <v>6</v>
      </c>
      <c r="T68" s="3">
        <f t="shared" si="9"/>
        <v>95</v>
      </c>
      <c r="U68" s="3">
        <f t="shared" si="10"/>
        <v>0</v>
      </c>
      <c r="V68" s="3" t="str">
        <f t="shared" si="11"/>
        <v>2018-6</v>
      </c>
    </row>
    <row r="69" spans="1:22" x14ac:dyDescent="0.2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2">
        <f t="shared" si="8"/>
        <v>12</v>
      </c>
      <c r="H69" s="2">
        <f t="shared" si="12"/>
        <v>0</v>
      </c>
      <c r="I69" s="2">
        <f t="shared" si="13"/>
        <v>143</v>
      </c>
      <c r="J69" s="2">
        <f t="shared" si="14"/>
        <v>40</v>
      </c>
      <c r="K69" s="2">
        <f t="shared" si="15"/>
        <v>33</v>
      </c>
      <c r="L69" s="2">
        <f t="shared" si="16"/>
        <v>74</v>
      </c>
      <c r="M69" s="2">
        <f>MONTH(statek[[#This Row],[data]])</f>
        <v>1</v>
      </c>
      <c r="N69" s="2">
        <f>YEAR(statek[[#This Row],[data]])</f>
        <v>2017</v>
      </c>
      <c r="O69" s="2">
        <f t="shared" si="17"/>
        <v>504575</v>
      </c>
      <c r="R69" s="3">
        <v>2018</v>
      </c>
      <c r="S69" s="3">
        <v>7</v>
      </c>
      <c r="T69" s="3">
        <f t="shared" si="9"/>
        <v>25</v>
      </c>
      <c r="U69" s="3">
        <f t="shared" si="10"/>
        <v>0</v>
      </c>
      <c r="V69" s="3" t="str">
        <f t="shared" si="11"/>
        <v>2018-7</v>
      </c>
    </row>
    <row r="70" spans="1:22" x14ac:dyDescent="0.2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2">
        <f t="shared" si="8"/>
        <v>0</v>
      </c>
      <c r="H70" s="2">
        <f t="shared" si="12"/>
        <v>42</v>
      </c>
      <c r="I70" s="2">
        <f t="shared" si="13"/>
        <v>143</v>
      </c>
      <c r="J70" s="2">
        <f t="shared" si="14"/>
        <v>40</v>
      </c>
      <c r="K70" s="2">
        <f t="shared" si="15"/>
        <v>33</v>
      </c>
      <c r="L70" s="2">
        <f t="shared" si="16"/>
        <v>74</v>
      </c>
      <c r="M70" s="2">
        <f>MONTH(statek[[#This Row],[data]])</f>
        <v>1</v>
      </c>
      <c r="N70" s="2">
        <f>YEAR(statek[[#This Row],[data]])</f>
        <v>2017</v>
      </c>
      <c r="O70" s="2">
        <f t="shared" si="17"/>
        <v>504197</v>
      </c>
      <c r="R70" s="3">
        <v>2018</v>
      </c>
      <c r="S70" s="3">
        <v>8</v>
      </c>
      <c r="T70" s="3">
        <f t="shared" si="9"/>
        <v>22</v>
      </c>
      <c r="U70" s="3">
        <f t="shared" si="10"/>
        <v>121</v>
      </c>
      <c r="V70" s="3" t="str">
        <f t="shared" si="11"/>
        <v>2018-8</v>
      </c>
    </row>
    <row r="71" spans="1:22" x14ac:dyDescent="0.2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2">
        <f t="shared" si="8"/>
        <v>0</v>
      </c>
      <c r="H71" s="2">
        <f t="shared" si="12"/>
        <v>42</v>
      </c>
      <c r="I71" s="2">
        <f t="shared" si="13"/>
        <v>185</v>
      </c>
      <c r="J71" s="2">
        <f t="shared" si="14"/>
        <v>40</v>
      </c>
      <c r="K71" s="2">
        <f t="shared" si="15"/>
        <v>33</v>
      </c>
      <c r="L71" s="2">
        <f t="shared" si="16"/>
        <v>74</v>
      </c>
      <c r="M71" s="2">
        <f>MONTH(statek[[#This Row],[data]])</f>
        <v>1</v>
      </c>
      <c r="N71" s="2">
        <f>YEAR(statek[[#This Row],[data]])</f>
        <v>2017</v>
      </c>
      <c r="O71" s="2">
        <f t="shared" si="17"/>
        <v>503105</v>
      </c>
      <c r="R71" s="3">
        <v>2018</v>
      </c>
      <c r="S71" s="3">
        <v>9</v>
      </c>
      <c r="T71" s="3">
        <f t="shared" si="9"/>
        <v>0</v>
      </c>
      <c r="U71" s="3">
        <f t="shared" si="10"/>
        <v>26</v>
      </c>
      <c r="V71" s="3" t="str">
        <f t="shared" si="11"/>
        <v>2018-9</v>
      </c>
    </row>
    <row r="72" spans="1:22" x14ac:dyDescent="0.2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2">
        <f t="shared" ref="G72:G135" si="18">IF(A72=A71,0,A72-A71-1)</f>
        <v>0</v>
      </c>
      <c r="H72" s="2">
        <f t="shared" si="12"/>
        <v>42</v>
      </c>
      <c r="I72" s="2">
        <f t="shared" si="13"/>
        <v>185</v>
      </c>
      <c r="J72" s="2">
        <f t="shared" si="14"/>
        <v>40</v>
      </c>
      <c r="K72" s="2">
        <f t="shared" si="15"/>
        <v>42</v>
      </c>
      <c r="L72" s="2">
        <f t="shared" si="16"/>
        <v>74</v>
      </c>
      <c r="M72" s="2">
        <f>MONTH(statek[[#This Row],[data]])</f>
        <v>1</v>
      </c>
      <c r="N72" s="2">
        <f>YEAR(statek[[#This Row],[data]])</f>
        <v>2017</v>
      </c>
      <c r="O72" s="2">
        <f t="shared" si="17"/>
        <v>502475</v>
      </c>
      <c r="R72" s="3">
        <v>2018</v>
      </c>
      <c r="S72" s="3">
        <v>10</v>
      </c>
      <c r="T72" s="3">
        <f t="shared" si="9"/>
        <v>20</v>
      </c>
      <c r="U72" s="3">
        <f t="shared" si="10"/>
        <v>0</v>
      </c>
      <c r="V72" s="3" t="str">
        <f t="shared" si="11"/>
        <v>2018-10</v>
      </c>
    </row>
    <row r="73" spans="1:22" x14ac:dyDescent="0.2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2">
        <f t="shared" si="18"/>
        <v>0</v>
      </c>
      <c r="H73" s="2">
        <f t="shared" si="12"/>
        <v>42</v>
      </c>
      <c r="I73" s="2">
        <f t="shared" si="13"/>
        <v>185</v>
      </c>
      <c r="J73" s="2">
        <f t="shared" si="14"/>
        <v>40</v>
      </c>
      <c r="K73" s="2">
        <f t="shared" si="15"/>
        <v>42</v>
      </c>
      <c r="L73" s="2">
        <f t="shared" si="16"/>
        <v>113</v>
      </c>
      <c r="M73" s="2">
        <f>MONTH(statek[[#This Row],[data]])</f>
        <v>1</v>
      </c>
      <c r="N73" s="2">
        <f>YEAR(statek[[#This Row],[data]])</f>
        <v>2017</v>
      </c>
      <c r="O73" s="2">
        <f t="shared" si="17"/>
        <v>500759</v>
      </c>
      <c r="R73" s="3">
        <v>2018</v>
      </c>
      <c r="S73" s="3">
        <v>11</v>
      </c>
      <c r="T73" s="3">
        <f t="shared" si="9"/>
        <v>48</v>
      </c>
      <c r="U73" s="3">
        <f t="shared" si="10"/>
        <v>64</v>
      </c>
      <c r="V73" s="3" t="str">
        <f t="shared" si="11"/>
        <v>2018-11</v>
      </c>
    </row>
    <row r="74" spans="1:22" x14ac:dyDescent="0.2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2">
        <f t="shared" si="18"/>
        <v>16</v>
      </c>
      <c r="H74" s="2">
        <f t="shared" si="12"/>
        <v>42</v>
      </c>
      <c r="I74" s="2">
        <f t="shared" si="13"/>
        <v>185</v>
      </c>
      <c r="J74" s="2">
        <f t="shared" si="14"/>
        <v>40</v>
      </c>
      <c r="K74" s="2">
        <f t="shared" si="15"/>
        <v>42</v>
      </c>
      <c r="L74" s="2">
        <f t="shared" si="16"/>
        <v>1</v>
      </c>
      <c r="M74" s="2">
        <f>MONTH(statek[[#This Row],[data]])</f>
        <v>1</v>
      </c>
      <c r="N74" s="2">
        <f>YEAR(statek[[#This Row],[data]])</f>
        <v>2017</v>
      </c>
      <c r="O74" s="2">
        <f t="shared" si="17"/>
        <v>507367</v>
      </c>
      <c r="R74" s="3">
        <v>2018</v>
      </c>
      <c r="S74" s="3">
        <v>12</v>
      </c>
      <c r="T74" s="3">
        <f t="shared" si="9"/>
        <v>0</v>
      </c>
      <c r="U74" s="3">
        <f t="shared" si="10"/>
        <v>4</v>
      </c>
      <c r="V74" s="3" t="str">
        <f t="shared" si="11"/>
        <v>2018-12</v>
      </c>
    </row>
    <row r="75" spans="1:22" x14ac:dyDescent="0.2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2">
        <f t="shared" si="18"/>
        <v>0</v>
      </c>
      <c r="H75" s="2">
        <f t="shared" si="12"/>
        <v>42</v>
      </c>
      <c r="I75" s="2">
        <f t="shared" si="13"/>
        <v>185</v>
      </c>
      <c r="J75" s="2">
        <f t="shared" si="14"/>
        <v>40</v>
      </c>
      <c r="K75" s="2">
        <f t="shared" si="15"/>
        <v>76</v>
      </c>
      <c r="L75" s="2">
        <f t="shared" si="16"/>
        <v>1</v>
      </c>
      <c r="M75" s="2">
        <f>MONTH(statek[[#This Row],[data]])</f>
        <v>1</v>
      </c>
      <c r="N75" s="2">
        <f>YEAR(statek[[#This Row],[data]])</f>
        <v>2017</v>
      </c>
      <c r="O75" s="2">
        <f t="shared" si="17"/>
        <v>505123</v>
      </c>
    </row>
    <row r="76" spans="1:22" x14ac:dyDescent="0.2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2">
        <f t="shared" si="18"/>
        <v>0</v>
      </c>
      <c r="H76" s="2">
        <f t="shared" si="12"/>
        <v>42</v>
      </c>
      <c r="I76" s="2">
        <f t="shared" si="13"/>
        <v>185</v>
      </c>
      <c r="J76" s="2">
        <f t="shared" si="14"/>
        <v>45</v>
      </c>
      <c r="K76" s="2">
        <f t="shared" si="15"/>
        <v>76</v>
      </c>
      <c r="L76" s="2">
        <f t="shared" si="16"/>
        <v>1</v>
      </c>
      <c r="M76" s="2">
        <f>MONTH(statek[[#This Row],[data]])</f>
        <v>1</v>
      </c>
      <c r="N76" s="2">
        <f>YEAR(statek[[#This Row],[data]])</f>
        <v>2017</v>
      </c>
      <c r="O76" s="2">
        <f t="shared" si="17"/>
        <v>505018</v>
      </c>
    </row>
    <row r="77" spans="1:22" x14ac:dyDescent="0.2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2">
        <f t="shared" si="18"/>
        <v>14</v>
      </c>
      <c r="H77" s="2">
        <f t="shared" si="12"/>
        <v>42</v>
      </c>
      <c r="I77" s="2">
        <f t="shared" si="13"/>
        <v>185</v>
      </c>
      <c r="J77" s="2">
        <f t="shared" si="14"/>
        <v>45</v>
      </c>
      <c r="K77" s="2">
        <f t="shared" si="15"/>
        <v>2</v>
      </c>
      <c r="L77" s="2">
        <f t="shared" si="16"/>
        <v>1</v>
      </c>
      <c r="M77" s="2">
        <f>MONTH(statek[[#This Row],[data]])</f>
        <v>2</v>
      </c>
      <c r="N77" s="2">
        <f>YEAR(statek[[#This Row],[data]])</f>
        <v>2017</v>
      </c>
      <c r="O77" s="2">
        <f t="shared" si="17"/>
        <v>511826</v>
      </c>
    </row>
    <row r="78" spans="1:22" x14ac:dyDescent="0.2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2">
        <f t="shared" si="18"/>
        <v>0</v>
      </c>
      <c r="H78" s="2">
        <f t="shared" si="12"/>
        <v>42</v>
      </c>
      <c r="I78" s="2">
        <f t="shared" si="13"/>
        <v>199</v>
      </c>
      <c r="J78" s="2">
        <f t="shared" si="14"/>
        <v>45</v>
      </c>
      <c r="K78" s="2">
        <f t="shared" si="15"/>
        <v>2</v>
      </c>
      <c r="L78" s="2">
        <f t="shared" si="16"/>
        <v>1</v>
      </c>
      <c r="M78" s="2">
        <f>MONTH(statek[[#This Row],[data]])</f>
        <v>2</v>
      </c>
      <c r="N78" s="2">
        <f>YEAR(statek[[#This Row],[data]])</f>
        <v>2017</v>
      </c>
      <c r="O78" s="2">
        <f t="shared" si="17"/>
        <v>511462</v>
      </c>
    </row>
    <row r="79" spans="1:22" x14ac:dyDescent="0.2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2">
        <f t="shared" si="18"/>
        <v>18</v>
      </c>
      <c r="H79" s="2">
        <f t="shared" si="12"/>
        <v>42</v>
      </c>
      <c r="I79" s="2">
        <f t="shared" si="13"/>
        <v>199</v>
      </c>
      <c r="J79" s="2">
        <f t="shared" si="14"/>
        <v>45</v>
      </c>
      <c r="K79" s="2">
        <f t="shared" si="15"/>
        <v>2</v>
      </c>
      <c r="L79" s="2">
        <f t="shared" si="16"/>
        <v>0</v>
      </c>
      <c r="M79" s="2">
        <f>MONTH(statek[[#This Row],[data]])</f>
        <v>2</v>
      </c>
      <c r="N79" s="2">
        <f>YEAR(statek[[#This Row],[data]])</f>
        <v>2017</v>
      </c>
      <c r="O79" s="2">
        <f t="shared" si="17"/>
        <v>511522</v>
      </c>
    </row>
    <row r="80" spans="1:22" x14ac:dyDescent="0.2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2">
        <f t="shared" si="18"/>
        <v>0</v>
      </c>
      <c r="H80" s="2">
        <f t="shared" si="12"/>
        <v>42</v>
      </c>
      <c r="I80" s="2">
        <f t="shared" si="13"/>
        <v>156</v>
      </c>
      <c r="J80" s="2">
        <f t="shared" si="14"/>
        <v>45</v>
      </c>
      <c r="K80" s="2">
        <f t="shared" si="15"/>
        <v>2</v>
      </c>
      <c r="L80" s="2">
        <f t="shared" si="16"/>
        <v>0</v>
      </c>
      <c r="M80" s="2">
        <f>MONTH(statek[[#This Row],[data]])</f>
        <v>2</v>
      </c>
      <c r="N80" s="2">
        <f>YEAR(statek[[#This Row],[data]])</f>
        <v>2017</v>
      </c>
      <c r="O80" s="2">
        <f t="shared" si="17"/>
        <v>513070</v>
      </c>
    </row>
    <row r="81" spans="1:15" x14ac:dyDescent="0.2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2">
        <f t="shared" si="18"/>
        <v>0</v>
      </c>
      <c r="H81" s="2">
        <f t="shared" si="12"/>
        <v>72</v>
      </c>
      <c r="I81" s="2">
        <f t="shared" si="13"/>
        <v>156</v>
      </c>
      <c r="J81" s="2">
        <f t="shared" si="14"/>
        <v>45</v>
      </c>
      <c r="K81" s="2">
        <f t="shared" si="15"/>
        <v>2</v>
      </c>
      <c r="L81" s="2">
        <f t="shared" si="16"/>
        <v>0</v>
      </c>
      <c r="M81" s="2">
        <f>MONTH(statek[[#This Row],[data]])</f>
        <v>2</v>
      </c>
      <c r="N81" s="2">
        <f>YEAR(statek[[#This Row],[data]])</f>
        <v>2017</v>
      </c>
      <c r="O81" s="2">
        <f t="shared" si="17"/>
        <v>512830</v>
      </c>
    </row>
    <row r="82" spans="1:15" x14ac:dyDescent="0.2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2">
        <f t="shared" si="18"/>
        <v>0</v>
      </c>
      <c r="H82" s="2">
        <f t="shared" si="12"/>
        <v>72</v>
      </c>
      <c r="I82" s="2">
        <f t="shared" si="13"/>
        <v>156</v>
      </c>
      <c r="J82" s="2">
        <f t="shared" si="14"/>
        <v>59</v>
      </c>
      <c r="K82" s="2">
        <f t="shared" si="15"/>
        <v>2</v>
      </c>
      <c r="L82" s="2">
        <f t="shared" si="16"/>
        <v>0</v>
      </c>
      <c r="M82" s="2">
        <f>MONTH(statek[[#This Row],[data]])</f>
        <v>2</v>
      </c>
      <c r="N82" s="2">
        <f>YEAR(statek[[#This Row],[data]])</f>
        <v>2017</v>
      </c>
      <c r="O82" s="2">
        <f t="shared" si="17"/>
        <v>512550</v>
      </c>
    </row>
    <row r="83" spans="1:15" x14ac:dyDescent="0.2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2">
        <f t="shared" si="18"/>
        <v>25</v>
      </c>
      <c r="H83" s="2">
        <f t="shared" si="12"/>
        <v>72</v>
      </c>
      <c r="I83" s="2">
        <f t="shared" si="13"/>
        <v>123</v>
      </c>
      <c r="J83" s="2">
        <f t="shared" si="14"/>
        <v>59</v>
      </c>
      <c r="K83" s="2">
        <f t="shared" si="15"/>
        <v>2</v>
      </c>
      <c r="L83" s="2">
        <f t="shared" si="16"/>
        <v>0</v>
      </c>
      <c r="M83" s="2">
        <f>MONTH(statek[[#This Row],[data]])</f>
        <v>3</v>
      </c>
      <c r="N83" s="2">
        <f>YEAR(statek[[#This Row],[data]])</f>
        <v>2017</v>
      </c>
      <c r="O83" s="2">
        <f t="shared" si="17"/>
        <v>513804</v>
      </c>
    </row>
    <row r="84" spans="1:15" x14ac:dyDescent="0.2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2">
        <f t="shared" si="18"/>
        <v>0</v>
      </c>
      <c r="H84" s="2">
        <f t="shared" si="12"/>
        <v>72</v>
      </c>
      <c r="I84" s="2">
        <f t="shared" si="13"/>
        <v>123</v>
      </c>
      <c r="J84" s="2">
        <f t="shared" si="14"/>
        <v>59</v>
      </c>
      <c r="K84" s="2">
        <f t="shared" si="15"/>
        <v>2</v>
      </c>
      <c r="L84" s="2">
        <f t="shared" si="16"/>
        <v>35</v>
      </c>
      <c r="M84" s="2">
        <f>MONTH(statek[[#This Row],[data]])</f>
        <v>3</v>
      </c>
      <c r="N84" s="2">
        <f>YEAR(statek[[#This Row],[data]])</f>
        <v>2017</v>
      </c>
      <c r="O84" s="2">
        <f t="shared" si="17"/>
        <v>512509</v>
      </c>
    </row>
    <row r="85" spans="1:15" x14ac:dyDescent="0.2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2">
        <f t="shared" si="18"/>
        <v>0</v>
      </c>
      <c r="H85" s="2">
        <f t="shared" si="12"/>
        <v>72</v>
      </c>
      <c r="I85" s="2">
        <f t="shared" si="13"/>
        <v>123</v>
      </c>
      <c r="J85" s="2">
        <f t="shared" si="14"/>
        <v>99</v>
      </c>
      <c r="K85" s="2">
        <f t="shared" si="15"/>
        <v>2</v>
      </c>
      <c r="L85" s="2">
        <f t="shared" si="16"/>
        <v>35</v>
      </c>
      <c r="M85" s="2">
        <f>MONTH(statek[[#This Row],[data]])</f>
        <v>3</v>
      </c>
      <c r="N85" s="2">
        <f>YEAR(statek[[#This Row],[data]])</f>
        <v>2017</v>
      </c>
      <c r="O85" s="2">
        <f t="shared" si="17"/>
        <v>511749</v>
      </c>
    </row>
    <row r="86" spans="1:15" x14ac:dyDescent="0.2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2">
        <f t="shared" si="18"/>
        <v>20</v>
      </c>
      <c r="H86" s="2">
        <f t="shared" si="12"/>
        <v>72</v>
      </c>
      <c r="I86" s="2">
        <f t="shared" si="13"/>
        <v>102</v>
      </c>
      <c r="J86" s="2">
        <f t="shared" si="14"/>
        <v>99</v>
      </c>
      <c r="K86" s="2">
        <f t="shared" si="15"/>
        <v>2</v>
      </c>
      <c r="L86" s="2">
        <f t="shared" si="16"/>
        <v>35</v>
      </c>
      <c r="M86" s="2">
        <f>MONTH(statek[[#This Row],[data]])</f>
        <v>4</v>
      </c>
      <c r="N86" s="2">
        <f>YEAR(statek[[#This Row],[data]])</f>
        <v>2017</v>
      </c>
      <c r="O86" s="2">
        <f t="shared" si="17"/>
        <v>512505</v>
      </c>
    </row>
    <row r="87" spans="1:15" x14ac:dyDescent="0.2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2">
        <f t="shared" si="18"/>
        <v>0</v>
      </c>
      <c r="H87" s="2">
        <f t="shared" si="12"/>
        <v>72</v>
      </c>
      <c r="I87" s="2">
        <f t="shared" si="13"/>
        <v>102</v>
      </c>
      <c r="J87" s="2">
        <f t="shared" si="14"/>
        <v>99</v>
      </c>
      <c r="K87" s="2">
        <f t="shared" si="15"/>
        <v>0</v>
      </c>
      <c r="L87" s="2">
        <f t="shared" si="16"/>
        <v>35</v>
      </c>
      <c r="M87" s="2">
        <f>MONTH(statek[[#This Row],[data]])</f>
        <v>4</v>
      </c>
      <c r="N87" s="2">
        <f>YEAR(statek[[#This Row],[data]])</f>
        <v>2017</v>
      </c>
      <c r="O87" s="2">
        <f t="shared" si="17"/>
        <v>512699</v>
      </c>
    </row>
    <row r="88" spans="1:15" x14ac:dyDescent="0.2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2">
        <f t="shared" si="18"/>
        <v>0</v>
      </c>
      <c r="H88" s="2">
        <f t="shared" si="12"/>
        <v>72</v>
      </c>
      <c r="I88" s="2">
        <f t="shared" si="13"/>
        <v>102</v>
      </c>
      <c r="J88" s="2">
        <f t="shared" si="14"/>
        <v>111</v>
      </c>
      <c r="K88" s="2">
        <f t="shared" si="15"/>
        <v>0</v>
      </c>
      <c r="L88" s="2">
        <f t="shared" si="16"/>
        <v>35</v>
      </c>
      <c r="M88" s="2">
        <f>MONTH(statek[[#This Row],[data]])</f>
        <v>4</v>
      </c>
      <c r="N88" s="2">
        <f>YEAR(statek[[#This Row],[data]])</f>
        <v>2017</v>
      </c>
      <c r="O88" s="2">
        <f t="shared" si="17"/>
        <v>512459</v>
      </c>
    </row>
    <row r="89" spans="1:15" x14ac:dyDescent="0.2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2">
        <f t="shared" si="18"/>
        <v>0</v>
      </c>
      <c r="H89" s="2">
        <f t="shared" si="12"/>
        <v>87</v>
      </c>
      <c r="I89" s="2">
        <f t="shared" si="13"/>
        <v>102</v>
      </c>
      <c r="J89" s="2">
        <f t="shared" si="14"/>
        <v>111</v>
      </c>
      <c r="K89" s="2">
        <f t="shared" si="15"/>
        <v>0</v>
      </c>
      <c r="L89" s="2">
        <f t="shared" si="16"/>
        <v>35</v>
      </c>
      <c r="M89" s="2">
        <f>MONTH(statek[[#This Row],[data]])</f>
        <v>4</v>
      </c>
      <c r="N89" s="2">
        <f>YEAR(statek[[#This Row],[data]])</f>
        <v>2017</v>
      </c>
      <c r="O89" s="2">
        <f t="shared" si="17"/>
        <v>512339</v>
      </c>
    </row>
    <row r="90" spans="1:15" x14ac:dyDescent="0.2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2">
        <f t="shared" si="18"/>
        <v>0</v>
      </c>
      <c r="H90" s="2">
        <f t="shared" si="12"/>
        <v>87</v>
      </c>
      <c r="I90" s="2">
        <f t="shared" si="13"/>
        <v>102</v>
      </c>
      <c r="J90" s="2">
        <f t="shared" si="14"/>
        <v>111</v>
      </c>
      <c r="K90" s="2">
        <f t="shared" si="15"/>
        <v>0</v>
      </c>
      <c r="L90" s="2">
        <f t="shared" si="16"/>
        <v>36</v>
      </c>
      <c r="M90" s="2">
        <f>MONTH(statek[[#This Row],[data]])</f>
        <v>4</v>
      </c>
      <c r="N90" s="2">
        <f>YEAR(statek[[#This Row],[data]])</f>
        <v>2017</v>
      </c>
      <c r="O90" s="2">
        <f t="shared" si="17"/>
        <v>512299</v>
      </c>
    </row>
    <row r="91" spans="1:15" x14ac:dyDescent="0.2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2">
        <f t="shared" si="18"/>
        <v>23</v>
      </c>
      <c r="H91" s="2">
        <f t="shared" si="12"/>
        <v>1</v>
      </c>
      <c r="I91" s="2">
        <f t="shared" si="13"/>
        <v>102</v>
      </c>
      <c r="J91" s="2">
        <f t="shared" si="14"/>
        <v>111</v>
      </c>
      <c r="K91" s="2">
        <f t="shared" si="15"/>
        <v>0</v>
      </c>
      <c r="L91" s="2">
        <f t="shared" si="16"/>
        <v>36</v>
      </c>
      <c r="M91" s="2">
        <f>MONTH(statek[[#This Row],[data]])</f>
        <v>5</v>
      </c>
      <c r="N91" s="2">
        <f>YEAR(statek[[#This Row],[data]])</f>
        <v>2017</v>
      </c>
      <c r="O91" s="2">
        <f t="shared" si="17"/>
        <v>513331</v>
      </c>
    </row>
    <row r="92" spans="1:15" x14ac:dyDescent="0.2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2">
        <f t="shared" si="18"/>
        <v>0</v>
      </c>
      <c r="H92" s="2">
        <f t="shared" si="12"/>
        <v>1</v>
      </c>
      <c r="I92" s="2">
        <f t="shared" si="13"/>
        <v>102</v>
      </c>
      <c r="J92" s="2">
        <f t="shared" si="14"/>
        <v>1</v>
      </c>
      <c r="K92" s="2">
        <f t="shared" si="15"/>
        <v>0</v>
      </c>
      <c r="L92" s="2">
        <f t="shared" si="16"/>
        <v>36</v>
      </c>
      <c r="M92" s="2">
        <f>MONTH(statek[[#This Row],[data]])</f>
        <v>5</v>
      </c>
      <c r="N92" s="2">
        <f>YEAR(statek[[#This Row],[data]])</f>
        <v>2017</v>
      </c>
      <c r="O92" s="2">
        <f t="shared" si="17"/>
        <v>516741</v>
      </c>
    </row>
    <row r="93" spans="1:15" x14ac:dyDescent="0.2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2">
        <f t="shared" si="18"/>
        <v>0</v>
      </c>
      <c r="H93" s="2">
        <f t="shared" si="12"/>
        <v>1</v>
      </c>
      <c r="I93" s="2">
        <f t="shared" si="13"/>
        <v>102</v>
      </c>
      <c r="J93" s="2">
        <f t="shared" si="14"/>
        <v>1</v>
      </c>
      <c r="K93" s="2">
        <f t="shared" si="15"/>
        <v>0</v>
      </c>
      <c r="L93" s="2">
        <f t="shared" si="16"/>
        <v>69</v>
      </c>
      <c r="M93" s="2">
        <f>MONTH(statek[[#This Row],[data]])</f>
        <v>5</v>
      </c>
      <c r="N93" s="2">
        <f>YEAR(statek[[#This Row],[data]])</f>
        <v>2017</v>
      </c>
      <c r="O93" s="2">
        <f t="shared" si="17"/>
        <v>515487</v>
      </c>
    </row>
    <row r="94" spans="1:15" x14ac:dyDescent="0.2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2">
        <f t="shared" si="18"/>
        <v>0</v>
      </c>
      <c r="H94" s="2">
        <f t="shared" si="12"/>
        <v>1</v>
      </c>
      <c r="I94" s="2">
        <f t="shared" si="13"/>
        <v>115</v>
      </c>
      <c r="J94" s="2">
        <f t="shared" si="14"/>
        <v>1</v>
      </c>
      <c r="K94" s="2">
        <f t="shared" si="15"/>
        <v>0</v>
      </c>
      <c r="L94" s="2">
        <f t="shared" si="16"/>
        <v>69</v>
      </c>
      <c r="M94" s="2">
        <f>MONTH(statek[[#This Row],[data]])</f>
        <v>5</v>
      </c>
      <c r="N94" s="2">
        <f>YEAR(statek[[#This Row],[data]])</f>
        <v>2017</v>
      </c>
      <c r="O94" s="2">
        <f t="shared" si="17"/>
        <v>515188</v>
      </c>
    </row>
    <row r="95" spans="1:15" x14ac:dyDescent="0.2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2">
        <f t="shared" si="18"/>
        <v>0</v>
      </c>
      <c r="H95" s="2">
        <f t="shared" si="12"/>
        <v>1</v>
      </c>
      <c r="I95" s="2">
        <f t="shared" si="13"/>
        <v>115</v>
      </c>
      <c r="J95" s="2">
        <f t="shared" si="14"/>
        <v>1</v>
      </c>
      <c r="K95" s="2">
        <f t="shared" si="15"/>
        <v>37</v>
      </c>
      <c r="L95" s="2">
        <f t="shared" si="16"/>
        <v>69</v>
      </c>
      <c r="M95" s="2">
        <f>MONTH(statek[[#This Row],[data]])</f>
        <v>5</v>
      </c>
      <c r="N95" s="2">
        <f>YEAR(statek[[#This Row],[data]])</f>
        <v>2017</v>
      </c>
      <c r="O95" s="2">
        <f t="shared" si="17"/>
        <v>512931</v>
      </c>
    </row>
    <row r="96" spans="1:15" x14ac:dyDescent="0.2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2">
        <f t="shared" si="18"/>
        <v>17</v>
      </c>
      <c r="H96" s="2">
        <f t="shared" si="12"/>
        <v>0</v>
      </c>
      <c r="I96" s="2">
        <f t="shared" si="13"/>
        <v>115</v>
      </c>
      <c r="J96" s="2">
        <f t="shared" si="14"/>
        <v>1</v>
      </c>
      <c r="K96" s="2">
        <f t="shared" si="15"/>
        <v>37</v>
      </c>
      <c r="L96" s="2">
        <f t="shared" si="16"/>
        <v>69</v>
      </c>
      <c r="M96" s="2">
        <f>MONTH(statek[[#This Row],[data]])</f>
        <v>5</v>
      </c>
      <c r="N96" s="2">
        <f>YEAR(statek[[#This Row],[data]])</f>
        <v>2017</v>
      </c>
      <c r="O96" s="2">
        <f t="shared" si="17"/>
        <v>512943</v>
      </c>
    </row>
    <row r="97" spans="1:15" x14ac:dyDescent="0.2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2">
        <f t="shared" si="18"/>
        <v>0</v>
      </c>
      <c r="H97" s="2">
        <f t="shared" si="12"/>
        <v>0</v>
      </c>
      <c r="I97" s="2">
        <f t="shared" si="13"/>
        <v>115</v>
      </c>
      <c r="J97" s="2">
        <f t="shared" si="14"/>
        <v>1</v>
      </c>
      <c r="K97" s="2">
        <f t="shared" si="15"/>
        <v>37</v>
      </c>
      <c r="L97" s="2">
        <f t="shared" si="16"/>
        <v>1</v>
      </c>
      <c r="M97" s="2">
        <f>MONTH(statek[[#This Row],[data]])</f>
        <v>5</v>
      </c>
      <c r="N97" s="2">
        <f>YEAR(statek[[#This Row],[data]])</f>
        <v>2017</v>
      </c>
      <c r="O97" s="2">
        <f t="shared" si="17"/>
        <v>516955</v>
      </c>
    </row>
    <row r="98" spans="1:15" x14ac:dyDescent="0.2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2">
        <f t="shared" si="18"/>
        <v>0</v>
      </c>
      <c r="H98" s="2">
        <f t="shared" si="12"/>
        <v>0</v>
      </c>
      <c r="I98" s="2">
        <f t="shared" si="13"/>
        <v>115</v>
      </c>
      <c r="J98" s="2">
        <f t="shared" si="14"/>
        <v>1</v>
      </c>
      <c r="K98" s="2">
        <f t="shared" si="15"/>
        <v>72</v>
      </c>
      <c r="L98" s="2">
        <f t="shared" si="16"/>
        <v>1</v>
      </c>
      <c r="M98" s="2">
        <f>MONTH(statek[[#This Row],[data]])</f>
        <v>5</v>
      </c>
      <c r="N98" s="2">
        <f>YEAR(statek[[#This Row],[data]])</f>
        <v>2017</v>
      </c>
      <c r="O98" s="2">
        <f t="shared" si="17"/>
        <v>514645</v>
      </c>
    </row>
    <row r="99" spans="1:15" x14ac:dyDescent="0.2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2">
        <f t="shared" si="18"/>
        <v>0</v>
      </c>
      <c r="H99" s="2">
        <f t="shared" si="12"/>
        <v>0</v>
      </c>
      <c r="I99" s="2">
        <f t="shared" si="13"/>
        <v>115</v>
      </c>
      <c r="J99" s="2">
        <f t="shared" si="14"/>
        <v>26</v>
      </c>
      <c r="K99" s="2">
        <f t="shared" si="15"/>
        <v>72</v>
      </c>
      <c r="L99" s="2">
        <f t="shared" si="16"/>
        <v>1</v>
      </c>
      <c r="M99" s="2">
        <f>MONTH(statek[[#This Row],[data]])</f>
        <v>5</v>
      </c>
      <c r="N99" s="2">
        <f>YEAR(statek[[#This Row],[data]])</f>
        <v>2017</v>
      </c>
      <c r="O99" s="2">
        <f t="shared" si="17"/>
        <v>514120</v>
      </c>
    </row>
    <row r="100" spans="1:15" x14ac:dyDescent="0.2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2">
        <f t="shared" si="18"/>
        <v>0</v>
      </c>
      <c r="H100" s="2">
        <f t="shared" si="12"/>
        <v>0</v>
      </c>
      <c r="I100" s="2">
        <f t="shared" si="13"/>
        <v>125</v>
      </c>
      <c r="J100" s="2">
        <f t="shared" si="14"/>
        <v>26</v>
      </c>
      <c r="K100" s="2">
        <f t="shared" si="15"/>
        <v>72</v>
      </c>
      <c r="L100" s="2">
        <f t="shared" si="16"/>
        <v>1</v>
      </c>
      <c r="M100" s="2">
        <f>MONTH(statek[[#This Row],[data]])</f>
        <v>5</v>
      </c>
      <c r="N100" s="2">
        <f>YEAR(statek[[#This Row],[data]])</f>
        <v>2017</v>
      </c>
      <c r="O100" s="2">
        <f t="shared" si="17"/>
        <v>513870</v>
      </c>
    </row>
    <row r="101" spans="1:15" x14ac:dyDescent="0.2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2">
        <f t="shared" si="18"/>
        <v>21</v>
      </c>
      <c r="H101" s="2">
        <f t="shared" si="12"/>
        <v>0</v>
      </c>
      <c r="I101" s="2">
        <f t="shared" si="13"/>
        <v>87</v>
      </c>
      <c r="J101" s="2">
        <f t="shared" si="14"/>
        <v>26</v>
      </c>
      <c r="K101" s="2">
        <f t="shared" si="15"/>
        <v>72</v>
      </c>
      <c r="L101" s="2">
        <f t="shared" si="16"/>
        <v>1</v>
      </c>
      <c r="M101" s="2">
        <f>MONTH(statek[[#This Row],[data]])</f>
        <v>6</v>
      </c>
      <c r="N101" s="2">
        <f>YEAR(statek[[#This Row],[data]])</f>
        <v>2017</v>
      </c>
      <c r="O101" s="2">
        <f t="shared" si="17"/>
        <v>515276</v>
      </c>
    </row>
    <row r="102" spans="1:15" x14ac:dyDescent="0.2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2">
        <f t="shared" si="18"/>
        <v>0</v>
      </c>
      <c r="H102" s="2">
        <f t="shared" si="12"/>
        <v>22</v>
      </c>
      <c r="I102" s="2">
        <f t="shared" si="13"/>
        <v>87</v>
      </c>
      <c r="J102" s="2">
        <f t="shared" si="14"/>
        <v>26</v>
      </c>
      <c r="K102" s="2">
        <f t="shared" si="15"/>
        <v>72</v>
      </c>
      <c r="L102" s="2">
        <f t="shared" si="16"/>
        <v>1</v>
      </c>
      <c r="M102" s="2">
        <f>MONTH(statek[[#This Row],[data]])</f>
        <v>6</v>
      </c>
      <c r="N102" s="2">
        <f>YEAR(statek[[#This Row],[data]])</f>
        <v>2017</v>
      </c>
      <c r="O102" s="2">
        <f t="shared" si="17"/>
        <v>515100</v>
      </c>
    </row>
    <row r="103" spans="1:15" x14ac:dyDescent="0.2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2">
        <f t="shared" si="18"/>
        <v>0</v>
      </c>
      <c r="H103" s="2">
        <f t="shared" si="12"/>
        <v>22</v>
      </c>
      <c r="I103" s="2">
        <f t="shared" si="13"/>
        <v>87</v>
      </c>
      <c r="J103" s="2">
        <f t="shared" si="14"/>
        <v>51</v>
      </c>
      <c r="K103" s="2">
        <f t="shared" si="15"/>
        <v>72</v>
      </c>
      <c r="L103" s="2">
        <f t="shared" si="16"/>
        <v>1</v>
      </c>
      <c r="M103" s="2">
        <f>MONTH(statek[[#This Row],[data]])</f>
        <v>6</v>
      </c>
      <c r="N103" s="2">
        <f>YEAR(statek[[#This Row],[data]])</f>
        <v>2017</v>
      </c>
      <c r="O103" s="2">
        <f t="shared" si="17"/>
        <v>514600</v>
      </c>
    </row>
    <row r="104" spans="1:15" x14ac:dyDescent="0.2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2">
        <f t="shared" si="18"/>
        <v>0</v>
      </c>
      <c r="H104" s="2">
        <f t="shared" si="12"/>
        <v>22</v>
      </c>
      <c r="I104" s="2">
        <f t="shared" si="13"/>
        <v>87</v>
      </c>
      <c r="J104" s="2">
        <f t="shared" si="14"/>
        <v>51</v>
      </c>
      <c r="K104" s="2">
        <f t="shared" si="15"/>
        <v>72</v>
      </c>
      <c r="L104" s="2">
        <f t="shared" si="16"/>
        <v>9</v>
      </c>
      <c r="M104" s="2">
        <f>MONTH(statek[[#This Row],[data]])</f>
        <v>6</v>
      </c>
      <c r="N104" s="2">
        <f>YEAR(statek[[#This Row],[data]])</f>
        <v>2017</v>
      </c>
      <c r="O104" s="2">
        <f t="shared" si="17"/>
        <v>514288</v>
      </c>
    </row>
    <row r="105" spans="1:15" x14ac:dyDescent="0.2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2">
        <f t="shared" si="18"/>
        <v>0</v>
      </c>
      <c r="H105" s="2">
        <f t="shared" si="12"/>
        <v>22</v>
      </c>
      <c r="I105" s="2">
        <f t="shared" si="13"/>
        <v>87</v>
      </c>
      <c r="J105" s="2">
        <f t="shared" si="14"/>
        <v>51</v>
      </c>
      <c r="K105" s="2">
        <f t="shared" si="15"/>
        <v>117</v>
      </c>
      <c r="L105" s="2">
        <f t="shared" si="16"/>
        <v>9</v>
      </c>
      <c r="M105" s="2">
        <f>MONTH(statek[[#This Row],[data]])</f>
        <v>6</v>
      </c>
      <c r="N105" s="2">
        <f>YEAR(statek[[#This Row],[data]])</f>
        <v>2017</v>
      </c>
      <c r="O105" s="2">
        <f t="shared" si="17"/>
        <v>511498</v>
      </c>
    </row>
    <row r="106" spans="1:15" x14ac:dyDescent="0.2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2">
        <f t="shared" si="18"/>
        <v>24</v>
      </c>
      <c r="H106" s="2">
        <f t="shared" si="12"/>
        <v>22</v>
      </c>
      <c r="I106" s="2">
        <f t="shared" si="13"/>
        <v>87</v>
      </c>
      <c r="J106" s="2">
        <f t="shared" si="14"/>
        <v>51</v>
      </c>
      <c r="K106" s="2">
        <f t="shared" si="15"/>
        <v>1</v>
      </c>
      <c r="L106" s="2">
        <f t="shared" si="16"/>
        <v>9</v>
      </c>
      <c r="M106" s="2">
        <f>MONTH(statek[[#This Row],[data]])</f>
        <v>7</v>
      </c>
      <c r="N106" s="2">
        <f>YEAR(statek[[#This Row],[data]])</f>
        <v>2017</v>
      </c>
      <c r="O106" s="2">
        <f t="shared" si="17"/>
        <v>523098</v>
      </c>
    </row>
    <row r="107" spans="1:15" x14ac:dyDescent="0.2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2">
        <f t="shared" si="18"/>
        <v>0</v>
      </c>
      <c r="H107" s="2">
        <f t="shared" si="12"/>
        <v>22</v>
      </c>
      <c r="I107" s="2">
        <f t="shared" si="13"/>
        <v>87</v>
      </c>
      <c r="J107" s="2">
        <f t="shared" si="14"/>
        <v>80</v>
      </c>
      <c r="K107" s="2">
        <f t="shared" si="15"/>
        <v>1</v>
      </c>
      <c r="L107" s="2">
        <f t="shared" si="16"/>
        <v>9</v>
      </c>
      <c r="M107" s="2">
        <f>MONTH(statek[[#This Row],[data]])</f>
        <v>7</v>
      </c>
      <c r="N107" s="2">
        <f>YEAR(statek[[#This Row],[data]])</f>
        <v>2017</v>
      </c>
      <c r="O107" s="2">
        <f t="shared" si="17"/>
        <v>522547</v>
      </c>
    </row>
    <row r="108" spans="1:15" x14ac:dyDescent="0.2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2">
        <f t="shared" si="18"/>
        <v>12</v>
      </c>
      <c r="H108" s="2">
        <f t="shared" si="12"/>
        <v>22</v>
      </c>
      <c r="I108" s="2">
        <f t="shared" si="13"/>
        <v>82</v>
      </c>
      <c r="J108" s="2">
        <f t="shared" si="14"/>
        <v>80</v>
      </c>
      <c r="K108" s="2">
        <f t="shared" si="15"/>
        <v>1</v>
      </c>
      <c r="L108" s="2">
        <f t="shared" si="16"/>
        <v>9</v>
      </c>
      <c r="M108" s="2">
        <f>MONTH(statek[[#This Row],[data]])</f>
        <v>7</v>
      </c>
      <c r="N108" s="2">
        <f>YEAR(statek[[#This Row],[data]])</f>
        <v>2017</v>
      </c>
      <c r="O108" s="2">
        <f t="shared" si="17"/>
        <v>522717</v>
      </c>
    </row>
    <row r="109" spans="1:15" x14ac:dyDescent="0.2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2">
        <f t="shared" si="18"/>
        <v>0</v>
      </c>
      <c r="H109" s="2">
        <f t="shared" si="12"/>
        <v>0</v>
      </c>
      <c r="I109" s="2">
        <f t="shared" si="13"/>
        <v>82</v>
      </c>
      <c r="J109" s="2">
        <f t="shared" si="14"/>
        <v>80</v>
      </c>
      <c r="K109" s="2">
        <f t="shared" si="15"/>
        <v>1</v>
      </c>
      <c r="L109" s="2">
        <f t="shared" si="16"/>
        <v>9</v>
      </c>
      <c r="M109" s="2">
        <f>MONTH(statek[[#This Row],[data]])</f>
        <v>7</v>
      </c>
      <c r="N109" s="2">
        <f>YEAR(statek[[#This Row],[data]])</f>
        <v>2017</v>
      </c>
      <c r="O109" s="2">
        <f t="shared" si="17"/>
        <v>522959</v>
      </c>
    </row>
    <row r="110" spans="1:15" x14ac:dyDescent="0.2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2">
        <f t="shared" si="18"/>
        <v>0</v>
      </c>
      <c r="H110" s="2">
        <f t="shared" si="12"/>
        <v>0</v>
      </c>
      <c r="I110" s="2">
        <f t="shared" si="13"/>
        <v>82</v>
      </c>
      <c r="J110" s="2">
        <f t="shared" si="14"/>
        <v>117</v>
      </c>
      <c r="K110" s="2">
        <f t="shared" si="15"/>
        <v>1</v>
      </c>
      <c r="L110" s="2">
        <f t="shared" si="16"/>
        <v>9</v>
      </c>
      <c r="M110" s="2">
        <f>MONTH(statek[[#This Row],[data]])</f>
        <v>7</v>
      </c>
      <c r="N110" s="2">
        <f>YEAR(statek[[#This Row],[data]])</f>
        <v>2017</v>
      </c>
      <c r="O110" s="2">
        <f t="shared" si="17"/>
        <v>522145</v>
      </c>
    </row>
    <row r="111" spans="1:15" x14ac:dyDescent="0.2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2">
        <f t="shared" si="18"/>
        <v>0</v>
      </c>
      <c r="H111" s="2">
        <f t="shared" si="12"/>
        <v>0</v>
      </c>
      <c r="I111" s="2">
        <f t="shared" si="13"/>
        <v>82</v>
      </c>
      <c r="J111" s="2">
        <f t="shared" si="14"/>
        <v>117</v>
      </c>
      <c r="K111" s="2">
        <f t="shared" si="15"/>
        <v>11</v>
      </c>
      <c r="L111" s="2">
        <f t="shared" si="16"/>
        <v>9</v>
      </c>
      <c r="M111" s="2">
        <f>MONTH(statek[[#This Row],[data]])</f>
        <v>7</v>
      </c>
      <c r="N111" s="2">
        <f>YEAR(statek[[#This Row],[data]])</f>
        <v>2017</v>
      </c>
      <c r="O111" s="2">
        <f t="shared" si="17"/>
        <v>521445</v>
      </c>
    </row>
    <row r="112" spans="1:15" x14ac:dyDescent="0.2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2">
        <f t="shared" si="18"/>
        <v>0</v>
      </c>
      <c r="H112" s="2">
        <f t="shared" si="12"/>
        <v>0</v>
      </c>
      <c r="I112" s="2">
        <f t="shared" si="13"/>
        <v>82</v>
      </c>
      <c r="J112" s="2">
        <f t="shared" si="14"/>
        <v>117</v>
      </c>
      <c r="K112" s="2">
        <f t="shared" si="15"/>
        <v>11</v>
      </c>
      <c r="L112" s="2">
        <f t="shared" si="16"/>
        <v>51</v>
      </c>
      <c r="M112" s="2">
        <f>MONTH(statek[[#This Row],[data]])</f>
        <v>7</v>
      </c>
      <c r="N112" s="2">
        <f>YEAR(statek[[#This Row],[data]])</f>
        <v>2017</v>
      </c>
      <c r="O112" s="2">
        <f t="shared" si="17"/>
        <v>519597</v>
      </c>
    </row>
    <row r="113" spans="1:15" x14ac:dyDescent="0.2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2">
        <f t="shared" si="18"/>
        <v>16</v>
      </c>
      <c r="H113" s="2">
        <f t="shared" si="12"/>
        <v>0</v>
      </c>
      <c r="I113" s="2">
        <f t="shared" si="13"/>
        <v>82</v>
      </c>
      <c r="J113" s="2">
        <f t="shared" si="14"/>
        <v>117</v>
      </c>
      <c r="K113" s="2">
        <f t="shared" si="15"/>
        <v>0</v>
      </c>
      <c r="L113" s="2">
        <f t="shared" si="16"/>
        <v>51</v>
      </c>
      <c r="M113" s="2">
        <f>MONTH(statek[[#This Row],[data]])</f>
        <v>8</v>
      </c>
      <c r="N113" s="2">
        <f>YEAR(statek[[#This Row],[data]])</f>
        <v>2017</v>
      </c>
      <c r="O113" s="2">
        <f t="shared" si="17"/>
        <v>520631</v>
      </c>
    </row>
    <row r="114" spans="1:15" x14ac:dyDescent="0.2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2">
        <f t="shared" si="18"/>
        <v>0</v>
      </c>
      <c r="H114" s="2">
        <f t="shared" si="12"/>
        <v>0</v>
      </c>
      <c r="I114" s="2">
        <f t="shared" si="13"/>
        <v>82</v>
      </c>
      <c r="J114" s="2">
        <f t="shared" si="14"/>
        <v>117</v>
      </c>
      <c r="K114" s="2">
        <f t="shared" si="15"/>
        <v>0</v>
      </c>
      <c r="L114" s="2">
        <f t="shared" si="16"/>
        <v>3</v>
      </c>
      <c r="M114" s="2">
        <f>MONTH(statek[[#This Row],[data]])</f>
        <v>8</v>
      </c>
      <c r="N114" s="2">
        <f>YEAR(statek[[#This Row],[data]])</f>
        <v>2017</v>
      </c>
      <c r="O114" s="2">
        <f t="shared" si="17"/>
        <v>523463</v>
      </c>
    </row>
    <row r="115" spans="1:15" x14ac:dyDescent="0.2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2">
        <f t="shared" si="18"/>
        <v>0</v>
      </c>
      <c r="H115" s="2">
        <f t="shared" si="12"/>
        <v>0</v>
      </c>
      <c r="I115" s="2">
        <f t="shared" si="13"/>
        <v>82</v>
      </c>
      <c r="J115" s="2">
        <f t="shared" si="14"/>
        <v>137</v>
      </c>
      <c r="K115" s="2">
        <f t="shared" si="15"/>
        <v>0</v>
      </c>
      <c r="L115" s="2">
        <f t="shared" si="16"/>
        <v>3</v>
      </c>
      <c r="M115" s="2">
        <f>MONTH(statek[[#This Row],[data]])</f>
        <v>8</v>
      </c>
      <c r="N115" s="2">
        <f>YEAR(statek[[#This Row],[data]])</f>
        <v>2017</v>
      </c>
      <c r="O115" s="2">
        <f t="shared" si="17"/>
        <v>523043</v>
      </c>
    </row>
    <row r="116" spans="1:15" x14ac:dyDescent="0.2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2">
        <f t="shared" si="18"/>
        <v>0</v>
      </c>
      <c r="H116" s="2">
        <f t="shared" si="12"/>
        <v>0</v>
      </c>
      <c r="I116" s="2">
        <f t="shared" si="13"/>
        <v>108</v>
      </c>
      <c r="J116" s="2">
        <f t="shared" si="14"/>
        <v>137</v>
      </c>
      <c r="K116" s="2">
        <f t="shared" si="15"/>
        <v>0</v>
      </c>
      <c r="L116" s="2">
        <f t="shared" si="16"/>
        <v>3</v>
      </c>
      <c r="M116" s="2">
        <f>MONTH(statek[[#This Row],[data]])</f>
        <v>8</v>
      </c>
      <c r="N116" s="2">
        <f>YEAR(statek[[#This Row],[data]])</f>
        <v>2017</v>
      </c>
      <c r="O116" s="2">
        <f t="shared" si="17"/>
        <v>522393</v>
      </c>
    </row>
    <row r="117" spans="1:15" x14ac:dyDescent="0.2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2">
        <f t="shared" si="18"/>
        <v>14</v>
      </c>
      <c r="H117" s="2">
        <f t="shared" si="12"/>
        <v>24</v>
      </c>
      <c r="I117" s="2">
        <f t="shared" si="13"/>
        <v>108</v>
      </c>
      <c r="J117" s="2">
        <f t="shared" si="14"/>
        <v>137</v>
      </c>
      <c r="K117" s="2">
        <f t="shared" si="15"/>
        <v>0</v>
      </c>
      <c r="L117" s="2">
        <f t="shared" si="16"/>
        <v>3</v>
      </c>
      <c r="M117" s="2">
        <f>MONTH(statek[[#This Row],[data]])</f>
        <v>8</v>
      </c>
      <c r="N117" s="2">
        <f>YEAR(statek[[#This Row],[data]])</f>
        <v>2017</v>
      </c>
      <c r="O117" s="2">
        <f t="shared" si="17"/>
        <v>522177</v>
      </c>
    </row>
    <row r="118" spans="1:15" x14ac:dyDescent="0.2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2">
        <f t="shared" si="18"/>
        <v>0</v>
      </c>
      <c r="H118" s="2">
        <f t="shared" si="12"/>
        <v>24</v>
      </c>
      <c r="I118" s="2">
        <f t="shared" si="13"/>
        <v>108</v>
      </c>
      <c r="J118" s="2">
        <f t="shared" si="14"/>
        <v>137</v>
      </c>
      <c r="K118" s="2">
        <f t="shared" si="15"/>
        <v>38</v>
      </c>
      <c r="L118" s="2">
        <f t="shared" si="16"/>
        <v>3</v>
      </c>
      <c r="M118" s="2">
        <f>MONTH(statek[[#This Row],[data]])</f>
        <v>8</v>
      </c>
      <c r="N118" s="2">
        <f>YEAR(statek[[#This Row],[data]])</f>
        <v>2017</v>
      </c>
      <c r="O118" s="2">
        <f t="shared" si="17"/>
        <v>519593</v>
      </c>
    </row>
    <row r="119" spans="1:15" x14ac:dyDescent="0.2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2">
        <f t="shared" si="18"/>
        <v>0</v>
      </c>
      <c r="H119" s="2">
        <f t="shared" si="12"/>
        <v>24</v>
      </c>
      <c r="I119" s="2">
        <f t="shared" si="13"/>
        <v>108</v>
      </c>
      <c r="J119" s="2">
        <f t="shared" si="14"/>
        <v>151</v>
      </c>
      <c r="K119" s="2">
        <f t="shared" si="15"/>
        <v>38</v>
      </c>
      <c r="L119" s="2">
        <f t="shared" si="16"/>
        <v>3</v>
      </c>
      <c r="M119" s="2">
        <f>MONTH(statek[[#This Row],[data]])</f>
        <v>8</v>
      </c>
      <c r="N119" s="2">
        <f>YEAR(statek[[#This Row],[data]])</f>
        <v>2017</v>
      </c>
      <c r="O119" s="2">
        <f t="shared" si="17"/>
        <v>519299</v>
      </c>
    </row>
    <row r="120" spans="1:15" x14ac:dyDescent="0.2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2">
        <f t="shared" si="18"/>
        <v>0</v>
      </c>
      <c r="H120" s="2">
        <f t="shared" si="12"/>
        <v>24</v>
      </c>
      <c r="I120" s="2">
        <f t="shared" si="13"/>
        <v>108</v>
      </c>
      <c r="J120" s="2">
        <f t="shared" si="14"/>
        <v>151</v>
      </c>
      <c r="K120" s="2">
        <f t="shared" si="15"/>
        <v>38</v>
      </c>
      <c r="L120" s="2">
        <f t="shared" si="16"/>
        <v>7</v>
      </c>
      <c r="M120" s="2">
        <f>MONTH(statek[[#This Row],[data]])</f>
        <v>8</v>
      </c>
      <c r="N120" s="2">
        <f>YEAR(statek[[#This Row],[data]])</f>
        <v>2017</v>
      </c>
      <c r="O120" s="2">
        <f t="shared" si="17"/>
        <v>519127</v>
      </c>
    </row>
    <row r="121" spans="1:15" x14ac:dyDescent="0.2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2">
        <f t="shared" si="18"/>
        <v>18</v>
      </c>
      <c r="H121" s="2">
        <f t="shared" si="12"/>
        <v>24</v>
      </c>
      <c r="I121" s="2">
        <f t="shared" si="13"/>
        <v>89</v>
      </c>
      <c r="J121" s="2">
        <f t="shared" si="14"/>
        <v>151</v>
      </c>
      <c r="K121" s="2">
        <f t="shared" si="15"/>
        <v>38</v>
      </c>
      <c r="L121" s="2">
        <f t="shared" si="16"/>
        <v>7</v>
      </c>
      <c r="M121" s="2">
        <f>MONTH(statek[[#This Row],[data]])</f>
        <v>9</v>
      </c>
      <c r="N121" s="2">
        <f>YEAR(statek[[#This Row],[data]])</f>
        <v>2017</v>
      </c>
      <c r="O121" s="2">
        <f t="shared" si="17"/>
        <v>519811</v>
      </c>
    </row>
    <row r="122" spans="1:15" x14ac:dyDescent="0.2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2">
        <f t="shared" si="18"/>
        <v>0</v>
      </c>
      <c r="H122" s="2">
        <f t="shared" si="12"/>
        <v>24</v>
      </c>
      <c r="I122" s="2">
        <f t="shared" si="13"/>
        <v>89</v>
      </c>
      <c r="J122" s="2">
        <f t="shared" si="14"/>
        <v>151</v>
      </c>
      <c r="K122" s="2">
        <f t="shared" si="15"/>
        <v>68</v>
      </c>
      <c r="L122" s="2">
        <f t="shared" si="16"/>
        <v>7</v>
      </c>
      <c r="M122" s="2">
        <f>MONTH(statek[[#This Row],[data]])</f>
        <v>9</v>
      </c>
      <c r="N122" s="2">
        <f>YEAR(statek[[#This Row],[data]])</f>
        <v>2017</v>
      </c>
      <c r="O122" s="2">
        <f t="shared" si="17"/>
        <v>517861</v>
      </c>
    </row>
    <row r="123" spans="1:15" x14ac:dyDescent="0.2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2">
        <f t="shared" si="18"/>
        <v>25</v>
      </c>
      <c r="H123" s="2">
        <f t="shared" si="12"/>
        <v>24</v>
      </c>
      <c r="I123" s="2">
        <f t="shared" si="13"/>
        <v>89</v>
      </c>
      <c r="J123" s="2">
        <f t="shared" si="14"/>
        <v>151</v>
      </c>
      <c r="K123" s="2">
        <f t="shared" si="15"/>
        <v>68</v>
      </c>
      <c r="L123" s="2">
        <f t="shared" si="16"/>
        <v>1</v>
      </c>
      <c r="M123" s="2">
        <f>MONTH(statek[[#This Row],[data]])</f>
        <v>10</v>
      </c>
      <c r="N123" s="2">
        <f>YEAR(statek[[#This Row],[data]])</f>
        <v>2017</v>
      </c>
      <c r="O123" s="2">
        <f t="shared" si="17"/>
        <v>518239</v>
      </c>
    </row>
    <row r="124" spans="1:15" x14ac:dyDescent="0.2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2">
        <f t="shared" si="18"/>
        <v>0</v>
      </c>
      <c r="H124" s="2">
        <f t="shared" si="12"/>
        <v>24</v>
      </c>
      <c r="I124" s="2">
        <f t="shared" si="13"/>
        <v>89</v>
      </c>
      <c r="J124" s="2">
        <f t="shared" si="14"/>
        <v>151</v>
      </c>
      <c r="K124" s="2">
        <f t="shared" si="15"/>
        <v>111</v>
      </c>
      <c r="L124" s="2">
        <f t="shared" si="16"/>
        <v>1</v>
      </c>
      <c r="M124" s="2">
        <f>MONTH(statek[[#This Row],[data]])</f>
        <v>10</v>
      </c>
      <c r="N124" s="2">
        <f>YEAR(statek[[#This Row],[data]])</f>
        <v>2017</v>
      </c>
      <c r="O124" s="2">
        <f t="shared" si="17"/>
        <v>515702</v>
      </c>
    </row>
    <row r="125" spans="1:15" x14ac:dyDescent="0.2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2">
        <f t="shared" si="18"/>
        <v>20</v>
      </c>
      <c r="H125" s="2">
        <f t="shared" si="12"/>
        <v>24</v>
      </c>
      <c r="I125" s="2">
        <f t="shared" si="13"/>
        <v>89</v>
      </c>
      <c r="J125" s="2">
        <f t="shared" si="14"/>
        <v>151</v>
      </c>
      <c r="K125" s="2">
        <f t="shared" si="15"/>
        <v>111</v>
      </c>
      <c r="L125" s="2">
        <f t="shared" si="16"/>
        <v>0</v>
      </c>
      <c r="M125" s="2">
        <f>MONTH(statek[[#This Row],[data]])</f>
        <v>11</v>
      </c>
      <c r="N125" s="2">
        <f>YEAR(statek[[#This Row],[data]])</f>
        <v>2017</v>
      </c>
      <c r="O125" s="2">
        <f t="shared" si="17"/>
        <v>515763</v>
      </c>
    </row>
    <row r="126" spans="1:15" x14ac:dyDescent="0.2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2">
        <f t="shared" si="18"/>
        <v>0</v>
      </c>
      <c r="H126" s="2">
        <f t="shared" si="12"/>
        <v>24</v>
      </c>
      <c r="I126" s="2">
        <f t="shared" si="13"/>
        <v>89</v>
      </c>
      <c r="J126" s="2">
        <f t="shared" si="14"/>
        <v>4</v>
      </c>
      <c r="K126" s="2">
        <f t="shared" si="15"/>
        <v>111</v>
      </c>
      <c r="L126" s="2">
        <f t="shared" si="16"/>
        <v>0</v>
      </c>
      <c r="M126" s="2">
        <f>MONTH(statek[[#This Row],[data]])</f>
        <v>11</v>
      </c>
      <c r="N126" s="2">
        <f>YEAR(statek[[#This Row],[data]])</f>
        <v>2017</v>
      </c>
      <c r="O126" s="2">
        <f t="shared" si="17"/>
        <v>520173</v>
      </c>
    </row>
    <row r="127" spans="1:15" x14ac:dyDescent="0.2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2">
        <f t="shared" si="18"/>
        <v>0</v>
      </c>
      <c r="H127" s="2">
        <f t="shared" si="12"/>
        <v>39</v>
      </c>
      <c r="I127" s="2">
        <f t="shared" si="13"/>
        <v>89</v>
      </c>
      <c r="J127" s="2">
        <f t="shared" si="14"/>
        <v>4</v>
      </c>
      <c r="K127" s="2">
        <f t="shared" si="15"/>
        <v>111</v>
      </c>
      <c r="L127" s="2">
        <f t="shared" si="16"/>
        <v>0</v>
      </c>
      <c r="M127" s="2">
        <f>MONTH(statek[[#This Row],[data]])</f>
        <v>11</v>
      </c>
      <c r="N127" s="2">
        <f>YEAR(statek[[#This Row],[data]])</f>
        <v>2017</v>
      </c>
      <c r="O127" s="2">
        <f t="shared" si="17"/>
        <v>520053</v>
      </c>
    </row>
    <row r="128" spans="1:15" x14ac:dyDescent="0.2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2">
        <f t="shared" si="18"/>
        <v>0</v>
      </c>
      <c r="H128" s="2">
        <f t="shared" si="12"/>
        <v>39</v>
      </c>
      <c r="I128" s="2">
        <f t="shared" si="13"/>
        <v>89</v>
      </c>
      <c r="J128" s="2">
        <f t="shared" si="14"/>
        <v>4</v>
      </c>
      <c r="K128" s="2">
        <f t="shared" si="15"/>
        <v>135</v>
      </c>
      <c r="L128" s="2">
        <f t="shared" si="16"/>
        <v>0</v>
      </c>
      <c r="M128" s="2">
        <f>MONTH(statek[[#This Row],[data]])</f>
        <v>11</v>
      </c>
      <c r="N128" s="2">
        <f>YEAR(statek[[#This Row],[data]])</f>
        <v>2017</v>
      </c>
      <c r="O128" s="2">
        <f t="shared" si="17"/>
        <v>518541</v>
      </c>
    </row>
    <row r="129" spans="1:15" x14ac:dyDescent="0.2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2">
        <f t="shared" si="18"/>
        <v>0</v>
      </c>
      <c r="H129" s="2">
        <f t="shared" si="12"/>
        <v>39</v>
      </c>
      <c r="I129" s="2">
        <f t="shared" si="13"/>
        <v>108</v>
      </c>
      <c r="J129" s="2">
        <f t="shared" si="14"/>
        <v>4</v>
      </c>
      <c r="K129" s="2">
        <f t="shared" si="15"/>
        <v>135</v>
      </c>
      <c r="L129" s="2">
        <f t="shared" si="16"/>
        <v>0</v>
      </c>
      <c r="M129" s="2">
        <f>MONTH(statek[[#This Row],[data]])</f>
        <v>11</v>
      </c>
      <c r="N129" s="2">
        <f>YEAR(statek[[#This Row],[data]])</f>
        <v>2017</v>
      </c>
      <c r="O129" s="2">
        <f t="shared" si="17"/>
        <v>518085</v>
      </c>
    </row>
    <row r="130" spans="1:15" x14ac:dyDescent="0.2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2">
        <f t="shared" si="18"/>
        <v>23</v>
      </c>
      <c r="H130" s="2">
        <f t="shared" si="12"/>
        <v>39</v>
      </c>
      <c r="I130" s="2">
        <f t="shared" si="13"/>
        <v>108</v>
      </c>
      <c r="J130" s="2">
        <f t="shared" si="14"/>
        <v>4</v>
      </c>
      <c r="K130" s="2">
        <f t="shared" si="15"/>
        <v>1</v>
      </c>
      <c r="L130" s="2">
        <f t="shared" si="16"/>
        <v>0</v>
      </c>
      <c r="M130" s="2">
        <f>MONTH(statek[[#This Row],[data]])</f>
        <v>11</v>
      </c>
      <c r="N130" s="2">
        <f>YEAR(statek[[#This Row],[data]])</f>
        <v>2017</v>
      </c>
      <c r="O130" s="2">
        <f t="shared" si="17"/>
        <v>531351</v>
      </c>
    </row>
    <row r="131" spans="1:15" x14ac:dyDescent="0.2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2">
        <f t="shared" si="18"/>
        <v>0</v>
      </c>
      <c r="H131" s="2">
        <f t="shared" si="12"/>
        <v>39</v>
      </c>
      <c r="I131" s="2">
        <f t="shared" si="13"/>
        <v>108</v>
      </c>
      <c r="J131" s="2">
        <f t="shared" si="14"/>
        <v>4</v>
      </c>
      <c r="K131" s="2">
        <f t="shared" si="15"/>
        <v>1</v>
      </c>
      <c r="L131" s="2">
        <f t="shared" si="16"/>
        <v>12</v>
      </c>
      <c r="M131" s="2">
        <f>MONTH(statek[[#This Row],[data]])</f>
        <v>11</v>
      </c>
      <c r="N131" s="2">
        <f>YEAR(statek[[#This Row],[data]])</f>
        <v>2017</v>
      </c>
      <c r="O131" s="2">
        <f t="shared" si="17"/>
        <v>530895</v>
      </c>
    </row>
    <row r="132" spans="1:15" x14ac:dyDescent="0.2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2">
        <f t="shared" si="18"/>
        <v>17</v>
      </c>
      <c r="H132" s="2">
        <f t="shared" ref="H132:H195" si="19">IF($C132="T1", H131+IF($D132="Z",$E132,-$E132), H131)</f>
        <v>39</v>
      </c>
      <c r="I132" s="2">
        <f t="shared" ref="I132:I195" si="20">IF($C132="T2", I131+IF($D132="Z",$E132,-$E132), I131)</f>
        <v>108</v>
      </c>
      <c r="J132" s="2">
        <f t="shared" ref="J132:J195" si="21">IF($C132="T3", J131+IF($D132="Z",$E132,-$E132), J131)</f>
        <v>0</v>
      </c>
      <c r="K132" s="2">
        <f t="shared" ref="K132:K195" si="22">IF($C132="T4", K131+IF($D132="Z",$E132,-$E132), K131)</f>
        <v>1</v>
      </c>
      <c r="L132" s="2">
        <f t="shared" ref="L132:L195" si="23">IF($C132="T5", L131+IF($D132="Z",$E132,-$E132), L131)</f>
        <v>12</v>
      </c>
      <c r="M132" s="2">
        <f>MONTH(statek[[#This Row],[data]])</f>
        <v>12</v>
      </c>
      <c r="N132" s="2">
        <f>YEAR(statek[[#This Row],[data]])</f>
        <v>2017</v>
      </c>
      <c r="O132" s="2">
        <f t="shared" ref="O132:O195" si="24">IF(D132="Z",-E132*F132, E132*F132)+O131</f>
        <v>531015</v>
      </c>
    </row>
    <row r="133" spans="1:15" x14ac:dyDescent="0.2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2">
        <f t="shared" si="18"/>
        <v>0</v>
      </c>
      <c r="H133" s="2">
        <f t="shared" si="19"/>
        <v>65</v>
      </c>
      <c r="I133" s="2">
        <f t="shared" si="20"/>
        <v>108</v>
      </c>
      <c r="J133" s="2">
        <f t="shared" si="21"/>
        <v>0</v>
      </c>
      <c r="K133" s="2">
        <f t="shared" si="22"/>
        <v>1</v>
      </c>
      <c r="L133" s="2">
        <f t="shared" si="23"/>
        <v>12</v>
      </c>
      <c r="M133" s="2">
        <f>MONTH(statek[[#This Row],[data]])</f>
        <v>12</v>
      </c>
      <c r="N133" s="2">
        <f>YEAR(statek[[#This Row],[data]])</f>
        <v>2017</v>
      </c>
      <c r="O133" s="2">
        <f t="shared" si="24"/>
        <v>530807</v>
      </c>
    </row>
    <row r="134" spans="1:15" x14ac:dyDescent="0.2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2">
        <f t="shared" si="18"/>
        <v>0</v>
      </c>
      <c r="H134" s="2">
        <f t="shared" si="19"/>
        <v>65</v>
      </c>
      <c r="I134" s="2">
        <f t="shared" si="20"/>
        <v>108</v>
      </c>
      <c r="J134" s="2">
        <f t="shared" si="21"/>
        <v>0</v>
      </c>
      <c r="K134" s="2">
        <f t="shared" si="22"/>
        <v>39</v>
      </c>
      <c r="L134" s="2">
        <f t="shared" si="23"/>
        <v>12</v>
      </c>
      <c r="M134" s="2">
        <f>MONTH(statek[[#This Row],[data]])</f>
        <v>12</v>
      </c>
      <c r="N134" s="2">
        <f>YEAR(statek[[#This Row],[data]])</f>
        <v>2017</v>
      </c>
      <c r="O134" s="2">
        <f t="shared" si="24"/>
        <v>528299</v>
      </c>
    </row>
    <row r="135" spans="1:15" x14ac:dyDescent="0.2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2">
        <f t="shared" si="18"/>
        <v>21</v>
      </c>
      <c r="H135" s="2">
        <f t="shared" si="19"/>
        <v>65</v>
      </c>
      <c r="I135" s="2">
        <f t="shared" si="20"/>
        <v>108</v>
      </c>
      <c r="J135" s="2">
        <f t="shared" si="21"/>
        <v>0</v>
      </c>
      <c r="K135" s="2">
        <f t="shared" si="22"/>
        <v>1</v>
      </c>
      <c r="L135" s="2">
        <f t="shared" si="23"/>
        <v>12</v>
      </c>
      <c r="M135" s="2">
        <f>MONTH(statek[[#This Row],[data]])</f>
        <v>1</v>
      </c>
      <c r="N135" s="2">
        <f>YEAR(statek[[#This Row],[data]])</f>
        <v>2018</v>
      </c>
      <c r="O135" s="2">
        <f t="shared" si="24"/>
        <v>532023</v>
      </c>
    </row>
    <row r="136" spans="1:15" x14ac:dyDescent="0.2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2">
        <f t="shared" ref="G136:G199" si="25">IF(A136=A135,0,A136-A135-1)</f>
        <v>0</v>
      </c>
      <c r="H136" s="2">
        <f t="shared" si="19"/>
        <v>65</v>
      </c>
      <c r="I136" s="2">
        <f t="shared" si="20"/>
        <v>64</v>
      </c>
      <c r="J136" s="2">
        <f t="shared" si="21"/>
        <v>0</v>
      </c>
      <c r="K136" s="2">
        <f t="shared" si="22"/>
        <v>1</v>
      </c>
      <c r="L136" s="2">
        <f t="shared" si="23"/>
        <v>12</v>
      </c>
      <c r="M136" s="2">
        <f>MONTH(statek[[#This Row],[data]])</f>
        <v>1</v>
      </c>
      <c r="N136" s="2">
        <f>YEAR(statek[[#This Row],[data]])</f>
        <v>2018</v>
      </c>
      <c r="O136" s="2">
        <f t="shared" si="24"/>
        <v>533651</v>
      </c>
    </row>
    <row r="137" spans="1:15" x14ac:dyDescent="0.2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2">
        <f t="shared" si="25"/>
        <v>0</v>
      </c>
      <c r="H137" s="2">
        <f t="shared" si="19"/>
        <v>86</v>
      </c>
      <c r="I137" s="2">
        <f t="shared" si="20"/>
        <v>64</v>
      </c>
      <c r="J137" s="2">
        <f t="shared" si="21"/>
        <v>0</v>
      </c>
      <c r="K137" s="2">
        <f t="shared" si="22"/>
        <v>1</v>
      </c>
      <c r="L137" s="2">
        <f t="shared" si="23"/>
        <v>12</v>
      </c>
      <c r="M137" s="2">
        <f>MONTH(statek[[#This Row],[data]])</f>
        <v>1</v>
      </c>
      <c r="N137" s="2">
        <f>YEAR(statek[[#This Row],[data]])</f>
        <v>2018</v>
      </c>
      <c r="O137" s="2">
        <f t="shared" si="24"/>
        <v>533483</v>
      </c>
    </row>
    <row r="138" spans="1:15" x14ac:dyDescent="0.2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2">
        <f t="shared" si="25"/>
        <v>0</v>
      </c>
      <c r="H138" s="2">
        <f t="shared" si="19"/>
        <v>86</v>
      </c>
      <c r="I138" s="2">
        <f t="shared" si="20"/>
        <v>64</v>
      </c>
      <c r="J138" s="2">
        <f t="shared" si="21"/>
        <v>0</v>
      </c>
      <c r="K138" s="2">
        <f t="shared" si="22"/>
        <v>1</v>
      </c>
      <c r="L138" s="2">
        <f t="shared" si="23"/>
        <v>22</v>
      </c>
      <c r="M138" s="2">
        <f>MONTH(statek[[#This Row],[data]])</f>
        <v>1</v>
      </c>
      <c r="N138" s="2">
        <f>YEAR(statek[[#This Row],[data]])</f>
        <v>2018</v>
      </c>
      <c r="O138" s="2">
        <f t="shared" si="24"/>
        <v>533093</v>
      </c>
    </row>
    <row r="139" spans="1:15" x14ac:dyDescent="0.2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2">
        <f t="shared" si="25"/>
        <v>24</v>
      </c>
      <c r="H139" s="2">
        <f t="shared" si="19"/>
        <v>86</v>
      </c>
      <c r="I139" s="2">
        <f t="shared" si="20"/>
        <v>49</v>
      </c>
      <c r="J139" s="2">
        <f t="shared" si="21"/>
        <v>0</v>
      </c>
      <c r="K139" s="2">
        <f t="shared" si="22"/>
        <v>1</v>
      </c>
      <c r="L139" s="2">
        <f t="shared" si="23"/>
        <v>22</v>
      </c>
      <c r="M139" s="2">
        <f>MONTH(statek[[#This Row],[data]])</f>
        <v>1</v>
      </c>
      <c r="N139" s="2">
        <f>YEAR(statek[[#This Row],[data]])</f>
        <v>2018</v>
      </c>
      <c r="O139" s="2">
        <f t="shared" si="24"/>
        <v>533663</v>
      </c>
    </row>
    <row r="140" spans="1:15" x14ac:dyDescent="0.2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2">
        <f t="shared" si="25"/>
        <v>0</v>
      </c>
      <c r="H140" s="2">
        <f t="shared" si="19"/>
        <v>86</v>
      </c>
      <c r="I140" s="2">
        <f t="shared" si="20"/>
        <v>49</v>
      </c>
      <c r="J140" s="2">
        <f t="shared" si="21"/>
        <v>0</v>
      </c>
      <c r="K140" s="2">
        <f t="shared" si="22"/>
        <v>1</v>
      </c>
      <c r="L140" s="2">
        <f t="shared" si="23"/>
        <v>0</v>
      </c>
      <c r="M140" s="2">
        <f>MONTH(statek[[#This Row],[data]])</f>
        <v>1</v>
      </c>
      <c r="N140" s="2">
        <f>YEAR(statek[[#This Row],[data]])</f>
        <v>2018</v>
      </c>
      <c r="O140" s="2">
        <f t="shared" si="24"/>
        <v>535049</v>
      </c>
    </row>
    <row r="141" spans="1:15" x14ac:dyDescent="0.2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2">
        <f t="shared" si="25"/>
        <v>0</v>
      </c>
      <c r="H141" s="2">
        <f t="shared" si="19"/>
        <v>86</v>
      </c>
      <c r="I141" s="2">
        <f t="shared" si="20"/>
        <v>49</v>
      </c>
      <c r="J141" s="2">
        <f t="shared" si="21"/>
        <v>0</v>
      </c>
      <c r="K141" s="2">
        <f t="shared" si="22"/>
        <v>10</v>
      </c>
      <c r="L141" s="2">
        <f t="shared" si="23"/>
        <v>0</v>
      </c>
      <c r="M141" s="2">
        <f>MONTH(statek[[#This Row],[data]])</f>
        <v>1</v>
      </c>
      <c r="N141" s="2">
        <f>YEAR(statek[[#This Row],[data]])</f>
        <v>2018</v>
      </c>
      <c r="O141" s="2">
        <f t="shared" si="24"/>
        <v>534509</v>
      </c>
    </row>
    <row r="142" spans="1:15" x14ac:dyDescent="0.2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2">
        <f t="shared" si="25"/>
        <v>0</v>
      </c>
      <c r="H142" s="2">
        <f t="shared" si="19"/>
        <v>86</v>
      </c>
      <c r="I142" s="2">
        <f t="shared" si="20"/>
        <v>49</v>
      </c>
      <c r="J142" s="2">
        <f t="shared" si="21"/>
        <v>6</v>
      </c>
      <c r="K142" s="2">
        <f t="shared" si="22"/>
        <v>10</v>
      </c>
      <c r="L142" s="2">
        <f t="shared" si="23"/>
        <v>0</v>
      </c>
      <c r="M142" s="2">
        <f>MONTH(statek[[#This Row],[data]])</f>
        <v>1</v>
      </c>
      <c r="N142" s="2">
        <f>YEAR(statek[[#This Row],[data]])</f>
        <v>2018</v>
      </c>
      <c r="O142" s="2">
        <f t="shared" si="24"/>
        <v>534395</v>
      </c>
    </row>
    <row r="143" spans="1:15" x14ac:dyDescent="0.2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2">
        <f t="shared" si="25"/>
        <v>0</v>
      </c>
      <c r="H143" s="2">
        <f t="shared" si="19"/>
        <v>90</v>
      </c>
      <c r="I143" s="2">
        <f t="shared" si="20"/>
        <v>49</v>
      </c>
      <c r="J143" s="2">
        <f t="shared" si="21"/>
        <v>6</v>
      </c>
      <c r="K143" s="2">
        <f t="shared" si="22"/>
        <v>10</v>
      </c>
      <c r="L143" s="2">
        <f t="shared" si="23"/>
        <v>0</v>
      </c>
      <c r="M143" s="2">
        <f>MONTH(statek[[#This Row],[data]])</f>
        <v>1</v>
      </c>
      <c r="N143" s="2">
        <f>YEAR(statek[[#This Row],[data]])</f>
        <v>2018</v>
      </c>
      <c r="O143" s="2">
        <f t="shared" si="24"/>
        <v>534363</v>
      </c>
    </row>
    <row r="144" spans="1:15" x14ac:dyDescent="0.2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2">
        <f t="shared" si="25"/>
        <v>0</v>
      </c>
      <c r="H144" s="2">
        <f t="shared" si="19"/>
        <v>90</v>
      </c>
      <c r="I144" s="2">
        <f t="shared" si="20"/>
        <v>49</v>
      </c>
      <c r="J144" s="2">
        <f t="shared" si="21"/>
        <v>0</v>
      </c>
      <c r="K144" s="2">
        <f t="shared" si="22"/>
        <v>10</v>
      </c>
      <c r="L144" s="2">
        <f t="shared" si="23"/>
        <v>0</v>
      </c>
      <c r="M144" s="2">
        <f>MONTH(statek[[#This Row],[data]])</f>
        <v>1</v>
      </c>
      <c r="N144" s="2">
        <f>YEAR(statek[[#This Row],[data]])</f>
        <v>2018</v>
      </c>
      <c r="O144" s="2">
        <f t="shared" si="24"/>
        <v>534513</v>
      </c>
    </row>
    <row r="145" spans="1:15" x14ac:dyDescent="0.2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2">
        <f t="shared" si="25"/>
        <v>0</v>
      </c>
      <c r="H145" s="2">
        <f t="shared" si="19"/>
        <v>90</v>
      </c>
      <c r="I145" s="2">
        <f t="shared" si="20"/>
        <v>49</v>
      </c>
      <c r="J145" s="2">
        <f t="shared" si="21"/>
        <v>0</v>
      </c>
      <c r="K145" s="2">
        <f t="shared" si="22"/>
        <v>58</v>
      </c>
      <c r="L145" s="2">
        <f t="shared" si="23"/>
        <v>0</v>
      </c>
      <c r="M145" s="2">
        <f>MONTH(statek[[#This Row],[data]])</f>
        <v>1</v>
      </c>
      <c r="N145" s="2">
        <f>YEAR(statek[[#This Row],[data]])</f>
        <v>2018</v>
      </c>
      <c r="O145" s="2">
        <f t="shared" si="24"/>
        <v>530721</v>
      </c>
    </row>
    <row r="146" spans="1:15" x14ac:dyDescent="0.2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2">
        <f t="shared" si="25"/>
        <v>16</v>
      </c>
      <c r="H146" s="2">
        <f t="shared" si="19"/>
        <v>90</v>
      </c>
      <c r="I146" s="2">
        <f t="shared" si="20"/>
        <v>49</v>
      </c>
      <c r="J146" s="2">
        <f t="shared" si="21"/>
        <v>0</v>
      </c>
      <c r="K146" s="2">
        <f t="shared" si="22"/>
        <v>58</v>
      </c>
      <c r="L146" s="2">
        <f t="shared" si="23"/>
        <v>34</v>
      </c>
      <c r="M146" s="2">
        <f>MONTH(statek[[#This Row],[data]])</f>
        <v>2</v>
      </c>
      <c r="N146" s="2">
        <f>YEAR(statek[[#This Row],[data]])</f>
        <v>2018</v>
      </c>
      <c r="O146" s="2">
        <f t="shared" si="24"/>
        <v>529293</v>
      </c>
    </row>
    <row r="147" spans="1:15" x14ac:dyDescent="0.2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2">
        <f t="shared" si="25"/>
        <v>0</v>
      </c>
      <c r="H147" s="2">
        <f t="shared" si="19"/>
        <v>90</v>
      </c>
      <c r="I147" s="2">
        <f t="shared" si="20"/>
        <v>0</v>
      </c>
      <c r="J147" s="2">
        <f t="shared" si="21"/>
        <v>0</v>
      </c>
      <c r="K147" s="2">
        <f t="shared" si="22"/>
        <v>58</v>
      </c>
      <c r="L147" s="2">
        <f t="shared" si="23"/>
        <v>34</v>
      </c>
      <c r="M147" s="2">
        <f>MONTH(statek[[#This Row],[data]])</f>
        <v>2</v>
      </c>
      <c r="N147" s="2">
        <f>YEAR(statek[[#This Row],[data]])</f>
        <v>2018</v>
      </c>
      <c r="O147" s="2">
        <f t="shared" si="24"/>
        <v>531008</v>
      </c>
    </row>
    <row r="148" spans="1:15" x14ac:dyDescent="0.2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2">
        <f t="shared" si="25"/>
        <v>0</v>
      </c>
      <c r="H148" s="2">
        <f t="shared" si="19"/>
        <v>100</v>
      </c>
      <c r="I148" s="2">
        <f t="shared" si="20"/>
        <v>0</v>
      </c>
      <c r="J148" s="2">
        <f t="shared" si="21"/>
        <v>0</v>
      </c>
      <c r="K148" s="2">
        <f t="shared" si="22"/>
        <v>58</v>
      </c>
      <c r="L148" s="2">
        <f t="shared" si="23"/>
        <v>34</v>
      </c>
      <c r="M148" s="2">
        <f>MONTH(statek[[#This Row],[data]])</f>
        <v>2</v>
      </c>
      <c r="N148" s="2">
        <f>YEAR(statek[[#This Row],[data]])</f>
        <v>2018</v>
      </c>
      <c r="O148" s="2">
        <f t="shared" si="24"/>
        <v>530928</v>
      </c>
    </row>
    <row r="149" spans="1:15" x14ac:dyDescent="0.2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2">
        <f t="shared" si="25"/>
        <v>0</v>
      </c>
      <c r="H149" s="2">
        <f t="shared" si="19"/>
        <v>100</v>
      </c>
      <c r="I149" s="2">
        <f t="shared" si="20"/>
        <v>0</v>
      </c>
      <c r="J149" s="2">
        <f t="shared" si="21"/>
        <v>47</v>
      </c>
      <c r="K149" s="2">
        <f t="shared" si="22"/>
        <v>58</v>
      </c>
      <c r="L149" s="2">
        <f t="shared" si="23"/>
        <v>34</v>
      </c>
      <c r="M149" s="2">
        <f>MONTH(statek[[#This Row],[data]])</f>
        <v>2</v>
      </c>
      <c r="N149" s="2">
        <f>YEAR(statek[[#This Row],[data]])</f>
        <v>2018</v>
      </c>
      <c r="O149" s="2">
        <f t="shared" si="24"/>
        <v>529941</v>
      </c>
    </row>
    <row r="150" spans="1:15" x14ac:dyDescent="0.2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2">
        <f t="shared" si="25"/>
        <v>0</v>
      </c>
      <c r="H150" s="2">
        <f t="shared" si="19"/>
        <v>100</v>
      </c>
      <c r="I150" s="2">
        <f t="shared" si="20"/>
        <v>0</v>
      </c>
      <c r="J150" s="2">
        <f t="shared" si="21"/>
        <v>47</v>
      </c>
      <c r="K150" s="2">
        <f t="shared" si="22"/>
        <v>106</v>
      </c>
      <c r="L150" s="2">
        <f t="shared" si="23"/>
        <v>34</v>
      </c>
      <c r="M150" s="2">
        <f>MONTH(statek[[#This Row],[data]])</f>
        <v>2</v>
      </c>
      <c r="N150" s="2">
        <f>YEAR(statek[[#This Row],[data]])</f>
        <v>2018</v>
      </c>
      <c r="O150" s="2">
        <f t="shared" si="24"/>
        <v>526773</v>
      </c>
    </row>
    <row r="151" spans="1:15" x14ac:dyDescent="0.2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2">
        <f t="shared" si="25"/>
        <v>14</v>
      </c>
      <c r="H151" s="2">
        <f t="shared" si="19"/>
        <v>100</v>
      </c>
      <c r="I151" s="2">
        <f t="shared" si="20"/>
        <v>0</v>
      </c>
      <c r="J151" s="2">
        <f t="shared" si="21"/>
        <v>47</v>
      </c>
      <c r="K151" s="2">
        <f t="shared" si="22"/>
        <v>106</v>
      </c>
      <c r="L151" s="2">
        <f t="shared" si="23"/>
        <v>0</v>
      </c>
      <c r="M151" s="2">
        <f>MONTH(statek[[#This Row],[data]])</f>
        <v>3</v>
      </c>
      <c r="N151" s="2">
        <f>YEAR(statek[[#This Row],[data]])</f>
        <v>2018</v>
      </c>
      <c r="O151" s="2">
        <f t="shared" si="24"/>
        <v>528745</v>
      </c>
    </row>
    <row r="152" spans="1:15" x14ac:dyDescent="0.2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2">
        <f t="shared" si="25"/>
        <v>0</v>
      </c>
      <c r="H152" s="2">
        <f t="shared" si="19"/>
        <v>105</v>
      </c>
      <c r="I152" s="2">
        <f t="shared" si="20"/>
        <v>0</v>
      </c>
      <c r="J152" s="2">
        <f t="shared" si="21"/>
        <v>47</v>
      </c>
      <c r="K152" s="2">
        <f t="shared" si="22"/>
        <v>106</v>
      </c>
      <c r="L152" s="2">
        <f t="shared" si="23"/>
        <v>0</v>
      </c>
      <c r="M152" s="2">
        <f>MONTH(statek[[#This Row],[data]])</f>
        <v>3</v>
      </c>
      <c r="N152" s="2">
        <f>YEAR(statek[[#This Row],[data]])</f>
        <v>2018</v>
      </c>
      <c r="O152" s="2">
        <f t="shared" si="24"/>
        <v>528700</v>
      </c>
    </row>
    <row r="153" spans="1:15" x14ac:dyDescent="0.2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2">
        <f t="shared" si="25"/>
        <v>18</v>
      </c>
      <c r="H153" s="2">
        <f t="shared" si="19"/>
        <v>105</v>
      </c>
      <c r="I153" s="2">
        <f t="shared" si="20"/>
        <v>0</v>
      </c>
      <c r="J153" s="2">
        <f t="shared" si="21"/>
        <v>1</v>
      </c>
      <c r="K153" s="2">
        <f t="shared" si="22"/>
        <v>106</v>
      </c>
      <c r="L153" s="2">
        <f t="shared" si="23"/>
        <v>0</v>
      </c>
      <c r="M153" s="2">
        <f>MONTH(statek[[#This Row],[data]])</f>
        <v>3</v>
      </c>
      <c r="N153" s="2">
        <f>YEAR(statek[[#This Row],[data]])</f>
        <v>2018</v>
      </c>
      <c r="O153" s="2">
        <f t="shared" si="24"/>
        <v>530080</v>
      </c>
    </row>
    <row r="154" spans="1:15" x14ac:dyDescent="0.2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2">
        <f t="shared" si="25"/>
        <v>0</v>
      </c>
      <c r="H154" s="2">
        <f t="shared" si="19"/>
        <v>105</v>
      </c>
      <c r="I154" s="2">
        <f t="shared" si="20"/>
        <v>0</v>
      </c>
      <c r="J154" s="2">
        <f t="shared" si="21"/>
        <v>1</v>
      </c>
      <c r="K154" s="2">
        <f t="shared" si="22"/>
        <v>155</v>
      </c>
      <c r="L154" s="2">
        <f t="shared" si="23"/>
        <v>0</v>
      </c>
      <c r="M154" s="2">
        <f>MONTH(statek[[#This Row],[data]])</f>
        <v>3</v>
      </c>
      <c r="N154" s="2">
        <f>YEAR(statek[[#This Row],[data]])</f>
        <v>2018</v>
      </c>
      <c r="O154" s="2">
        <f t="shared" si="24"/>
        <v>526895</v>
      </c>
    </row>
    <row r="155" spans="1:15" x14ac:dyDescent="0.2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2">
        <f t="shared" si="25"/>
        <v>0</v>
      </c>
      <c r="H155" s="2">
        <f t="shared" si="19"/>
        <v>121</v>
      </c>
      <c r="I155" s="2">
        <f t="shared" si="20"/>
        <v>0</v>
      </c>
      <c r="J155" s="2">
        <f t="shared" si="21"/>
        <v>1</v>
      </c>
      <c r="K155" s="2">
        <f t="shared" si="22"/>
        <v>155</v>
      </c>
      <c r="L155" s="2">
        <f t="shared" si="23"/>
        <v>0</v>
      </c>
      <c r="M155" s="2">
        <f>MONTH(statek[[#This Row],[data]])</f>
        <v>3</v>
      </c>
      <c r="N155" s="2">
        <f>YEAR(statek[[#This Row],[data]])</f>
        <v>2018</v>
      </c>
      <c r="O155" s="2">
        <f t="shared" si="24"/>
        <v>526767</v>
      </c>
    </row>
    <row r="156" spans="1:15" x14ac:dyDescent="0.2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2">
        <f t="shared" si="25"/>
        <v>25</v>
      </c>
      <c r="H156" s="2">
        <f t="shared" si="19"/>
        <v>121</v>
      </c>
      <c r="I156" s="2">
        <f t="shared" si="20"/>
        <v>0</v>
      </c>
      <c r="J156" s="2">
        <f t="shared" si="21"/>
        <v>1</v>
      </c>
      <c r="K156" s="2">
        <f t="shared" si="22"/>
        <v>155</v>
      </c>
      <c r="L156" s="2">
        <f t="shared" si="23"/>
        <v>5</v>
      </c>
      <c r="M156" s="2">
        <f>MONTH(statek[[#This Row],[data]])</f>
        <v>4</v>
      </c>
      <c r="N156" s="2">
        <f>YEAR(statek[[#This Row],[data]])</f>
        <v>2018</v>
      </c>
      <c r="O156" s="2">
        <f t="shared" si="24"/>
        <v>526582</v>
      </c>
    </row>
    <row r="157" spans="1:15" x14ac:dyDescent="0.2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2">
        <f t="shared" si="25"/>
        <v>0</v>
      </c>
      <c r="H157" s="2">
        <f t="shared" si="19"/>
        <v>121</v>
      </c>
      <c r="I157" s="2">
        <f t="shared" si="20"/>
        <v>0</v>
      </c>
      <c r="J157" s="2">
        <f t="shared" si="21"/>
        <v>0</v>
      </c>
      <c r="K157" s="2">
        <f t="shared" si="22"/>
        <v>155</v>
      </c>
      <c r="L157" s="2">
        <f t="shared" si="23"/>
        <v>5</v>
      </c>
      <c r="M157" s="2">
        <f>MONTH(statek[[#This Row],[data]])</f>
        <v>4</v>
      </c>
      <c r="N157" s="2">
        <f>YEAR(statek[[#This Row],[data]])</f>
        <v>2018</v>
      </c>
      <c r="O157" s="2">
        <f t="shared" si="24"/>
        <v>526614</v>
      </c>
    </row>
    <row r="158" spans="1:15" x14ac:dyDescent="0.2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2">
        <f t="shared" si="25"/>
        <v>0</v>
      </c>
      <c r="H158" s="2">
        <f t="shared" si="19"/>
        <v>155</v>
      </c>
      <c r="I158" s="2">
        <f t="shared" si="20"/>
        <v>0</v>
      </c>
      <c r="J158" s="2">
        <f t="shared" si="21"/>
        <v>0</v>
      </c>
      <c r="K158" s="2">
        <f t="shared" si="22"/>
        <v>155</v>
      </c>
      <c r="L158" s="2">
        <f t="shared" si="23"/>
        <v>5</v>
      </c>
      <c r="M158" s="2">
        <f>MONTH(statek[[#This Row],[data]])</f>
        <v>4</v>
      </c>
      <c r="N158" s="2">
        <f>YEAR(statek[[#This Row],[data]])</f>
        <v>2018</v>
      </c>
      <c r="O158" s="2">
        <f t="shared" si="24"/>
        <v>526376</v>
      </c>
    </row>
    <row r="159" spans="1:15" x14ac:dyDescent="0.2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2">
        <f t="shared" si="25"/>
        <v>0</v>
      </c>
      <c r="H159" s="2">
        <f t="shared" si="19"/>
        <v>155</v>
      </c>
      <c r="I159" s="2">
        <f t="shared" si="20"/>
        <v>0</v>
      </c>
      <c r="J159" s="2">
        <f t="shared" si="21"/>
        <v>0</v>
      </c>
      <c r="K159" s="2">
        <f t="shared" si="22"/>
        <v>184</v>
      </c>
      <c r="L159" s="2">
        <f t="shared" si="23"/>
        <v>5</v>
      </c>
      <c r="M159" s="2">
        <f>MONTH(statek[[#This Row],[data]])</f>
        <v>4</v>
      </c>
      <c r="N159" s="2">
        <f>YEAR(statek[[#This Row],[data]])</f>
        <v>2018</v>
      </c>
      <c r="O159" s="2">
        <f t="shared" si="24"/>
        <v>524665</v>
      </c>
    </row>
    <row r="160" spans="1:15" x14ac:dyDescent="0.2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2">
        <f t="shared" si="25"/>
        <v>20</v>
      </c>
      <c r="H160" s="2">
        <f t="shared" si="19"/>
        <v>155</v>
      </c>
      <c r="I160" s="2">
        <f t="shared" si="20"/>
        <v>34</v>
      </c>
      <c r="J160" s="2">
        <f t="shared" si="21"/>
        <v>0</v>
      </c>
      <c r="K160" s="2">
        <f t="shared" si="22"/>
        <v>184</v>
      </c>
      <c r="L160" s="2">
        <f t="shared" si="23"/>
        <v>5</v>
      </c>
      <c r="M160" s="2">
        <f>MONTH(statek[[#This Row],[data]])</f>
        <v>5</v>
      </c>
      <c r="N160" s="2">
        <f>YEAR(statek[[#This Row],[data]])</f>
        <v>2018</v>
      </c>
      <c r="O160" s="2">
        <f t="shared" si="24"/>
        <v>523849</v>
      </c>
    </row>
    <row r="161" spans="1:15" x14ac:dyDescent="0.2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2">
        <f t="shared" si="25"/>
        <v>0</v>
      </c>
      <c r="H161" s="2">
        <f t="shared" si="19"/>
        <v>155</v>
      </c>
      <c r="I161" s="2">
        <f t="shared" si="20"/>
        <v>34</v>
      </c>
      <c r="J161" s="2">
        <f t="shared" si="21"/>
        <v>27</v>
      </c>
      <c r="K161" s="2">
        <f t="shared" si="22"/>
        <v>184</v>
      </c>
      <c r="L161" s="2">
        <f t="shared" si="23"/>
        <v>5</v>
      </c>
      <c r="M161" s="2">
        <f>MONTH(statek[[#This Row],[data]])</f>
        <v>5</v>
      </c>
      <c r="N161" s="2">
        <f>YEAR(statek[[#This Row],[data]])</f>
        <v>2018</v>
      </c>
      <c r="O161" s="2">
        <f t="shared" si="24"/>
        <v>523309</v>
      </c>
    </row>
    <row r="162" spans="1:15" x14ac:dyDescent="0.2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2">
        <f t="shared" si="25"/>
        <v>0</v>
      </c>
      <c r="H162" s="2">
        <f t="shared" si="19"/>
        <v>195</v>
      </c>
      <c r="I162" s="2">
        <f t="shared" si="20"/>
        <v>34</v>
      </c>
      <c r="J162" s="2">
        <f t="shared" si="21"/>
        <v>27</v>
      </c>
      <c r="K162" s="2">
        <f t="shared" si="22"/>
        <v>184</v>
      </c>
      <c r="L162" s="2">
        <f t="shared" si="23"/>
        <v>5</v>
      </c>
      <c r="M162" s="2">
        <f>MONTH(statek[[#This Row],[data]])</f>
        <v>5</v>
      </c>
      <c r="N162" s="2">
        <f>YEAR(statek[[#This Row],[data]])</f>
        <v>2018</v>
      </c>
      <c r="O162" s="2">
        <f t="shared" si="24"/>
        <v>522989</v>
      </c>
    </row>
    <row r="163" spans="1:15" x14ac:dyDescent="0.2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2">
        <f t="shared" si="25"/>
        <v>23</v>
      </c>
      <c r="H163" s="2">
        <f t="shared" si="19"/>
        <v>195</v>
      </c>
      <c r="I163" s="2">
        <f t="shared" si="20"/>
        <v>34</v>
      </c>
      <c r="J163" s="2">
        <f t="shared" si="21"/>
        <v>27</v>
      </c>
      <c r="K163" s="2">
        <f t="shared" si="22"/>
        <v>0</v>
      </c>
      <c r="L163" s="2">
        <f t="shared" si="23"/>
        <v>5</v>
      </c>
      <c r="M163" s="2">
        <f>MONTH(statek[[#This Row],[data]])</f>
        <v>6</v>
      </c>
      <c r="N163" s="2">
        <f>YEAR(statek[[#This Row],[data]])</f>
        <v>2018</v>
      </c>
      <c r="O163" s="2">
        <f t="shared" si="24"/>
        <v>541205</v>
      </c>
    </row>
    <row r="164" spans="1:15" x14ac:dyDescent="0.2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2">
        <f t="shared" si="25"/>
        <v>0</v>
      </c>
      <c r="H164" s="2">
        <f t="shared" si="19"/>
        <v>195</v>
      </c>
      <c r="I164" s="2">
        <f t="shared" si="20"/>
        <v>34</v>
      </c>
      <c r="J164" s="2">
        <f t="shared" si="21"/>
        <v>27</v>
      </c>
      <c r="K164" s="2">
        <f t="shared" si="22"/>
        <v>0</v>
      </c>
      <c r="L164" s="2">
        <f t="shared" si="23"/>
        <v>53</v>
      </c>
      <c r="M164" s="2">
        <f>MONTH(statek[[#This Row],[data]])</f>
        <v>6</v>
      </c>
      <c r="N164" s="2">
        <f>YEAR(statek[[#This Row],[data]])</f>
        <v>2018</v>
      </c>
      <c r="O164" s="2">
        <f t="shared" si="24"/>
        <v>539381</v>
      </c>
    </row>
    <row r="165" spans="1:15" x14ac:dyDescent="0.2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2">
        <f t="shared" si="25"/>
        <v>0</v>
      </c>
      <c r="H165" s="2">
        <f t="shared" si="19"/>
        <v>195</v>
      </c>
      <c r="I165" s="2">
        <f t="shared" si="20"/>
        <v>55</v>
      </c>
      <c r="J165" s="2">
        <f t="shared" si="21"/>
        <v>27</v>
      </c>
      <c r="K165" s="2">
        <f t="shared" si="22"/>
        <v>0</v>
      </c>
      <c r="L165" s="2">
        <f t="shared" si="23"/>
        <v>53</v>
      </c>
      <c r="M165" s="2">
        <f>MONTH(statek[[#This Row],[data]])</f>
        <v>6</v>
      </c>
      <c r="N165" s="2">
        <f>YEAR(statek[[#This Row],[data]])</f>
        <v>2018</v>
      </c>
      <c r="O165" s="2">
        <f t="shared" si="24"/>
        <v>538898</v>
      </c>
    </row>
    <row r="166" spans="1:15" x14ac:dyDescent="0.2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2">
        <f t="shared" si="25"/>
        <v>17</v>
      </c>
      <c r="H166" s="2">
        <f t="shared" si="19"/>
        <v>195</v>
      </c>
      <c r="I166" s="2">
        <f t="shared" si="20"/>
        <v>55</v>
      </c>
      <c r="J166" s="2">
        <f t="shared" si="21"/>
        <v>27</v>
      </c>
      <c r="K166" s="2">
        <f t="shared" si="22"/>
        <v>47</v>
      </c>
      <c r="L166" s="2">
        <f t="shared" si="23"/>
        <v>53</v>
      </c>
      <c r="M166" s="2">
        <f>MONTH(statek[[#This Row],[data]])</f>
        <v>6</v>
      </c>
      <c r="N166" s="2">
        <f>YEAR(statek[[#This Row],[data]])</f>
        <v>2018</v>
      </c>
      <c r="O166" s="2">
        <f t="shared" si="24"/>
        <v>535796</v>
      </c>
    </row>
    <row r="167" spans="1:15" x14ac:dyDescent="0.2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2">
        <f t="shared" si="25"/>
        <v>0</v>
      </c>
      <c r="H167" s="2">
        <f t="shared" si="19"/>
        <v>195</v>
      </c>
      <c r="I167" s="2">
        <f t="shared" si="20"/>
        <v>61</v>
      </c>
      <c r="J167" s="2">
        <f t="shared" si="21"/>
        <v>27</v>
      </c>
      <c r="K167" s="2">
        <f t="shared" si="22"/>
        <v>47</v>
      </c>
      <c r="L167" s="2">
        <f t="shared" si="23"/>
        <v>53</v>
      </c>
      <c r="M167" s="2">
        <f>MONTH(statek[[#This Row],[data]])</f>
        <v>6</v>
      </c>
      <c r="N167" s="2">
        <f>YEAR(statek[[#This Row],[data]])</f>
        <v>2018</v>
      </c>
      <c r="O167" s="2">
        <f t="shared" si="24"/>
        <v>535646</v>
      </c>
    </row>
    <row r="168" spans="1:15" x14ac:dyDescent="0.2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2">
        <f t="shared" si="25"/>
        <v>0</v>
      </c>
      <c r="H168" s="2">
        <f t="shared" si="19"/>
        <v>195</v>
      </c>
      <c r="I168" s="2">
        <f t="shared" si="20"/>
        <v>61</v>
      </c>
      <c r="J168" s="2">
        <f t="shared" si="21"/>
        <v>27</v>
      </c>
      <c r="K168" s="2">
        <f t="shared" si="22"/>
        <v>47</v>
      </c>
      <c r="L168" s="2">
        <f t="shared" si="23"/>
        <v>100</v>
      </c>
      <c r="M168" s="2">
        <f>MONTH(statek[[#This Row],[data]])</f>
        <v>6</v>
      </c>
      <c r="N168" s="2">
        <f>YEAR(statek[[#This Row],[data]])</f>
        <v>2018</v>
      </c>
      <c r="O168" s="2">
        <f t="shared" si="24"/>
        <v>533719</v>
      </c>
    </row>
    <row r="169" spans="1:15" x14ac:dyDescent="0.2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2">
        <f t="shared" si="25"/>
        <v>21</v>
      </c>
      <c r="H169" s="2">
        <f t="shared" si="19"/>
        <v>3</v>
      </c>
      <c r="I169" s="2">
        <f t="shared" si="20"/>
        <v>61</v>
      </c>
      <c r="J169" s="2">
        <f t="shared" si="21"/>
        <v>27</v>
      </c>
      <c r="K169" s="2">
        <f t="shared" si="22"/>
        <v>47</v>
      </c>
      <c r="L169" s="2">
        <f t="shared" si="23"/>
        <v>100</v>
      </c>
      <c r="M169" s="2">
        <f>MONTH(statek[[#This Row],[data]])</f>
        <v>7</v>
      </c>
      <c r="N169" s="2">
        <f>YEAR(statek[[#This Row],[data]])</f>
        <v>2018</v>
      </c>
      <c r="O169" s="2">
        <f t="shared" si="24"/>
        <v>536023</v>
      </c>
    </row>
    <row r="170" spans="1:15" x14ac:dyDescent="0.2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2">
        <f t="shared" si="25"/>
        <v>0</v>
      </c>
      <c r="H170" s="2">
        <f t="shared" si="19"/>
        <v>3</v>
      </c>
      <c r="I170" s="2">
        <f t="shared" si="20"/>
        <v>13</v>
      </c>
      <c r="J170" s="2">
        <f t="shared" si="21"/>
        <v>27</v>
      </c>
      <c r="K170" s="2">
        <f t="shared" si="22"/>
        <v>47</v>
      </c>
      <c r="L170" s="2">
        <f t="shared" si="23"/>
        <v>100</v>
      </c>
      <c r="M170" s="2">
        <f>MONTH(statek[[#This Row],[data]])</f>
        <v>7</v>
      </c>
      <c r="N170" s="2">
        <f>YEAR(statek[[#This Row],[data]])</f>
        <v>2018</v>
      </c>
      <c r="O170" s="2">
        <f t="shared" si="24"/>
        <v>537799</v>
      </c>
    </row>
    <row r="171" spans="1:15" x14ac:dyDescent="0.2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2">
        <f t="shared" si="25"/>
        <v>0</v>
      </c>
      <c r="H171" s="2">
        <f t="shared" si="19"/>
        <v>3</v>
      </c>
      <c r="I171" s="2">
        <f t="shared" si="20"/>
        <v>13</v>
      </c>
      <c r="J171" s="2">
        <f t="shared" si="21"/>
        <v>27</v>
      </c>
      <c r="K171" s="2">
        <f t="shared" si="22"/>
        <v>65</v>
      </c>
      <c r="L171" s="2">
        <f t="shared" si="23"/>
        <v>100</v>
      </c>
      <c r="M171" s="2">
        <f>MONTH(statek[[#This Row],[data]])</f>
        <v>7</v>
      </c>
      <c r="N171" s="2">
        <f>YEAR(statek[[#This Row],[data]])</f>
        <v>2018</v>
      </c>
      <c r="O171" s="2">
        <f t="shared" si="24"/>
        <v>536683</v>
      </c>
    </row>
    <row r="172" spans="1:15" x14ac:dyDescent="0.2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2">
        <f t="shared" si="25"/>
        <v>0</v>
      </c>
      <c r="H172" s="2">
        <f t="shared" si="19"/>
        <v>3</v>
      </c>
      <c r="I172" s="2">
        <f t="shared" si="20"/>
        <v>13</v>
      </c>
      <c r="J172" s="2">
        <f t="shared" si="21"/>
        <v>27</v>
      </c>
      <c r="K172" s="2">
        <f t="shared" si="22"/>
        <v>65</v>
      </c>
      <c r="L172" s="2">
        <f t="shared" si="23"/>
        <v>125</v>
      </c>
      <c r="M172" s="2">
        <f>MONTH(statek[[#This Row],[data]])</f>
        <v>7</v>
      </c>
      <c r="N172" s="2">
        <f>YEAR(statek[[#This Row],[data]])</f>
        <v>2018</v>
      </c>
      <c r="O172" s="2">
        <f t="shared" si="24"/>
        <v>535708</v>
      </c>
    </row>
    <row r="173" spans="1:15" x14ac:dyDescent="0.25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  <c r="G173" s="2">
        <f t="shared" si="25"/>
        <v>0</v>
      </c>
      <c r="H173" s="2">
        <f t="shared" si="19"/>
        <v>3</v>
      </c>
      <c r="I173" s="2">
        <f t="shared" si="20"/>
        <v>13</v>
      </c>
      <c r="J173" s="2">
        <f t="shared" si="21"/>
        <v>29</v>
      </c>
      <c r="K173" s="2">
        <f t="shared" si="22"/>
        <v>65</v>
      </c>
      <c r="L173" s="2">
        <f t="shared" si="23"/>
        <v>125</v>
      </c>
      <c r="M173" s="2">
        <f>MONTH(statek[[#This Row],[data]])</f>
        <v>7</v>
      </c>
      <c r="N173" s="2">
        <f>YEAR(statek[[#This Row],[data]])</f>
        <v>2018</v>
      </c>
      <c r="O173" s="2">
        <f t="shared" si="24"/>
        <v>535668</v>
      </c>
    </row>
    <row r="174" spans="1:15" x14ac:dyDescent="0.2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  <c r="G174" s="2">
        <f t="shared" si="25"/>
        <v>24</v>
      </c>
      <c r="H174" s="2">
        <f t="shared" si="19"/>
        <v>3</v>
      </c>
      <c r="I174" s="2">
        <f t="shared" si="20"/>
        <v>0</v>
      </c>
      <c r="J174" s="2">
        <f t="shared" si="21"/>
        <v>29</v>
      </c>
      <c r="K174" s="2">
        <f t="shared" si="22"/>
        <v>65</v>
      </c>
      <c r="L174" s="2">
        <f t="shared" si="23"/>
        <v>125</v>
      </c>
      <c r="M174" s="2">
        <f>MONTH(statek[[#This Row],[data]])</f>
        <v>8</v>
      </c>
      <c r="N174" s="2">
        <f>YEAR(statek[[#This Row],[data]])</f>
        <v>2018</v>
      </c>
      <c r="O174" s="2">
        <f t="shared" si="24"/>
        <v>536162</v>
      </c>
    </row>
    <row r="175" spans="1:15" x14ac:dyDescent="0.2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2">
        <f t="shared" si="25"/>
        <v>0</v>
      </c>
      <c r="H175" s="2">
        <f t="shared" si="19"/>
        <v>3</v>
      </c>
      <c r="I175" s="2">
        <f t="shared" si="20"/>
        <v>0</v>
      </c>
      <c r="J175" s="2">
        <f t="shared" si="21"/>
        <v>29</v>
      </c>
      <c r="K175" s="2">
        <f t="shared" si="22"/>
        <v>65</v>
      </c>
      <c r="L175" s="2">
        <f t="shared" si="23"/>
        <v>4</v>
      </c>
      <c r="M175" s="2">
        <f>MONTH(statek[[#This Row],[data]])</f>
        <v>8</v>
      </c>
      <c r="N175" s="2">
        <f>YEAR(statek[[#This Row],[data]])</f>
        <v>2018</v>
      </c>
      <c r="O175" s="2">
        <f t="shared" si="24"/>
        <v>543785</v>
      </c>
    </row>
    <row r="176" spans="1:15" x14ac:dyDescent="0.2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2">
        <f t="shared" si="25"/>
        <v>0</v>
      </c>
      <c r="H176" s="2">
        <f t="shared" si="19"/>
        <v>3</v>
      </c>
      <c r="I176" s="2">
        <f t="shared" si="20"/>
        <v>0</v>
      </c>
      <c r="J176" s="2">
        <f t="shared" si="21"/>
        <v>59</v>
      </c>
      <c r="K176" s="2">
        <f t="shared" si="22"/>
        <v>65</v>
      </c>
      <c r="L176" s="2">
        <f t="shared" si="23"/>
        <v>4</v>
      </c>
      <c r="M176" s="2">
        <f>MONTH(statek[[#This Row],[data]])</f>
        <v>8</v>
      </c>
      <c r="N176" s="2">
        <f>YEAR(statek[[#This Row],[data]])</f>
        <v>2018</v>
      </c>
      <c r="O176" s="2">
        <f t="shared" si="24"/>
        <v>543215</v>
      </c>
    </row>
    <row r="177" spans="1:15" x14ac:dyDescent="0.2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2">
        <f t="shared" si="25"/>
        <v>0</v>
      </c>
      <c r="H177" s="2">
        <f t="shared" si="19"/>
        <v>49</v>
      </c>
      <c r="I177" s="2">
        <f t="shared" si="20"/>
        <v>0</v>
      </c>
      <c r="J177" s="2">
        <f t="shared" si="21"/>
        <v>59</v>
      </c>
      <c r="K177" s="2">
        <f t="shared" si="22"/>
        <v>65</v>
      </c>
      <c r="L177" s="2">
        <f t="shared" si="23"/>
        <v>4</v>
      </c>
      <c r="M177" s="2">
        <f>MONTH(statek[[#This Row],[data]])</f>
        <v>8</v>
      </c>
      <c r="N177" s="2">
        <f>YEAR(statek[[#This Row],[data]])</f>
        <v>2018</v>
      </c>
      <c r="O177" s="2">
        <f t="shared" si="24"/>
        <v>542847</v>
      </c>
    </row>
    <row r="178" spans="1:15" x14ac:dyDescent="0.2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2">
        <f t="shared" si="25"/>
        <v>12</v>
      </c>
      <c r="H178" s="2">
        <f t="shared" si="19"/>
        <v>0</v>
      </c>
      <c r="I178" s="2">
        <f t="shared" si="20"/>
        <v>0</v>
      </c>
      <c r="J178" s="2">
        <f t="shared" si="21"/>
        <v>59</v>
      </c>
      <c r="K178" s="2">
        <f t="shared" si="22"/>
        <v>65</v>
      </c>
      <c r="L178" s="2">
        <f t="shared" si="23"/>
        <v>4</v>
      </c>
      <c r="M178" s="2">
        <f>MONTH(statek[[#This Row],[data]])</f>
        <v>8</v>
      </c>
      <c r="N178" s="2">
        <f>YEAR(statek[[#This Row],[data]])</f>
        <v>2018</v>
      </c>
      <c r="O178" s="2">
        <f t="shared" si="24"/>
        <v>543386</v>
      </c>
    </row>
    <row r="179" spans="1:15" x14ac:dyDescent="0.2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2">
        <f t="shared" si="25"/>
        <v>0</v>
      </c>
      <c r="H179" s="2">
        <f t="shared" si="19"/>
        <v>0</v>
      </c>
      <c r="I179" s="2">
        <f t="shared" si="20"/>
        <v>0</v>
      </c>
      <c r="J179" s="2">
        <f t="shared" si="21"/>
        <v>59</v>
      </c>
      <c r="K179" s="2">
        <f t="shared" si="22"/>
        <v>4</v>
      </c>
      <c r="L179" s="2">
        <f t="shared" si="23"/>
        <v>4</v>
      </c>
      <c r="M179" s="2">
        <f>MONTH(statek[[#This Row],[data]])</f>
        <v>8</v>
      </c>
      <c r="N179" s="2">
        <f>YEAR(statek[[#This Row],[data]])</f>
        <v>2018</v>
      </c>
      <c r="O179" s="2">
        <f t="shared" si="24"/>
        <v>548876</v>
      </c>
    </row>
    <row r="180" spans="1:15" x14ac:dyDescent="0.2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2">
        <f t="shared" si="25"/>
        <v>0</v>
      </c>
      <c r="H180" s="2">
        <f t="shared" si="19"/>
        <v>0</v>
      </c>
      <c r="I180" s="2">
        <f t="shared" si="20"/>
        <v>0</v>
      </c>
      <c r="J180" s="2">
        <f t="shared" si="21"/>
        <v>78</v>
      </c>
      <c r="K180" s="2">
        <f t="shared" si="22"/>
        <v>4</v>
      </c>
      <c r="L180" s="2">
        <f t="shared" si="23"/>
        <v>4</v>
      </c>
      <c r="M180" s="2">
        <f>MONTH(statek[[#This Row],[data]])</f>
        <v>8</v>
      </c>
      <c r="N180" s="2">
        <f>YEAR(statek[[#This Row],[data]])</f>
        <v>2018</v>
      </c>
      <c r="O180" s="2">
        <f t="shared" si="24"/>
        <v>548458</v>
      </c>
    </row>
    <row r="181" spans="1:15" x14ac:dyDescent="0.2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2">
        <f t="shared" si="25"/>
        <v>0</v>
      </c>
      <c r="H181" s="2">
        <f t="shared" si="19"/>
        <v>0</v>
      </c>
      <c r="I181" s="2">
        <f t="shared" si="20"/>
        <v>0</v>
      </c>
      <c r="J181" s="2">
        <f t="shared" si="21"/>
        <v>78</v>
      </c>
      <c r="K181" s="2">
        <f t="shared" si="22"/>
        <v>4</v>
      </c>
      <c r="L181" s="2">
        <f t="shared" si="23"/>
        <v>26</v>
      </c>
      <c r="M181" s="2">
        <f>MONTH(statek[[#This Row],[data]])</f>
        <v>8</v>
      </c>
      <c r="N181" s="2">
        <f>YEAR(statek[[#This Row],[data]])</f>
        <v>2018</v>
      </c>
      <c r="O181" s="2">
        <f t="shared" si="24"/>
        <v>547490</v>
      </c>
    </row>
    <row r="182" spans="1:15" x14ac:dyDescent="0.2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2">
        <f t="shared" si="25"/>
        <v>16</v>
      </c>
      <c r="H182" s="2">
        <f t="shared" si="19"/>
        <v>0</v>
      </c>
      <c r="I182" s="2">
        <f t="shared" si="20"/>
        <v>9</v>
      </c>
      <c r="J182" s="2">
        <f t="shared" si="21"/>
        <v>78</v>
      </c>
      <c r="K182" s="2">
        <f t="shared" si="22"/>
        <v>4</v>
      </c>
      <c r="L182" s="2">
        <f t="shared" si="23"/>
        <v>26</v>
      </c>
      <c r="M182" s="2">
        <f>MONTH(statek[[#This Row],[data]])</f>
        <v>9</v>
      </c>
      <c r="N182" s="2">
        <f>YEAR(statek[[#This Row],[data]])</f>
        <v>2018</v>
      </c>
      <c r="O182" s="2">
        <f t="shared" si="24"/>
        <v>547265</v>
      </c>
    </row>
    <row r="183" spans="1:15" x14ac:dyDescent="0.2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2">
        <f t="shared" si="25"/>
        <v>0</v>
      </c>
      <c r="H183" s="2">
        <f t="shared" si="19"/>
        <v>0</v>
      </c>
      <c r="I183" s="2">
        <f t="shared" si="20"/>
        <v>9</v>
      </c>
      <c r="J183" s="2">
        <f t="shared" si="21"/>
        <v>78</v>
      </c>
      <c r="K183" s="2">
        <f t="shared" si="22"/>
        <v>0</v>
      </c>
      <c r="L183" s="2">
        <f t="shared" si="23"/>
        <v>26</v>
      </c>
      <c r="M183" s="2">
        <f>MONTH(statek[[#This Row],[data]])</f>
        <v>9</v>
      </c>
      <c r="N183" s="2">
        <f>YEAR(statek[[#This Row],[data]])</f>
        <v>2018</v>
      </c>
      <c r="O183" s="2">
        <f t="shared" si="24"/>
        <v>547641</v>
      </c>
    </row>
    <row r="184" spans="1:15" x14ac:dyDescent="0.2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2">
        <f t="shared" si="25"/>
        <v>0</v>
      </c>
      <c r="H184" s="2">
        <f t="shared" si="19"/>
        <v>0</v>
      </c>
      <c r="I184" s="2">
        <f t="shared" si="20"/>
        <v>9</v>
      </c>
      <c r="J184" s="2">
        <f t="shared" si="21"/>
        <v>86</v>
      </c>
      <c r="K184" s="2">
        <f t="shared" si="22"/>
        <v>0</v>
      </c>
      <c r="L184" s="2">
        <f t="shared" si="23"/>
        <v>26</v>
      </c>
      <c r="M184" s="2">
        <f>MONTH(statek[[#This Row],[data]])</f>
        <v>9</v>
      </c>
      <c r="N184" s="2">
        <f>YEAR(statek[[#This Row],[data]])</f>
        <v>2018</v>
      </c>
      <c r="O184" s="2">
        <f t="shared" si="24"/>
        <v>547473</v>
      </c>
    </row>
    <row r="185" spans="1:15" x14ac:dyDescent="0.2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2">
        <f t="shared" si="25"/>
        <v>0</v>
      </c>
      <c r="H185" s="2">
        <f t="shared" si="19"/>
        <v>47</v>
      </c>
      <c r="I185" s="2">
        <f t="shared" si="20"/>
        <v>9</v>
      </c>
      <c r="J185" s="2">
        <f t="shared" si="21"/>
        <v>86</v>
      </c>
      <c r="K185" s="2">
        <f t="shared" si="22"/>
        <v>0</v>
      </c>
      <c r="L185" s="2">
        <f t="shared" si="23"/>
        <v>26</v>
      </c>
      <c r="M185" s="2">
        <f>MONTH(statek[[#This Row],[data]])</f>
        <v>9</v>
      </c>
      <c r="N185" s="2">
        <f>YEAR(statek[[#This Row],[data]])</f>
        <v>2018</v>
      </c>
      <c r="O185" s="2">
        <f t="shared" si="24"/>
        <v>547097</v>
      </c>
    </row>
    <row r="186" spans="1:15" x14ac:dyDescent="0.2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2">
        <f t="shared" si="25"/>
        <v>14</v>
      </c>
      <c r="H186" s="2">
        <f t="shared" si="19"/>
        <v>47</v>
      </c>
      <c r="I186" s="2">
        <f t="shared" si="20"/>
        <v>9</v>
      </c>
      <c r="J186" s="2">
        <f t="shared" si="21"/>
        <v>4</v>
      </c>
      <c r="K186" s="2">
        <f t="shared" si="22"/>
        <v>0</v>
      </c>
      <c r="L186" s="2">
        <f t="shared" si="23"/>
        <v>26</v>
      </c>
      <c r="M186" s="2">
        <f>MONTH(statek[[#This Row],[data]])</f>
        <v>9</v>
      </c>
      <c r="N186" s="2">
        <f>YEAR(statek[[#This Row],[data]])</f>
        <v>2018</v>
      </c>
      <c r="O186" s="2">
        <f t="shared" si="24"/>
        <v>549475</v>
      </c>
    </row>
    <row r="187" spans="1:15" x14ac:dyDescent="0.2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2">
        <f t="shared" si="25"/>
        <v>0</v>
      </c>
      <c r="H187" s="2">
        <f t="shared" si="19"/>
        <v>47</v>
      </c>
      <c r="I187" s="2">
        <f t="shared" si="20"/>
        <v>9</v>
      </c>
      <c r="J187" s="2">
        <f t="shared" si="21"/>
        <v>4</v>
      </c>
      <c r="K187" s="2">
        <f t="shared" si="22"/>
        <v>0</v>
      </c>
      <c r="L187" s="2">
        <f t="shared" si="23"/>
        <v>0</v>
      </c>
      <c r="M187" s="2">
        <f>MONTH(statek[[#This Row],[data]])</f>
        <v>9</v>
      </c>
      <c r="N187" s="2">
        <f>YEAR(statek[[#This Row],[data]])</f>
        <v>2018</v>
      </c>
      <c r="O187" s="2">
        <f t="shared" si="24"/>
        <v>550983</v>
      </c>
    </row>
    <row r="188" spans="1:15" x14ac:dyDescent="0.2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2">
        <f t="shared" si="25"/>
        <v>0</v>
      </c>
      <c r="H188" s="2">
        <f t="shared" si="19"/>
        <v>71</v>
      </c>
      <c r="I188" s="2">
        <f t="shared" si="20"/>
        <v>9</v>
      </c>
      <c r="J188" s="2">
        <f t="shared" si="21"/>
        <v>4</v>
      </c>
      <c r="K188" s="2">
        <f t="shared" si="22"/>
        <v>0</v>
      </c>
      <c r="L188" s="2">
        <f t="shared" si="23"/>
        <v>0</v>
      </c>
      <c r="M188" s="2">
        <f>MONTH(statek[[#This Row],[data]])</f>
        <v>9</v>
      </c>
      <c r="N188" s="2">
        <f>YEAR(statek[[#This Row],[data]])</f>
        <v>2018</v>
      </c>
      <c r="O188" s="2">
        <f t="shared" si="24"/>
        <v>550767</v>
      </c>
    </row>
    <row r="189" spans="1:15" x14ac:dyDescent="0.2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2">
        <f t="shared" si="25"/>
        <v>0</v>
      </c>
      <c r="H189" s="2">
        <f t="shared" si="19"/>
        <v>71</v>
      </c>
      <c r="I189" s="2">
        <f t="shared" si="20"/>
        <v>45</v>
      </c>
      <c r="J189" s="2">
        <f t="shared" si="21"/>
        <v>4</v>
      </c>
      <c r="K189" s="2">
        <f t="shared" si="22"/>
        <v>0</v>
      </c>
      <c r="L189" s="2">
        <f t="shared" si="23"/>
        <v>0</v>
      </c>
      <c r="M189" s="2">
        <f>MONTH(statek[[#This Row],[data]])</f>
        <v>9</v>
      </c>
      <c r="N189" s="2">
        <f>YEAR(statek[[#This Row],[data]])</f>
        <v>2018</v>
      </c>
      <c r="O189" s="2">
        <f t="shared" si="24"/>
        <v>549831</v>
      </c>
    </row>
    <row r="190" spans="1:15" x14ac:dyDescent="0.2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2">
        <f t="shared" si="25"/>
        <v>0</v>
      </c>
      <c r="H190" s="2">
        <f t="shared" si="19"/>
        <v>71</v>
      </c>
      <c r="I190" s="2">
        <f t="shared" si="20"/>
        <v>45</v>
      </c>
      <c r="J190" s="2">
        <f t="shared" si="21"/>
        <v>4</v>
      </c>
      <c r="K190" s="2">
        <f t="shared" si="22"/>
        <v>6</v>
      </c>
      <c r="L190" s="2">
        <f t="shared" si="23"/>
        <v>0</v>
      </c>
      <c r="M190" s="2">
        <f>MONTH(statek[[#This Row],[data]])</f>
        <v>9</v>
      </c>
      <c r="N190" s="2">
        <f>YEAR(statek[[#This Row],[data]])</f>
        <v>2018</v>
      </c>
      <c r="O190" s="2">
        <f t="shared" si="24"/>
        <v>549423</v>
      </c>
    </row>
    <row r="191" spans="1:15" x14ac:dyDescent="0.2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2">
        <f t="shared" si="25"/>
        <v>18</v>
      </c>
      <c r="H191" s="2">
        <f t="shared" si="19"/>
        <v>71</v>
      </c>
      <c r="I191" s="2">
        <f t="shared" si="20"/>
        <v>0</v>
      </c>
      <c r="J191" s="2">
        <f t="shared" si="21"/>
        <v>4</v>
      </c>
      <c r="K191" s="2">
        <f t="shared" si="22"/>
        <v>6</v>
      </c>
      <c r="L191" s="2">
        <f t="shared" si="23"/>
        <v>0</v>
      </c>
      <c r="M191" s="2">
        <f>MONTH(statek[[#This Row],[data]])</f>
        <v>10</v>
      </c>
      <c r="N191" s="2">
        <f>YEAR(statek[[#This Row],[data]])</f>
        <v>2018</v>
      </c>
      <c r="O191" s="2">
        <f t="shared" si="24"/>
        <v>551043</v>
      </c>
    </row>
    <row r="192" spans="1:15" x14ac:dyDescent="0.2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2">
        <f t="shared" si="25"/>
        <v>0</v>
      </c>
      <c r="H192" s="2">
        <f t="shared" si="19"/>
        <v>89</v>
      </c>
      <c r="I192" s="2">
        <f t="shared" si="20"/>
        <v>0</v>
      </c>
      <c r="J192" s="2">
        <f t="shared" si="21"/>
        <v>4</v>
      </c>
      <c r="K192" s="2">
        <f t="shared" si="22"/>
        <v>6</v>
      </c>
      <c r="L192" s="2">
        <f t="shared" si="23"/>
        <v>0</v>
      </c>
      <c r="M192" s="2">
        <f>MONTH(statek[[#This Row],[data]])</f>
        <v>10</v>
      </c>
      <c r="N192" s="2">
        <f>YEAR(statek[[#This Row],[data]])</f>
        <v>2018</v>
      </c>
      <c r="O192" s="2">
        <f t="shared" si="24"/>
        <v>550899</v>
      </c>
    </row>
    <row r="193" spans="1:15" x14ac:dyDescent="0.2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2">
        <f t="shared" si="25"/>
        <v>0</v>
      </c>
      <c r="H193" s="2">
        <f t="shared" si="19"/>
        <v>89</v>
      </c>
      <c r="I193" s="2">
        <f t="shared" si="20"/>
        <v>0</v>
      </c>
      <c r="J193" s="2">
        <f t="shared" si="21"/>
        <v>4</v>
      </c>
      <c r="K193" s="2">
        <f t="shared" si="22"/>
        <v>6</v>
      </c>
      <c r="L193" s="2">
        <f t="shared" si="23"/>
        <v>20</v>
      </c>
      <c r="M193" s="2">
        <f>MONTH(statek[[#This Row],[data]])</f>
        <v>10</v>
      </c>
      <c r="N193" s="2">
        <f>YEAR(statek[[#This Row],[data]])</f>
        <v>2018</v>
      </c>
      <c r="O193" s="2">
        <f t="shared" si="24"/>
        <v>550079</v>
      </c>
    </row>
    <row r="194" spans="1:15" x14ac:dyDescent="0.2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2">
        <f t="shared" si="25"/>
        <v>25</v>
      </c>
      <c r="H194" s="2">
        <f t="shared" si="19"/>
        <v>89</v>
      </c>
      <c r="I194" s="2">
        <f t="shared" si="20"/>
        <v>0</v>
      </c>
      <c r="J194" s="2">
        <f t="shared" si="21"/>
        <v>0</v>
      </c>
      <c r="K194" s="2">
        <f t="shared" si="22"/>
        <v>6</v>
      </c>
      <c r="L194" s="2">
        <f t="shared" si="23"/>
        <v>20</v>
      </c>
      <c r="M194" s="2">
        <f>MONTH(statek[[#This Row],[data]])</f>
        <v>11</v>
      </c>
      <c r="N194" s="2">
        <f>YEAR(statek[[#This Row],[data]])</f>
        <v>2018</v>
      </c>
      <c r="O194" s="2">
        <f t="shared" si="24"/>
        <v>550207</v>
      </c>
    </row>
    <row r="195" spans="1:15" x14ac:dyDescent="0.2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2">
        <f t="shared" si="25"/>
        <v>0</v>
      </c>
      <c r="H195" s="2">
        <f t="shared" si="19"/>
        <v>89</v>
      </c>
      <c r="I195" s="2">
        <f t="shared" si="20"/>
        <v>0</v>
      </c>
      <c r="J195" s="2">
        <f t="shared" si="21"/>
        <v>0</v>
      </c>
      <c r="K195" s="2">
        <f t="shared" si="22"/>
        <v>6</v>
      </c>
      <c r="L195" s="2">
        <f t="shared" si="23"/>
        <v>68</v>
      </c>
      <c r="M195" s="2">
        <f>MONTH(statek[[#This Row],[data]])</f>
        <v>11</v>
      </c>
      <c r="N195" s="2">
        <f>YEAR(statek[[#This Row],[data]])</f>
        <v>2018</v>
      </c>
      <c r="O195" s="2">
        <f t="shared" si="24"/>
        <v>548431</v>
      </c>
    </row>
    <row r="196" spans="1:15" x14ac:dyDescent="0.2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2">
        <f t="shared" si="25"/>
        <v>20</v>
      </c>
      <c r="H196" s="2">
        <f t="shared" ref="H196:H203" si="26">IF($C196="T1", H195+IF($D196="Z",$E196,-$E196), H195)</f>
        <v>89</v>
      </c>
      <c r="I196" s="2">
        <f t="shared" ref="I196:I203" si="27">IF($C196="T2", I195+IF($D196="Z",$E196,-$E196), I195)</f>
        <v>0</v>
      </c>
      <c r="J196" s="2">
        <f t="shared" ref="J196:J203" si="28">IF($C196="T3", J195+IF($D196="Z",$E196,-$E196), J195)</f>
        <v>0</v>
      </c>
      <c r="K196" s="2">
        <f t="shared" ref="K196:K203" si="29">IF($C196="T4", K195+IF($D196="Z",$E196,-$E196), K195)</f>
        <v>6</v>
      </c>
      <c r="L196" s="2">
        <f t="shared" ref="L196:L203" si="30">IF($C196="T5", L195+IF($D196="Z",$E196,-$E196), L195)</f>
        <v>4</v>
      </c>
      <c r="M196" s="2">
        <f>MONTH(statek[[#This Row],[data]])</f>
        <v>11</v>
      </c>
      <c r="N196" s="2">
        <f>YEAR(statek[[#This Row],[data]])</f>
        <v>2018</v>
      </c>
      <c r="O196" s="2">
        <f t="shared" ref="O196:O203" si="31">IF(D196="Z",-E196*F196, E196*F196)+O195</f>
        <v>552335</v>
      </c>
    </row>
    <row r="197" spans="1:15" x14ac:dyDescent="0.2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2">
        <f t="shared" si="25"/>
        <v>0</v>
      </c>
      <c r="H197" s="2">
        <f t="shared" si="26"/>
        <v>89</v>
      </c>
      <c r="I197" s="2">
        <f t="shared" si="27"/>
        <v>0</v>
      </c>
      <c r="J197" s="2">
        <f t="shared" si="28"/>
        <v>0</v>
      </c>
      <c r="K197" s="2">
        <f t="shared" si="29"/>
        <v>49</v>
      </c>
      <c r="L197" s="2">
        <f t="shared" si="30"/>
        <v>4</v>
      </c>
      <c r="M197" s="2">
        <f>MONTH(statek[[#This Row],[data]])</f>
        <v>11</v>
      </c>
      <c r="N197" s="2">
        <f>YEAR(statek[[#This Row],[data]])</f>
        <v>2018</v>
      </c>
      <c r="O197" s="2">
        <f>IF(D197="Z",-E197*F197, E197*F197)+O196</f>
        <v>549626</v>
      </c>
    </row>
    <row r="198" spans="1:15" x14ac:dyDescent="0.2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2">
        <f t="shared" si="25"/>
        <v>0</v>
      </c>
      <c r="H198" s="2">
        <f t="shared" si="26"/>
        <v>89</v>
      </c>
      <c r="I198" s="2">
        <f t="shared" si="27"/>
        <v>24</v>
      </c>
      <c r="J198" s="2">
        <f t="shared" si="28"/>
        <v>0</v>
      </c>
      <c r="K198" s="2">
        <f t="shared" si="29"/>
        <v>49</v>
      </c>
      <c r="L198" s="2">
        <f t="shared" si="30"/>
        <v>4</v>
      </c>
      <c r="M198" s="2">
        <f>MONTH(statek[[#This Row],[data]])</f>
        <v>11</v>
      </c>
      <c r="N198" s="2">
        <f>YEAR(statek[[#This Row],[data]])</f>
        <v>2018</v>
      </c>
      <c r="O198" s="2">
        <f t="shared" si="31"/>
        <v>549050</v>
      </c>
    </row>
    <row r="199" spans="1:15" x14ac:dyDescent="0.2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2">
        <f t="shared" si="25"/>
        <v>23</v>
      </c>
      <c r="H199" s="2">
        <f t="shared" si="26"/>
        <v>89</v>
      </c>
      <c r="I199" s="2">
        <f t="shared" si="27"/>
        <v>24</v>
      </c>
      <c r="J199" s="2">
        <f t="shared" si="28"/>
        <v>0</v>
      </c>
      <c r="K199" s="2">
        <f t="shared" si="29"/>
        <v>49</v>
      </c>
      <c r="L199" s="2">
        <f t="shared" si="30"/>
        <v>0</v>
      </c>
      <c r="M199" s="2">
        <f>MONTH(statek[[#This Row],[data]])</f>
        <v>12</v>
      </c>
      <c r="N199" s="2">
        <f>YEAR(statek[[#This Row],[data]])</f>
        <v>2018</v>
      </c>
      <c r="O199" s="2">
        <f t="shared" si="31"/>
        <v>549298</v>
      </c>
    </row>
    <row r="200" spans="1:15" x14ac:dyDescent="0.2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2">
        <f t="shared" ref="G200:G203" si="32">IF(A200=A199,0,A200-A199-1)</f>
        <v>0</v>
      </c>
      <c r="H200" s="2">
        <f t="shared" si="26"/>
        <v>89</v>
      </c>
      <c r="I200" s="2">
        <f t="shared" si="27"/>
        <v>24</v>
      </c>
      <c r="J200" s="2">
        <f t="shared" si="28"/>
        <v>35</v>
      </c>
      <c r="K200" s="2">
        <f t="shared" si="29"/>
        <v>49</v>
      </c>
      <c r="L200" s="2">
        <f t="shared" si="30"/>
        <v>0</v>
      </c>
      <c r="M200" s="2">
        <f>MONTH(statek[[#This Row],[data]])</f>
        <v>12</v>
      </c>
      <c r="N200" s="2">
        <f>YEAR(statek[[#This Row],[data]])</f>
        <v>2018</v>
      </c>
      <c r="O200" s="2">
        <f t="shared" si="31"/>
        <v>548633</v>
      </c>
    </row>
    <row r="201" spans="1:15" x14ac:dyDescent="0.2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2">
        <f t="shared" si="32"/>
        <v>0</v>
      </c>
      <c r="H201" s="2">
        <f t="shared" si="26"/>
        <v>130</v>
      </c>
      <c r="I201" s="2">
        <f t="shared" si="27"/>
        <v>24</v>
      </c>
      <c r="J201" s="2">
        <f t="shared" si="28"/>
        <v>35</v>
      </c>
      <c r="K201" s="2">
        <f t="shared" si="29"/>
        <v>49</v>
      </c>
      <c r="L201" s="2">
        <f t="shared" si="30"/>
        <v>0</v>
      </c>
      <c r="M201" s="2">
        <f>MONTH(statek[[#This Row],[data]])</f>
        <v>12</v>
      </c>
      <c r="N201" s="2">
        <f>YEAR(statek[[#This Row],[data]])</f>
        <v>2018</v>
      </c>
      <c r="O201" s="2">
        <f t="shared" si="31"/>
        <v>548305</v>
      </c>
    </row>
    <row r="202" spans="1:15" x14ac:dyDescent="0.2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2">
        <f t="shared" si="32"/>
        <v>0</v>
      </c>
      <c r="H202" s="2">
        <f t="shared" si="26"/>
        <v>130</v>
      </c>
      <c r="I202" s="2">
        <f t="shared" si="27"/>
        <v>24</v>
      </c>
      <c r="J202" s="2">
        <f t="shared" si="28"/>
        <v>35</v>
      </c>
      <c r="K202" s="2">
        <f t="shared" si="29"/>
        <v>72</v>
      </c>
      <c r="L202" s="2">
        <f t="shared" si="30"/>
        <v>0</v>
      </c>
      <c r="M202" s="2">
        <f>MONTH(statek[[#This Row],[data]])</f>
        <v>12</v>
      </c>
      <c r="N202" s="2">
        <f>YEAR(statek[[#This Row],[data]])</f>
        <v>2018</v>
      </c>
      <c r="O202" s="2">
        <f t="shared" si="31"/>
        <v>546902</v>
      </c>
    </row>
    <row r="203" spans="1:15" x14ac:dyDescent="0.2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2">
        <f t="shared" si="32"/>
        <v>0</v>
      </c>
      <c r="H203" s="2">
        <f t="shared" si="26"/>
        <v>130</v>
      </c>
      <c r="I203" s="2">
        <f t="shared" si="27"/>
        <v>70</v>
      </c>
      <c r="J203" s="2">
        <f t="shared" si="28"/>
        <v>35</v>
      </c>
      <c r="K203" s="2">
        <f t="shared" si="29"/>
        <v>72</v>
      </c>
      <c r="L203" s="2">
        <f t="shared" si="30"/>
        <v>0</v>
      </c>
      <c r="M203" s="2">
        <f>MONTH(statek[[#This Row],[data]])</f>
        <v>12</v>
      </c>
      <c r="N203" s="2">
        <f>YEAR(statek[[#This Row],[data]])</f>
        <v>2018</v>
      </c>
      <c r="O203" s="2">
        <f t="shared" si="31"/>
        <v>545844</v>
      </c>
    </row>
  </sheetData>
  <phoneticPr fontId="2" type="noConversion"/>
  <conditionalFormatting sqref="O1:O1048576">
    <cfRule type="cellIs" dxfId="0" priority="2" operator="equal">
      <formula>$U$5</formula>
    </cfRule>
    <cfRule type="cellIs" dxfId="1" priority="1" operator="equal">
      <formula>$U$5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f X 2 J V 6 Q Y N T q k A A A A 9 g A A A B I A H A B D b 2 5 m a W c v U G F j a 2 F n Z S 5 4 b W w g o h g A K K A U A A A A A A A A A A A A A A A A A A A A A A A A A A A A h Y 8 x D o I w G I W v Q r r T l h I T Q 3 7 K 4 A o J i Y l x b U q F R i i E F s v d H D y S V x C j q J v j + 9 4 3 v H e / 3 i C b u z a 4 q N H q 3 q Q o w h Q F y s i + 0 q Z O 0 e R O 4 R Z l H E o h z 6 J W w S I b m 8 y 2 S l H j 3 J A Q 4 r 3 H P s b 9 W B N G a U S O R b 6 X j e o E + s j 6 v x x q Y 5 0 w U i E O h 9 c Y z n D E Y r y h D F M g K 4 R C m 6 / A l r 3 P 9 g f C b m r d N C o + t G G Z A 1 k j k P c H / g B Q S w M E F A A C A A g A f X 2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9 i V f v 9 G H k i A E A A G w C A A A T A B w A R m 9 y b X V s Y X M v U 2 V j d G l v b j E u b S C i G A A o o B Q A A A A A A A A A A A A A A A A A A A A A A A A A A A C N U c F O G z E Q P T d S / m G 0 v S T S a h u i w q F o D 1 H S q j 0 U 0 S S o E h i h w T s l V r y e l T 3 b Z R N x 4 Z c 4 V e o N 5 b / q k A K t 6 K G + e O a N / f z e c y A t h h 3 M d v v e Y b f T 7 Y Q F e i o g C A o t I Q d L 0 u 1 A X J s f / v 6 u 2 N x y B M f h e z Z h X Z f k p P f B W M r G 7 C Q 2 o Z e M 3 6 m T Q D 6 o K Q d T q w m F p X C l g l 4 w 2 4 u C d V C f R / O T 6 U g Z 9 4 1 9 i d I u U e k V + c a Q H g 6 G A z V B R x f H 0 6 H a q c j k W p J + e j Y h a 0 o j 5 P P k V Z L C m G 1 d u p A f p P D e a S 6 M u 8 r 3 h v u D F L 7 U L D S T 1 l L + X G Z H 7 O i 8 n + 7 c v E 6 O 8 G p z e 3 / X L A 0 w V F w 0 7 e Z n W L F r y 9 i t D J e G k m h 1 j p f x 7 r H n M h J 9 J C y i t d 5 T F i m c / R 6 N r J 1 p t O h D L r 7 + 8 6 H T y O R i v g z S V s + U c 4 8 u b A P Y + Z i 3 F Y X e / 8 l K 1 + u k Q M E Y Q q Q k i D X d p L B O K v b y C A p d y w M o 3 K B / g Z 6 + + f o C i x 8 J w i 7 i n 5 w c v M 2 2 m h 4 G m h z C C r d D g g Z k 6 x P 1 4 u + D N / 1 u x 7 h / u z 7 8 B V B L A Q I t A B Q A A g A I A H 1 9 i V e k G D U 6 p A A A A P Y A A A A S A A A A A A A A A A A A A A A A A A A A A A B D b 2 5 m a W c v U G F j a 2 F n Z S 5 4 b W x Q S w E C L Q A U A A I A C A B 9 f Y l X D 8 r p q 6 Q A A A D p A A A A E w A A A A A A A A A A A A A A A A D w A A A A W 0 N v b n R l b n R f V H l w Z X N d L n h t b F B L A Q I t A B Q A A g A I A H 1 9 i V f v 9 G H k i A E A A G w C A A A T A A A A A A A A A A A A A A A A A O E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L A A A A A A A A G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0 Z W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5 V D E 0 O j Q z O j U 4 L j g 1 N j I 2 N T B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V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5 M U W I x x 3 E y U y + p 2 z Z 4 Y 5 w A A A A A C A A A A A A A Q Z g A A A A E A A C A A A A C M 3 k D 2 r 0 E i F A P a E l s A J f h n e p S i E J B H I m q 8 D b U O F V p s f A A A A A A O g A A A A A I A A C A A A A A b P 5 X 5 y t c R F p p M l f 3 X z n K I Q / b O b z s H 8 R A X g S e m G 3 f M x F A A A A A z i 3 1 A V 8 7 G l L i 5 q j J 0 B B i s e K o 4 m + 4 p l R f q s o f f T g 6 / 7 2 m 9 q j 4 e W x U 0 a y K Q c 3 f a G K T k v / 0 n m C b p l Z k M A T t u f p Z D A z h K A b u o / v V + V X + Y m m G E p E A A A A C V p 7 L 3 D l Q i a e t h a R p o N m E m 5 s m Y H s / r R V W 3 I N S N m U c i f U x F N l I r c g F B + q l f 1 + y Z I H 7 8 4 E f E 3 R f P M t f x c q s u n q r X < / D a t a M a s h u p > 
</file>

<file path=customXml/itemProps1.xml><?xml version="1.0" encoding="utf-8"?>
<ds:datastoreItem xmlns:ds="http://schemas.openxmlformats.org/officeDocument/2006/customXml" ds:itemID="{D9A6856C-5F44-42BA-B1E5-B8513595E5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statek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2023-12-09T15:16:55Z</dcterms:modified>
</cp:coreProperties>
</file>