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1\"/>
    </mc:Choice>
  </mc:AlternateContent>
  <xr:revisionPtr revIDLastSave="0" documentId="13_ncr:1_{76633D6C-86E9-478F-82E1-650000CEBBD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trema Pob." sheetId="2" r:id="rId1"/>
    <sheet name="Pobreza" sheetId="3" r:id="rId2"/>
    <sheet name="Vinculos" sheetId="5" r:id="rId3"/>
    <sheet name="Despesa 1" sheetId="6" r:id="rId4"/>
    <sheet name="Despesa 2" sheetId="7" r:id="rId5"/>
  </sheets>
  <definedNames>
    <definedName name="_xlnm._FilterDatabase" localSheetId="3" hidden="1">'Despesa 1'!$A$3:$J$160</definedName>
    <definedName name="_xlnm._FilterDatabase" localSheetId="4" hidden="1">'Despesa 2'!$A$3:$J$160</definedName>
    <definedName name="_xlnm._FilterDatabase" localSheetId="0" hidden="1">'Extrema Pob.'!$A$3:$J$160</definedName>
    <definedName name="_xlnm._FilterDatabase" localSheetId="1" hidden="1">Pobreza!$A$3:$J$160</definedName>
    <definedName name="_xlnm._FilterDatabase" localSheetId="2" hidden="1">Vinculos!$A$3:$J$160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21" i="6"/>
  <c r="M22" i="6"/>
  <c r="M20" i="6"/>
  <c r="M19" i="6"/>
  <c r="M18" i="6"/>
  <c r="M17" i="6"/>
  <c r="M27" i="2"/>
  <c r="M19" i="7"/>
  <c r="M18" i="7"/>
  <c r="M17" i="7"/>
  <c r="M17" i="5"/>
  <c r="M19" i="5"/>
  <c r="M18" i="5"/>
  <c r="M17" i="3"/>
  <c r="M18" i="3"/>
  <c r="M19" i="3"/>
  <c r="M19" i="2"/>
  <c r="M20" i="2" s="1"/>
  <c r="M17" i="2"/>
  <c r="M21" i="2" s="1"/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M20" i="7"/>
  <c r="M20" i="5"/>
  <c r="M22" i="5"/>
  <c r="M20" i="3"/>
  <c r="M22" i="7" l="1"/>
  <c r="M21" i="7"/>
  <c r="J17" i="7" s="1"/>
  <c r="M21" i="5"/>
  <c r="M22" i="3"/>
  <c r="M21" i="3"/>
  <c r="M22" i="2"/>
  <c r="J17" i="2" s="1"/>
  <c r="J160" i="7" l="1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28" i="2"/>
  <c r="J18" i="2"/>
  <c r="J19" i="2"/>
  <c r="J20" i="2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tc={93EFDFA4-15D1-4685-B575-2BAC4AF4F1A4}</author>
    <author>tc={8DA86747-D1E0-49BD-86DC-D3E17167D5CC}</author>
    <author>tc={BD93B964-3D6E-48AD-82EE-4A30059A8E88}</author>
    <author>tc={757CEBA7-40C4-485C-9D0C-451D26EAAF7E}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tc={7B56D188-C876-4B4B-9283-ED7BB38AF54D}</author>
    <author>tc={C3BD7CF5-C9E8-4465-8882-66830878BD6C}</author>
    <author>tc={1879AF09-9A22-4A33-8F34-4900A35F110A}</author>
    <author>tc={684E145B-F78C-4451-9B2D-29C122240B18}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tc={52845124-5AA7-4627-8F19-E54CF98C9B82}</author>
    <author>tc={FC503D16-C805-45C1-B370-36D219F3EC75}</author>
    <author>tc={09B1D320-8EF1-4C79-880D-806B59C9D3E7}</author>
    <author>tc={2CF9D05D-E5BA-44AA-93A8-43062E6955D4}</author>
  </authors>
  <commentList>
    <comment ref="L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tc={316FEF2B-2BF1-4985-A9FD-8F683C026699}</author>
    <author>tc={1E00B2CD-B281-4E5F-A374-BB33EF5737CE}</author>
    <author>tc={C26539BF-E34B-43E4-A495-D019E5FF5D09}</author>
    <author>tc={9608DAF2-CB97-4AFA-BBCE-23D1AAFD482A}</author>
  </authors>
  <commentList>
    <comment ref="L4" authorId="0" shapeId="0" xr:uid="{00000000-0006-0000-0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tc={76E03188-9BC2-41A4-A978-ACC52D060885}</author>
    <author>tc={9A66CF2A-28A2-40ED-9AC2-EB171913950B}</author>
    <author>tc={04A5734B-9D1E-417D-B6B5-E2AF1F1AB4DB}</author>
    <author>tc={BBCCAF7C-1FFB-4D56-B0D6-50520A9D0731}</author>
  </authors>
  <commentList>
    <comment ref="L4" authorId="0" shapeId="0" xr:uid="{00000000-0006-0000-0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<sst xmlns="http://schemas.openxmlformats.org/spreadsheetml/2006/main" count="1610" uniqueCount="196">
  <si>
    <t>Taxa de pessoas em situação de extrema pobreza</t>
  </si>
  <si>
    <t>Taxa de pessoas em situação de pobreza</t>
  </si>
  <si>
    <t>Número de vínculos formais por mil habitantes</t>
  </si>
  <si>
    <t>Percentual do total das despesas públicas com serviços essenciais (educação, saúde e assistência social)</t>
  </si>
  <si>
    <t>R. Integ.</t>
  </si>
  <si>
    <t>Nome_Município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</si>
  <si>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</si>
  <si>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</si>
  <si>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</si>
  <si>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</si>
  <si>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</si>
  <si>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</si>
  <si>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</si>
  <si>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</si>
  <si>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</si>
  <si>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</si>
  <si>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</si>
  <si>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</si>
  <si>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</si>
  <si>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</si>
  <si>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</si>
  <si>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</si>
  <si>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</si>
  <si>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</si>
  <si>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</si>
  <si>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</si>
  <si>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</si>
  <si>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</si>
  <si>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</si>
  <si>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</si>
  <si>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</si>
  <si>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</si>
  <si>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</si>
  <si>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</si>
  <si>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</si>
  <si>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</si>
  <si>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</si>
  <si>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</si>
  <si>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</si>
  <si>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</si>
  <si>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</si>
  <si>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</si>
  <si>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</si>
  <si>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</si>
  <si>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</si>
  <si>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</si>
  <si>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</si>
  <si>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</si>
  <si>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</si>
  <si>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</si>
  <si>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</si>
  <si>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</si>
  <si>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</si>
  <si>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</si>
  <si>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</si>
  <si>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</si>
  <si>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</si>
  <si>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</si>
  <si>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</si>
  <si>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</si>
  <si>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</si>
  <si>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</si>
  <si>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</si>
  <si>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</si>
  <si>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</si>
  <si>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</si>
  <si>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</si>
  <si>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</si>
  <si>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</si>
  <si>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</si>
  <si>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</si>
  <si>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</si>
  <si>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</si>
  <si>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</si>
  <si>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</si>
  <si>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</si>
  <si>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</si>
  <si>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</si>
  <si>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</si>
  <si>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</si>
  <si>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</si>
  <si>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</si>
  <si>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</si>
  <si>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</si>
  <si>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</si>
  <si>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</si>
  <si>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</si>
  <si>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</si>
  <si>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</si>
  <si>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</si>
  <si>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</si>
  <si>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</si>
  <si>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</si>
  <si>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</si>
  <si>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</si>
  <si>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</si>
  <si>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</si>
  <si>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</si>
  <si>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</si>
  <si>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</si>
  <si>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</si>
  <si>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</si>
  <si>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</si>
  <si>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</si>
  <si>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</si>
  <si>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</si>
  <si>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</si>
  <si>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</si>
  <si>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</si>
  <si>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</si>
  <si>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</si>
  <si>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</si>
  <si>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</si>
  <si>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</si>
  <si>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</si>
  <si>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</si>
  <si>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</si>
  <si>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</si>
  <si>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</si>
  <si>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</si>
  <si>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</si>
  <si>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</si>
  <si>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</si>
  <si>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</si>
  <si>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</si>
  <si>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</si>
  <si>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</si>
  <si>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</si>
  <si>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</si>
  <si>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</si>
  <si>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</si>
  <si>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</si>
  <si>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</si>
  <si>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</si>
  <si>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</si>
  <si>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</si>
  <si>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</si>
  <si>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</si>
  <si>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</si>
  <si>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</si>
  <si>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</si>
  <si>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</si>
  <si>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</si>
  <si>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</si>
  <si>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</si>
  <si>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</si>
  <si>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</si>
  <si>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</si>
  <si>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</si>
  <si>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</si>
  <si>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</si>
  <si>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</si>
  <si>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</si>
  <si>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</si>
  <si>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</si>
  <si>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</si>
  <si>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</si>
  <si>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</si>
  <si>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</si>
  <si>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</si>
  <si>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</si>
  <si>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</si>
  <si>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Código IBGE 01</t>
  </si>
  <si>
    <t>Código IBGE 02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</si>
  <si>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</si>
  <si>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</si>
  <si>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</si>
  <si>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</si>
  <si>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</si>
  <si>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</si>
  <si>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</si>
  <si>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</si>
  <si>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</si>
  <si>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</si>
  <si>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</si>
  <si>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</si>
  <si>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Pará</t>
  </si>
  <si>
    <t>Gastos sociais públicos per capita</t>
  </si>
  <si>
    <t>Fonte: https://aplicacoes.cidadania.gov.br/vis/data3/v.php?q[]=oNOclsLerpibuKep3bV%2Bf2xf05Kv2rmg2a19ZW51ZXKmaX6JaV2Jk2CbbmCNrMmim7iareyYfYVnjLrCl6WjlMnusm%2BiqaGt3nSItJiZysZupbCoyvedma%2B7pJvsWbK7V6DA1ajLANogHrxUoK1Vn%2FGtv7OkjnfRosyvmNfcbZ2qu5is4q2uwVebxoF2y6GU0O%2B%2Fo1wLz6jinLzKp2g%3D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</si>
  <si>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</si>
  <si>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</si>
  <si>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</si>
  <si>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</si>
  <si>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</si>
  <si>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</si>
  <si>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</si>
  <si>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Identificação</t>
  </si>
  <si>
    <t>Meta =</t>
  </si>
  <si>
    <t>Cálculo IDSC</t>
  </si>
  <si>
    <t>Máximo</t>
  </si>
  <si>
    <t>Mínimo</t>
  </si>
  <si>
    <t>Fonte: https://aplicacoes.cidadania.gov.br/vis/data3/data-explorer.php</t>
  </si>
  <si>
    <t>Fonte: http://bi.mte.gov.br/bgcaged/login.php</t>
  </si>
  <si>
    <t>Fonte: https://siconfi.tesouro.gov.br/siconfi/index.jsf;jsessionid=u677us8l7cNLqCek2CCsGB1+.node4</t>
  </si>
  <si>
    <t>Normalização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</si>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</sst>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2" borderId="0" xfId="0" applyFont="1" applyFill="1"/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ED9894E6-9040-4275-A194-70F5D29C6358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93EFDFA4-15D1-4685-B575-2BAC4AF4F1A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8DA86747-D1E0-49BD-86DC-D3E17167D5CC}">
    <text>Amplitude Interquartil (IQR):
IQR = Q3 - Q1</text>
  </threadedComment>
  <threadedComment ref="L21" dT="2023-01-05T22:09:41.02" personId="{ED9894E6-9040-4275-A194-70F5D29C6358}" id="{BD93B964-3D6E-48AD-82EE-4A30059A8E88}">
    <text>L. sup. = Média + 1,5 x IQR</text>
  </threadedComment>
  <threadedComment ref="L22" dT="2023-01-05T22:10:27.72" personId="{ED9894E6-9040-4275-A194-70F5D29C6358}" id="{757CEBA7-40C4-485C-9D0C-451D26EAAF7E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7B56D188-C876-4B4B-9283-ED7BB38AF54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C3BD7CF5-C9E8-4465-8882-66830878BD6C}">
    <text>Amplitude Interquartil (IQR):
IQR = Q3 - Q1</text>
  </threadedComment>
  <threadedComment ref="L21" dT="2023-01-05T22:09:41.02" personId="{ED9894E6-9040-4275-A194-70F5D29C6358}" id="{1879AF09-9A22-4A33-8F34-4900A35F110A}">
    <text>L. sup. = Média + 1,5 x IQR</text>
  </threadedComment>
  <threadedComment ref="L22" dT="2023-01-05T22:10:27.72" personId="{ED9894E6-9040-4275-A194-70F5D29C6358}" id="{684E145B-F78C-4451-9B2D-29C122240B18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52845124-5AA7-4627-8F19-E54CF98C9B8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FC503D16-C805-45C1-B370-36D219F3EC75}">
    <text>Amplitude Interquartil (IQR):
IQR = Q3 - Q1</text>
  </threadedComment>
  <threadedComment ref="L21" dT="2023-01-05T22:09:41.02" personId="{ED9894E6-9040-4275-A194-70F5D29C6358}" id="{09B1D320-8EF1-4C79-880D-806B59C9D3E7}">
    <text>L. sup. = Média + 1,5 x IQR</text>
  </threadedComment>
  <threadedComment ref="L22" dT="2023-01-05T22:10:27.72" personId="{ED9894E6-9040-4275-A194-70F5D29C6358}" id="{2CF9D05D-E5BA-44AA-93A8-43062E6955D4}">
    <text>L. inf. = Média - 1,5 x IQR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316FEF2B-2BF1-4985-A9FD-8F683C026699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1E00B2CD-B281-4E5F-A374-BB33EF5737CE}">
    <text>Amplitude Interquartil (IQR):
IQR = Q3 - Q1</text>
  </threadedComment>
  <threadedComment ref="L21" dT="2023-01-05T22:09:41.02" personId="{ED9894E6-9040-4275-A194-70F5D29C6358}" id="{C26539BF-E34B-43E4-A495-D019E5FF5D09}">
    <text>L. sup. = Média + 1,5 x IQR</text>
  </threadedComment>
  <threadedComment ref="L22" dT="2023-01-05T22:10:27.72" personId="{ED9894E6-9040-4275-A194-70F5D29C6358}" id="{9608DAF2-CB97-4AFA-BBCE-23D1AAFD482A}">
    <text>L. inf. = Média - 1,5 x IQR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4" dT="2023-01-05T23:17:14.17" personId="{ED9894E6-9040-4275-A194-70F5D29C6358}" id="{76E03188-9BC2-41A4-A978-ACC52D06088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ED9894E6-9040-4275-A194-70F5D29C6358}" id="{9A66CF2A-28A2-40ED-9AC2-EB171913950B}">
    <text>Amplitude Interquartil (IQR):
IQR = Q3 - Q1</text>
  </threadedComment>
  <threadedComment ref="L21" dT="2023-01-05T22:09:41.02" personId="{ED9894E6-9040-4275-A194-70F5D29C6358}" id="{04A5734B-9D1E-417D-B6B5-E2AF1F1AB4DB}">
    <text>L. sup. = Média + 1,5 x IQR</text>
  </threadedComment>
  <threadedComment ref="L22" dT="2023-01-05T22:10:27.72" personId="{ED9894E6-9040-4275-A194-70F5D29C6358}" id="{BBCCAF7C-1FFB-4D56-B0D6-50520A9D0731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M9" sqref="M9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1.28515625" style="4" customWidth="1"/>
    <col min="11" max="11" width="10" style="4" customWidth="1"/>
    <col min="12" max="12" width="10.140625" style="4" customWidth="1"/>
    <col min="13" max="16384" width="9.140625" style="4"/>
  </cols>
  <sheetData>
    <row r="1" spans="1:13" x14ac:dyDescent="0.2">
      <c r="A1" s="6" t="s">
        <v>0</v>
      </c>
      <c r="B1" s="6"/>
      <c r="J1" s="8"/>
      <c r="K1" s="4" t="s">
        <v>178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2018</v>
      </c>
      <c r="F3" s="9">
        <v>2019</v>
      </c>
      <c r="G3" s="9">
        <v>2020</v>
      </c>
      <c r="H3" s="9">
        <v>2021</v>
      </c>
      <c r="I3" s="9">
        <v>2022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8">
        <v>34.530501393328059</v>
      </c>
      <c r="F4" s="8">
        <v>35.274978453848391</v>
      </c>
      <c r="G4" s="8">
        <v>34.647977533060953</v>
      </c>
      <c r="H4" s="8">
        <v>35.52872393268963</v>
      </c>
      <c r="I4" s="8">
        <v>50.605348462786417</v>
      </c>
      <c r="L4" s="3" t="s">
        <v>187</v>
      </c>
      <c r="M4" s="4">
        <v>0</v>
      </c>
    </row>
    <row r="5" spans="1:13" x14ac:dyDescent="0.2">
      <c r="A5" s="2"/>
      <c r="B5" s="2"/>
      <c r="C5" s="2"/>
      <c r="D5" s="7" t="s">
        <v>164</v>
      </c>
      <c r="E5" s="8">
        <v>21.404233276514439</v>
      </c>
      <c r="F5" s="8">
        <v>21.925347902350879</v>
      </c>
      <c r="G5" s="8">
        <v>21.350736397120812</v>
      </c>
      <c r="H5" s="8">
        <v>22.179530882511646</v>
      </c>
      <c r="I5" s="8">
        <v>34.948868509599521</v>
      </c>
    </row>
    <row r="6" spans="1:13" x14ac:dyDescent="0.2">
      <c r="A6" s="2"/>
      <c r="B6" s="2"/>
      <c r="C6" s="2"/>
      <c r="D6" s="7" t="s">
        <v>165</v>
      </c>
      <c r="E6" s="8">
        <v>42.875159000228308</v>
      </c>
      <c r="F6" s="8">
        <v>44.182721709441864</v>
      </c>
      <c r="G6" s="8">
        <v>43.503658446618871</v>
      </c>
      <c r="H6" s="8">
        <v>43.968608132135877</v>
      </c>
      <c r="I6" s="8">
        <v>48.493991618935148</v>
      </c>
    </row>
    <row r="7" spans="1:13" x14ac:dyDescent="0.2">
      <c r="A7" s="2"/>
      <c r="B7" s="2"/>
      <c r="C7" s="2"/>
      <c r="D7" s="7" t="s">
        <v>166</v>
      </c>
      <c r="E7" s="8">
        <v>17.859476857827499</v>
      </c>
      <c r="F7" s="8">
        <v>20.320659108308117</v>
      </c>
      <c r="G7" s="8">
        <v>20.153381675455055</v>
      </c>
      <c r="H7" s="8">
        <v>21.556072486619108</v>
      </c>
      <c r="I7" s="8">
        <v>26.791821843885383</v>
      </c>
    </row>
    <row r="8" spans="1:13" x14ac:dyDescent="0.2">
      <c r="A8" s="2"/>
      <c r="B8" s="2"/>
      <c r="C8" s="2"/>
      <c r="D8" s="7" t="s">
        <v>167</v>
      </c>
      <c r="E8" s="8">
        <v>20.134799092402559</v>
      </c>
      <c r="F8" s="8">
        <v>20.909375167509424</v>
      </c>
      <c r="G8" s="8">
        <v>20.596471303275379</v>
      </c>
      <c r="H8" s="8">
        <v>21.382158641267775</v>
      </c>
      <c r="I8" s="8">
        <v>46.632956302877766</v>
      </c>
    </row>
    <row r="9" spans="1:13" x14ac:dyDescent="0.2">
      <c r="A9" s="2"/>
      <c r="B9" s="2"/>
      <c r="C9" s="2"/>
      <c r="D9" s="7" t="s">
        <v>168</v>
      </c>
      <c r="E9" s="8">
        <v>36.960806163338972</v>
      </c>
      <c r="F9" s="8">
        <v>37.26238976658999</v>
      </c>
      <c r="G9" s="8">
        <v>36.344927556929754</v>
      </c>
      <c r="H9" s="8">
        <v>37.025803531009501</v>
      </c>
      <c r="I9" s="8">
        <v>51.567408108821731</v>
      </c>
    </row>
    <row r="10" spans="1:13" x14ac:dyDescent="0.2">
      <c r="A10" s="2"/>
      <c r="B10" s="2"/>
      <c r="C10" s="2"/>
      <c r="D10" s="7" t="s">
        <v>169</v>
      </c>
      <c r="E10" s="8">
        <v>31.449665421483115</v>
      </c>
      <c r="F10" s="8">
        <v>30.907029851764221</v>
      </c>
      <c r="G10" s="8">
        <v>30.219905204469594</v>
      </c>
      <c r="H10" s="8">
        <v>30.488987076917436</v>
      </c>
      <c r="I10" s="8">
        <v>48.411503772332949</v>
      </c>
    </row>
    <row r="11" spans="1:13" x14ac:dyDescent="0.2">
      <c r="A11" s="2"/>
      <c r="B11" s="2"/>
      <c r="C11" s="2"/>
      <c r="D11" s="7" t="s">
        <v>170</v>
      </c>
      <c r="E11" s="8">
        <v>64.383041029930482</v>
      </c>
      <c r="F11" s="8">
        <v>64.460517738067509</v>
      </c>
      <c r="G11" s="8">
        <v>63.637884041556134</v>
      </c>
      <c r="H11" s="8">
        <v>64.947002481292103</v>
      </c>
      <c r="I11" s="8">
        <v>68.649418675473385</v>
      </c>
    </row>
    <row r="12" spans="1:13" x14ac:dyDescent="0.2">
      <c r="A12" s="2"/>
      <c r="B12" s="2"/>
      <c r="C12" s="2"/>
      <c r="D12" s="7" t="s">
        <v>171</v>
      </c>
      <c r="E12" s="8">
        <v>46.407550311641153</v>
      </c>
      <c r="F12" s="8">
        <v>47.155857083084165</v>
      </c>
      <c r="G12" s="8">
        <v>46.079250422925298</v>
      </c>
      <c r="H12" s="8">
        <v>47.074251724261025</v>
      </c>
      <c r="I12" s="8">
        <v>63.808592680339395</v>
      </c>
    </row>
    <row r="13" spans="1:13" x14ac:dyDescent="0.2">
      <c r="A13" s="2"/>
      <c r="B13" s="2"/>
      <c r="C13" s="2"/>
      <c r="D13" s="7" t="s">
        <v>172</v>
      </c>
      <c r="E13" s="8">
        <v>39.033810519636816</v>
      </c>
      <c r="F13" s="8">
        <v>38.99295184214197</v>
      </c>
      <c r="G13" s="8">
        <v>38.030846041320451</v>
      </c>
      <c r="H13" s="8">
        <v>38.546532632517106</v>
      </c>
      <c r="I13" s="8">
        <v>55.187658976646063</v>
      </c>
    </row>
    <row r="14" spans="1:13" x14ac:dyDescent="0.2">
      <c r="A14" s="2"/>
      <c r="B14" s="2"/>
      <c r="C14" s="2"/>
      <c r="D14" s="7" t="s">
        <v>173</v>
      </c>
      <c r="E14" s="8">
        <v>33.907984649616836</v>
      </c>
      <c r="F14" s="8">
        <v>35.391122834466138</v>
      </c>
      <c r="G14" s="8">
        <v>35.358204285937745</v>
      </c>
      <c r="H14" s="8">
        <v>36.496975120119828</v>
      </c>
      <c r="I14" s="8">
        <v>41.678419465031261</v>
      </c>
    </row>
    <row r="15" spans="1:13" x14ac:dyDescent="0.2">
      <c r="A15" s="2"/>
      <c r="B15" s="2"/>
      <c r="C15" s="2"/>
      <c r="D15" s="7" t="s">
        <v>174</v>
      </c>
      <c r="E15" s="8">
        <v>50.684437296457496</v>
      </c>
      <c r="F15" s="8">
        <v>51.010237181952931</v>
      </c>
      <c r="G15" s="8">
        <v>49.730013552539148</v>
      </c>
      <c r="H15" s="8">
        <v>50.55073228596514</v>
      </c>
      <c r="I15" s="8">
        <v>68.415749544172272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8">
        <v>45.31855779258516</v>
      </c>
      <c r="F16" s="8">
        <v>47.028783658310118</v>
      </c>
      <c r="G16" s="8">
        <v>46.787361061405278</v>
      </c>
      <c r="H16" s="8">
        <v>48.875790640052941</v>
      </c>
      <c r="I16" s="8">
        <v>57.546091765210029</v>
      </c>
      <c r="K16" s="13" t="s">
        <v>194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8">
        <v>59.914774908504597</v>
      </c>
      <c r="F17" s="8">
        <v>61.407246762799787</v>
      </c>
      <c r="G17" s="8">
        <v>60.602212723158154</v>
      </c>
      <c r="H17" s="8">
        <v>63.074439506603753</v>
      </c>
      <c r="I17" s="8">
        <v>75</v>
      </c>
      <c r="J17" s="3" t="str">
        <f>IF(AND(I17&lt;$M$21,I17&gt;$M$22),"Normal","Outliers")</f>
        <v>Normal</v>
      </c>
      <c r="K17" s="12">
        <f>($M$26-I17)/($M$26-$M$27)*100</f>
        <v>26.844863162467419</v>
      </c>
      <c r="L17" s="4" t="s">
        <v>180</v>
      </c>
      <c r="M17" s="8">
        <f>AVERAGE(I17:I160)</f>
        <v>58.886797376174613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8">
        <v>50.623137361148743</v>
      </c>
      <c r="F18" s="8">
        <v>51.439332795265003</v>
      </c>
      <c r="G18" s="8">
        <v>51.950307240181672</v>
      </c>
      <c r="H18" s="8">
        <v>53.304140127388536</v>
      </c>
      <c r="I18" s="8">
        <v>83.342816500711237</v>
      </c>
      <c r="J18" s="3" t="str">
        <f t="shared" ref="J18:J81" si="0">IF(AND(I18&lt;$M$21,I18&gt;$M$22),"Normal","Outliers")</f>
        <v>Normal</v>
      </c>
      <c r="K18" s="12">
        <f t="shared" ref="K18:K81" si="1">($M$26-I18)/($M$26-$M$27)*100</f>
        <v>17.886392468420681</v>
      </c>
      <c r="L18" s="4" t="s">
        <v>181</v>
      </c>
      <c r="M18" s="4">
        <f>_xlfn.QUARTILE.EXC(I17:I160,1)</f>
        <v>44.861099148880029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8">
        <v>65.647686127573721</v>
      </c>
      <c r="F19" s="8">
        <v>64.361137594214895</v>
      </c>
      <c r="G19" s="8">
        <v>61.761483051608614</v>
      </c>
      <c r="H19" s="8">
        <v>60.670206659012628</v>
      </c>
      <c r="I19" s="8">
        <v>71.433170120122668</v>
      </c>
      <c r="J19" s="3" t="str">
        <f t="shared" si="0"/>
        <v>Normal</v>
      </c>
      <c r="K19" s="12">
        <f t="shared" si="1"/>
        <v>30.674905564431704</v>
      </c>
      <c r="L19" s="4" t="s">
        <v>182</v>
      </c>
      <c r="M19" s="4">
        <f>_xlfn.QUARTILE.EXC(I17:I160,3)</f>
        <v>74.750644359808206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8">
        <v>72.819905823019326</v>
      </c>
      <c r="F20" s="8">
        <v>71.977153347952466</v>
      </c>
      <c r="G20" s="8">
        <v>71.10723582783632</v>
      </c>
      <c r="H20" s="8">
        <v>71.701327987972945</v>
      </c>
      <c r="I20" s="8">
        <v>66.44247318946114</v>
      </c>
      <c r="J20" s="3" t="str">
        <f t="shared" si="0"/>
        <v>Normal</v>
      </c>
      <c r="K20" s="12">
        <f t="shared" si="1"/>
        <v>36.033888611989894</v>
      </c>
      <c r="L20" s="4" t="s">
        <v>183</v>
      </c>
      <c r="M20" s="4">
        <f>M19-M18</f>
        <v>29.889545210928176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8">
        <v>30.362321500679123</v>
      </c>
      <c r="F21" s="8">
        <v>29.365658038643822</v>
      </c>
      <c r="G21" s="8">
        <v>28.719898605830164</v>
      </c>
      <c r="H21" s="8">
        <v>29.359283375903871</v>
      </c>
      <c r="I21" s="8">
        <v>60.862831858407084</v>
      </c>
      <c r="J21" s="3" t="str">
        <f t="shared" si="0"/>
        <v>Normal</v>
      </c>
      <c r="K21" s="12">
        <f t="shared" si="1"/>
        <v>42.025276933101644</v>
      </c>
      <c r="L21" s="4" t="s">
        <v>184</v>
      </c>
      <c r="M21" s="4">
        <f>M17+1.5*M20</f>
        <v>103.72111519256688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8">
        <v>60.13987252124646</v>
      </c>
      <c r="F22" s="8">
        <v>64.225466199440035</v>
      </c>
      <c r="G22" s="8">
        <v>64.094794366986619</v>
      </c>
      <c r="H22" s="8">
        <v>65.129813556368703</v>
      </c>
      <c r="I22" s="8">
        <v>67.206711157876526</v>
      </c>
      <c r="J22" s="3" t="str">
        <f t="shared" si="0"/>
        <v>Normal</v>
      </c>
      <c r="K22" s="12">
        <f t="shared" si="1"/>
        <v>35.213254064562975</v>
      </c>
      <c r="L22" s="4" t="s">
        <v>185</v>
      </c>
      <c r="M22" s="4">
        <f>M17-1.5*M20</f>
        <v>14.052479559782348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8">
        <v>62.650108370921444</v>
      </c>
      <c r="F23" s="8">
        <v>64.331994488258232</v>
      </c>
      <c r="G23" s="8">
        <v>63.689987087686347</v>
      </c>
      <c r="H23" s="8">
        <v>66.135001762425091</v>
      </c>
      <c r="I23" s="8">
        <v>70.930571761960323</v>
      </c>
      <c r="J23" s="3" t="str">
        <f t="shared" si="0"/>
        <v>Normal</v>
      </c>
      <c r="K23" s="12">
        <f t="shared" si="1"/>
        <v>31.214592930453662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8">
        <v>28.125800609567559</v>
      </c>
      <c r="F24" s="8">
        <v>30.017278391538827</v>
      </c>
      <c r="G24" s="8">
        <v>30.033026067311091</v>
      </c>
      <c r="H24" s="8">
        <v>31.576883736788268</v>
      </c>
      <c r="I24" s="8">
        <v>35.827809849618703</v>
      </c>
      <c r="J24" s="3" t="str">
        <f t="shared" si="0"/>
        <v>Normal</v>
      </c>
      <c r="K24" s="12">
        <f t="shared" si="1"/>
        <v>68.907746536913024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8">
        <v>76.655462767247656</v>
      </c>
      <c r="F25" s="8">
        <v>74.437271578372105</v>
      </c>
      <c r="G25" s="8">
        <v>73.75370520075451</v>
      </c>
      <c r="H25" s="8">
        <v>80.602173407331094</v>
      </c>
      <c r="I25" s="8">
        <v>97.483131626860882</v>
      </c>
      <c r="J25" s="3" t="str">
        <f t="shared" si="0"/>
        <v>Normal</v>
      </c>
      <c r="K25" s="12">
        <f t="shared" si="1"/>
        <v>2.7025994829944651</v>
      </c>
      <c r="L25" s="4" t="s">
        <v>188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8">
        <v>14.536328453514876</v>
      </c>
      <c r="F26" s="8">
        <v>13.174003671329329</v>
      </c>
      <c r="G26" s="8">
        <v>11.526719410247841</v>
      </c>
      <c r="H26" s="8">
        <v>10.3212375788753</v>
      </c>
      <c r="I26" s="8">
        <v>19.970215841162293</v>
      </c>
      <c r="J26" s="3" t="str">
        <f t="shared" si="0"/>
        <v>Normal</v>
      </c>
      <c r="K26" s="12">
        <f t="shared" si="1"/>
        <v>85.935544186632043</v>
      </c>
      <c r="L26" s="4" t="s">
        <v>189</v>
      </c>
      <c r="M26" s="8">
        <v>100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8">
        <v>67.431243326828906</v>
      </c>
      <c r="F27" s="8">
        <v>71.864467551093583</v>
      </c>
      <c r="G27" s="8">
        <v>71.454539098821968</v>
      </c>
      <c r="H27" s="8">
        <v>73.393149563318786</v>
      </c>
      <c r="I27" s="8">
        <v>98.769230769230759</v>
      </c>
      <c r="J27" s="3" t="str">
        <f t="shared" si="0"/>
        <v>Normal</v>
      </c>
      <c r="K27" s="12">
        <f t="shared" si="1"/>
        <v>1.3215932633830219</v>
      </c>
      <c r="L27" s="4" t="s">
        <v>190</v>
      </c>
      <c r="M27" s="8">
        <f>MIN(I17:I160)</f>
        <v>6.8723135271807845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8">
        <v>64.579488531505405</v>
      </c>
      <c r="F28" s="8">
        <v>62.822296621592244</v>
      </c>
      <c r="G28" s="8">
        <v>60.454907361580347</v>
      </c>
      <c r="H28" s="8">
        <v>62.971642840403099</v>
      </c>
      <c r="I28" s="8">
        <v>87.227693895407526</v>
      </c>
      <c r="J28" s="3" t="str">
        <f>IF(AND(I28&lt;$M$21,I28&gt;$M$22),"Normal","Outliers")</f>
        <v>Normal</v>
      </c>
      <c r="K28" s="12">
        <f t="shared" si="1"/>
        <v>13.71483238587729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8">
        <v>44.287286380113933</v>
      </c>
      <c r="F29" s="8">
        <v>43.968983342906377</v>
      </c>
      <c r="G29" s="8">
        <v>43.433103578510057</v>
      </c>
      <c r="H29" s="8">
        <v>46.201863354037265</v>
      </c>
      <c r="I29" s="8">
        <v>83.763775553125271</v>
      </c>
      <c r="J29" s="3" t="str">
        <f t="shared" si="0"/>
        <v>Normal</v>
      </c>
      <c r="K29" s="12">
        <f t="shared" si="1"/>
        <v>17.434368942058416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8">
        <v>47.535275792560014</v>
      </c>
      <c r="F30" s="8">
        <v>46.649987795948256</v>
      </c>
      <c r="G30" s="8">
        <v>45.982687149475737</v>
      </c>
      <c r="H30" s="8">
        <v>46.678034224468668</v>
      </c>
      <c r="I30" s="8">
        <v>42.0393657736468</v>
      </c>
      <c r="J30" s="3" t="str">
        <f t="shared" si="0"/>
        <v>Normal</v>
      </c>
      <c r="K30" s="12">
        <f t="shared" si="1"/>
        <v>62.237811784651086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8">
        <v>53.090739444833211</v>
      </c>
      <c r="F31" s="8">
        <v>53.731294623936364</v>
      </c>
      <c r="G31" s="8">
        <v>52.249002394253793</v>
      </c>
      <c r="H31" s="8">
        <v>51.249726280226483</v>
      </c>
      <c r="I31" s="8">
        <v>46.290605794556626</v>
      </c>
      <c r="J31" s="3" t="str">
        <f t="shared" si="0"/>
        <v>Normal</v>
      </c>
      <c r="K31" s="12">
        <f t="shared" si="1"/>
        <v>57.672853519365916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8">
        <v>47.74862116511548</v>
      </c>
      <c r="F32" s="8">
        <v>47.867048855541036</v>
      </c>
      <c r="G32" s="8">
        <v>46.915949565612166</v>
      </c>
      <c r="H32" s="8">
        <v>46.758603955190679</v>
      </c>
      <c r="I32" s="8">
        <v>47.415813016788988</v>
      </c>
      <c r="J32" s="3" t="str">
        <f t="shared" si="0"/>
        <v>Normal</v>
      </c>
      <c r="K32" s="12">
        <f t="shared" si="1"/>
        <v>56.464612162955994</v>
      </c>
    </row>
    <row r="33" spans="1:11" x14ac:dyDescent="0.2">
      <c r="A33" s="3">
        <v>1501253</v>
      </c>
      <c r="B33" s="3">
        <v>150125</v>
      </c>
      <c r="C33" s="4" t="s">
        <v>13</v>
      </c>
      <c r="D33" s="5" t="s">
        <v>31</v>
      </c>
      <c r="E33" s="8">
        <v>30.090634441087616</v>
      </c>
      <c r="F33" s="8">
        <v>30.279975654290929</v>
      </c>
      <c r="G33" s="8">
        <v>31.238503985285099</v>
      </c>
      <c r="H33" s="8">
        <v>32.263044149428836</v>
      </c>
      <c r="I33" s="8">
        <v>36.988340362193007</v>
      </c>
      <c r="J33" s="3" t="str">
        <f t="shared" si="0"/>
        <v>Normal</v>
      </c>
      <c r="K33" s="12">
        <f t="shared" si="1"/>
        <v>67.661575224676</v>
      </c>
    </row>
    <row r="34" spans="1:11" x14ac:dyDescent="0.2">
      <c r="A34" s="3">
        <v>1501303</v>
      </c>
      <c r="B34" s="3">
        <v>150130</v>
      </c>
      <c r="C34" s="4" t="s">
        <v>6</v>
      </c>
      <c r="D34" s="5" t="s">
        <v>32</v>
      </c>
      <c r="E34" s="8">
        <v>37.800709764992554</v>
      </c>
      <c r="F34" s="8">
        <v>34.189926211100421</v>
      </c>
      <c r="G34" s="8">
        <v>31.695623765026333</v>
      </c>
      <c r="H34" s="8">
        <v>30.631779978814379</v>
      </c>
      <c r="I34" s="8">
        <v>37.193841294907223</v>
      </c>
      <c r="J34" s="3" t="str">
        <f t="shared" si="0"/>
        <v>Normal</v>
      </c>
      <c r="K34" s="12">
        <f t="shared" si="1"/>
        <v>67.440909447937102</v>
      </c>
    </row>
    <row r="35" spans="1:11" x14ac:dyDescent="0.2">
      <c r="A35" s="3">
        <v>1501402</v>
      </c>
      <c r="B35" s="3">
        <v>150140</v>
      </c>
      <c r="C35" s="4" t="s">
        <v>21</v>
      </c>
      <c r="D35" s="5" t="s">
        <v>33</v>
      </c>
      <c r="E35" s="8">
        <v>19.883801385445018</v>
      </c>
      <c r="F35" s="8">
        <v>21.319783352146548</v>
      </c>
      <c r="G35" s="8">
        <v>21.530219565882767</v>
      </c>
      <c r="H35" s="8">
        <v>22.771471435589014</v>
      </c>
      <c r="I35" s="8">
        <v>53.197284339532743</v>
      </c>
      <c r="J35" s="3" t="str">
        <f t="shared" si="0"/>
        <v>Normal</v>
      </c>
      <c r="K35" s="12">
        <f t="shared" si="1"/>
        <v>50.256499901484574</v>
      </c>
    </row>
    <row r="36" spans="1:11" x14ac:dyDescent="0.2">
      <c r="A36" s="3">
        <v>1501451</v>
      </c>
      <c r="B36" s="3">
        <v>150145</v>
      </c>
      <c r="C36" s="4" t="s">
        <v>15</v>
      </c>
      <c r="D36" s="5" t="s">
        <v>34</v>
      </c>
      <c r="E36" s="8">
        <v>50.119155696777121</v>
      </c>
      <c r="F36" s="8">
        <v>42.454319873674713</v>
      </c>
      <c r="G36" s="8">
        <v>38.085094455967258</v>
      </c>
      <c r="H36" s="8">
        <v>33.493089612126617</v>
      </c>
      <c r="I36" s="8">
        <v>23.702967014752197</v>
      </c>
      <c r="J36" s="3" t="str">
        <f t="shared" si="0"/>
        <v>Normal</v>
      </c>
      <c r="K36" s="12">
        <f t="shared" si="1"/>
        <v>81.927336407649591</v>
      </c>
    </row>
    <row r="37" spans="1:11" x14ac:dyDescent="0.2">
      <c r="A37" s="3">
        <v>1501501</v>
      </c>
      <c r="B37" s="3">
        <v>150150</v>
      </c>
      <c r="C37" s="4" t="s">
        <v>21</v>
      </c>
      <c r="D37" s="5" t="s">
        <v>35</v>
      </c>
      <c r="E37" s="8">
        <v>48.893643923552013</v>
      </c>
      <c r="F37" s="8">
        <v>51.597940609209878</v>
      </c>
      <c r="G37" s="8">
        <v>50.360682473968133</v>
      </c>
      <c r="H37" s="8">
        <v>51.427909848718741</v>
      </c>
      <c r="I37" s="8">
        <v>68.743215819528999</v>
      </c>
      <c r="J37" s="3" t="str">
        <f t="shared" si="0"/>
        <v>Normal</v>
      </c>
      <c r="K37" s="12">
        <f t="shared" si="1"/>
        <v>33.56336376894081</v>
      </c>
    </row>
    <row r="38" spans="1:11" x14ac:dyDescent="0.2">
      <c r="A38" s="3">
        <v>1501576</v>
      </c>
      <c r="B38" s="3">
        <v>150157</v>
      </c>
      <c r="C38" s="4" t="s">
        <v>36</v>
      </c>
      <c r="D38" s="5" t="s">
        <v>37</v>
      </c>
      <c r="E38" s="8">
        <v>36.434891039724484</v>
      </c>
      <c r="F38" s="8">
        <v>37.830516459572458</v>
      </c>
      <c r="G38" s="8">
        <v>37.18308213576352</v>
      </c>
      <c r="H38" s="8">
        <v>37.892662570998034</v>
      </c>
      <c r="I38" s="8">
        <v>38.089419605665093</v>
      </c>
      <c r="J38" s="3" t="str">
        <f t="shared" si="0"/>
        <v>Normal</v>
      </c>
      <c r="K38" s="12">
        <f t="shared" si="1"/>
        <v>66.479242359794341</v>
      </c>
    </row>
    <row r="39" spans="1:11" x14ac:dyDescent="0.2">
      <c r="A39" s="3">
        <v>1501600</v>
      </c>
      <c r="B39" s="3">
        <v>150160</v>
      </c>
      <c r="C39" s="4" t="s">
        <v>24</v>
      </c>
      <c r="D39" s="5" t="s">
        <v>38</v>
      </c>
      <c r="E39" s="8">
        <v>31.051253273475492</v>
      </c>
      <c r="F39" s="8">
        <v>34.139751934176594</v>
      </c>
      <c r="G39" s="8">
        <v>33.756805807622506</v>
      </c>
      <c r="H39" s="8">
        <v>38.225296678394656</v>
      </c>
      <c r="I39" s="8">
        <v>91.079068293455862</v>
      </c>
      <c r="J39" s="3" t="str">
        <f t="shared" si="0"/>
        <v>Normal</v>
      </c>
      <c r="K39" s="12">
        <f t="shared" si="1"/>
        <v>9.579247637755774</v>
      </c>
    </row>
    <row r="40" spans="1:11" x14ac:dyDescent="0.2">
      <c r="A40" s="3">
        <v>1501709</v>
      </c>
      <c r="B40" s="3">
        <v>150170</v>
      </c>
      <c r="C40" s="4" t="s">
        <v>24</v>
      </c>
      <c r="D40" s="5" t="s">
        <v>39</v>
      </c>
      <c r="E40" s="8">
        <v>37.871334113701792</v>
      </c>
      <c r="F40" s="8">
        <v>38.339363751703395</v>
      </c>
      <c r="G40" s="8">
        <v>37.650681849915443</v>
      </c>
      <c r="H40" s="8">
        <v>37.947464686986059</v>
      </c>
      <c r="I40" s="8">
        <v>50.710095708552025</v>
      </c>
      <c r="J40" s="3" t="str">
        <f t="shared" si="0"/>
        <v>Normal</v>
      </c>
      <c r="K40" s="12">
        <f t="shared" si="1"/>
        <v>52.927229439801458</v>
      </c>
    </row>
    <row r="41" spans="1:11" x14ac:dyDescent="0.2">
      <c r="A41" s="3">
        <v>1501725</v>
      </c>
      <c r="B41" s="3">
        <v>150172</v>
      </c>
      <c r="C41" s="4" t="s">
        <v>18</v>
      </c>
      <c r="D41" s="5" t="s">
        <v>40</v>
      </c>
      <c r="E41" s="8">
        <v>56.240947992100068</v>
      </c>
      <c r="F41" s="8">
        <v>61.692960360599237</v>
      </c>
      <c r="G41" s="8">
        <v>61.950210238270046</v>
      </c>
      <c r="H41" s="8">
        <v>67.177316401263184</v>
      </c>
      <c r="I41" s="8">
        <v>57.067723925883975</v>
      </c>
      <c r="J41" s="3" t="str">
        <f t="shared" si="0"/>
        <v>Normal</v>
      </c>
      <c r="K41" s="12">
        <f t="shared" si="1"/>
        <v>46.100443058516746</v>
      </c>
    </row>
    <row r="42" spans="1:11" x14ac:dyDescent="0.2">
      <c r="A42" s="3">
        <v>1501758</v>
      </c>
      <c r="B42" s="3">
        <v>150175</v>
      </c>
      <c r="C42" s="4" t="s">
        <v>36</v>
      </c>
      <c r="D42" s="5" t="s">
        <v>41</v>
      </c>
      <c r="E42" s="8">
        <v>41.964285714285715</v>
      </c>
      <c r="F42" s="8">
        <v>36.368563685636857</v>
      </c>
      <c r="G42" s="8">
        <v>36.210640608034744</v>
      </c>
      <c r="H42" s="8">
        <v>39.051243713470164</v>
      </c>
      <c r="I42" s="8">
        <v>65.501990269792131</v>
      </c>
      <c r="J42" s="3" t="str">
        <f t="shared" si="0"/>
        <v>Normal</v>
      </c>
      <c r="K42" s="12">
        <f t="shared" si="1"/>
        <v>37.04377402339599</v>
      </c>
    </row>
    <row r="43" spans="1:11" x14ac:dyDescent="0.2">
      <c r="A43" s="3">
        <v>1501782</v>
      </c>
      <c r="B43" s="3">
        <v>150178</v>
      </c>
      <c r="C43" s="4" t="s">
        <v>42</v>
      </c>
      <c r="D43" s="5" t="s">
        <v>43</v>
      </c>
      <c r="E43" s="8">
        <v>35.574160462170596</v>
      </c>
      <c r="F43" s="8">
        <v>36.02791993459104</v>
      </c>
      <c r="G43" s="8">
        <v>35.068021148933646</v>
      </c>
      <c r="H43" s="8">
        <v>34.457775121360996</v>
      </c>
      <c r="I43" s="8">
        <v>62.195922296114801</v>
      </c>
      <c r="J43" s="3" t="str">
        <f t="shared" si="0"/>
        <v>Normal</v>
      </c>
      <c r="K43" s="12">
        <f t="shared" si="1"/>
        <v>40.593811717763344</v>
      </c>
    </row>
    <row r="44" spans="1:11" x14ac:dyDescent="0.2">
      <c r="A44" s="3">
        <v>1501808</v>
      </c>
      <c r="B44" s="3">
        <v>150180</v>
      </c>
      <c r="C44" s="4" t="s">
        <v>11</v>
      </c>
      <c r="D44" s="5" t="s">
        <v>44</v>
      </c>
      <c r="E44" s="8">
        <v>64.86539537348736</v>
      </c>
      <c r="F44" s="8">
        <v>67.103533558582683</v>
      </c>
      <c r="G44" s="8">
        <v>66.874402156584239</v>
      </c>
      <c r="H44" s="8">
        <v>66.888185654008439</v>
      </c>
      <c r="I44" s="8">
        <v>73.73233116446039</v>
      </c>
      <c r="J44" s="3" t="str">
        <f t="shared" si="0"/>
        <v>Normal</v>
      </c>
      <c r="K44" s="12">
        <f t="shared" si="1"/>
        <v>28.206079019482829</v>
      </c>
    </row>
    <row r="45" spans="1:11" x14ac:dyDescent="0.2">
      <c r="A45" s="3">
        <v>1501907</v>
      </c>
      <c r="B45" s="3">
        <v>150190</v>
      </c>
      <c r="C45" s="4" t="s">
        <v>8</v>
      </c>
      <c r="D45" s="5" t="s">
        <v>45</v>
      </c>
      <c r="E45" s="8">
        <v>68.368479467258609</v>
      </c>
      <c r="F45" s="8">
        <v>66.123163531511736</v>
      </c>
      <c r="G45" s="8">
        <v>65.623407075135077</v>
      </c>
      <c r="H45" s="8">
        <v>67.779385536898076</v>
      </c>
      <c r="I45" s="8">
        <v>90</v>
      </c>
      <c r="J45" s="3" t="str">
        <f t="shared" si="0"/>
        <v>Normal</v>
      </c>
      <c r="K45" s="12">
        <f t="shared" si="1"/>
        <v>10.737945264986967</v>
      </c>
    </row>
    <row r="46" spans="1:11" x14ac:dyDescent="0.2">
      <c r="A46" s="3">
        <v>1502004</v>
      </c>
      <c r="B46" s="3">
        <v>150200</v>
      </c>
      <c r="C46" s="4" t="s">
        <v>11</v>
      </c>
      <c r="D46" s="5" t="s">
        <v>46</v>
      </c>
      <c r="E46" s="8">
        <v>64.058638029489472</v>
      </c>
      <c r="F46" s="8">
        <v>66.625994025329234</v>
      </c>
      <c r="G46" s="8">
        <v>65.59175531914893</v>
      </c>
      <c r="H46" s="8">
        <v>66.951344693081509</v>
      </c>
      <c r="I46" s="8">
        <v>74.596555606521832</v>
      </c>
      <c r="J46" s="3" t="str">
        <f t="shared" si="0"/>
        <v>Normal</v>
      </c>
      <c r="K46" s="12">
        <f t="shared" si="1"/>
        <v>27.278079543930861</v>
      </c>
    </row>
    <row r="47" spans="1:11" x14ac:dyDescent="0.2">
      <c r="A47" s="3">
        <v>1501956</v>
      </c>
      <c r="B47" s="3">
        <v>150195</v>
      </c>
      <c r="C47" s="4" t="s">
        <v>24</v>
      </c>
      <c r="D47" s="5" t="s">
        <v>47</v>
      </c>
      <c r="E47" s="8">
        <v>46.57001627584544</v>
      </c>
      <c r="F47" s="8">
        <v>44.595870206489671</v>
      </c>
      <c r="G47" s="8">
        <v>40.948886127885807</v>
      </c>
      <c r="H47" s="8">
        <v>41.807573568980658</v>
      </c>
      <c r="I47" s="8">
        <v>82.939378502292399</v>
      </c>
      <c r="J47" s="3" t="str">
        <f t="shared" si="0"/>
        <v>Normal</v>
      </c>
      <c r="K47" s="12">
        <f t="shared" si="1"/>
        <v>18.31960198290442</v>
      </c>
    </row>
    <row r="48" spans="1:11" x14ac:dyDescent="0.2">
      <c r="A48" s="3">
        <v>1502103</v>
      </c>
      <c r="B48" s="3">
        <v>150210</v>
      </c>
      <c r="C48" s="4" t="s">
        <v>6</v>
      </c>
      <c r="D48" s="5" t="s">
        <v>48</v>
      </c>
      <c r="E48" s="8">
        <v>53.235574455605253</v>
      </c>
      <c r="F48" s="8">
        <v>54.635579084777717</v>
      </c>
      <c r="G48" s="8">
        <v>54.087138715880712</v>
      </c>
      <c r="H48" s="8">
        <v>57.572400471544029</v>
      </c>
      <c r="I48" s="8">
        <v>77.468252548739045</v>
      </c>
      <c r="J48" s="3" t="str">
        <f t="shared" si="0"/>
        <v>Normal</v>
      </c>
      <c r="K48" s="12">
        <f t="shared" si="1"/>
        <v>24.194467085614974</v>
      </c>
    </row>
    <row r="49" spans="1:11" x14ac:dyDescent="0.2">
      <c r="A49" s="3">
        <v>1502152</v>
      </c>
      <c r="B49" s="3">
        <v>150215</v>
      </c>
      <c r="C49" s="4" t="s">
        <v>36</v>
      </c>
      <c r="D49" s="5" t="s">
        <v>49</v>
      </c>
      <c r="E49" s="8">
        <v>28.571428571428569</v>
      </c>
      <c r="F49" s="8">
        <v>32.962114062289331</v>
      </c>
      <c r="G49" s="8">
        <v>33.044642154161089</v>
      </c>
      <c r="H49" s="8">
        <v>36.544510651356674</v>
      </c>
      <c r="I49" s="8">
        <v>25.641225236445724</v>
      </c>
      <c r="J49" s="3" t="str">
        <f t="shared" si="0"/>
        <v>Normal</v>
      </c>
      <c r="K49" s="12">
        <f t="shared" si="1"/>
        <v>79.846045338254015</v>
      </c>
    </row>
    <row r="50" spans="1:11" x14ac:dyDescent="0.2">
      <c r="A50" s="3">
        <v>1502202</v>
      </c>
      <c r="B50" s="3">
        <v>150220</v>
      </c>
      <c r="C50" s="4" t="s">
        <v>24</v>
      </c>
      <c r="D50" s="5" t="s">
        <v>50</v>
      </c>
      <c r="E50" s="8">
        <v>29.844351171738371</v>
      </c>
      <c r="F50" s="8">
        <v>33.273936285801206</v>
      </c>
      <c r="G50" s="8">
        <v>33.588742780602324</v>
      </c>
      <c r="H50" s="8">
        <v>35.217964140459415</v>
      </c>
      <c r="I50" s="8">
        <v>49.512742563286643</v>
      </c>
      <c r="J50" s="3" t="str">
        <f t="shared" si="0"/>
        <v>Normal</v>
      </c>
      <c r="K50" s="12">
        <f t="shared" si="1"/>
        <v>54.212940693473421</v>
      </c>
    </row>
    <row r="51" spans="1:11" x14ac:dyDescent="0.2">
      <c r="A51" s="3">
        <v>1502301</v>
      </c>
      <c r="B51" s="3">
        <v>150230</v>
      </c>
      <c r="C51" s="4" t="s">
        <v>8</v>
      </c>
      <c r="D51" s="5" t="s">
        <v>51</v>
      </c>
      <c r="E51" s="8">
        <v>43.647907860979345</v>
      </c>
      <c r="F51" s="8">
        <v>44.170671970241052</v>
      </c>
      <c r="G51" s="8">
        <v>43.231970601745523</v>
      </c>
      <c r="H51" s="8">
        <v>46.04638371986433</v>
      </c>
      <c r="I51" s="8">
        <v>63.64633844193537</v>
      </c>
      <c r="J51" s="3" t="str">
        <f t="shared" si="0"/>
        <v>Normal</v>
      </c>
      <c r="K51" s="12">
        <f t="shared" si="1"/>
        <v>39.036362799235889</v>
      </c>
    </row>
    <row r="52" spans="1:11" x14ac:dyDescent="0.2">
      <c r="A52" s="3">
        <v>1502400</v>
      </c>
      <c r="B52" s="3">
        <v>150240</v>
      </c>
      <c r="C52" s="4" t="s">
        <v>52</v>
      </c>
      <c r="D52" s="5" t="s">
        <v>53</v>
      </c>
      <c r="E52" s="8">
        <v>11.748212250496737</v>
      </c>
      <c r="F52" s="8">
        <v>13.767910235914599</v>
      </c>
      <c r="G52" s="8">
        <v>14.242980354340201</v>
      </c>
      <c r="H52" s="8">
        <v>15.803215878094202</v>
      </c>
      <c r="I52" s="8">
        <v>27.747378495339547</v>
      </c>
      <c r="J52" s="3" t="str">
        <f t="shared" si="0"/>
        <v>Normal</v>
      </c>
      <c r="K52" s="12">
        <f t="shared" si="1"/>
        <v>77.584469496886427</v>
      </c>
    </row>
    <row r="53" spans="1:11" x14ac:dyDescent="0.2">
      <c r="A53" s="3">
        <v>1502509</v>
      </c>
      <c r="B53" s="3">
        <v>150250</v>
      </c>
      <c r="C53" s="4" t="s">
        <v>11</v>
      </c>
      <c r="D53" s="5" t="s">
        <v>54</v>
      </c>
      <c r="E53" s="8">
        <v>52.372029639724047</v>
      </c>
      <c r="F53" s="8">
        <v>52.337985411308338</v>
      </c>
      <c r="G53" s="8">
        <v>52.651578419909804</v>
      </c>
      <c r="H53" s="8">
        <v>53.857290589451914</v>
      </c>
      <c r="I53" s="8">
        <v>61.15045526810232</v>
      </c>
      <c r="J53" s="3" t="str">
        <f t="shared" si="0"/>
        <v>Normal</v>
      </c>
      <c r="K53" s="12">
        <f t="shared" si="1"/>
        <v>41.716428490078009</v>
      </c>
    </row>
    <row r="54" spans="1:11" x14ac:dyDescent="0.2">
      <c r="A54" s="3">
        <v>1502608</v>
      </c>
      <c r="B54" s="3">
        <v>150260</v>
      </c>
      <c r="C54" s="4" t="s">
        <v>52</v>
      </c>
      <c r="D54" s="5" t="s">
        <v>55</v>
      </c>
      <c r="E54" s="8">
        <v>53.147840531561464</v>
      </c>
      <c r="F54" s="8">
        <v>56.921803889118735</v>
      </c>
      <c r="G54" s="8">
        <v>57.217047234358255</v>
      </c>
      <c r="H54" s="8">
        <v>56.131416837782346</v>
      </c>
      <c r="I54" s="8">
        <v>62.224121852657753</v>
      </c>
      <c r="J54" s="3" t="str">
        <f t="shared" si="0"/>
        <v>Normal</v>
      </c>
      <c r="K54" s="12">
        <f t="shared" si="1"/>
        <v>40.563531188297837</v>
      </c>
    </row>
    <row r="55" spans="1:11" x14ac:dyDescent="0.2">
      <c r="A55" s="3">
        <v>1502707</v>
      </c>
      <c r="B55" s="3">
        <v>150270</v>
      </c>
      <c r="C55" s="4" t="s">
        <v>13</v>
      </c>
      <c r="D55" s="5" t="s">
        <v>56</v>
      </c>
      <c r="E55" s="8">
        <v>14.390162148573344</v>
      </c>
      <c r="F55" s="8">
        <v>12.786227644994149</v>
      </c>
      <c r="G55" s="8">
        <v>11.322956387656019</v>
      </c>
      <c r="H55" s="8">
        <v>10.445806920918631</v>
      </c>
      <c r="I55" s="8">
        <v>14.745500593944014</v>
      </c>
      <c r="J55" s="3" t="str">
        <f t="shared" si="0"/>
        <v>Normal</v>
      </c>
      <c r="K55" s="12">
        <f t="shared" si="1"/>
        <v>91.545814821609312</v>
      </c>
    </row>
    <row r="56" spans="1:11" x14ac:dyDescent="0.2">
      <c r="A56" s="3">
        <v>1502756</v>
      </c>
      <c r="B56" s="3">
        <v>150275</v>
      </c>
      <c r="C56" s="4" t="s">
        <v>8</v>
      </c>
      <c r="D56" s="5" t="s">
        <v>57</v>
      </c>
      <c r="E56" s="8">
        <v>53.870977562638899</v>
      </c>
      <c r="F56" s="8">
        <v>54.853232486943995</v>
      </c>
      <c r="G56" s="8">
        <v>53.98596844379977</v>
      </c>
      <c r="H56" s="8">
        <v>53.823460684659416</v>
      </c>
      <c r="I56" s="8">
        <v>88.0882407648525</v>
      </c>
      <c r="J56" s="3" t="str">
        <f t="shared" si="0"/>
        <v>Normal</v>
      </c>
      <c r="K56" s="12">
        <f t="shared" si="1"/>
        <v>12.790781867671688</v>
      </c>
    </row>
    <row r="57" spans="1:11" x14ac:dyDescent="0.2">
      <c r="A57" s="3">
        <v>1502764</v>
      </c>
      <c r="B57" s="3">
        <v>150276</v>
      </c>
      <c r="C57" s="4" t="s">
        <v>13</v>
      </c>
      <c r="D57" s="5" t="s">
        <v>58</v>
      </c>
      <c r="E57" s="8">
        <v>33.227103725624097</v>
      </c>
      <c r="F57" s="8">
        <v>32.457507607808211</v>
      </c>
      <c r="G57" s="8">
        <v>31.560206380350266</v>
      </c>
      <c r="H57" s="8">
        <v>31.693249786385646</v>
      </c>
      <c r="I57" s="8">
        <v>38.130521516101453</v>
      </c>
      <c r="J57" s="3" t="str">
        <f t="shared" si="0"/>
        <v>Normal</v>
      </c>
      <c r="K57" s="12">
        <f t="shared" si="1"/>
        <v>66.435107353339134</v>
      </c>
    </row>
    <row r="58" spans="1:11" x14ac:dyDescent="0.2">
      <c r="A58" s="3">
        <v>1502772</v>
      </c>
      <c r="B58" s="3">
        <v>150277</v>
      </c>
      <c r="C58" s="4" t="s">
        <v>36</v>
      </c>
      <c r="D58" s="5" t="s">
        <v>59</v>
      </c>
      <c r="E58" s="8">
        <v>35.700011102475855</v>
      </c>
      <c r="F58" s="8">
        <v>57.677505716994816</v>
      </c>
      <c r="G58" s="8">
        <v>55.620307071612686</v>
      </c>
      <c r="H58" s="8">
        <v>53.428281918486832</v>
      </c>
      <c r="I58" s="8">
        <v>60.375939849624061</v>
      </c>
      <c r="J58" s="3" t="str">
        <f t="shared" si="0"/>
        <v>Normal</v>
      </c>
      <c r="K58" s="12">
        <f t="shared" si="1"/>
        <v>42.548098907128811</v>
      </c>
    </row>
    <row r="59" spans="1:11" x14ac:dyDescent="0.2">
      <c r="A59" s="3">
        <v>1502806</v>
      </c>
      <c r="B59" s="3">
        <v>150280</v>
      </c>
      <c r="C59" s="4" t="s">
        <v>11</v>
      </c>
      <c r="D59" s="5" t="s">
        <v>60</v>
      </c>
      <c r="E59" s="8">
        <v>64.647567344289385</v>
      </c>
      <c r="F59" s="8">
        <v>66.706339990710646</v>
      </c>
      <c r="G59" s="8">
        <v>67.377264673944097</v>
      </c>
      <c r="H59" s="8">
        <v>69.935265972417668</v>
      </c>
      <c r="I59" s="8">
        <v>64.941155649942488</v>
      </c>
      <c r="J59" s="3" t="str">
        <f t="shared" si="0"/>
        <v>Normal</v>
      </c>
      <c r="K59" s="12">
        <f t="shared" si="1"/>
        <v>37.645995168461518</v>
      </c>
    </row>
    <row r="60" spans="1:11" x14ac:dyDescent="0.2">
      <c r="A60" s="3">
        <v>1502855</v>
      </c>
      <c r="B60" s="3">
        <v>150285</v>
      </c>
      <c r="C60" s="4" t="s">
        <v>15</v>
      </c>
      <c r="D60" s="5" t="s">
        <v>61</v>
      </c>
      <c r="E60" s="8">
        <v>54.884834824258647</v>
      </c>
      <c r="F60" s="8">
        <v>55.94386159938859</v>
      </c>
      <c r="G60" s="8">
        <v>55.343799273325565</v>
      </c>
      <c r="H60" s="8">
        <v>57.288846778559829</v>
      </c>
      <c r="I60" s="8">
        <v>62.839130126797485</v>
      </c>
      <c r="J60" s="3" t="str">
        <f t="shared" si="0"/>
        <v>Normal</v>
      </c>
      <c r="K60" s="12">
        <f t="shared" si="1"/>
        <v>39.903138669775181</v>
      </c>
    </row>
    <row r="61" spans="1:11" x14ac:dyDescent="0.2">
      <c r="A61" s="3">
        <v>1502905</v>
      </c>
      <c r="B61" s="3">
        <v>150290</v>
      </c>
      <c r="C61" s="4" t="s">
        <v>52</v>
      </c>
      <c r="D61" s="5" t="s">
        <v>62</v>
      </c>
      <c r="E61" s="8">
        <v>65.634800202326758</v>
      </c>
      <c r="F61" s="8">
        <v>64.256476813258118</v>
      </c>
      <c r="G61" s="8">
        <v>61.514389907352651</v>
      </c>
      <c r="H61" s="8">
        <v>64.079040225829218</v>
      </c>
      <c r="I61" s="8">
        <v>82.28878871600989</v>
      </c>
      <c r="J61" s="3" t="str">
        <f t="shared" si="0"/>
        <v>Normal</v>
      </c>
      <c r="K61" s="12">
        <f t="shared" si="1"/>
        <v>19.018201734410532</v>
      </c>
    </row>
    <row r="62" spans="1:11" x14ac:dyDescent="0.2">
      <c r="A62" s="3">
        <v>1502939</v>
      </c>
      <c r="B62" s="3">
        <v>150293</v>
      </c>
      <c r="C62" s="4" t="s">
        <v>8</v>
      </c>
      <c r="D62" s="5" t="s">
        <v>63</v>
      </c>
      <c r="E62" s="8">
        <v>19.175317185697807</v>
      </c>
      <c r="F62" s="8">
        <v>21.534185100219361</v>
      </c>
      <c r="G62" s="8">
        <v>21.706990358696192</v>
      </c>
      <c r="H62" s="8">
        <v>21.527301244975984</v>
      </c>
      <c r="I62" s="8">
        <v>34.03494972984064</v>
      </c>
      <c r="J62" s="3" t="str">
        <f t="shared" si="0"/>
        <v>Normal</v>
      </c>
      <c r="K62" s="12">
        <f t="shared" si="1"/>
        <v>70.832909920308509</v>
      </c>
    </row>
    <row r="63" spans="1:11" x14ac:dyDescent="0.2">
      <c r="A63" s="3">
        <v>1502954</v>
      </c>
      <c r="B63" s="3">
        <v>150295</v>
      </c>
      <c r="C63" s="4" t="s">
        <v>36</v>
      </c>
      <c r="D63" s="5" t="s">
        <v>64</v>
      </c>
      <c r="E63" s="8">
        <v>20.24410524440221</v>
      </c>
      <c r="F63" s="8">
        <v>20.900378608613345</v>
      </c>
      <c r="G63" s="8">
        <v>20.371243370654096</v>
      </c>
      <c r="H63" s="8">
        <v>18.148463412486425</v>
      </c>
      <c r="I63" s="8">
        <v>23.134222474460838</v>
      </c>
      <c r="J63" s="3" t="str">
        <f t="shared" si="0"/>
        <v>Normal</v>
      </c>
      <c r="K63" s="12">
        <f t="shared" si="1"/>
        <v>82.538051181990497</v>
      </c>
    </row>
    <row r="64" spans="1:11" x14ac:dyDescent="0.2">
      <c r="A64" s="3">
        <v>1503002</v>
      </c>
      <c r="B64" s="3">
        <v>150300</v>
      </c>
      <c r="C64" s="4" t="s">
        <v>15</v>
      </c>
      <c r="D64" s="5" t="s">
        <v>65</v>
      </c>
      <c r="E64" s="8">
        <v>78.029785489821009</v>
      </c>
      <c r="F64" s="8">
        <v>86.085626911314989</v>
      </c>
      <c r="G64" s="8">
        <v>88.557284299858551</v>
      </c>
      <c r="H64" s="8">
        <v>93.711325370556921</v>
      </c>
      <c r="I64" s="8">
        <v>90</v>
      </c>
      <c r="J64" s="3" t="str">
        <f t="shared" si="0"/>
        <v>Normal</v>
      </c>
      <c r="K64" s="12">
        <f t="shared" si="1"/>
        <v>10.737945264986967</v>
      </c>
    </row>
    <row r="65" spans="1:11" x14ac:dyDescent="0.2">
      <c r="A65" s="3">
        <v>1503044</v>
      </c>
      <c r="B65" s="3">
        <v>150304</v>
      </c>
      <c r="C65" s="4" t="s">
        <v>13</v>
      </c>
      <c r="D65" s="5" t="s">
        <v>66</v>
      </c>
      <c r="E65" s="8">
        <v>35.986055776892428</v>
      </c>
      <c r="F65" s="8">
        <v>34.559692671394799</v>
      </c>
      <c r="G65" s="8">
        <v>34.323995127892815</v>
      </c>
      <c r="H65" s="8">
        <v>39.07530614212709</v>
      </c>
      <c r="I65" s="8">
        <v>51.793496480053633</v>
      </c>
      <c r="J65" s="3" t="str">
        <f t="shared" si="0"/>
        <v>Normal</v>
      </c>
      <c r="K65" s="12">
        <f t="shared" si="1"/>
        <v>51.763879621358569</v>
      </c>
    </row>
    <row r="66" spans="1:11" x14ac:dyDescent="0.2">
      <c r="A66" s="3">
        <v>1503077</v>
      </c>
      <c r="B66" s="3">
        <v>150307</v>
      </c>
      <c r="C66" s="4" t="s">
        <v>8</v>
      </c>
      <c r="D66" s="5" t="s">
        <v>67</v>
      </c>
      <c r="E66" s="8">
        <v>61.906225980015371</v>
      </c>
      <c r="F66" s="8">
        <v>60.44272232026394</v>
      </c>
      <c r="G66" s="8">
        <v>58.986633985676541</v>
      </c>
      <c r="H66" s="8">
        <v>56.922194609061364</v>
      </c>
      <c r="I66" s="8">
        <v>61.923652997611626</v>
      </c>
      <c r="J66" s="3" t="str">
        <f t="shared" si="0"/>
        <v>Normal</v>
      </c>
      <c r="K66" s="12">
        <f t="shared" si="1"/>
        <v>40.886173000229697</v>
      </c>
    </row>
    <row r="67" spans="1:11" x14ac:dyDescent="0.2">
      <c r="A67" s="3">
        <v>1503093</v>
      </c>
      <c r="B67" s="3">
        <v>150309</v>
      </c>
      <c r="C67" s="4" t="s">
        <v>42</v>
      </c>
      <c r="D67" s="5" t="s">
        <v>68</v>
      </c>
      <c r="E67" s="8">
        <v>23.192914669945054</v>
      </c>
      <c r="F67" s="8">
        <v>24.135886349598518</v>
      </c>
      <c r="G67" s="8">
        <v>23.716559966894671</v>
      </c>
      <c r="H67" s="8">
        <v>25.382695906713376</v>
      </c>
      <c r="I67" s="8">
        <v>46.475988164782642</v>
      </c>
      <c r="J67" s="3" t="str">
        <f t="shared" si="0"/>
        <v>Normal</v>
      </c>
      <c r="K67" s="12">
        <f t="shared" si="1"/>
        <v>57.473790944907869</v>
      </c>
    </row>
    <row r="68" spans="1:11" x14ac:dyDescent="0.2">
      <c r="A68" s="3">
        <v>1503101</v>
      </c>
      <c r="B68" s="3">
        <v>150310</v>
      </c>
      <c r="C68" s="4" t="s">
        <v>11</v>
      </c>
      <c r="D68" s="5" t="s">
        <v>69</v>
      </c>
      <c r="E68" s="8">
        <v>74.905277196811255</v>
      </c>
      <c r="F68" s="8">
        <v>76.546021093000959</v>
      </c>
      <c r="G68" s="8">
        <v>77.357428529106798</v>
      </c>
      <c r="H68" s="8">
        <v>77.703870835408921</v>
      </c>
      <c r="I68" s="8">
        <v>69.53061096080036</v>
      </c>
      <c r="J68" s="3" t="str">
        <f t="shared" si="0"/>
        <v>Normal</v>
      </c>
      <c r="K68" s="12">
        <f t="shared" si="1"/>
        <v>32.717863176051956</v>
      </c>
    </row>
    <row r="69" spans="1:11" x14ac:dyDescent="0.2">
      <c r="A69" s="3">
        <v>1503200</v>
      </c>
      <c r="B69" s="3">
        <v>150320</v>
      </c>
      <c r="C69" s="4" t="s">
        <v>52</v>
      </c>
      <c r="D69" s="5" t="s">
        <v>70</v>
      </c>
      <c r="E69" s="8">
        <v>48.93749352130196</v>
      </c>
      <c r="F69" s="8">
        <v>49.127734687040999</v>
      </c>
      <c r="G69" s="8">
        <v>47.999897496348311</v>
      </c>
      <c r="H69" s="8">
        <v>48.236223683539784</v>
      </c>
      <c r="I69" s="8">
        <v>66.650836662290132</v>
      </c>
      <c r="J69" s="3" t="str">
        <f t="shared" si="0"/>
        <v>Normal</v>
      </c>
      <c r="K69" s="12">
        <f t="shared" si="1"/>
        <v>35.810149055343864</v>
      </c>
    </row>
    <row r="70" spans="1:11" x14ac:dyDescent="0.2">
      <c r="A70" s="3">
        <v>1503309</v>
      </c>
      <c r="B70" s="3">
        <v>150330</v>
      </c>
      <c r="C70" s="4" t="s">
        <v>6</v>
      </c>
      <c r="D70" s="5" t="s">
        <v>71</v>
      </c>
      <c r="E70" s="8">
        <v>51.857910352016681</v>
      </c>
      <c r="F70" s="8">
        <v>54.213850521547734</v>
      </c>
      <c r="G70" s="8">
        <v>52.649279776635574</v>
      </c>
      <c r="H70" s="8">
        <v>51.031293891142084</v>
      </c>
      <c r="I70" s="8">
        <v>56.199966065616756</v>
      </c>
      <c r="J70" s="3" t="str">
        <f t="shared" si="0"/>
        <v>Normal</v>
      </c>
      <c r="K70" s="12">
        <f t="shared" si="1"/>
        <v>47.032236699197902</v>
      </c>
    </row>
    <row r="71" spans="1:11" x14ac:dyDescent="0.2">
      <c r="A71" s="3">
        <v>1503408</v>
      </c>
      <c r="B71" s="3">
        <v>150340</v>
      </c>
      <c r="C71" s="4" t="s">
        <v>52</v>
      </c>
      <c r="D71" s="5" t="s">
        <v>72</v>
      </c>
      <c r="E71" s="8">
        <v>44.34639674712345</v>
      </c>
      <c r="F71" s="8">
        <v>42.600973443770812</v>
      </c>
      <c r="G71" s="8">
        <v>41.117949582665879</v>
      </c>
      <c r="H71" s="8">
        <v>41.835290199017408</v>
      </c>
      <c r="I71" s="8">
        <v>53.956416464891042</v>
      </c>
      <c r="J71" s="3" t="str">
        <f t="shared" si="0"/>
        <v>Normal</v>
      </c>
      <c r="K71" s="12">
        <f t="shared" si="1"/>
        <v>49.441347980385515</v>
      </c>
    </row>
    <row r="72" spans="1:11" x14ac:dyDescent="0.2">
      <c r="A72" s="3">
        <v>1503457</v>
      </c>
      <c r="B72" s="3">
        <v>150345</v>
      </c>
      <c r="C72" s="4" t="s">
        <v>8</v>
      </c>
      <c r="D72" s="5" t="s">
        <v>73</v>
      </c>
      <c r="E72" s="8">
        <v>30.212152749979985</v>
      </c>
      <c r="F72" s="8">
        <v>30.401386351927311</v>
      </c>
      <c r="G72" s="8">
        <v>29.272380952380949</v>
      </c>
      <c r="H72" s="8">
        <v>30.596992705076669</v>
      </c>
      <c r="I72" s="8">
        <v>86.728873355534304</v>
      </c>
      <c r="J72" s="3" t="str">
        <f t="shared" si="0"/>
        <v>Normal</v>
      </c>
      <c r="K72" s="12">
        <f t="shared" si="1"/>
        <v>14.250463151298279</v>
      </c>
    </row>
    <row r="73" spans="1:11" x14ac:dyDescent="0.2">
      <c r="A73" s="3">
        <v>1503507</v>
      </c>
      <c r="B73" s="3">
        <v>150350</v>
      </c>
      <c r="C73" s="4" t="s">
        <v>8</v>
      </c>
      <c r="D73" s="5" t="s">
        <v>74</v>
      </c>
      <c r="E73" s="8">
        <v>58.971203544179176</v>
      </c>
      <c r="F73" s="8">
        <v>57.250384024577571</v>
      </c>
      <c r="G73" s="8">
        <v>56.076085289154776</v>
      </c>
      <c r="H73" s="8">
        <v>58.76405527130121</v>
      </c>
      <c r="I73" s="8">
        <v>94.734291713778063</v>
      </c>
      <c r="J73" s="3" t="str">
        <f t="shared" si="0"/>
        <v>Normal</v>
      </c>
      <c r="K73" s="12">
        <f t="shared" si="1"/>
        <v>5.6542887358839486</v>
      </c>
    </row>
    <row r="74" spans="1:11" x14ac:dyDescent="0.2">
      <c r="A74" s="3">
        <v>1503606</v>
      </c>
      <c r="B74" s="3">
        <v>150360</v>
      </c>
      <c r="C74" s="4" t="s">
        <v>27</v>
      </c>
      <c r="D74" s="5" t="s">
        <v>75</v>
      </c>
      <c r="E74" s="8">
        <v>43.216910491903818</v>
      </c>
      <c r="F74" s="8">
        <v>44.840834790166625</v>
      </c>
      <c r="G74" s="8">
        <v>44.561368903792101</v>
      </c>
      <c r="H74" s="8">
        <v>45.435833801124673</v>
      </c>
      <c r="I74" s="8">
        <v>46.0264041390272</v>
      </c>
      <c r="J74" s="3" t="str">
        <f t="shared" si="0"/>
        <v>Normal</v>
      </c>
      <c r="K74" s="12">
        <f t="shared" si="1"/>
        <v>57.956551810965308</v>
      </c>
    </row>
    <row r="75" spans="1:11" x14ac:dyDescent="0.2">
      <c r="A75" s="3">
        <v>1503705</v>
      </c>
      <c r="B75" s="3">
        <v>150370</v>
      </c>
      <c r="C75" s="4" t="s">
        <v>42</v>
      </c>
      <c r="D75" s="5" t="s">
        <v>76</v>
      </c>
      <c r="E75" s="8">
        <v>43.366176525892222</v>
      </c>
      <c r="F75" s="8">
        <v>44.371022545946047</v>
      </c>
      <c r="G75" s="8">
        <v>43.986505482147876</v>
      </c>
      <c r="H75" s="8">
        <v>44.387058141058027</v>
      </c>
      <c r="I75" s="8">
        <v>50.172850424086505</v>
      </c>
      <c r="J75" s="3" t="str">
        <f t="shared" si="0"/>
        <v>Normal</v>
      </c>
      <c r="K75" s="12">
        <f t="shared" si="1"/>
        <v>53.504120485647768</v>
      </c>
    </row>
    <row r="76" spans="1:11" x14ac:dyDescent="0.2">
      <c r="A76" s="3">
        <v>1503754</v>
      </c>
      <c r="B76" s="3">
        <v>150375</v>
      </c>
      <c r="C76" s="4" t="s">
        <v>27</v>
      </c>
      <c r="D76" s="5" t="s">
        <v>77</v>
      </c>
      <c r="E76" s="8">
        <v>25.087376768626317</v>
      </c>
      <c r="F76" s="8">
        <v>27.796659194446455</v>
      </c>
      <c r="G76" s="8">
        <v>29.054884662665415</v>
      </c>
      <c r="H76" s="8">
        <v>32.010027237447872</v>
      </c>
      <c r="I76" s="8">
        <v>47.042675318193162</v>
      </c>
      <c r="J76" s="3" t="str">
        <f t="shared" si="0"/>
        <v>Normal</v>
      </c>
      <c r="K76" s="12">
        <f t="shared" si="1"/>
        <v>56.865285381338516</v>
      </c>
    </row>
    <row r="77" spans="1:11" x14ac:dyDescent="0.2">
      <c r="A77" s="3">
        <v>1503804</v>
      </c>
      <c r="B77" s="3">
        <v>150380</v>
      </c>
      <c r="C77" s="4" t="s">
        <v>42</v>
      </c>
      <c r="D77" s="5" t="s">
        <v>78</v>
      </c>
      <c r="E77" s="8">
        <v>37.956104487058859</v>
      </c>
      <c r="F77" s="8">
        <v>38.708477728002705</v>
      </c>
      <c r="G77" s="8">
        <v>38.223989839911766</v>
      </c>
      <c r="H77" s="8">
        <v>37.835649486921028</v>
      </c>
      <c r="I77" s="8">
        <v>71.732039143925533</v>
      </c>
      <c r="J77" s="3" t="str">
        <f t="shared" si="0"/>
        <v>Normal</v>
      </c>
      <c r="K77" s="12">
        <f t="shared" si="1"/>
        <v>30.353981642532172</v>
      </c>
    </row>
    <row r="78" spans="1:11" x14ac:dyDescent="0.2">
      <c r="A78" s="3">
        <v>1503903</v>
      </c>
      <c r="B78" s="3">
        <v>150390</v>
      </c>
      <c r="C78" s="4" t="s">
        <v>15</v>
      </c>
      <c r="D78" s="5" t="s">
        <v>79</v>
      </c>
      <c r="E78" s="8">
        <v>38.846910803401983</v>
      </c>
      <c r="F78" s="8">
        <v>39.763215573926097</v>
      </c>
      <c r="G78" s="8">
        <v>38.766960651289011</v>
      </c>
      <c r="H78" s="8">
        <v>37.427661313186903</v>
      </c>
      <c r="I78" s="8">
        <v>29.392111004107623</v>
      </c>
      <c r="J78" s="3" t="str">
        <f t="shared" si="0"/>
        <v>Normal</v>
      </c>
      <c r="K78" s="12">
        <f t="shared" si="1"/>
        <v>75.818364731416793</v>
      </c>
    </row>
    <row r="79" spans="1:11" x14ac:dyDescent="0.2">
      <c r="A79" s="3">
        <v>1504000</v>
      </c>
      <c r="B79" s="3">
        <v>150400</v>
      </c>
      <c r="C79" s="4" t="s">
        <v>6</v>
      </c>
      <c r="D79" s="5" t="s">
        <v>80</v>
      </c>
      <c r="E79" s="8">
        <v>67.309239757898055</v>
      </c>
      <c r="F79" s="8">
        <v>68.750648004147223</v>
      </c>
      <c r="G79" s="8">
        <v>69.431732805136264</v>
      </c>
      <c r="H79" s="8">
        <v>71.228437362859935</v>
      </c>
      <c r="I79" s="8">
        <v>66.414149954344083</v>
      </c>
      <c r="J79" s="3" t="str">
        <f t="shared" si="0"/>
        <v>Normal</v>
      </c>
      <c r="K79" s="12">
        <f t="shared" si="1"/>
        <v>36.064301946831328</v>
      </c>
    </row>
    <row r="80" spans="1:11" x14ac:dyDescent="0.2">
      <c r="A80" s="3">
        <v>1504059</v>
      </c>
      <c r="B80" s="3">
        <v>150405</v>
      </c>
      <c r="C80" s="4" t="s">
        <v>8</v>
      </c>
      <c r="D80" s="5" t="s">
        <v>81</v>
      </c>
      <c r="E80" s="8">
        <v>64.826018651602766</v>
      </c>
      <c r="F80" s="8">
        <v>63.886025866941523</v>
      </c>
      <c r="G80" s="8">
        <v>63.314040019844555</v>
      </c>
      <c r="H80" s="8">
        <v>63.727006482608836</v>
      </c>
      <c r="I80" s="8">
        <v>65.59252467033447</v>
      </c>
      <c r="J80" s="3" t="str">
        <f t="shared" si="0"/>
        <v>Normal</v>
      </c>
      <c r="K80" s="12">
        <f t="shared" si="1"/>
        <v>36.946558679633789</v>
      </c>
    </row>
    <row r="81" spans="1:11" x14ac:dyDescent="0.2">
      <c r="A81" s="3">
        <v>1504109</v>
      </c>
      <c r="B81" s="3">
        <v>150410</v>
      </c>
      <c r="C81" s="4" t="s">
        <v>52</v>
      </c>
      <c r="D81" s="5" t="s">
        <v>82</v>
      </c>
      <c r="E81" s="8">
        <v>43.599671477179399</v>
      </c>
      <c r="F81" s="8">
        <v>44.11558259241928</v>
      </c>
      <c r="G81" s="8">
        <v>41.502391228274817</v>
      </c>
      <c r="H81" s="8">
        <v>44.591765526866709</v>
      </c>
      <c r="I81" s="8">
        <v>52.199630314232905</v>
      </c>
      <c r="J81" s="3" t="str">
        <f t="shared" si="0"/>
        <v>Normal</v>
      </c>
      <c r="K81" s="12">
        <f t="shared" si="1"/>
        <v>51.327775333190942</v>
      </c>
    </row>
    <row r="82" spans="1:11" x14ac:dyDescent="0.2">
      <c r="A82" s="3">
        <v>1504208</v>
      </c>
      <c r="B82" s="3">
        <v>150420</v>
      </c>
      <c r="C82" s="4" t="s">
        <v>36</v>
      </c>
      <c r="D82" s="5" t="s">
        <v>83</v>
      </c>
      <c r="E82" s="8">
        <v>11.504402259656981</v>
      </c>
      <c r="F82" s="8">
        <v>14.033341805411867</v>
      </c>
      <c r="G82" s="8">
        <v>13.442805651367346</v>
      </c>
      <c r="H82" s="8">
        <v>14.556565993659268</v>
      </c>
      <c r="I82" s="8">
        <v>24.677994844916014</v>
      </c>
      <c r="J82" s="3" t="str">
        <f t="shared" ref="J82:J145" si="2">IF(AND(I82&lt;$M$21,I82&gt;$M$22),"Normal","Outliers")</f>
        <v>Normal</v>
      </c>
      <c r="K82" s="12">
        <f t="shared" ref="K82:K145" si="3">($M$26-I82)/($M$26-$M$27)*100</f>
        <v>80.880356860435796</v>
      </c>
    </row>
    <row r="83" spans="1:11" x14ac:dyDescent="0.2">
      <c r="A83" s="3">
        <v>1504307</v>
      </c>
      <c r="B83" s="3">
        <v>150430</v>
      </c>
      <c r="C83" s="4" t="s">
        <v>52</v>
      </c>
      <c r="D83" s="5" t="s">
        <v>84</v>
      </c>
      <c r="E83" s="8">
        <v>66.278160997655377</v>
      </c>
      <c r="F83" s="8">
        <v>66.094391476945006</v>
      </c>
      <c r="G83" s="8">
        <v>65.083344626643182</v>
      </c>
      <c r="H83" s="8">
        <v>65.448763489969224</v>
      </c>
      <c r="I83" s="8">
        <v>89.788610373108469</v>
      </c>
      <c r="J83" s="3" t="str">
        <f t="shared" si="2"/>
        <v>Normal</v>
      </c>
      <c r="K83" s="12">
        <f t="shared" si="3"/>
        <v>10.964934289301695</v>
      </c>
    </row>
    <row r="84" spans="1:11" x14ac:dyDescent="0.2">
      <c r="A84" s="3">
        <v>1504406</v>
      </c>
      <c r="B84" s="3">
        <v>150440</v>
      </c>
      <c r="C84" s="4" t="s">
        <v>52</v>
      </c>
      <c r="D84" s="5" t="s">
        <v>85</v>
      </c>
      <c r="E84" s="8">
        <v>50.219702338766837</v>
      </c>
      <c r="F84" s="8">
        <v>45.521597967250145</v>
      </c>
      <c r="G84" s="8">
        <v>41.251318101933215</v>
      </c>
      <c r="H84" s="8">
        <v>43.794419353709344</v>
      </c>
      <c r="I84" s="8">
        <v>70.413577691641891</v>
      </c>
      <c r="J84" s="3" t="str">
        <f t="shared" si="2"/>
        <v>Normal</v>
      </c>
      <c r="K84" s="12">
        <f t="shared" si="3"/>
        <v>31.769738333393878</v>
      </c>
    </row>
    <row r="85" spans="1:11" x14ac:dyDescent="0.2">
      <c r="A85" s="3">
        <v>1504422</v>
      </c>
      <c r="B85" s="3">
        <v>150442</v>
      </c>
      <c r="C85" s="4" t="s">
        <v>21</v>
      </c>
      <c r="D85" s="5" t="s">
        <v>86</v>
      </c>
      <c r="E85" s="8">
        <v>29.621639176931819</v>
      </c>
      <c r="F85" s="8">
        <v>30.211144988252826</v>
      </c>
      <c r="G85" s="8">
        <v>29.621124284699107</v>
      </c>
      <c r="H85" s="8">
        <v>32.942597119547614</v>
      </c>
      <c r="I85" s="8">
        <v>70.431632151004166</v>
      </c>
      <c r="J85" s="3" t="str">
        <f t="shared" si="2"/>
        <v>Normal</v>
      </c>
      <c r="K85" s="12">
        <f t="shared" si="3"/>
        <v>31.75035155375177</v>
      </c>
    </row>
    <row r="86" spans="1:11" x14ac:dyDescent="0.2">
      <c r="A86" s="3">
        <v>1504455</v>
      </c>
      <c r="B86" s="3">
        <v>150445</v>
      </c>
      <c r="C86" s="4" t="s">
        <v>18</v>
      </c>
      <c r="D86" s="5" t="s">
        <v>87</v>
      </c>
      <c r="E86" s="8">
        <v>48.934738730657095</v>
      </c>
      <c r="F86" s="8">
        <v>49.982593284172552</v>
      </c>
      <c r="G86" s="8">
        <v>48.647380766223613</v>
      </c>
      <c r="H86" s="8">
        <v>51.834791479889944</v>
      </c>
      <c r="I86" s="8">
        <v>92.223370487930907</v>
      </c>
      <c r="J86" s="3" t="str">
        <f t="shared" si="2"/>
        <v>Normal</v>
      </c>
      <c r="K86" s="12">
        <f t="shared" si="3"/>
        <v>8.3505022046680235</v>
      </c>
    </row>
    <row r="87" spans="1:11" x14ac:dyDescent="0.2">
      <c r="A87" s="3">
        <v>1504505</v>
      </c>
      <c r="B87" s="3">
        <v>150450</v>
      </c>
      <c r="C87" s="4" t="s">
        <v>11</v>
      </c>
      <c r="D87" s="5" t="s">
        <v>88</v>
      </c>
      <c r="E87" s="8">
        <v>65.314608790807952</v>
      </c>
      <c r="F87" s="8">
        <v>65.932595646199459</v>
      </c>
      <c r="G87" s="8">
        <v>64.481893151667265</v>
      </c>
      <c r="H87" s="8">
        <v>65.484868959140854</v>
      </c>
      <c r="I87" s="8">
        <v>73.544707865571539</v>
      </c>
      <c r="J87" s="3" t="str">
        <f t="shared" si="2"/>
        <v>Normal</v>
      </c>
      <c r="K87" s="12">
        <f t="shared" si="3"/>
        <v>28.407547890873307</v>
      </c>
    </row>
    <row r="88" spans="1:11" x14ac:dyDescent="0.2">
      <c r="A88" s="3">
        <v>1504604</v>
      </c>
      <c r="B88" s="3">
        <v>150460</v>
      </c>
      <c r="C88" s="4" t="s">
        <v>6</v>
      </c>
      <c r="D88" s="5" t="s">
        <v>89</v>
      </c>
      <c r="E88" s="8">
        <v>77.449895887558569</v>
      </c>
      <c r="F88" s="8">
        <v>76.169064748201436</v>
      </c>
      <c r="G88" s="8">
        <v>74.995242626070407</v>
      </c>
      <c r="H88" s="8">
        <v>76.341761443744716</v>
      </c>
      <c r="I88" s="8">
        <v>88.892565629825725</v>
      </c>
      <c r="J88" s="3" t="str">
        <f t="shared" si="2"/>
        <v>Normal</v>
      </c>
      <c r="K88" s="12">
        <f t="shared" si="3"/>
        <v>11.927102230136635</v>
      </c>
    </row>
    <row r="89" spans="1:11" x14ac:dyDescent="0.2">
      <c r="A89" s="3">
        <v>1504703</v>
      </c>
      <c r="B89" s="3">
        <v>150470</v>
      </c>
      <c r="C89" s="4" t="s">
        <v>6</v>
      </c>
      <c r="D89" s="5" t="s">
        <v>90</v>
      </c>
      <c r="E89" s="8">
        <v>57.667802637427769</v>
      </c>
      <c r="F89" s="8">
        <v>61.358930007065069</v>
      </c>
      <c r="G89" s="8">
        <v>60.057464355269161</v>
      </c>
      <c r="H89" s="8">
        <v>60.788595981056602</v>
      </c>
      <c r="I89" s="8">
        <v>74.80200727757034</v>
      </c>
      <c r="J89" s="3" t="str">
        <f t="shared" si="2"/>
        <v>Normal</v>
      </c>
      <c r="K89" s="12">
        <f t="shared" si="3"/>
        <v>27.057466664098961</v>
      </c>
    </row>
    <row r="90" spans="1:11" x14ac:dyDescent="0.2">
      <c r="A90" s="3">
        <v>1504752</v>
      </c>
      <c r="B90" s="3">
        <v>150475</v>
      </c>
      <c r="C90" s="4" t="s">
        <v>15</v>
      </c>
      <c r="D90" s="5" t="s">
        <v>91</v>
      </c>
      <c r="E90" s="8">
        <v>73.482668001501693</v>
      </c>
      <c r="F90" s="8">
        <v>75.516040785874168</v>
      </c>
      <c r="G90" s="8">
        <v>74.901136925358387</v>
      </c>
      <c r="H90" s="8">
        <v>65.587765630757886</v>
      </c>
      <c r="I90" s="8">
        <v>48.393685375090421</v>
      </c>
      <c r="J90" s="3" t="str">
        <f t="shared" si="2"/>
        <v>Normal</v>
      </c>
      <c r="K90" s="12">
        <f t="shared" si="3"/>
        <v>55.414578176997551</v>
      </c>
    </row>
    <row r="91" spans="1:11" x14ac:dyDescent="0.2">
      <c r="A91" s="3">
        <v>1504802</v>
      </c>
      <c r="B91" s="3">
        <v>150480</v>
      </c>
      <c r="C91" s="4" t="s">
        <v>15</v>
      </c>
      <c r="D91" s="5" t="s">
        <v>92</v>
      </c>
      <c r="E91" s="8">
        <v>52.694300518134717</v>
      </c>
      <c r="F91" s="8">
        <v>51.581885856079403</v>
      </c>
      <c r="G91" s="8">
        <v>51.048794745710261</v>
      </c>
      <c r="H91" s="8">
        <v>52.040693784419013</v>
      </c>
      <c r="I91" s="8">
        <v>50.669866026794644</v>
      </c>
      <c r="J91" s="3" t="str">
        <f t="shared" si="2"/>
        <v>Normal</v>
      </c>
      <c r="K91" s="12">
        <f t="shared" si="3"/>
        <v>52.970427851875321</v>
      </c>
    </row>
    <row r="92" spans="1:11" x14ac:dyDescent="0.2">
      <c r="A92" s="3">
        <v>1504901</v>
      </c>
      <c r="B92" s="3">
        <v>150490</v>
      </c>
      <c r="C92" s="4" t="s">
        <v>11</v>
      </c>
      <c r="D92" s="5" t="s">
        <v>93</v>
      </c>
      <c r="E92" s="8">
        <v>62.614684664303844</v>
      </c>
      <c r="F92" s="8">
        <v>62.403033532429554</v>
      </c>
      <c r="G92" s="8">
        <v>60.937270816017211</v>
      </c>
      <c r="H92" s="8">
        <v>60.160660008684332</v>
      </c>
      <c r="I92" s="8">
        <v>47.524687004055721</v>
      </c>
      <c r="J92" s="3" t="str">
        <f t="shared" si="2"/>
        <v>Normal</v>
      </c>
      <c r="K92" s="12">
        <f t="shared" si="3"/>
        <v>56.347703871350895</v>
      </c>
    </row>
    <row r="93" spans="1:11" x14ac:dyDescent="0.2">
      <c r="A93" s="3">
        <v>1504950</v>
      </c>
      <c r="B93" s="3">
        <v>150495</v>
      </c>
      <c r="C93" s="4" t="s">
        <v>8</v>
      </c>
      <c r="D93" s="5" t="s">
        <v>94</v>
      </c>
      <c r="E93" s="8">
        <v>77.201634493447941</v>
      </c>
      <c r="F93" s="8">
        <v>75.271433919880195</v>
      </c>
      <c r="G93" s="8">
        <v>73.759559783622464</v>
      </c>
      <c r="H93" s="8">
        <v>76.857660671964311</v>
      </c>
      <c r="I93" s="8">
        <v>86.624670377966595</v>
      </c>
      <c r="J93" s="3" t="str">
        <f t="shared" si="2"/>
        <v>Normal</v>
      </c>
      <c r="K93" s="12">
        <f t="shared" si="3"/>
        <v>14.362355738255353</v>
      </c>
    </row>
    <row r="94" spans="1:11" x14ac:dyDescent="0.2">
      <c r="A94" s="3">
        <v>1504976</v>
      </c>
      <c r="B94" s="3">
        <v>150497</v>
      </c>
      <c r="C94" s="4" t="s">
        <v>42</v>
      </c>
      <c r="D94" s="5" t="s">
        <v>95</v>
      </c>
      <c r="E94" s="8">
        <v>24.5530032123159</v>
      </c>
      <c r="F94" s="8">
        <v>27.155534236719031</v>
      </c>
      <c r="G94" s="8">
        <v>26.604960246825684</v>
      </c>
      <c r="H94" s="8">
        <v>26.099723967815823</v>
      </c>
      <c r="I94" s="8">
        <v>31.085632389824436</v>
      </c>
      <c r="J94" s="3" t="str">
        <f t="shared" si="2"/>
        <v>Normal</v>
      </c>
      <c r="K94" s="12">
        <f t="shared" si="3"/>
        <v>73.999870736925587</v>
      </c>
    </row>
    <row r="95" spans="1:11" x14ac:dyDescent="0.2">
      <c r="A95" s="3">
        <v>1505007</v>
      </c>
      <c r="B95" s="3">
        <v>150500</v>
      </c>
      <c r="C95" s="4" t="s">
        <v>24</v>
      </c>
      <c r="D95" s="5" t="s">
        <v>96</v>
      </c>
      <c r="E95" s="8">
        <v>40.392955710343017</v>
      </c>
      <c r="F95" s="8">
        <v>40.558484670962699</v>
      </c>
      <c r="G95" s="8">
        <v>39.2428737262995</v>
      </c>
      <c r="H95" s="8">
        <v>38.546593378499296</v>
      </c>
      <c r="I95" s="8">
        <v>63.321880368577233</v>
      </c>
      <c r="J95" s="3" t="str">
        <f t="shared" si="2"/>
        <v>Normal</v>
      </c>
      <c r="K95" s="12">
        <f t="shared" si="3"/>
        <v>39.384764102486166</v>
      </c>
    </row>
    <row r="96" spans="1:11" x14ac:dyDescent="0.2">
      <c r="A96" s="3">
        <v>1505031</v>
      </c>
      <c r="B96" s="3">
        <v>150503</v>
      </c>
      <c r="C96" s="4" t="s">
        <v>27</v>
      </c>
      <c r="D96" s="5" t="s">
        <v>97</v>
      </c>
      <c r="E96" s="8">
        <v>14.511996273002561</v>
      </c>
      <c r="F96" s="8">
        <v>14.932846828662372</v>
      </c>
      <c r="G96" s="8">
        <v>14.550182410929132</v>
      </c>
      <c r="H96" s="8">
        <v>15.681632969847492</v>
      </c>
      <c r="I96" s="8">
        <v>16.668648552232593</v>
      </c>
      <c r="J96" s="3" t="str">
        <f t="shared" si="2"/>
        <v>Normal</v>
      </c>
      <c r="K96" s="12">
        <f t="shared" si="3"/>
        <v>89.480749070351891</v>
      </c>
    </row>
    <row r="97" spans="1:11" x14ac:dyDescent="0.2">
      <c r="A97" s="3">
        <v>1505064</v>
      </c>
      <c r="B97" s="3">
        <v>150506</v>
      </c>
      <c r="C97" s="4" t="s">
        <v>42</v>
      </c>
      <c r="D97" s="5" t="s">
        <v>98</v>
      </c>
      <c r="E97" s="8">
        <v>26.670866732795368</v>
      </c>
      <c r="F97" s="8">
        <v>26.040912024657857</v>
      </c>
      <c r="G97" s="8">
        <v>24.862071645038462</v>
      </c>
      <c r="H97" s="8">
        <v>26.202731627764752</v>
      </c>
      <c r="I97" s="8">
        <v>47.342422446156881</v>
      </c>
      <c r="J97" s="3" t="str">
        <f t="shared" si="2"/>
        <v>Normal</v>
      </c>
      <c r="K97" s="12">
        <f t="shared" si="3"/>
        <v>56.54341855599737</v>
      </c>
    </row>
    <row r="98" spans="1:11" x14ac:dyDescent="0.2">
      <c r="A98" s="3">
        <v>1505106</v>
      </c>
      <c r="B98" s="3">
        <v>150510</v>
      </c>
      <c r="C98" s="4" t="s">
        <v>15</v>
      </c>
      <c r="D98" s="5" t="s">
        <v>99</v>
      </c>
      <c r="E98" s="8">
        <v>45.464167500577325</v>
      </c>
      <c r="F98" s="8">
        <v>45.150277154420088</v>
      </c>
      <c r="G98" s="8">
        <v>43.274194165105342</v>
      </c>
      <c r="H98" s="8">
        <v>46.136108093686282</v>
      </c>
      <c r="I98" s="8">
        <v>61.626682494399667</v>
      </c>
      <c r="J98" s="3" t="str">
        <f t="shared" si="2"/>
        <v>Normal</v>
      </c>
      <c r="K98" s="12">
        <f t="shared" si="3"/>
        <v>41.205058301110256</v>
      </c>
    </row>
    <row r="99" spans="1:11" x14ac:dyDescent="0.2">
      <c r="A99" s="3">
        <v>1505205</v>
      </c>
      <c r="B99" s="3">
        <v>150520</v>
      </c>
      <c r="C99" s="4" t="s">
        <v>11</v>
      </c>
      <c r="D99" s="5" t="s">
        <v>100</v>
      </c>
      <c r="E99" s="8">
        <v>77.47140014921662</v>
      </c>
      <c r="F99" s="8">
        <v>74.701648622047244</v>
      </c>
      <c r="G99" s="8">
        <v>72.76103500761036</v>
      </c>
      <c r="H99" s="8">
        <v>80.721475498764391</v>
      </c>
      <c r="I99" s="8">
        <v>81.240397116180119</v>
      </c>
      <c r="J99" s="3" t="str">
        <f t="shared" si="2"/>
        <v>Normal</v>
      </c>
      <c r="K99" s="12">
        <f t="shared" si="3"/>
        <v>20.143958895934954</v>
      </c>
    </row>
    <row r="100" spans="1:11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8">
        <v>41.380266075388029</v>
      </c>
      <c r="F100" s="8">
        <v>41.903797745430666</v>
      </c>
      <c r="G100" s="8">
        <v>40.774967574578469</v>
      </c>
      <c r="H100" s="8">
        <v>41.641195392480078</v>
      </c>
      <c r="I100" s="8">
        <v>44.714030515125778</v>
      </c>
      <c r="J100" s="3" t="str">
        <f t="shared" si="2"/>
        <v>Normal</v>
      </c>
      <c r="K100" s="12">
        <f t="shared" si="3"/>
        <v>59.365771425031909</v>
      </c>
    </row>
    <row r="101" spans="1:11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8">
        <v>61.317081428813268</v>
      </c>
      <c r="F101" s="8">
        <v>59.225423158838694</v>
      </c>
      <c r="G101" s="8">
        <v>57.552474806525247</v>
      </c>
      <c r="H101" s="8">
        <v>58.399247746003645</v>
      </c>
      <c r="I101" s="8">
        <v>79.473536824418929</v>
      </c>
      <c r="J101" s="3" t="str">
        <f t="shared" si="2"/>
        <v>Normal</v>
      </c>
      <c r="K101" s="12">
        <f t="shared" si="3"/>
        <v>22.041203806316013</v>
      </c>
    </row>
    <row r="102" spans="1:11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8">
        <v>38.027166682137441</v>
      </c>
      <c r="F102" s="8">
        <v>43.6312134502924</v>
      </c>
      <c r="G102" s="8">
        <v>42.876856157192137</v>
      </c>
      <c r="H102" s="8">
        <v>43.288699713280721</v>
      </c>
      <c r="I102" s="8">
        <v>52.493300890134599</v>
      </c>
      <c r="J102" s="3" t="str">
        <f t="shared" si="2"/>
        <v>Normal</v>
      </c>
      <c r="K102" s="12">
        <f t="shared" si="3"/>
        <v>51.012433476193976</v>
      </c>
    </row>
    <row r="103" spans="1:11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8">
        <v>56.51470650832163</v>
      </c>
      <c r="F103" s="8">
        <v>56.609231543202107</v>
      </c>
      <c r="G103" s="8">
        <v>55.746271739579456</v>
      </c>
      <c r="H103" s="8">
        <v>57.0148645896966</v>
      </c>
      <c r="I103" s="8">
        <v>72.961530038688963</v>
      </c>
      <c r="J103" s="3" t="str">
        <f t="shared" si="2"/>
        <v>Normal</v>
      </c>
      <c r="K103" s="12">
        <f t="shared" si="3"/>
        <v>29.033761049355221</v>
      </c>
    </row>
    <row r="104" spans="1:11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8">
        <v>66.890468667719844</v>
      </c>
      <c r="F104" s="8">
        <v>63.895111345368292</v>
      </c>
      <c r="G104" s="8">
        <v>60.77552097072013</v>
      </c>
      <c r="H104" s="8">
        <v>59.788778877887793</v>
      </c>
      <c r="I104" s="8">
        <v>70.588235294117652</v>
      </c>
      <c r="J104" s="3" t="str">
        <f t="shared" si="2"/>
        <v>Normal</v>
      </c>
      <c r="K104" s="12">
        <f t="shared" si="3"/>
        <v>31.582191955844014</v>
      </c>
    </row>
    <row r="105" spans="1:11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8">
        <v>21.97934934325901</v>
      </c>
      <c r="F105" s="8">
        <v>22.373061116266737</v>
      </c>
      <c r="G105" s="8">
        <v>21.423019484205653</v>
      </c>
      <c r="H105" s="8">
        <v>20.042645763911672</v>
      </c>
      <c r="I105" s="8">
        <v>22.536238749407865</v>
      </c>
      <c r="J105" s="3" t="str">
        <f t="shared" si="2"/>
        <v>Normal</v>
      </c>
      <c r="K105" s="12">
        <f t="shared" si="3"/>
        <v>83.180162832887689</v>
      </c>
    </row>
    <row r="106" spans="1:11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8">
        <v>9.7125422659476932</v>
      </c>
      <c r="F106" s="8">
        <v>12.327570064290619</v>
      </c>
      <c r="G106" s="8">
        <v>13.503858111398284</v>
      </c>
      <c r="H106" s="8">
        <v>15.579536261295232</v>
      </c>
      <c r="I106" s="8">
        <v>17.382652070670112</v>
      </c>
      <c r="J106" s="3" t="str">
        <f t="shared" si="2"/>
        <v>Normal</v>
      </c>
      <c r="K106" s="12">
        <f t="shared" si="3"/>
        <v>88.714056000352883</v>
      </c>
    </row>
    <row r="107" spans="1:11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8">
        <v>55.443584667986322</v>
      </c>
      <c r="F107" s="8">
        <v>57.742111982491338</v>
      </c>
      <c r="G107" s="8">
        <v>59.334565619223653</v>
      </c>
      <c r="H107" s="8">
        <v>60.74171193107324</v>
      </c>
      <c r="I107" s="8">
        <v>55.749531092194495</v>
      </c>
      <c r="J107" s="3" t="str">
        <f t="shared" si="2"/>
        <v>Normal</v>
      </c>
      <c r="K107" s="12">
        <f t="shared" si="3"/>
        <v>47.515911308202313</v>
      </c>
    </row>
    <row r="108" spans="1:11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8">
        <v>37.371485197572149</v>
      </c>
      <c r="F108" s="8">
        <v>39.915810325615944</v>
      </c>
      <c r="G108" s="8">
        <v>38.967949511199109</v>
      </c>
      <c r="H108" s="8">
        <v>40.425531914893611</v>
      </c>
      <c r="I108" s="8">
        <v>51.273385636692815</v>
      </c>
      <c r="J108" s="3" t="str">
        <f t="shared" si="2"/>
        <v>Normal</v>
      </c>
      <c r="K108" s="12">
        <f t="shared" si="3"/>
        <v>52.322371798132039</v>
      </c>
    </row>
    <row r="109" spans="1:11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8">
        <v>29.515520295771392</v>
      </c>
      <c r="F109" s="8">
        <v>28.734303982744009</v>
      </c>
      <c r="G109" s="8">
        <v>30.202635025810924</v>
      </c>
      <c r="H109" s="8">
        <v>30.325215782983971</v>
      </c>
      <c r="I109" s="8">
        <v>33.408665835411469</v>
      </c>
      <c r="J109" s="3" t="str">
        <f t="shared" si="2"/>
        <v>Normal</v>
      </c>
      <c r="K109" s="12">
        <f t="shared" si="3"/>
        <v>71.505410138180821</v>
      </c>
    </row>
    <row r="110" spans="1:11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8">
        <v>36.001716568184065</v>
      </c>
      <c r="F110" s="8">
        <v>35.152669291846877</v>
      </c>
      <c r="G110" s="8">
        <v>35.298019520515496</v>
      </c>
      <c r="H110" s="8">
        <v>36.590873936581595</v>
      </c>
      <c r="I110" s="8">
        <v>61.356331690593521</v>
      </c>
      <c r="J110" s="3" t="str">
        <f t="shared" si="2"/>
        <v>Normal</v>
      </c>
      <c r="K110" s="12">
        <f t="shared" si="3"/>
        <v>41.495359514471822</v>
      </c>
    </row>
    <row r="111" spans="1:11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8">
        <v>55.838342916884478</v>
      </c>
      <c r="F111" s="8">
        <v>54.401261180104242</v>
      </c>
      <c r="G111" s="8">
        <v>52.708485213477452</v>
      </c>
      <c r="H111" s="8">
        <v>53.519542600056234</v>
      </c>
      <c r="I111" s="8">
        <v>97.226224783861667</v>
      </c>
      <c r="J111" s="3" t="str">
        <f t="shared" si="2"/>
        <v>Normal</v>
      </c>
      <c r="K111" s="12">
        <f t="shared" si="3"/>
        <v>2.9784646448270813</v>
      </c>
    </row>
    <row r="112" spans="1:11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8">
        <v>55.344697837254195</v>
      </c>
      <c r="F112" s="8">
        <v>54.102799671195775</v>
      </c>
      <c r="G112" s="8">
        <v>52.331400428945905</v>
      </c>
      <c r="H112" s="8">
        <v>52.695398787423045</v>
      </c>
      <c r="I112" s="8">
        <v>44.522662912180216</v>
      </c>
      <c r="J112" s="3" t="str">
        <f t="shared" si="2"/>
        <v>Normal</v>
      </c>
      <c r="K112" s="12">
        <f t="shared" si="3"/>
        <v>59.571260909624037</v>
      </c>
    </row>
    <row r="113" spans="1:11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8">
        <v>57.019625290424635</v>
      </c>
      <c r="F113" s="8">
        <v>57.850978485474656</v>
      </c>
      <c r="G113" s="8">
        <v>58.012966196980933</v>
      </c>
      <c r="H113" s="8">
        <v>59.009327303561335</v>
      </c>
      <c r="I113" s="8">
        <v>59.19156587925216</v>
      </c>
      <c r="J113" s="3" t="str">
        <f t="shared" si="2"/>
        <v>Normal</v>
      </c>
      <c r="K113" s="12">
        <f t="shared" si="3"/>
        <v>43.819873193841687</v>
      </c>
    </row>
    <row r="114" spans="1:11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8">
        <v>93.026835307501841</v>
      </c>
      <c r="F114" s="8">
        <v>97.344806803723287</v>
      </c>
      <c r="G114" s="8">
        <v>97.49380151444079</v>
      </c>
      <c r="H114" s="8">
        <v>99.63455929191673</v>
      </c>
      <c r="I114" s="8">
        <v>92.115692722826552</v>
      </c>
      <c r="J114" s="3" t="str">
        <f t="shared" si="2"/>
        <v>Normal</v>
      </c>
      <c r="K114" s="12">
        <f t="shared" si="3"/>
        <v>8.4661259994626921</v>
      </c>
    </row>
    <row r="115" spans="1:11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8">
        <v>56.569681245366944</v>
      </c>
      <c r="F115" s="8">
        <v>61.505773672055433</v>
      </c>
      <c r="G115" s="8">
        <v>61.711338307082983</v>
      </c>
      <c r="H115" s="8">
        <v>61.777941041417947</v>
      </c>
      <c r="I115" s="8">
        <v>86.259330937240804</v>
      </c>
      <c r="J115" s="3" t="str">
        <f t="shared" si="2"/>
        <v>Normal</v>
      </c>
      <c r="K115" s="12">
        <f t="shared" si="3"/>
        <v>14.754655230020802</v>
      </c>
    </row>
    <row r="116" spans="1:11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8">
        <v>53.108348134991125</v>
      </c>
      <c r="F116" s="8">
        <v>54.725161669606116</v>
      </c>
      <c r="G116" s="8">
        <v>54.232958692161723</v>
      </c>
      <c r="H116" s="8">
        <v>56.713063650862694</v>
      </c>
      <c r="I116" s="8">
        <v>80.805275945852145</v>
      </c>
      <c r="J116" s="3" t="str">
        <f t="shared" si="2"/>
        <v>Normal</v>
      </c>
      <c r="K116" s="12">
        <f t="shared" si="3"/>
        <v>20.61118962699684</v>
      </c>
    </row>
    <row r="117" spans="1:11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8">
        <v>17.057752062573662</v>
      </c>
      <c r="F117" s="8">
        <v>18.383714484531826</v>
      </c>
      <c r="G117" s="8">
        <v>18.15738111099424</v>
      </c>
      <c r="H117" s="8">
        <v>19.430994138498249</v>
      </c>
      <c r="I117" s="8">
        <v>24.368844702501256</v>
      </c>
      <c r="J117" s="3" t="str">
        <f t="shared" si="2"/>
        <v>Normal</v>
      </c>
      <c r="K117" s="12">
        <f t="shared" si="3"/>
        <v>81.212320591227055</v>
      </c>
    </row>
    <row r="118" spans="1:11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8">
        <v>14.995051138238205</v>
      </c>
      <c r="F118" s="8">
        <v>17.578189413510692</v>
      </c>
      <c r="G118" s="8">
        <v>18.658315477171584</v>
      </c>
      <c r="H118" s="8">
        <v>20.298769771528999</v>
      </c>
      <c r="I118" s="8">
        <v>25.473237597911226</v>
      </c>
      <c r="J118" s="3" t="str">
        <f t="shared" si="2"/>
        <v>Normal</v>
      </c>
      <c r="K118" s="12">
        <f t="shared" si="3"/>
        <v>80.026429545031803</v>
      </c>
    </row>
    <row r="119" spans="1:11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8">
        <v>22.7135233030846</v>
      </c>
      <c r="F119" s="8">
        <v>23.261455010791298</v>
      </c>
      <c r="G119" s="8">
        <v>22.860443535405185</v>
      </c>
      <c r="H119" s="8">
        <v>22.63250817024154</v>
      </c>
      <c r="I119" s="8">
        <v>25.233803134937808</v>
      </c>
      <c r="J119" s="3" t="str">
        <f t="shared" si="2"/>
        <v>Normal</v>
      </c>
      <c r="K119" s="12">
        <f t="shared" si="3"/>
        <v>80.283532960827813</v>
      </c>
    </row>
    <row r="120" spans="1:11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8">
        <v>25.974183382825284</v>
      </c>
      <c r="F120" s="8">
        <v>27.325282122352007</v>
      </c>
      <c r="G120" s="8">
        <v>27.405825242718446</v>
      </c>
      <c r="H120" s="8">
        <v>28.107788767556645</v>
      </c>
      <c r="I120" s="8">
        <v>40.70284324414996</v>
      </c>
      <c r="J120" s="3" t="str">
        <f t="shared" si="2"/>
        <v>Normal</v>
      </c>
      <c r="K120" s="12">
        <f t="shared" si="3"/>
        <v>63.672962361366992</v>
      </c>
    </row>
    <row r="121" spans="1:11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8">
        <v>35.137542054225214</v>
      </c>
      <c r="F121" s="8">
        <v>36.019668100799016</v>
      </c>
      <c r="G121" s="8">
        <v>35.413713894726548</v>
      </c>
      <c r="H121" s="8">
        <v>35.841997862209695</v>
      </c>
      <c r="I121" s="8">
        <v>30.233181452693646</v>
      </c>
      <c r="J121" s="3" t="str">
        <f t="shared" si="2"/>
        <v>Normal</v>
      </c>
      <c r="K121" s="12">
        <f t="shared" si="3"/>
        <v>74.915227887325315</v>
      </c>
    </row>
    <row r="122" spans="1:11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8">
        <v>59.387807377049185</v>
      </c>
      <c r="F122" s="8">
        <v>56.925732569888851</v>
      </c>
      <c r="G122" s="8">
        <v>57.084112149532707</v>
      </c>
      <c r="H122" s="8">
        <v>61.466874385044278</v>
      </c>
      <c r="I122" s="8">
        <v>92.72659455427079</v>
      </c>
      <c r="J122" s="3" t="str">
        <f t="shared" si="2"/>
        <v>Normal</v>
      </c>
      <c r="K122" s="12">
        <f t="shared" si="3"/>
        <v>7.8101429566298393</v>
      </c>
    </row>
    <row r="123" spans="1:11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8">
        <v>35.316846986089644</v>
      </c>
      <c r="F123" s="8">
        <v>37.183927131268085</v>
      </c>
      <c r="G123" s="8">
        <v>37.032029465243134</v>
      </c>
      <c r="H123" s="8">
        <v>38.260510751455691</v>
      </c>
      <c r="I123" s="8">
        <v>53.449992886612606</v>
      </c>
      <c r="J123" s="3" t="str">
        <f t="shared" si="2"/>
        <v>Normal</v>
      </c>
      <c r="K123" s="12">
        <f t="shared" si="3"/>
        <v>49.985142846830783</v>
      </c>
    </row>
    <row r="124" spans="1:11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8">
        <v>58.456585169534158</v>
      </c>
      <c r="F124" s="8">
        <v>59.123222748815166</v>
      </c>
      <c r="G124" s="8">
        <v>58.367267791351566</v>
      </c>
      <c r="H124" s="8">
        <v>58.203125</v>
      </c>
      <c r="I124" s="8">
        <v>84.620550705171254</v>
      </c>
      <c r="J124" s="3" t="str">
        <f t="shared" si="2"/>
        <v>Normal</v>
      </c>
      <c r="K124" s="12">
        <f t="shared" si="3"/>
        <v>16.514368473351347</v>
      </c>
    </row>
    <row r="125" spans="1:11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8">
        <v>20.206176698305278</v>
      </c>
      <c r="F125" s="8">
        <v>20.349995056566996</v>
      </c>
      <c r="G125" s="8">
        <v>19.417570332836839</v>
      </c>
      <c r="H125" s="8">
        <v>19.141868892061051</v>
      </c>
      <c r="I125" s="8">
        <v>24.244374751776935</v>
      </c>
      <c r="J125" s="3" t="str">
        <f t="shared" si="2"/>
        <v>Normal</v>
      </c>
      <c r="K125" s="12">
        <f t="shared" si="3"/>
        <v>81.345975743028404</v>
      </c>
    </row>
    <row r="126" spans="1:11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8">
        <v>68.940157163006248</v>
      </c>
      <c r="F126" s="8">
        <v>68.979242241031841</v>
      </c>
      <c r="G126" s="8">
        <v>68.296124577936794</v>
      </c>
      <c r="H126" s="8">
        <v>68.435909067997386</v>
      </c>
      <c r="I126" s="8">
        <v>82.238586156111921</v>
      </c>
      <c r="J126" s="3" t="str">
        <f t="shared" si="2"/>
        <v>Normal</v>
      </c>
      <c r="K126" s="12">
        <f t="shared" si="3"/>
        <v>19.072108968445196</v>
      </c>
    </row>
    <row r="127" spans="1:11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8">
        <v>32.24503374203973</v>
      </c>
      <c r="F127" s="8">
        <v>33.036505198377547</v>
      </c>
      <c r="G127" s="8">
        <v>31.263157894736842</v>
      </c>
      <c r="H127" s="8">
        <v>25.602409638554217</v>
      </c>
      <c r="I127" s="8">
        <v>31.163886874546776</v>
      </c>
      <c r="J127" s="3" t="str">
        <f t="shared" si="2"/>
        <v>Normal</v>
      </c>
      <c r="K127" s="12">
        <f t="shared" si="3"/>
        <v>73.915841499556763</v>
      </c>
    </row>
    <row r="128" spans="1:11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8">
        <v>44.707785642062689</v>
      </c>
      <c r="F128" s="8">
        <v>45.267688347210488</v>
      </c>
      <c r="G128" s="8">
        <v>43.948789757951587</v>
      </c>
      <c r="H128" s="8">
        <v>42.189676443666173</v>
      </c>
      <c r="I128" s="8">
        <v>41.837231968810919</v>
      </c>
      <c r="J128" s="3" t="str">
        <f t="shared" si="2"/>
        <v>Normal</v>
      </c>
      <c r="K128" s="12">
        <f t="shared" si="3"/>
        <v>62.454861957904214</v>
      </c>
    </row>
    <row r="129" spans="1:11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8">
        <v>19.843510753367891</v>
      </c>
      <c r="F129" s="8">
        <v>19.772855239847839</v>
      </c>
      <c r="G129" s="8">
        <v>18.852712344965667</v>
      </c>
      <c r="H129" s="8">
        <v>21.131653398249885</v>
      </c>
      <c r="I129" s="8">
        <v>73.192854718785668</v>
      </c>
      <c r="J129" s="3" t="str">
        <f t="shared" si="2"/>
        <v>Normal</v>
      </c>
      <c r="K129" s="12">
        <f t="shared" si="3"/>
        <v>28.785365874023316</v>
      </c>
    </row>
    <row r="130" spans="1:11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8">
        <v>27.278824582792311</v>
      </c>
      <c r="F130" s="8">
        <v>29.104793672785295</v>
      </c>
      <c r="G130" s="8">
        <v>28.785891412163927</v>
      </c>
      <c r="H130" s="8">
        <v>29.255462332043624</v>
      </c>
      <c r="I130" s="8">
        <v>36.946213495128667</v>
      </c>
      <c r="J130" s="3" t="str">
        <f t="shared" si="2"/>
        <v>Normal</v>
      </c>
      <c r="K130" s="12">
        <f t="shared" si="3"/>
        <v>67.706810823948231</v>
      </c>
    </row>
    <row r="131" spans="1:11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8">
        <v>86.929771908763513</v>
      </c>
      <c r="F131" s="8">
        <v>90</v>
      </c>
      <c r="G131" s="8">
        <v>86.257959425440546</v>
      </c>
      <c r="H131" s="8">
        <v>84.446733372572098</v>
      </c>
      <c r="I131" s="8">
        <v>90</v>
      </c>
      <c r="J131" s="3" t="str">
        <f t="shared" si="2"/>
        <v>Normal</v>
      </c>
      <c r="K131" s="12">
        <f t="shared" si="3"/>
        <v>10.737945264986967</v>
      </c>
    </row>
    <row r="132" spans="1:11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8">
        <v>46.565500354404278</v>
      </c>
      <c r="F132" s="8">
        <v>45.391017089130301</v>
      </c>
      <c r="G132" s="8">
        <v>44.062911209975567</v>
      </c>
      <c r="H132" s="8">
        <v>45.665615532059604</v>
      </c>
      <c r="I132" s="8">
        <v>60.576818032846582</v>
      </c>
      <c r="J132" s="3" t="str">
        <f t="shared" si="2"/>
        <v>Normal</v>
      </c>
      <c r="K132" s="12">
        <f t="shared" si="3"/>
        <v>42.332397013491466</v>
      </c>
    </row>
    <row r="133" spans="1:11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8">
        <v>51.769616026711184</v>
      </c>
      <c r="F133" s="8">
        <v>52.23822714681441</v>
      </c>
      <c r="G133" s="8">
        <v>50.896353908103045</v>
      </c>
      <c r="H133" s="8">
        <v>51.029823694183548</v>
      </c>
      <c r="I133" s="8">
        <v>52.742109684387373</v>
      </c>
      <c r="J133" s="3" t="str">
        <f t="shared" si="2"/>
        <v>Normal</v>
      </c>
      <c r="K133" s="12">
        <f t="shared" si="3"/>
        <v>50.745263954780604</v>
      </c>
    </row>
    <row r="134" spans="1:11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8">
        <v>41.970975628992825</v>
      </c>
      <c r="F134" s="8">
        <v>40.798998317486401</v>
      </c>
      <c r="G134" s="8">
        <v>39.409000893099829</v>
      </c>
      <c r="H134" s="8">
        <v>41.603391790325688</v>
      </c>
      <c r="I134" s="8">
        <v>65.228522662620904</v>
      </c>
      <c r="J134" s="3" t="str">
        <f t="shared" si="2"/>
        <v>Normal</v>
      </c>
      <c r="K134" s="12">
        <f t="shared" si="3"/>
        <v>37.33742204315115</v>
      </c>
    </row>
    <row r="135" spans="1:11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8">
        <v>61.39083456355813</v>
      </c>
      <c r="F135" s="8">
        <v>62.218262527743917</v>
      </c>
      <c r="G135" s="8">
        <v>61.654065154485203</v>
      </c>
      <c r="H135" s="8">
        <v>61.672603376180888</v>
      </c>
      <c r="I135" s="8">
        <v>85.189058465962944</v>
      </c>
      <c r="J135" s="3" t="str">
        <f t="shared" si="2"/>
        <v>Normal</v>
      </c>
      <c r="K135" s="12">
        <f t="shared" si="3"/>
        <v>15.903907951541202</v>
      </c>
    </row>
    <row r="136" spans="1:11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8">
        <v>20.376233338409623</v>
      </c>
      <c r="F136" s="8">
        <v>20.423253243670271</v>
      </c>
      <c r="G136" s="8">
        <v>19.4690399430898</v>
      </c>
      <c r="H136" s="8">
        <v>20.085167830725254</v>
      </c>
      <c r="I136" s="8">
        <v>44.21718792992754</v>
      </c>
      <c r="J136" s="3" t="str">
        <f t="shared" si="2"/>
        <v>Normal</v>
      </c>
      <c r="K136" s="12">
        <f t="shared" si="3"/>
        <v>59.899278273549243</v>
      </c>
    </row>
    <row r="137" spans="1:11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8">
        <v>45.544116718246705</v>
      </c>
      <c r="F137" s="8">
        <v>50.472232716282583</v>
      </c>
      <c r="G137" s="8">
        <v>49.836785938480851</v>
      </c>
      <c r="H137" s="8">
        <v>51.070221554637627</v>
      </c>
      <c r="I137" s="8">
        <v>62.844098294615279</v>
      </c>
      <c r="J137" s="3" t="str">
        <f t="shared" si="2"/>
        <v>Normal</v>
      </c>
      <c r="K137" s="12">
        <f t="shared" si="3"/>
        <v>39.897803878365707</v>
      </c>
    </row>
    <row r="138" spans="1:11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8">
        <v>34.344363971029573</v>
      </c>
      <c r="F138" s="8">
        <v>33.988006600394414</v>
      </c>
      <c r="G138" s="8">
        <v>32.815219591175875</v>
      </c>
      <c r="H138" s="8">
        <v>39.102825042741998</v>
      </c>
      <c r="I138" s="8">
        <v>48.274582560296849</v>
      </c>
      <c r="J138" s="3" t="str">
        <f t="shared" si="2"/>
        <v>Normal</v>
      </c>
      <c r="K138" s="12">
        <f t="shared" si="3"/>
        <v>55.542470127613477</v>
      </c>
    </row>
    <row r="139" spans="1:11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8">
        <v>62.469054299389335</v>
      </c>
      <c r="F139" s="8">
        <v>64.065808763642281</v>
      </c>
      <c r="G139" s="8">
        <v>63.069004342930683</v>
      </c>
      <c r="H139" s="8">
        <v>66.5236733396886</v>
      </c>
      <c r="I139" s="8">
        <v>90</v>
      </c>
      <c r="J139" s="3" t="str">
        <f t="shared" si="2"/>
        <v>Normal</v>
      </c>
      <c r="K139" s="12">
        <f t="shared" si="3"/>
        <v>10.737945264986967</v>
      </c>
    </row>
    <row r="140" spans="1:11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8">
        <v>44.137991419315298</v>
      </c>
      <c r="F140" s="8">
        <v>43.970492514645258</v>
      </c>
      <c r="G140" s="8">
        <v>44.755635863018412</v>
      </c>
      <c r="H140" s="8">
        <v>45.580204778156997</v>
      </c>
      <c r="I140" s="8">
        <v>68.036154478225143</v>
      </c>
      <c r="J140" s="3" t="str">
        <f t="shared" si="2"/>
        <v>Normal</v>
      </c>
      <c r="K140" s="12">
        <f t="shared" si="3"/>
        <v>34.322602367131722</v>
      </c>
    </row>
    <row r="141" spans="1:11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8">
        <v>59.110473457675752</v>
      </c>
      <c r="F141" s="8">
        <v>59.209774221206061</v>
      </c>
      <c r="G141" s="8">
        <v>58.18802932175646</v>
      </c>
      <c r="H141" s="8">
        <v>58.404820985466145</v>
      </c>
      <c r="I141" s="8">
        <v>57.611241217798593</v>
      </c>
      <c r="J141" s="3" t="str">
        <f t="shared" si="2"/>
        <v>Normal</v>
      </c>
      <c r="K141" s="12">
        <f t="shared" si="3"/>
        <v>45.516817165401427</v>
      </c>
    </row>
    <row r="142" spans="1:11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8">
        <v>43.502263064051569</v>
      </c>
      <c r="F142" s="8">
        <v>41.748889567015901</v>
      </c>
      <c r="G142" s="8">
        <v>40.630869331902339</v>
      </c>
      <c r="H142" s="8">
        <v>39.344262295081968</v>
      </c>
      <c r="I142" s="8">
        <v>46.717964230347484</v>
      </c>
      <c r="J142" s="3" t="str">
        <f t="shared" si="2"/>
        <v>Normal</v>
      </c>
      <c r="K142" s="12">
        <f t="shared" si="3"/>
        <v>57.213958370160647</v>
      </c>
    </row>
    <row r="143" spans="1:11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8">
        <v>79.951332648948721</v>
      </c>
      <c r="F143" s="8">
        <v>79.106606606606604</v>
      </c>
      <c r="G143" s="8">
        <v>78.668347297397489</v>
      </c>
      <c r="H143" s="8">
        <v>80.056406124093471</v>
      </c>
      <c r="I143" s="8">
        <v>85.602308622236094</v>
      </c>
      <c r="J143" s="3" t="str">
        <f t="shared" si="2"/>
        <v>Normal</v>
      </c>
      <c r="K143" s="12">
        <f t="shared" si="3"/>
        <v>15.460162195660363</v>
      </c>
    </row>
    <row r="144" spans="1:11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8">
        <v>21.183108223627968</v>
      </c>
      <c r="F144" s="8">
        <v>20.910623946037099</v>
      </c>
      <c r="G144" s="8">
        <v>20.802130138126142</v>
      </c>
      <c r="H144" s="8">
        <v>28.728646517739815</v>
      </c>
      <c r="I144" s="8">
        <v>40.790148794253462</v>
      </c>
      <c r="J144" s="3" t="str">
        <f t="shared" si="2"/>
        <v>Normal</v>
      </c>
      <c r="K144" s="12">
        <f t="shared" si="3"/>
        <v>63.579214139532894</v>
      </c>
    </row>
    <row r="145" spans="1:11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8">
        <v>102.37351127629022</v>
      </c>
      <c r="F145" s="8">
        <v>103.43112026076513</v>
      </c>
      <c r="G145" s="8">
        <v>103.6411149825784</v>
      </c>
      <c r="H145" s="8">
        <v>109.73020787262273</v>
      </c>
      <c r="I145" s="8">
        <v>63.492204110559889</v>
      </c>
      <c r="J145" s="3" t="str">
        <f t="shared" si="2"/>
        <v>Normal</v>
      </c>
      <c r="K145" s="12">
        <f t="shared" si="3"/>
        <v>39.201871400612411</v>
      </c>
    </row>
    <row r="146" spans="1:11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8">
        <v>54.275048647790001</v>
      </c>
      <c r="F146" s="8">
        <v>53.960747221565384</v>
      </c>
      <c r="G146" s="8">
        <v>51.844318404068055</v>
      </c>
      <c r="H146" s="8">
        <v>51.444547996272135</v>
      </c>
      <c r="I146" s="8">
        <v>52.578086266732768</v>
      </c>
      <c r="J146" s="3" t="str">
        <f t="shared" ref="J146:J160" si="4">IF(AND(I146&lt;$M$21,I146&gt;$M$22),"Normal","Outliers")</f>
        <v>Normal</v>
      </c>
      <c r="K146" s="12">
        <f t="shared" ref="K146:K160" si="5">($M$26-I146)/($M$26-$M$27)*100</f>
        <v>50.921391402875727</v>
      </c>
    </row>
    <row r="147" spans="1:11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8">
        <v>23.230822657817566</v>
      </c>
      <c r="F147" s="8">
        <v>22.963353050150932</v>
      </c>
      <c r="G147" s="8">
        <v>22.236599399829309</v>
      </c>
      <c r="H147" s="8">
        <v>22.51824228624702</v>
      </c>
      <c r="I147" s="8">
        <v>45.30230505014277</v>
      </c>
      <c r="J147" s="3" t="str">
        <f t="shared" si="4"/>
        <v>Normal</v>
      </c>
      <c r="K147" s="12">
        <f t="shared" si="5"/>
        <v>58.734085449252106</v>
      </c>
    </row>
    <row r="148" spans="1:11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8">
        <v>63.730480545250622</v>
      </c>
      <c r="F148" s="8">
        <v>64.377133105802045</v>
      </c>
      <c r="G148" s="8">
        <v>63.779859880138432</v>
      </c>
      <c r="H148" s="8">
        <v>63.946203324701358</v>
      </c>
      <c r="I148" s="8">
        <v>90</v>
      </c>
      <c r="J148" s="3" t="str">
        <f t="shared" si="4"/>
        <v>Normal</v>
      </c>
      <c r="K148" s="12">
        <f t="shared" si="5"/>
        <v>10.737945264986967</v>
      </c>
    </row>
    <row r="149" spans="1:11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8">
        <v>51.511896449863045</v>
      </c>
      <c r="F149" s="8">
        <v>53.673610741115674</v>
      </c>
      <c r="G149" s="8">
        <v>53.417560924036579</v>
      </c>
      <c r="H149" s="8">
        <v>53.569742432985365</v>
      </c>
      <c r="I149" s="8">
        <v>58.859546374188056</v>
      </c>
      <c r="J149" s="3" t="str">
        <f t="shared" si="4"/>
        <v>Normal</v>
      </c>
      <c r="K149" s="12">
        <f t="shared" si="5"/>
        <v>44.176393921070328</v>
      </c>
    </row>
    <row r="150" spans="1:11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8">
        <v>49.44474496452095</v>
      </c>
      <c r="F150" s="8">
        <v>49.973994042271499</v>
      </c>
      <c r="G150" s="8">
        <v>48.005622364516633</v>
      </c>
      <c r="H150" s="8">
        <v>47.90570243328586</v>
      </c>
      <c r="I150" s="8">
        <v>46.878745283716796</v>
      </c>
      <c r="J150" s="3" t="str">
        <f t="shared" si="4"/>
        <v>Normal</v>
      </c>
      <c r="K150" s="12">
        <f t="shared" si="5"/>
        <v>57.041312555087984</v>
      </c>
    </row>
    <row r="151" spans="1:11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8">
        <v>61.550756784968684</v>
      </c>
      <c r="F151" s="8">
        <v>61.432862818566491</v>
      </c>
      <c r="G151" s="8">
        <v>59.842595258662058</v>
      </c>
      <c r="H151" s="8">
        <v>61.811784842625762</v>
      </c>
      <c r="I151" s="8">
        <v>94.810281517747867</v>
      </c>
      <c r="J151" s="3" t="str">
        <f t="shared" si="4"/>
        <v>Normal</v>
      </c>
      <c r="K151" s="12">
        <f t="shared" si="5"/>
        <v>5.5726913003114635</v>
      </c>
    </row>
    <row r="152" spans="1:11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8">
        <v>38.911043760302015</v>
      </c>
      <c r="F152" s="8">
        <v>41.092211280214862</v>
      </c>
      <c r="G152" s="8">
        <v>40.56239565943239</v>
      </c>
      <c r="H152" s="8">
        <v>41.041149710504548</v>
      </c>
      <c r="I152" s="8">
        <v>55.091195381183567</v>
      </c>
      <c r="J152" s="3" t="str">
        <f t="shared" si="4"/>
        <v>Normal</v>
      </c>
      <c r="K152" s="12">
        <f t="shared" si="5"/>
        <v>48.222828591284475</v>
      </c>
    </row>
    <row r="153" spans="1:11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8">
        <v>5.2433498041424516</v>
      </c>
      <c r="F153" s="8">
        <v>5.6613302358466751</v>
      </c>
      <c r="G153" s="8">
        <v>5.6283635638827985</v>
      </c>
      <c r="H153" s="8">
        <v>6.1902068320995545</v>
      </c>
      <c r="I153" s="8">
        <v>6.8723135271807845</v>
      </c>
      <c r="J153" s="3" t="str">
        <f t="shared" si="4"/>
        <v>Outliers</v>
      </c>
      <c r="K153" s="12">
        <f t="shared" si="5"/>
        <v>100</v>
      </c>
    </row>
    <row r="154" spans="1:11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8">
        <v>27.154296108713488</v>
      </c>
      <c r="F154" s="8">
        <v>23.772864445402476</v>
      </c>
      <c r="G154" s="8">
        <v>23.288230389772806</v>
      </c>
      <c r="H154" s="8">
        <v>23.323185112130698</v>
      </c>
      <c r="I154" s="8">
        <v>34.837798173175912</v>
      </c>
      <c r="J154" s="3" t="str">
        <f t="shared" si="4"/>
        <v>Normal</v>
      </c>
      <c r="K154" s="12">
        <f t="shared" si="5"/>
        <v>69.970815656247083</v>
      </c>
    </row>
    <row r="155" spans="1:11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8">
        <v>17.642976124375348</v>
      </c>
      <c r="F155" s="8">
        <v>17.267353487586558</v>
      </c>
      <c r="G155" s="8">
        <v>16.625796152137063</v>
      </c>
      <c r="H155" s="8">
        <v>17.902899527983816</v>
      </c>
      <c r="I155" s="8">
        <v>46.170862740967031</v>
      </c>
      <c r="J155" s="3" t="str">
        <f t="shared" si="4"/>
        <v>Normal</v>
      </c>
      <c r="K155" s="12">
        <f t="shared" si="5"/>
        <v>57.801432954896661</v>
      </c>
    </row>
    <row r="156" spans="1:11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8">
        <v>45.306149350792012</v>
      </c>
      <c r="F156" s="8">
        <v>48.040724777904828</v>
      </c>
      <c r="G156" s="8">
        <v>48.117090348850006</v>
      </c>
      <c r="H156" s="8">
        <v>49.007599955942283</v>
      </c>
      <c r="I156" s="8">
        <v>50.78745580605171</v>
      </c>
      <c r="J156" s="3" t="str">
        <f t="shared" si="4"/>
        <v>Normal</v>
      </c>
      <c r="K156" s="12">
        <f t="shared" si="5"/>
        <v>52.844160590536895</v>
      </c>
    </row>
    <row r="157" spans="1:11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8">
        <v>46.032223496456162</v>
      </c>
      <c r="F157" s="8">
        <v>45.646909808888722</v>
      </c>
      <c r="G157" s="8">
        <v>44.002436683157356</v>
      </c>
      <c r="H157" s="8">
        <v>44.259835315645013</v>
      </c>
      <c r="I157" s="8">
        <v>76.091831916902748</v>
      </c>
      <c r="J157" s="3" t="str">
        <f t="shared" si="4"/>
        <v>Normal</v>
      </c>
      <c r="K157" s="12">
        <f t="shared" si="5"/>
        <v>25.672460026240667</v>
      </c>
    </row>
    <row r="158" spans="1:11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8">
        <v>61.471932382184804</v>
      </c>
      <c r="F158" s="8">
        <v>60.640359591550897</v>
      </c>
      <c r="G158" s="8">
        <v>60.230603552978899</v>
      </c>
      <c r="H158" s="8">
        <v>60.802344869792094</v>
      </c>
      <c r="I158" s="8">
        <v>69.53077080351666</v>
      </c>
      <c r="J158" s="3" t="str">
        <f t="shared" si="4"/>
        <v>Normal</v>
      </c>
      <c r="K158" s="12">
        <f t="shared" si="5"/>
        <v>32.717691537818098</v>
      </c>
    </row>
    <row r="159" spans="1:11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8">
        <v>23.607126176019218</v>
      </c>
      <c r="F159" s="8">
        <v>27.494383507334479</v>
      </c>
      <c r="G159" s="8">
        <v>27.043654689443024</v>
      </c>
      <c r="H159" s="8">
        <v>36.943129498735487</v>
      </c>
      <c r="I159" s="8">
        <v>50.535016338822324</v>
      </c>
      <c r="J159" s="3" t="str">
        <f t="shared" si="4"/>
        <v>Normal</v>
      </c>
      <c r="K159" s="12">
        <f t="shared" si="5"/>
        <v>53.115228708720053</v>
      </c>
    </row>
    <row r="160" spans="1:11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8">
        <v>21.684305336635891</v>
      </c>
      <c r="F160" s="8">
        <v>22.803959688051663</v>
      </c>
      <c r="G160" s="8">
        <v>23.350929335048573</v>
      </c>
      <c r="H160" s="8">
        <v>24.332834243438437</v>
      </c>
      <c r="I160" s="8">
        <v>29.9869547955306</v>
      </c>
      <c r="J160" s="3" t="str">
        <f t="shared" si="4"/>
        <v>Normal</v>
      </c>
      <c r="K160" s="12">
        <f t="shared" si="5"/>
        <v>75.179624724065064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tabSelected="1" workbookViewId="0">
      <selection activeCell="O9" sqref="O9"/>
    </sheetView>
  </sheetViews>
  <sheetFormatPr defaultRowHeight="12.75" x14ac:dyDescent="0.2"/>
  <cols>
    <col min="1" max="1" width="12.7109375" style="4" customWidth="1"/>
    <col min="2" max="2" width="13.140625" style="4" bestFit="1" customWidth="1"/>
    <col min="3" max="3" width="12.28515625" style="4" bestFit="1" customWidth="1"/>
    <col min="4" max="4" width="19.85546875" style="4" bestFit="1" customWidth="1"/>
    <col min="5" max="9" width="9.140625" style="4"/>
    <col min="10" max="10" width="10.85546875" style="4" bestFit="1" customWidth="1"/>
    <col min="11" max="16384" width="9.140625" style="4"/>
  </cols>
  <sheetData>
    <row r="1" spans="1:13" x14ac:dyDescent="0.2">
      <c r="A1" s="6" t="s">
        <v>1</v>
      </c>
      <c r="B1" s="6"/>
      <c r="K1" s="4" t="s">
        <v>191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2018</v>
      </c>
      <c r="F3" s="9">
        <v>2019</v>
      </c>
      <c r="G3" s="9">
        <v>2020</v>
      </c>
      <c r="H3" s="9">
        <v>2021</v>
      </c>
      <c r="I3" s="9">
        <v>2022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8">
        <v>6.8370253747768714</v>
      </c>
      <c r="F4" s="8">
        <v>6.4863903471388111</v>
      </c>
      <c r="G4" s="8">
        <v>6.1875318207898964</v>
      </c>
      <c r="H4" s="8">
        <v>6.3732266534599225</v>
      </c>
      <c r="I4" s="8">
        <v>8.6178530419497541</v>
      </c>
      <c r="L4" s="3" t="s">
        <v>187</v>
      </c>
      <c r="M4" s="4">
        <v>0</v>
      </c>
    </row>
    <row r="5" spans="1:13" x14ac:dyDescent="0.2">
      <c r="A5" s="2"/>
      <c r="B5" s="2"/>
      <c r="C5" s="2"/>
      <c r="D5" s="7" t="s">
        <v>164</v>
      </c>
      <c r="E5" s="8">
        <v>7.2425270606707501</v>
      </c>
      <c r="F5" s="8">
        <v>6.8195213541280646</v>
      </c>
      <c r="G5" s="8">
        <v>6.3676232094155933</v>
      </c>
      <c r="H5" s="8">
        <v>6.6348965443996599</v>
      </c>
      <c r="I5" s="8">
        <v>9.7908557102328952</v>
      </c>
    </row>
    <row r="6" spans="1:13" x14ac:dyDescent="0.2">
      <c r="A6" s="2"/>
      <c r="B6" s="2"/>
      <c r="C6" s="2"/>
      <c r="D6" s="7" t="s">
        <v>165</v>
      </c>
      <c r="E6" s="8">
        <v>10.095970907035149</v>
      </c>
      <c r="F6" s="8">
        <v>9.5261045477925244</v>
      </c>
      <c r="G6" s="8">
        <v>9.2603298302561257</v>
      </c>
      <c r="H6" s="8">
        <v>9.5449831924484645</v>
      </c>
      <c r="I6" s="8">
        <v>11.270152541488562</v>
      </c>
    </row>
    <row r="7" spans="1:13" x14ac:dyDescent="0.2">
      <c r="A7" s="2"/>
      <c r="B7" s="2"/>
      <c r="C7" s="2"/>
      <c r="D7" s="7" t="s">
        <v>166</v>
      </c>
      <c r="E7" s="8">
        <v>11.747803446022344</v>
      </c>
      <c r="F7" s="8">
        <v>10.285443476358864</v>
      </c>
      <c r="G7" s="8">
        <v>9.6417696604614367</v>
      </c>
      <c r="H7" s="8">
        <v>9.6732728571125559</v>
      </c>
      <c r="I7" s="8">
        <v>10.715156216829641</v>
      </c>
    </row>
    <row r="8" spans="1:13" x14ac:dyDescent="0.2">
      <c r="A8" s="2"/>
      <c r="B8" s="2"/>
      <c r="C8" s="2"/>
      <c r="D8" s="7" t="s">
        <v>167</v>
      </c>
      <c r="E8" s="8">
        <v>6.0010922118279169</v>
      </c>
      <c r="F8" s="8">
        <v>6.1701538406561003</v>
      </c>
      <c r="G8" s="8">
        <v>6.0264674436246999</v>
      </c>
      <c r="H8" s="8">
        <v>6.6119257035306651</v>
      </c>
      <c r="I8" s="8">
        <v>9.1776086363222849</v>
      </c>
    </row>
    <row r="9" spans="1:13" x14ac:dyDescent="0.2">
      <c r="A9" s="2"/>
      <c r="B9" s="2"/>
      <c r="C9" s="2"/>
      <c r="D9" s="7" t="s">
        <v>168</v>
      </c>
      <c r="E9" s="8">
        <v>8.2473551042882054</v>
      </c>
      <c r="F9" s="8">
        <v>7.8019656338556276</v>
      </c>
      <c r="G9" s="8">
        <v>7.3251404945694469</v>
      </c>
      <c r="H9" s="8">
        <v>7.3955975554549562</v>
      </c>
      <c r="I9" s="8">
        <v>10.477005581302183</v>
      </c>
    </row>
    <row r="10" spans="1:13" x14ac:dyDescent="0.2">
      <c r="A10" s="2"/>
      <c r="B10" s="2"/>
      <c r="C10" s="2"/>
      <c r="D10" s="7" t="s">
        <v>169</v>
      </c>
      <c r="E10" s="8">
        <v>6.0641313235578078</v>
      </c>
      <c r="F10" s="8">
        <v>5.9553011399314677</v>
      </c>
      <c r="G10" s="8">
        <v>5.5361611059788034</v>
      </c>
      <c r="H10" s="8">
        <v>5.6855604776888331</v>
      </c>
      <c r="I10" s="8">
        <v>10.452557076503403</v>
      </c>
    </row>
    <row r="11" spans="1:13" x14ac:dyDescent="0.2">
      <c r="A11" s="2"/>
      <c r="B11" s="2"/>
      <c r="C11" s="2"/>
      <c r="D11" s="7" t="s">
        <v>170</v>
      </c>
      <c r="E11" s="8">
        <v>4.1862982461795832</v>
      </c>
      <c r="F11" s="8">
        <v>4.1835997660509019</v>
      </c>
      <c r="G11" s="8">
        <v>3.926604471556832</v>
      </c>
      <c r="H11" s="8">
        <v>3.4878848785214376</v>
      </c>
      <c r="I11" s="8">
        <v>4.8796746206840549</v>
      </c>
    </row>
    <row r="12" spans="1:13" x14ac:dyDescent="0.2">
      <c r="A12" s="2"/>
      <c r="B12" s="2"/>
      <c r="C12" s="2"/>
      <c r="D12" s="7" t="s">
        <v>171</v>
      </c>
      <c r="E12" s="8">
        <v>6.829123511658115</v>
      </c>
      <c r="F12" s="8">
        <v>6.1536962490136782</v>
      </c>
      <c r="G12" s="8">
        <v>5.8573022575591382</v>
      </c>
      <c r="H12" s="8">
        <v>5.7130296078773979</v>
      </c>
      <c r="I12" s="8">
        <v>6.8865986073050554</v>
      </c>
    </row>
    <row r="13" spans="1:13" x14ac:dyDescent="0.2">
      <c r="A13" s="2"/>
      <c r="B13" s="2"/>
      <c r="C13" s="2"/>
      <c r="D13" s="7" t="s">
        <v>172</v>
      </c>
      <c r="E13" s="8">
        <v>5.9503487578457781</v>
      </c>
      <c r="F13" s="8">
        <v>5.2368632605603729</v>
      </c>
      <c r="G13" s="8">
        <v>5.0388880754134391</v>
      </c>
      <c r="H13" s="8">
        <v>5.3299239064272568</v>
      </c>
      <c r="I13" s="8">
        <v>7.8297560731699845</v>
      </c>
    </row>
    <row r="14" spans="1:13" x14ac:dyDescent="0.2">
      <c r="A14" s="2"/>
      <c r="B14" s="2"/>
      <c r="C14" s="2"/>
      <c r="D14" s="7" t="s">
        <v>173</v>
      </c>
      <c r="E14" s="8">
        <v>5.5089853491579817</v>
      </c>
      <c r="F14" s="8">
        <v>4.8092836392368987</v>
      </c>
      <c r="G14" s="8">
        <v>4.3520256530580319</v>
      </c>
      <c r="H14" s="8">
        <v>4.4748769622814013</v>
      </c>
      <c r="I14" s="8">
        <v>6.906250624263369</v>
      </c>
    </row>
    <row r="15" spans="1:13" x14ac:dyDescent="0.2">
      <c r="A15" s="2"/>
      <c r="B15" s="2"/>
      <c r="C15" s="2"/>
      <c r="D15" s="7" t="s">
        <v>174</v>
      </c>
      <c r="E15" s="8">
        <v>5.0136595925080565</v>
      </c>
      <c r="F15" s="8">
        <v>4.7329740793067048</v>
      </c>
      <c r="G15" s="8">
        <v>4.5745141308281241</v>
      </c>
      <c r="H15" s="8">
        <v>4.5855438904559973</v>
      </c>
      <c r="I15" s="8">
        <v>6.2129968769766464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8">
        <v>4.9501245890154681</v>
      </c>
      <c r="F16" s="8">
        <v>4.6052804137880381</v>
      </c>
      <c r="G16" s="8">
        <v>4.1843662636604586</v>
      </c>
      <c r="H16" s="8">
        <v>3.924088295192806</v>
      </c>
      <c r="I16" s="8">
        <v>5.4927508136841778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8">
        <v>1.8759757377217003</v>
      </c>
      <c r="F17" s="8">
        <v>1.5123844310010273</v>
      </c>
      <c r="G17" s="8">
        <v>1.3747799849132512</v>
      </c>
      <c r="H17" s="8">
        <v>1.5195806505899438</v>
      </c>
      <c r="I17" s="8">
        <v>2.7195488911927579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7.2807555093967959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8">
        <v>4.9580059604443241</v>
      </c>
      <c r="F18" s="8">
        <v>4.2910949690610707</v>
      </c>
      <c r="G18" s="8">
        <v>3.753673523911301</v>
      </c>
      <c r="H18" s="8">
        <v>3.4899150743099785</v>
      </c>
      <c r="I18" s="8">
        <v>6.4011379800853492</v>
      </c>
      <c r="J18" s="3" t="str">
        <f t="shared" si="0"/>
        <v>Normal</v>
      </c>
      <c r="L18" s="4" t="s">
        <v>181</v>
      </c>
      <c r="M18" s="8">
        <f>_xlfn.QUARTILE.EXC(I17:I160,1)</f>
        <v>3.5788512491131579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8">
        <v>5.1825698485039542</v>
      </c>
      <c r="F19" s="8">
        <v>6.3463510280441078</v>
      </c>
      <c r="G19" s="8">
        <v>8.2577376996173815</v>
      </c>
      <c r="H19" s="8">
        <v>8.5695321469575205</v>
      </c>
      <c r="I19" s="8">
        <v>9.0473205360622124</v>
      </c>
      <c r="J19" s="3" t="str">
        <f t="shared" si="0"/>
        <v>Normal</v>
      </c>
      <c r="L19" s="4" t="s">
        <v>182</v>
      </c>
      <c r="M19" s="8">
        <f>_xlfn.QUARTILE.EXC(I17:I160,3)</f>
        <v>9.7707620664521055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8">
        <v>4.6651056274605667</v>
      </c>
      <c r="F20" s="8">
        <v>5.2246417461369781</v>
      </c>
      <c r="G20" s="8">
        <v>5.0269163697020245</v>
      </c>
      <c r="H20" s="8">
        <v>4.2570784264595343</v>
      </c>
      <c r="I20" s="8">
        <v>6.1167747914735866</v>
      </c>
      <c r="J20" s="3" t="str">
        <f t="shared" si="0"/>
        <v>Normal</v>
      </c>
      <c r="L20" s="4" t="s">
        <v>183</v>
      </c>
      <c r="M20" s="8">
        <f>M19-M18</f>
        <v>6.1919108173389477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8">
        <v>2.6467457141808306</v>
      </c>
      <c r="F21" s="8">
        <v>2.2602989427633977</v>
      </c>
      <c r="G21" s="8">
        <v>2.0496107188122394</v>
      </c>
      <c r="H21" s="8">
        <v>2.3419793502895998</v>
      </c>
      <c r="I21" s="8">
        <v>4.413716814159292</v>
      </c>
      <c r="J21" s="3" t="str">
        <f t="shared" si="0"/>
        <v>Normal</v>
      </c>
      <c r="L21" s="4" t="s">
        <v>184</v>
      </c>
      <c r="M21" s="8">
        <f>M17+1.5*M20</f>
        <v>16.568621735405216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8">
        <v>4.5308073654390935</v>
      </c>
      <c r="F22" s="8">
        <v>3.6292239694306998</v>
      </c>
      <c r="G22" s="8">
        <v>3.448819449309886</v>
      </c>
      <c r="H22" s="8">
        <v>3.068478829064297</v>
      </c>
      <c r="I22" s="8">
        <v>5.0376926070599763</v>
      </c>
      <c r="J22" s="3" t="str">
        <f t="shared" si="0"/>
        <v>Normal</v>
      </c>
      <c r="L22" s="4" t="s">
        <v>185</v>
      </c>
      <c r="M22" s="8">
        <f>M17-1.5*M20</f>
        <v>-2.007110716611626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8">
        <v>1.9184582039716478</v>
      </c>
      <c r="F23" s="8">
        <v>1.8616787358175264</v>
      </c>
      <c r="G23" s="8">
        <v>1.6580584575654418</v>
      </c>
      <c r="H23" s="8">
        <v>1.468687580777817</v>
      </c>
      <c r="I23" s="8">
        <v>2.1091015169194862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8">
        <v>8.1735058969035741</v>
      </c>
      <c r="F24" s="8">
        <v>7.8058188037768126</v>
      </c>
      <c r="G24" s="8">
        <v>7.2648725090325872</v>
      </c>
      <c r="H24" s="8">
        <v>6.670644391408115</v>
      </c>
      <c r="I24" s="8">
        <v>8.2341481956619855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8">
        <v>3.336913960982709</v>
      </c>
      <c r="F25" s="8">
        <v>3.9587389418314718</v>
      </c>
      <c r="G25" s="8">
        <v>3.7153058474804634</v>
      </c>
      <c r="H25" s="8">
        <v>2.6353394702735033</v>
      </c>
      <c r="I25" s="8">
        <v>2.4204776694869876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8">
        <v>8.4607832317920106</v>
      </c>
      <c r="F26" s="8">
        <v>9.5416869268259585</v>
      </c>
      <c r="G26" s="8">
        <v>9.2525959439601007</v>
      </c>
      <c r="H26" s="8">
        <v>10.379341610999056</v>
      </c>
      <c r="I26" s="8">
        <v>16.014520299596054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8">
        <v>2.3820919701041934</v>
      </c>
      <c r="F27" s="8">
        <v>1.7138759411975619</v>
      </c>
      <c r="G27" s="8">
        <v>1.251441954766316</v>
      </c>
      <c r="H27" s="8">
        <v>1.2929858078602621</v>
      </c>
      <c r="I27" s="8">
        <v>1.5918367346938775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8">
        <v>5.9253888742420244</v>
      </c>
      <c r="F28" s="8">
        <v>5.9133005782860124</v>
      </c>
      <c r="G28" s="8">
        <v>6.2942480256504059</v>
      </c>
      <c r="H28" s="8">
        <v>5.2176321452159282</v>
      </c>
      <c r="I28" s="8">
        <v>4.1190855450609112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8">
        <v>2.4048420507509065</v>
      </c>
      <c r="F29" s="8">
        <v>2.0231029421150044</v>
      </c>
      <c r="G29" s="8">
        <v>1.8663645233374251</v>
      </c>
      <c r="H29" s="8">
        <v>1.84472049689441</v>
      </c>
      <c r="I29" s="8">
        <v>11.634558761672416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8">
        <v>4.5079714128642108</v>
      </c>
      <c r="F30" s="8">
        <v>4.2164998779594827</v>
      </c>
      <c r="G30" s="8">
        <v>3.9136795903438188</v>
      </c>
      <c r="H30" s="8">
        <v>4.5429632787284575</v>
      </c>
      <c r="I30" s="8">
        <v>3.7397484964461456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8">
        <v>3.5989203239028296</v>
      </c>
      <c r="F31" s="8">
        <v>3.2015127310664102</v>
      </c>
      <c r="G31" s="8">
        <v>2.5857940941739823</v>
      </c>
      <c r="H31" s="8">
        <v>2.3055025495041761</v>
      </c>
      <c r="I31" s="8">
        <v>1.6179606170826539</v>
      </c>
      <c r="J31" s="3" t="str">
        <f t="shared" si="0"/>
        <v>Normal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8">
        <v>1.6912271630472251</v>
      </c>
      <c r="F32" s="8">
        <v>1.6060363360451881</v>
      </c>
      <c r="G32" s="8">
        <v>1.3619761035101838</v>
      </c>
      <c r="H32" s="8">
        <v>1.2314474056699154</v>
      </c>
      <c r="I32" s="8">
        <v>2.0855521775333554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8">
        <v>12.386706948640484</v>
      </c>
      <c r="F33" s="8">
        <v>12.02069385270846</v>
      </c>
      <c r="G33" s="8">
        <v>11.005518087063152</v>
      </c>
      <c r="H33" s="8">
        <v>10.589688175362767</v>
      </c>
      <c r="I33" s="8">
        <v>7.5911684445547012</v>
      </c>
      <c r="J33" s="3" t="str">
        <f t="shared" si="0"/>
        <v>Normal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8">
        <v>6.2161675961208234</v>
      </c>
      <c r="F34" s="8">
        <v>7.431825473211422</v>
      </c>
      <c r="G34" s="8">
        <v>7.5818526769899304</v>
      </c>
      <c r="H34" s="8">
        <v>8.5221869128528684</v>
      </c>
      <c r="I34" s="8">
        <v>12.123174101855508</v>
      </c>
      <c r="J34" s="3" t="str">
        <f t="shared" si="0"/>
        <v>Normal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8">
        <v>5.2549181144378663</v>
      </c>
      <c r="F35" s="8">
        <v>5.2218563786849064</v>
      </c>
      <c r="G35" s="8">
        <v>5.1715710626743334</v>
      </c>
      <c r="H35" s="8">
        <v>5.5846974947225876</v>
      </c>
      <c r="I35" s="8">
        <v>7.0559911247710803</v>
      </c>
      <c r="J35" s="3" t="str">
        <f t="shared" si="0"/>
        <v>Normal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8">
        <v>13.271674988651839</v>
      </c>
      <c r="F36" s="8">
        <v>15.79630047371983</v>
      </c>
      <c r="G36" s="8">
        <v>17.45613543360054</v>
      </c>
      <c r="H36" s="8">
        <v>20.374498439589836</v>
      </c>
      <c r="I36" s="8">
        <v>25.526272169733133</v>
      </c>
      <c r="J36" s="3" t="str">
        <f t="shared" si="0"/>
        <v>Outliers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8">
        <v>4.1287749841949131</v>
      </c>
      <c r="F37" s="8">
        <v>2.8978114987965635</v>
      </c>
      <c r="G37" s="8">
        <v>2.4949818090578346</v>
      </c>
      <c r="H37" s="8">
        <v>3.8885458474837908</v>
      </c>
      <c r="I37" s="8">
        <v>7.3103969040539907</v>
      </c>
      <c r="J37" s="3" t="str">
        <f t="shared" si="0"/>
        <v>Normal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8">
        <v>6.0507095778160442</v>
      </c>
      <c r="F38" s="8">
        <v>5.5709322183616985</v>
      </c>
      <c r="G38" s="8">
        <v>5.2576235541535228</v>
      </c>
      <c r="H38" s="8">
        <v>5.7204126579343919</v>
      </c>
      <c r="I38" s="8">
        <v>7.381282976950847</v>
      </c>
      <c r="J38" s="3" t="str">
        <f t="shared" si="0"/>
        <v>Normal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8">
        <v>13.118842748472378</v>
      </c>
      <c r="F39" s="8">
        <v>10.027017069875967</v>
      </c>
      <c r="G39" s="8">
        <v>8.8687235329703569</v>
      </c>
      <c r="H39" s="8">
        <v>6.6372473015683706</v>
      </c>
      <c r="I39" s="8">
        <v>9.2457613690381866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8">
        <v>10.353064000759279</v>
      </c>
      <c r="F40" s="8">
        <v>10.43810597872907</v>
      </c>
      <c r="G40" s="8">
        <v>9.9841754968428571</v>
      </c>
      <c r="H40" s="8">
        <v>10.245000845360508</v>
      </c>
      <c r="I40" s="8">
        <v>13.269202645390877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8">
        <v>5.6089532587228437</v>
      </c>
      <c r="F41" s="8">
        <v>5.0709266869945644</v>
      </c>
      <c r="G41" s="8">
        <v>4.9589534806113598</v>
      </c>
      <c r="H41" s="8">
        <v>5.0325875159578048</v>
      </c>
      <c r="I41" s="8">
        <v>4.0173153167732023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8">
        <v>11.038961038961039</v>
      </c>
      <c r="F42" s="8">
        <v>11.639566395663957</v>
      </c>
      <c r="G42" s="8">
        <v>11.753528773072746</v>
      </c>
      <c r="H42" s="8">
        <v>11.077885007475874</v>
      </c>
      <c r="I42" s="8">
        <v>8.0053073861123405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8">
        <v>1.7285056690042944</v>
      </c>
      <c r="F43" s="8">
        <v>0.93722557005723284</v>
      </c>
      <c r="G43" s="8">
        <v>0.68466702310936856</v>
      </c>
      <c r="H43" s="8">
        <v>1.1516538624138082</v>
      </c>
      <c r="I43" s="8">
        <v>8.1904095204760239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8">
        <v>3.9385225387914535</v>
      </c>
      <c r="F44" s="8">
        <v>3.6435867226219805</v>
      </c>
      <c r="G44" s="8">
        <v>3.5179763664647283</v>
      </c>
      <c r="H44" s="8">
        <v>3.2642884541618717</v>
      </c>
      <c r="I44" s="8">
        <v>8.0266995737042848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8">
        <v>4.4291065482796892</v>
      </c>
      <c r="F45" s="8">
        <v>4.4315529314842781</v>
      </c>
      <c r="G45" s="8">
        <v>3.2453189247969556</v>
      </c>
      <c r="H45" s="8">
        <v>2.2983477470807956</v>
      </c>
      <c r="I45" s="8">
        <v>1.7471188943116105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8">
        <v>0.66479161339810788</v>
      </c>
      <c r="F46" s="8">
        <v>0.74893760255816888</v>
      </c>
      <c r="G46" s="8">
        <v>0.71060505319148937</v>
      </c>
      <c r="H46" s="8">
        <v>0.43522890576883599</v>
      </c>
      <c r="I46" s="8">
        <v>2.3643717943371838</v>
      </c>
      <c r="J46" s="3" t="str">
        <f t="shared" si="0"/>
        <v>Normal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8">
        <v>1.3924889987341009</v>
      </c>
      <c r="F47" s="8">
        <v>1.2507374631268438</v>
      </c>
      <c r="G47" s="8">
        <v>1.4071484295992371</v>
      </c>
      <c r="H47" s="8">
        <v>1.8070071090718554</v>
      </c>
      <c r="I47" s="8">
        <v>0.77941925624044839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8">
        <v>5.1220763985629443</v>
      </c>
      <c r="F48" s="8">
        <v>4.7066502284429612</v>
      </c>
      <c r="G48" s="8">
        <v>4.2823110702907492</v>
      </c>
      <c r="H48" s="8">
        <v>2.9052508983481755</v>
      </c>
      <c r="I48" s="8">
        <v>2.8796279735288857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8">
        <v>13.325936199722607</v>
      </c>
      <c r="F49" s="8">
        <v>9.8449507887285961</v>
      </c>
      <c r="G49" s="8">
        <v>8.8365745479358573</v>
      </c>
      <c r="H49" s="8">
        <v>10.503030458021122</v>
      </c>
      <c r="I49" s="8">
        <v>7.2938154361110037</v>
      </c>
      <c r="J49" s="3" t="str">
        <f t="shared" ref="J49:J80" si="1">IF(AND(I49&lt;$M$21,I49&gt;$M$22),"Normal","Outliers")</f>
        <v>Normal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8">
        <v>6.8890637752127777</v>
      </c>
      <c r="F50" s="8">
        <v>4.8140582670549206</v>
      </c>
      <c r="G50" s="8">
        <v>4.45334216704354</v>
      </c>
      <c r="H50" s="8">
        <v>4.1287162742739305</v>
      </c>
      <c r="I50" s="8">
        <v>3.5244481063727027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8">
        <v>7.3091050037837544</v>
      </c>
      <c r="F51" s="8">
        <v>6.0512310553744726</v>
      </c>
      <c r="G51" s="8">
        <v>6.1920073495636201</v>
      </c>
      <c r="H51" s="8">
        <v>6.5835548629571914</v>
      </c>
      <c r="I51" s="8">
        <v>6.6311542137118176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8">
        <v>12.575267027746678</v>
      </c>
      <c r="F52" s="8">
        <v>11.499404859731166</v>
      </c>
      <c r="G52" s="8">
        <v>10.425040959208074</v>
      </c>
      <c r="H52" s="8">
        <v>10.181506999178284</v>
      </c>
      <c r="I52" s="8">
        <v>12.55201398135819</v>
      </c>
      <c r="J52" s="3" t="str">
        <f t="shared" si="1"/>
        <v>Normal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8">
        <v>9.9991482837918415</v>
      </c>
      <c r="F53" s="8">
        <v>10.325926550575538</v>
      </c>
      <c r="G53" s="8">
        <v>9.4078837481209288</v>
      </c>
      <c r="H53" s="8">
        <v>9.0134436401240947</v>
      </c>
      <c r="I53" s="8">
        <v>6.5182829888712241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8">
        <v>6.0797342192691026</v>
      </c>
      <c r="F54" s="8">
        <v>4.9069093918080267</v>
      </c>
      <c r="G54" s="8">
        <v>3.9155881625587337</v>
      </c>
      <c r="H54" s="8">
        <v>2.8911704312114992</v>
      </c>
      <c r="I54" s="8">
        <v>2.3546782716816912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8">
        <v>15.075208446809402</v>
      </c>
      <c r="F55" s="8">
        <v>14.860855757980945</v>
      </c>
      <c r="G55" s="8">
        <v>14.069304661290657</v>
      </c>
      <c r="H55" s="8">
        <v>14.353112335030655</v>
      </c>
      <c r="I55" s="8">
        <v>14.496716498195756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8">
        <v>3.3092824306633788</v>
      </c>
      <c r="F56" s="8">
        <v>2.7672729455549554</v>
      </c>
      <c r="G56" s="8">
        <v>2.6879014830822059</v>
      </c>
      <c r="H56" s="8">
        <v>2.0942867157378195</v>
      </c>
      <c r="I56" s="8">
        <v>2.1762583237230757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8">
        <v>5.3873586766826014</v>
      </c>
      <c r="F57" s="8">
        <v>5.1436205744822976</v>
      </c>
      <c r="G57" s="8">
        <v>4.8106968970278325</v>
      </c>
      <c r="H57" s="8">
        <v>4.685274850469952</v>
      </c>
      <c r="I57" s="8">
        <v>6.4762040467369619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8">
        <v>27.317641834129009</v>
      </c>
      <c r="F58" s="8">
        <v>4.9751798761782586</v>
      </c>
      <c r="G58" s="8">
        <v>4.8638350330606297</v>
      </c>
      <c r="H58" s="8">
        <v>7.0817383472190949</v>
      </c>
      <c r="I58" s="8">
        <v>10.406015037593985</v>
      </c>
      <c r="J58" s="3" t="str">
        <f t="shared" si="1"/>
        <v>Normal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8">
        <v>6.5116690762104277</v>
      </c>
      <c r="F59" s="8">
        <v>5.9713190896423596</v>
      </c>
      <c r="G59" s="8">
        <v>5.3780648111104759</v>
      </c>
      <c r="H59" s="8">
        <v>4.0529130312412045</v>
      </c>
      <c r="I59" s="8">
        <v>5.3977524112910364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8">
        <v>8.8398957526237947</v>
      </c>
      <c r="F60" s="8">
        <v>6.7810741332592244</v>
      </c>
      <c r="G60" s="8">
        <v>6.6360457942003155</v>
      </c>
      <c r="H60" s="8">
        <v>5.3194369247428259</v>
      </c>
      <c r="I60" s="8">
        <v>4.972727916696182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8">
        <v>2.2205361659079412</v>
      </c>
      <c r="F61" s="8">
        <v>1.6971996206259672</v>
      </c>
      <c r="G61" s="8">
        <v>1.4118864577173271</v>
      </c>
      <c r="H61" s="8">
        <v>1.7667242596062591</v>
      </c>
      <c r="I61" s="8">
        <v>3.8534244583393917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8">
        <v>7.0561096410882689</v>
      </c>
      <c r="F62" s="8">
        <v>4.9749660911937577</v>
      </c>
      <c r="G62" s="8">
        <v>4.1591559311382689</v>
      </c>
      <c r="H62" s="8">
        <v>5.1677940071234847</v>
      </c>
      <c r="I62" s="8">
        <v>5.3194035975651461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8">
        <v>21.613113975173725</v>
      </c>
      <c r="F63" s="8">
        <v>19.285376242309514</v>
      </c>
      <c r="G63" s="8">
        <v>17.952268709487331</v>
      </c>
      <c r="H63" s="8">
        <v>17.734597434617982</v>
      </c>
      <c r="I63" s="8">
        <v>22.78305902383655</v>
      </c>
      <c r="J63" s="3" t="str">
        <f t="shared" si="1"/>
        <v>Outliers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8">
        <v>3.3884410438584505</v>
      </c>
      <c r="F64" s="8">
        <v>2.2657770364192382</v>
      </c>
      <c r="G64" s="8">
        <v>1.6973125884016973</v>
      </c>
      <c r="H64" s="8">
        <v>1.2231975823859547</v>
      </c>
      <c r="I64" s="8">
        <v>1.2717690192483959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8">
        <v>9.8406374501992033</v>
      </c>
      <c r="F65" s="8">
        <v>9.6532702915681643</v>
      </c>
      <c r="G65" s="8">
        <v>8.7990255785627287</v>
      </c>
      <c r="H65" s="8">
        <v>8.1428984668787958</v>
      </c>
      <c r="I65" s="8">
        <v>11.213543412671807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8">
        <v>5.0768639508070716</v>
      </c>
      <c r="F66" s="8">
        <v>4.4924422619504334</v>
      </c>
      <c r="G66" s="8">
        <v>4.1974646700624261</v>
      </c>
      <c r="H66" s="8">
        <v>3.165742687822596</v>
      </c>
      <c r="I66" s="8">
        <v>3.6918592883455448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8">
        <v>8.8666984469478383</v>
      </c>
      <c r="F67" s="8">
        <v>7.4984558369363814</v>
      </c>
      <c r="G67" s="8">
        <v>6.6429736374479686</v>
      </c>
      <c r="H67" s="8">
        <v>6.252699265799702</v>
      </c>
      <c r="I67" s="8">
        <v>9.7981943706850778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8">
        <v>4.0829317086478127</v>
      </c>
      <c r="F68" s="8">
        <v>3.6732981783317351</v>
      </c>
      <c r="G68" s="8">
        <v>3.3713523922381867</v>
      </c>
      <c r="H68" s="8">
        <v>2.6489290004981392</v>
      </c>
      <c r="I68" s="8">
        <v>2.5766060529792991</v>
      </c>
      <c r="J68" s="3" t="str">
        <f t="shared" si="1"/>
        <v>Normal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8">
        <v>3.7965170519332436</v>
      </c>
      <c r="F69" s="8">
        <v>3.3215656969103509</v>
      </c>
      <c r="G69" s="8">
        <v>3.1186736027470978</v>
      </c>
      <c r="H69" s="8">
        <v>2.9030942549829231</v>
      </c>
      <c r="I69" s="8">
        <v>7.2659720088275552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8">
        <v>8.6087723518563077</v>
      </c>
      <c r="F70" s="8">
        <v>6.5695875466522056</v>
      </c>
      <c r="G70" s="8">
        <v>5.725299828669332</v>
      </c>
      <c r="H70" s="8">
        <v>7.743778307320845</v>
      </c>
      <c r="I70" s="8">
        <v>10.953093427526955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8">
        <v>9.0405744441560678</v>
      </c>
      <c r="F71" s="8">
        <v>8.5048245239518394</v>
      </c>
      <c r="G71" s="8">
        <v>8.2708034735688383</v>
      </c>
      <c r="H71" s="8">
        <v>7.5776500957615127</v>
      </c>
      <c r="I71" s="8">
        <v>9.4140435835351095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8">
        <v>2.264030101673205</v>
      </c>
      <c r="F72" s="8">
        <v>2.2200365322467333</v>
      </c>
      <c r="G72" s="8">
        <v>2.0815238095238096</v>
      </c>
      <c r="H72" s="8">
        <v>1.8267083519428315</v>
      </c>
      <c r="I72" s="8">
        <v>3.7686702495960964</v>
      </c>
      <c r="J72" s="3" t="str">
        <f t="shared" si="1"/>
        <v>Normal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8">
        <v>5.4239478218065473</v>
      </c>
      <c r="F73" s="8">
        <v>4.4454685099846385</v>
      </c>
      <c r="G73" s="8">
        <v>3.8686915171038505</v>
      </c>
      <c r="H73" s="8">
        <v>4.2770918226661356</v>
      </c>
      <c r="I73" s="8">
        <v>8.3540623485705048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8">
        <v>6.3592391465622118</v>
      </c>
      <c r="F74" s="8">
        <v>5.4065799480478436</v>
      </c>
      <c r="G74" s="8">
        <v>4.8394891266827749</v>
      </c>
      <c r="H74" s="8">
        <v>4.8798022473680582</v>
      </c>
      <c r="I74" s="8">
        <v>6.1258251293445998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8">
        <v>6.069722838554398</v>
      </c>
      <c r="F75" s="8">
        <v>5.5604573016200796</v>
      </c>
      <c r="G75" s="8">
        <v>5.4390403898416269</v>
      </c>
      <c r="H75" s="8">
        <v>6.2894140983177085</v>
      </c>
      <c r="I75" s="8">
        <v>9.1228845921935928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8">
        <v>3.4830187769662784</v>
      </c>
      <c r="F76" s="8">
        <v>2.9406802130787955</v>
      </c>
      <c r="G76" s="8">
        <v>2.5887627449562514</v>
      </c>
      <c r="H76" s="8">
        <v>2.3670065321667026</v>
      </c>
      <c r="I76" s="8">
        <v>3.4689293735962066</v>
      </c>
      <c r="J76" s="3" t="str">
        <f t="shared" si="1"/>
        <v>Normal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8">
        <v>1.5686744102502692</v>
      </c>
      <c r="F77" s="8">
        <v>0.86214183078353479</v>
      </c>
      <c r="G77" s="8">
        <v>0.70351926740416426</v>
      </c>
      <c r="H77" s="8">
        <v>0.6527091561048961</v>
      </c>
      <c r="I77" s="8">
        <v>2.0844935953536479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8">
        <v>8.0463203767484366</v>
      </c>
      <c r="F78" s="8">
        <v>7.2036311547555352</v>
      </c>
      <c r="G78" s="8">
        <v>6.6519674355495244</v>
      </c>
      <c r="H78" s="8">
        <v>6.4341822184419879</v>
      </c>
      <c r="I78" s="8">
        <v>10.418427310783986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8">
        <v>4.0233705349333526</v>
      </c>
      <c r="F79" s="8">
        <v>3.8742007948850876</v>
      </c>
      <c r="G79" s="8">
        <v>3.2955399221364661</v>
      </c>
      <c r="H79" s="8">
        <v>2.2718833338959592</v>
      </c>
      <c r="I79" s="8">
        <v>1.5624471574960264</v>
      </c>
      <c r="J79" s="3" t="str">
        <f t="shared" si="1"/>
        <v>Normal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8">
        <v>3.8874218671658252</v>
      </c>
      <c r="F80" s="8">
        <v>3.8235196329421148</v>
      </c>
      <c r="G80" s="8">
        <v>3.6877790639986774</v>
      </c>
      <c r="H80" s="8">
        <v>3.3367336865313102</v>
      </c>
      <c r="I80" s="8">
        <v>6.5147148720635748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8">
        <v>8.729320661738825</v>
      </c>
      <c r="F81" s="8">
        <v>7.5105287786616755</v>
      </c>
      <c r="G81" s="8">
        <v>8.2351568879038837</v>
      </c>
      <c r="H81" s="8">
        <v>8.1065364038148395</v>
      </c>
      <c r="I81" s="8">
        <v>7.208872458410351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8">
        <v>11.619275426593866</v>
      </c>
      <c r="F82" s="8">
        <v>10.683052382503606</v>
      </c>
      <c r="G82" s="8">
        <v>9.6507748411170127</v>
      </c>
      <c r="H82" s="8">
        <v>9.2409894877356908</v>
      </c>
      <c r="I82" s="8">
        <v>11.753141262057607</v>
      </c>
      <c r="J82" s="3" t="str">
        <f t="shared" si="2"/>
        <v>Normal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8">
        <v>7.1799925243807126</v>
      </c>
      <c r="F83" s="8">
        <v>6.9215892511790456</v>
      </c>
      <c r="G83" s="8">
        <v>6.9928174549396944</v>
      </c>
      <c r="H83" s="8">
        <v>6.4887174802936505</v>
      </c>
      <c r="I83" s="8">
        <v>7.6238881829733165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8">
        <v>5.6874557051736359</v>
      </c>
      <c r="F84" s="8">
        <v>8.0992377188029359</v>
      </c>
      <c r="G84" s="8">
        <v>10.530755711775045</v>
      </c>
      <c r="H84" s="8">
        <v>8.5110107481707118</v>
      </c>
      <c r="I84" s="8">
        <v>5.7238550408309186</v>
      </c>
      <c r="J84" s="3" t="str">
        <f t="shared" si="2"/>
        <v>Normal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8">
        <v>4.9682572822666078</v>
      </c>
      <c r="F85" s="8">
        <v>4.6722576622744656</v>
      </c>
      <c r="G85" s="8">
        <v>4.2106444253281969</v>
      </c>
      <c r="H85" s="8">
        <v>4.1491178982711396</v>
      </c>
      <c r="I85" s="8">
        <v>5.5365210001341865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8">
        <v>2.8289494761797971</v>
      </c>
      <c r="F86" s="8">
        <v>2.3799727822261607</v>
      </c>
      <c r="G86" s="8">
        <v>2.0609851446442535</v>
      </c>
      <c r="H86" s="8">
        <v>1.9878195814140416</v>
      </c>
      <c r="I86" s="8">
        <v>2.004133756551266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8">
        <v>6.6241108881998914</v>
      </c>
      <c r="F87" s="8">
        <v>6.6934259058364072</v>
      </c>
      <c r="G87" s="8">
        <v>6.7766224453209043</v>
      </c>
      <c r="H87" s="8">
        <v>6.7245119305856829</v>
      </c>
      <c r="I87" s="8">
        <v>3.3894049711272913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8">
        <v>3.3250910983862569</v>
      </c>
      <c r="F88" s="8">
        <v>3.356243576567318</v>
      </c>
      <c r="G88" s="8">
        <v>2.810022201078338</v>
      </c>
      <c r="H88" s="8">
        <v>2.3153805182191309</v>
      </c>
      <c r="I88" s="8">
        <v>5.7357158614604016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8">
        <v>2.4941966711117693</v>
      </c>
      <c r="F89" s="8">
        <v>1.2814578410115234</v>
      </c>
      <c r="G89" s="8">
        <v>1.152893654877257</v>
      </c>
      <c r="H89" s="8">
        <v>1.0361894814304875</v>
      </c>
      <c r="I89" s="8">
        <v>1.5232953599543368</v>
      </c>
      <c r="J89" s="3" t="str">
        <f t="shared" si="2"/>
        <v>Normal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8">
        <v>4.3110999874859219</v>
      </c>
      <c r="F90" s="8">
        <v>4.115891569261378</v>
      </c>
      <c r="G90" s="8">
        <v>3.7011863568956991</v>
      </c>
      <c r="H90" s="8">
        <v>13.898783933177741</v>
      </c>
      <c r="I90" s="8">
        <v>12.127143525807412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8">
        <v>12.735751295336787</v>
      </c>
      <c r="F91" s="8">
        <v>12.165701681830713</v>
      </c>
      <c r="G91" s="8">
        <v>11.54533888105636</v>
      </c>
      <c r="H91" s="8">
        <v>11.484156530391669</v>
      </c>
      <c r="I91" s="8">
        <v>17.431513697260549</v>
      </c>
      <c r="J91" s="3" t="str">
        <f t="shared" si="2"/>
        <v>Outliers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8">
        <v>2.7700273986376089</v>
      </c>
      <c r="F92" s="8">
        <v>2.9046568688195498</v>
      </c>
      <c r="G92" s="8">
        <v>2.9751136752554639</v>
      </c>
      <c r="H92" s="8">
        <v>3.283157234525016</v>
      </c>
      <c r="I92" s="8">
        <v>4.7346147064009871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8">
        <v>2.4752242731670657</v>
      </c>
      <c r="F93" s="8">
        <v>2.8219767877199553</v>
      </c>
      <c r="G93" s="8">
        <v>2.5135235963439655</v>
      </c>
      <c r="H93" s="8">
        <v>2.1748222501045587</v>
      </c>
      <c r="I93" s="8">
        <v>2.4318781130969822</v>
      </c>
      <c r="J93" s="3" t="str">
        <f t="shared" si="2"/>
        <v>Normal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8">
        <v>13.140190314564517</v>
      </c>
      <c r="F94" s="8">
        <v>11.734020865811248</v>
      </c>
      <c r="G94" s="8">
        <v>10.329892013765278</v>
      </c>
      <c r="H94" s="8">
        <v>10.130968461854701</v>
      </c>
      <c r="I94" s="8">
        <v>11.479756359727695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8">
        <v>5.2635037455644627</v>
      </c>
      <c r="F95" s="8">
        <v>3.9705786630215458</v>
      </c>
      <c r="G95" s="8">
        <v>4.0242486779311237</v>
      </c>
      <c r="H95" s="8">
        <v>4.6465550300396261</v>
      </c>
      <c r="I95" s="8">
        <v>4.9429954708730284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8">
        <v>12.858141160027953</v>
      </c>
      <c r="F96" s="8">
        <v>13.236549957301452</v>
      </c>
      <c r="G96" s="8">
        <v>12.516494605293799</v>
      </c>
      <c r="H96" s="8">
        <v>12.712949668205983</v>
      </c>
      <c r="I96" s="8">
        <v>14.608478506451036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8">
        <v>7.5507359052036138</v>
      </c>
      <c r="F97" s="8">
        <v>7.1694832650588127</v>
      </c>
      <c r="G97" s="8">
        <v>6.6930867459269043</v>
      </c>
      <c r="H97" s="8">
        <v>7.226582407501783</v>
      </c>
      <c r="I97" s="8">
        <v>11.929460580912863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8">
        <v>8.8715264413824961</v>
      </c>
      <c r="F98" s="8">
        <v>8.425877975334215</v>
      </c>
      <c r="G98" s="8">
        <v>9.2704469850495155</v>
      </c>
      <c r="H98" s="8">
        <v>8.0117393707239906</v>
      </c>
      <c r="I98" s="8">
        <v>6.5538302475636137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8">
        <v>3.320069634419299</v>
      </c>
      <c r="F99" s="8">
        <v>4.2630413385826769</v>
      </c>
      <c r="G99" s="8">
        <v>4.1613394216133939</v>
      </c>
      <c r="H99" s="8">
        <v>2.2331384485564465</v>
      </c>
      <c r="I99" s="8">
        <v>1.3296300673679236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8">
        <v>7.0399113082039912</v>
      </c>
      <c r="F100" s="8">
        <v>6.5215606873153114</v>
      </c>
      <c r="G100" s="8">
        <v>6.0824686554258536</v>
      </c>
      <c r="H100" s="8">
        <v>5.221499979978911</v>
      </c>
      <c r="I100" s="8">
        <v>5.1087943303950567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8">
        <v>2.5845042604819142</v>
      </c>
      <c r="F101" s="8">
        <v>3.4861562605089116</v>
      </c>
      <c r="G101" s="8">
        <v>3.6579255052613995</v>
      </c>
      <c r="H101" s="8">
        <v>4.098678024227004</v>
      </c>
      <c r="I101" s="8">
        <v>5.6118734248109776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8">
        <v>8.5089266375816077</v>
      </c>
      <c r="F102" s="8">
        <v>4.7514619883040936</v>
      </c>
      <c r="G102" s="8">
        <v>4.217789110544472</v>
      </c>
      <c r="H102" s="8">
        <v>3.8721882297301295</v>
      </c>
      <c r="I102" s="8">
        <v>6.0153386515538854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8">
        <v>2.3177116587919806</v>
      </c>
      <c r="F103" s="8">
        <v>2.4273676267136208</v>
      </c>
      <c r="G103" s="8">
        <v>2.0572561655719421</v>
      </c>
      <c r="H103" s="8">
        <v>1.5597637955609855</v>
      </c>
      <c r="I103" s="8">
        <v>3.898094751441711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8">
        <v>3.0147446024223274</v>
      </c>
      <c r="F104" s="8">
        <v>2.2796152325734615</v>
      </c>
      <c r="G104" s="8">
        <v>2.532313373780005</v>
      </c>
      <c r="H104" s="8">
        <v>2.3234323432343236</v>
      </c>
      <c r="I104" s="8">
        <v>3.6165577342047928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8">
        <v>12.261551125586056</v>
      </c>
      <c r="F105" s="8">
        <v>11.435768261964736</v>
      </c>
      <c r="G105" s="8">
        <v>11.850344532457664</v>
      </c>
      <c r="H105" s="8">
        <v>13.135585904452771</v>
      </c>
      <c r="I105" s="8">
        <v>15.657981999052581</v>
      </c>
      <c r="J105" s="3" t="str">
        <f t="shared" si="2"/>
        <v>Normal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8">
        <v>10.729882394692481</v>
      </c>
      <c r="F106" s="8">
        <v>10.320108703480528</v>
      </c>
      <c r="G106" s="8">
        <v>10.181855639210397</v>
      </c>
      <c r="H106" s="8">
        <v>10.719558291854634</v>
      </c>
      <c r="I106" s="8">
        <v>10.520990456846727</v>
      </c>
      <c r="J106" s="3" t="str">
        <f t="shared" si="2"/>
        <v>Normal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8">
        <v>6.3883390318517179</v>
      </c>
      <c r="F107" s="8">
        <v>6.1645084807587089</v>
      </c>
      <c r="G107" s="8">
        <v>7.22735674676525</v>
      </c>
      <c r="H107" s="8">
        <v>7.716800899044765</v>
      </c>
      <c r="I107" s="8">
        <v>8.094070119751839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8">
        <v>11.519881085098477</v>
      </c>
      <c r="F108" s="8">
        <v>10.152284263959391</v>
      </c>
      <c r="G108" s="8">
        <v>10.444251949016211</v>
      </c>
      <c r="H108" s="8">
        <v>9.9455714992577935</v>
      </c>
      <c r="I108" s="8">
        <v>8.9076644538322274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8">
        <v>12.454748517291844</v>
      </c>
      <c r="F109" s="8">
        <v>12.117710499961481</v>
      </c>
      <c r="G109" s="8">
        <v>11.02550273518761</v>
      </c>
      <c r="H109" s="8">
        <v>11.451911220715166</v>
      </c>
      <c r="I109" s="8">
        <v>12.741583541147133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8">
        <v>1.5614168289703891</v>
      </c>
      <c r="F110" s="8">
        <v>1.655800142017946</v>
      </c>
      <c r="G110" s="8">
        <v>1.3519062509870809</v>
      </c>
      <c r="H110" s="8">
        <v>1.1322505800464038</v>
      </c>
      <c r="I110" s="8">
        <v>2.2016284551103493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8">
        <v>3.6069001568217463</v>
      </c>
      <c r="F111" s="8">
        <v>3.2398172575767328</v>
      </c>
      <c r="G111" s="8">
        <v>3.065073377920061</v>
      </c>
      <c r="H111" s="8">
        <v>3.6242072046739779</v>
      </c>
      <c r="I111" s="8">
        <v>3.5662824207492796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8">
        <v>5.2678074796322356</v>
      </c>
      <c r="F112" s="8">
        <v>5.2221846138968138</v>
      </c>
      <c r="G112" s="8">
        <v>4.9376439748987213</v>
      </c>
      <c r="H112" s="8">
        <v>4.237752816029829</v>
      </c>
      <c r="I112" s="8">
        <v>7.4012447402524675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8">
        <v>2.7163972514706609</v>
      </c>
      <c r="F113" s="8">
        <v>2.7081560714719828</v>
      </c>
      <c r="G113" s="8">
        <v>2.2822420516255595</v>
      </c>
      <c r="H113" s="8">
        <v>1.8089315997738835</v>
      </c>
      <c r="I113" s="8">
        <v>1.8104786067936054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8">
        <v>3.6204242789265879</v>
      </c>
      <c r="F114" s="8">
        <v>2.9866738096832517</v>
      </c>
      <c r="G114" s="8">
        <v>2.7139315151109025</v>
      </c>
      <c r="H114" s="8">
        <v>2.5782009588627752</v>
      </c>
      <c r="I114" s="8">
        <v>3.4319925794755042</v>
      </c>
      <c r="J114" s="3" t="str">
        <f t="shared" si="3"/>
        <v>Normal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8">
        <v>4.7720533728687915</v>
      </c>
      <c r="F115" s="8">
        <v>3.6674364896073905</v>
      </c>
      <c r="G115" s="8">
        <v>2.9658284977433915</v>
      </c>
      <c r="H115" s="8">
        <v>3.4713931490494994</v>
      </c>
      <c r="I115" s="8">
        <v>3.9259054465026262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8">
        <v>3.2489638839550028</v>
      </c>
      <c r="F116" s="8">
        <v>2.6014109347442678</v>
      </c>
      <c r="G116" s="8">
        <v>2.2040578017807619</v>
      </c>
      <c r="H116" s="8">
        <v>2.1603595766275192</v>
      </c>
      <c r="I116" s="8">
        <v>2.0826102047900035</v>
      </c>
      <c r="J116" s="3" t="str">
        <f t="shared" si="3"/>
        <v>Normal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8">
        <v>7.547888615069585</v>
      </c>
      <c r="F117" s="8">
        <v>7.4504346185146311</v>
      </c>
      <c r="G117" s="8">
        <v>6.8744667671774025</v>
      </c>
      <c r="H117" s="8">
        <v>7.3106595927067168</v>
      </c>
      <c r="I117" s="8">
        <v>9.315747047209598</v>
      </c>
      <c r="J117" s="3" t="str">
        <f t="shared" si="3"/>
        <v>Normal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8">
        <v>10.772022434839986</v>
      </c>
      <c r="F118" s="8">
        <v>10.987742538338921</v>
      </c>
      <c r="G118" s="8">
        <v>10.620295588154496</v>
      </c>
      <c r="H118" s="8">
        <v>10.819420035149385</v>
      </c>
      <c r="I118" s="8">
        <v>10.802872062663186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8">
        <v>4.3562029169797505</v>
      </c>
      <c r="F119" s="8">
        <v>3.134251389499016</v>
      </c>
      <c r="G119" s="8">
        <v>2.8407476847906366</v>
      </c>
      <c r="H119" s="8">
        <v>3.6042973592276777</v>
      </c>
      <c r="I119" s="8">
        <v>5.7128878685809985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8">
        <v>1.8039310748843504</v>
      </c>
      <c r="F120" s="8">
        <v>1.2789546624430805</v>
      </c>
      <c r="G120" s="8">
        <v>1.1495145631067962</v>
      </c>
      <c r="H120" s="8">
        <v>1.3930974024736531</v>
      </c>
      <c r="I120" s="8">
        <v>6.2064916547848696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8">
        <v>7.0947951711854351</v>
      </c>
      <c r="F121" s="8">
        <v>5.6816226183159184</v>
      </c>
      <c r="G121" s="8">
        <v>5.652216411710083</v>
      </c>
      <c r="H121" s="8">
        <v>5.4562238849480131</v>
      </c>
      <c r="I121" s="8">
        <v>11.19002948271241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8">
        <v>4.9863387978142075</v>
      </c>
      <c r="F122" s="8">
        <v>5.005894240485012</v>
      </c>
      <c r="G122" s="8">
        <v>3.9792315680166146</v>
      </c>
      <c r="H122" s="8">
        <v>2.7591013447031814</v>
      </c>
      <c r="I122" s="8">
        <v>1.9271416138256872</v>
      </c>
      <c r="J122" s="3" t="str">
        <f t="shared" si="3"/>
        <v>Normal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8">
        <v>9.1383307573415777</v>
      </c>
      <c r="F123" s="8">
        <v>7.5430523269604821</v>
      </c>
      <c r="G123" s="8">
        <v>7.0632663527437174</v>
      </c>
      <c r="H123" s="8">
        <v>7.6383476227591576</v>
      </c>
      <c r="I123" s="8">
        <v>10.015649452269171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8">
        <v>1.0966898078277494</v>
      </c>
      <c r="F124" s="8">
        <v>0.91824644549763024</v>
      </c>
      <c r="G124" s="8">
        <v>0.90168702734147765</v>
      </c>
      <c r="H124" s="8">
        <v>1.0384908536585367</v>
      </c>
      <c r="I124" s="8">
        <v>1.9341840161182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8">
        <v>12.640151406532274</v>
      </c>
      <c r="F125" s="8">
        <v>12.158020366943969</v>
      </c>
      <c r="G125" s="8">
        <v>10.955357267146457</v>
      </c>
      <c r="H125" s="8">
        <v>11.079389480619303</v>
      </c>
      <c r="I125" s="8">
        <v>14.544159739245949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8">
        <v>3.4555712270803953</v>
      </c>
      <c r="F126" s="8">
        <v>3.2799274486094312</v>
      </c>
      <c r="G126" s="8">
        <v>3.0136572090913671</v>
      </c>
      <c r="H126" s="8">
        <v>3.0747517516003833</v>
      </c>
      <c r="I126" s="8">
        <v>1.5463917525773196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8">
        <v>10.735671514114628</v>
      </c>
      <c r="F127" s="8">
        <v>8.6530840598629304</v>
      </c>
      <c r="G127" s="8">
        <v>8.2700228832951943</v>
      </c>
      <c r="H127" s="8">
        <v>11.14907390757058</v>
      </c>
      <c r="I127" s="8">
        <v>17.965917331399563</v>
      </c>
      <c r="J127" s="3" t="str">
        <f t="shared" si="3"/>
        <v>Outliers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8">
        <v>6.7704752275025273</v>
      </c>
      <c r="F128" s="8">
        <v>5.281364385986083</v>
      </c>
      <c r="G128" s="8">
        <v>5.4890978195639129</v>
      </c>
      <c r="H128" s="8">
        <v>8.2421299797031082</v>
      </c>
      <c r="I128" s="8">
        <v>15.265594541910332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8">
        <v>2.1928161040639442</v>
      </c>
      <c r="F129" s="8">
        <v>2.0256258840655343</v>
      </c>
      <c r="G129" s="8">
        <v>1.8422714629328529</v>
      </c>
      <c r="H129" s="8">
        <v>1.8382788341338245</v>
      </c>
      <c r="I129" s="8">
        <v>8.1356245950698796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8">
        <v>14.321019470242874</v>
      </c>
      <c r="F130" s="8">
        <v>13.654793836940925</v>
      </c>
      <c r="G130" s="8">
        <v>13.23283737927434</v>
      </c>
      <c r="H130" s="8">
        <v>13.820178439963806</v>
      </c>
      <c r="I130" s="8">
        <v>15.239409294394804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8">
        <v>4.7719087635054027</v>
      </c>
      <c r="F131" s="8">
        <v>3.6369056491280367</v>
      </c>
      <c r="G131" s="8">
        <v>2.3545091070635271</v>
      </c>
      <c r="H131" s="8">
        <v>4.1494997057092409</v>
      </c>
      <c r="I131" s="8">
        <v>6.4748201438848918</v>
      </c>
      <c r="J131" s="3" t="str">
        <f t="shared" si="3"/>
        <v>Normal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8">
        <v>3.8146787808492815</v>
      </c>
      <c r="F132" s="8">
        <v>3.0588907947398511</v>
      </c>
      <c r="G132" s="8">
        <v>2.6442759571401719</v>
      </c>
      <c r="H132" s="8">
        <v>2.9771841958820255</v>
      </c>
      <c r="I132" s="8">
        <v>10.159863078547758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8">
        <v>5.5314412910406228</v>
      </c>
      <c r="F133" s="8">
        <v>5.174515235457064</v>
      </c>
      <c r="G133" s="8">
        <v>5.6097964587125597</v>
      </c>
      <c r="H133" s="8">
        <v>5.2397429560059319</v>
      </c>
      <c r="I133" s="8">
        <v>9.4143765750630024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8">
        <v>4.389147409101664</v>
      </c>
      <c r="F134" s="8">
        <v>3.9010838517822908</v>
      </c>
      <c r="G134" s="8">
        <v>3.5063876053275345</v>
      </c>
      <c r="H134" s="8">
        <v>3.1027172865677395</v>
      </c>
      <c r="I134" s="8">
        <v>4.6368291295277828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8">
        <v>6.2568709363319401</v>
      </c>
      <c r="F135" s="8">
        <v>5.7082121979430429</v>
      </c>
      <c r="G135" s="8">
        <v>5.2179594884719505</v>
      </c>
      <c r="H135" s="8">
        <v>4.6244385937741983</v>
      </c>
      <c r="I135" s="8">
        <v>3.4903101408542763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8">
        <v>3.0914614108349432</v>
      </c>
      <c r="F136" s="8">
        <v>3.2915372701021939</v>
      </c>
      <c r="G136" s="8">
        <v>3.0120026033389333</v>
      </c>
      <c r="H136" s="8">
        <v>3.2829399110010904</v>
      </c>
      <c r="I136" s="8">
        <v>8.9241493167018255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8">
        <v>7.3201541085075466</v>
      </c>
      <c r="F137" s="8">
        <v>4.9489988666414808</v>
      </c>
      <c r="G137" s="8">
        <v>4.7897049591964853</v>
      </c>
      <c r="H137" s="8">
        <v>5.0569533108023537</v>
      </c>
      <c r="I137" s="8">
        <v>9.6884651537531887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8">
        <v>11.508142931455325</v>
      </c>
      <c r="F138" s="8">
        <v>11.103956212017547</v>
      </c>
      <c r="G138" s="8">
        <v>10.520137623962761</v>
      </c>
      <c r="H138" s="8">
        <v>7.6732068712855162</v>
      </c>
      <c r="I138" s="8">
        <v>8.7693259121830547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8">
        <v>4.9843208450239311</v>
      </c>
      <c r="F139" s="8">
        <v>4.4143997393712331</v>
      </c>
      <c r="G139" s="8">
        <v>3.8603828212964451</v>
      </c>
      <c r="H139" s="8">
        <v>3.0028598665395614</v>
      </c>
      <c r="I139" s="8">
        <v>3.7923250564334086</v>
      </c>
      <c r="J139" s="3" t="str">
        <f t="shared" si="3"/>
        <v>Normal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8">
        <v>10.835303388494879</v>
      </c>
      <c r="F140" s="8">
        <v>9.668040789759166</v>
      </c>
      <c r="G140" s="8">
        <v>8.6000688349681642</v>
      </c>
      <c r="H140" s="8">
        <v>7.8882252559726957</v>
      </c>
      <c r="I140" s="8">
        <v>6.9312194886171392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8">
        <v>6.2410329985652799</v>
      </c>
      <c r="F141" s="8">
        <v>5.9159759931408979</v>
      </c>
      <c r="G141" s="8">
        <v>5.9212867411572132</v>
      </c>
      <c r="H141" s="8">
        <v>5.7355547678128325</v>
      </c>
      <c r="I141" s="8">
        <v>9.375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8">
        <v>6.772047730078179</v>
      </c>
      <c r="F142" s="8">
        <v>7.5017800834096233</v>
      </c>
      <c r="G142" s="8">
        <v>6.8319023343171459</v>
      </c>
      <c r="H142" s="8">
        <v>7.7653149266609143</v>
      </c>
      <c r="I142" s="8">
        <v>13.924074564222785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8">
        <v>2.1291966084939733</v>
      </c>
      <c r="F143" s="8">
        <v>2.3911411411411412</v>
      </c>
      <c r="G143" s="8">
        <v>1.9945132349670054</v>
      </c>
      <c r="H143" s="8">
        <v>1.9998534905867702</v>
      </c>
      <c r="I143" s="8">
        <v>3.0066684865265372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8">
        <v>8.411694306719097</v>
      </c>
      <c r="F144" s="8">
        <v>7.8246205733558183</v>
      </c>
      <c r="G144" s="8">
        <v>7.4721251456149105</v>
      </c>
      <c r="H144" s="8">
        <v>6.1268068331143235</v>
      </c>
      <c r="I144" s="8">
        <v>7.3370959466393018</v>
      </c>
      <c r="J144" s="3" t="str">
        <f t="shared" si="3"/>
        <v>Normal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8">
        <v>2.7958442436016555</v>
      </c>
      <c r="F145" s="8">
        <v>3.705609881626351</v>
      </c>
      <c r="G145" s="8">
        <v>3.7282229965156795</v>
      </c>
      <c r="H145" s="8">
        <v>3.3259619637328619</v>
      </c>
      <c r="I145" s="8">
        <v>4.3718993621545001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8">
        <v>2.3827488979786349</v>
      </c>
      <c r="F146" s="8">
        <v>2.1557499802947899</v>
      </c>
      <c r="G146" s="8">
        <v>2.3000195579894389</v>
      </c>
      <c r="H146" s="8">
        <v>3.3473128300714508</v>
      </c>
      <c r="I146" s="8">
        <v>7.2012890431333663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8">
        <v>10.159746874517673</v>
      </c>
      <c r="F147" s="8">
        <v>9.1490422140512901</v>
      </c>
      <c r="G147" s="8">
        <v>8.4611219704686658</v>
      </c>
      <c r="H147" s="8">
        <v>8.1987199024687598</v>
      </c>
      <c r="I147" s="8">
        <v>13.590277681983087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8">
        <v>4.4689845569838669</v>
      </c>
      <c r="F148" s="8">
        <v>3.9931740614334474</v>
      </c>
      <c r="G148" s="8">
        <v>4.034776736726597</v>
      </c>
      <c r="H148" s="8">
        <v>4.2519421936346173</v>
      </c>
      <c r="I148" s="8">
        <v>6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8">
        <v>2.5565282775659273</v>
      </c>
      <c r="F149" s="8">
        <v>2.0672385316212907</v>
      </c>
      <c r="G149" s="8">
        <v>1.8501876618914206</v>
      </c>
      <c r="H149" s="8">
        <v>2.6805854272674812</v>
      </c>
      <c r="I149" s="8">
        <v>8.4176339048024698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8">
        <v>8.2254112705635283</v>
      </c>
      <c r="F150" s="8">
        <v>7.3210711302346843</v>
      </c>
      <c r="G150" s="8">
        <v>6.9295642667499617</v>
      </c>
      <c r="H150" s="8">
        <v>7.3401027800136216</v>
      </c>
      <c r="I150" s="8">
        <v>12.087001553599173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8">
        <v>4.4526356993736949</v>
      </c>
      <c r="F151" s="8">
        <v>3.8599437966342585</v>
      </c>
      <c r="G151" s="8">
        <v>3.5991937805931471</v>
      </c>
      <c r="H151" s="8">
        <v>3.6451234587467116</v>
      </c>
      <c r="I151" s="8">
        <v>2.9585591886693479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8">
        <v>5.9658637741266549</v>
      </c>
      <c r="F152" s="8">
        <v>4.1761019537627053</v>
      </c>
      <c r="G152" s="8">
        <v>3.5945325542570954</v>
      </c>
      <c r="H152" s="8">
        <v>4.1976840363937136</v>
      </c>
      <c r="I152" s="8">
        <v>7.0856842933998161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8">
        <v>14.905655546736988</v>
      </c>
      <c r="F153" s="8">
        <v>15.769405585576484</v>
      </c>
      <c r="G153" s="8">
        <v>14.989037273270878</v>
      </c>
      <c r="H153" s="8">
        <v>15.125058409778411</v>
      </c>
      <c r="I153" s="8">
        <v>15.443742098609356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8">
        <v>7.8815493811748762</v>
      </c>
      <c r="F154" s="8">
        <v>9.4985878812940463</v>
      </c>
      <c r="G154" s="8">
        <v>9.0573542694365319</v>
      </c>
      <c r="H154" s="8">
        <v>8.7989365807641171</v>
      </c>
      <c r="I154" s="8">
        <v>14.815017633014261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8">
        <v>2.627012770682954</v>
      </c>
      <c r="F155" s="8">
        <v>2.2833980746495524</v>
      </c>
      <c r="G155" s="8">
        <v>2.1115518177778512</v>
      </c>
      <c r="H155" s="8">
        <v>2.1722377420287065</v>
      </c>
      <c r="I155" s="8">
        <v>3.5473506794480145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8">
        <v>5.6132873431904562</v>
      </c>
      <c r="F156" s="8">
        <v>4.6068255783270295</v>
      </c>
      <c r="G156" s="8">
        <v>4.4106965995378014</v>
      </c>
      <c r="H156" s="8">
        <v>5.0357968939310496</v>
      </c>
      <c r="I156" s="8">
        <v>9.3599338812617656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8">
        <v>4.7226034479517214</v>
      </c>
      <c r="F157" s="8">
        <v>5.3663897477927209</v>
      </c>
      <c r="G157" s="8">
        <v>5.0856531049250542</v>
      </c>
      <c r="H157" s="8">
        <v>6.2689844464775852</v>
      </c>
      <c r="I157" s="8">
        <v>11.709159584513692</v>
      </c>
      <c r="J157" s="3" t="str">
        <f t="shared" si="4"/>
        <v>Normal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8">
        <v>3.2056217137053844</v>
      </c>
      <c r="F158" s="8">
        <v>3.2099408823673112</v>
      </c>
      <c r="G158" s="8">
        <v>2.9019772959142363</v>
      </c>
      <c r="H158" s="8">
        <v>2.6573043660315978</v>
      </c>
      <c r="I158" s="8">
        <v>3.312206092823553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8">
        <v>9.8285180489757789</v>
      </c>
      <c r="F159" s="8">
        <v>8.629575789612792</v>
      </c>
      <c r="G159" s="8">
        <v>7.461221284115453</v>
      </c>
      <c r="H159" s="8">
        <v>7.3925166980092074</v>
      </c>
      <c r="I159" s="8">
        <v>8.2078554494777975</v>
      </c>
      <c r="J159" s="3" t="str">
        <f t="shared" si="4"/>
        <v>Normal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8">
        <v>9.0047286647151541</v>
      </c>
      <c r="F160" s="8">
        <v>7.5551384326607227</v>
      </c>
      <c r="G160" s="8">
        <v>7.215100031051767</v>
      </c>
      <c r="H160" s="8">
        <v>7.9861722740884264</v>
      </c>
      <c r="I160" s="8">
        <v>6.7551471839373836</v>
      </c>
      <c r="J160" s="3" t="str">
        <f t="shared" si="4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>
      <selection activeCell="P11" sqref="P11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0.85546875" style="4" bestFit="1" customWidth="1"/>
    <col min="11" max="16384" width="9.140625" style="4"/>
  </cols>
  <sheetData>
    <row r="1" spans="1:13" x14ac:dyDescent="0.2">
      <c r="A1" s="1" t="s">
        <v>2</v>
      </c>
      <c r="B1" s="6"/>
      <c r="M1" s="4" t="s">
        <v>192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2018</v>
      </c>
      <c r="F3" s="9">
        <v>2019</v>
      </c>
      <c r="G3" s="9">
        <v>2020</v>
      </c>
      <c r="H3" s="9">
        <v>2021</v>
      </c>
      <c r="I3" s="9">
        <v>2022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11">
        <v>127.02260742784563</v>
      </c>
      <c r="F4" s="11">
        <v>125.28425693364595</v>
      </c>
      <c r="G4" s="11">
        <v>123.90617288365529</v>
      </c>
      <c r="H4" s="11">
        <v>132.45757694436426</v>
      </c>
      <c r="I4" s="11">
        <v>147.74415791110113</v>
      </c>
      <c r="L4" s="3" t="s">
        <v>187</v>
      </c>
      <c r="M4" s="11">
        <v>152.68412295742891</v>
      </c>
    </row>
    <row r="5" spans="1:13" x14ac:dyDescent="0.2">
      <c r="A5" s="2"/>
      <c r="B5" s="2"/>
      <c r="C5" s="2"/>
      <c r="D5" s="7" t="s">
        <v>164</v>
      </c>
      <c r="E5" s="11">
        <v>95.430649581565575</v>
      </c>
      <c r="F5" s="11">
        <v>97.485009229162031</v>
      </c>
      <c r="G5" s="11">
        <v>93.877813527179683</v>
      </c>
      <c r="H5" s="11">
        <v>101.08997099920005</v>
      </c>
      <c r="I5" s="11">
        <v>138.07921532405271</v>
      </c>
    </row>
    <row r="6" spans="1:13" x14ac:dyDescent="0.2">
      <c r="A6" s="2"/>
      <c r="B6" s="2"/>
      <c r="C6" s="2"/>
      <c r="D6" s="7" t="s">
        <v>165</v>
      </c>
      <c r="E6" s="11">
        <v>100.96514497559278</v>
      </c>
      <c r="F6" s="11">
        <v>93.628878421779518</v>
      </c>
      <c r="G6" s="11">
        <v>95.556881970665358</v>
      </c>
      <c r="H6" s="11">
        <v>100.02025969733079</v>
      </c>
      <c r="I6" s="11">
        <v>97.225951523187916</v>
      </c>
    </row>
    <row r="7" spans="1:13" x14ac:dyDescent="0.2">
      <c r="A7" s="2"/>
      <c r="B7" s="2"/>
      <c r="C7" s="2"/>
      <c r="D7" s="7" t="s">
        <v>166</v>
      </c>
      <c r="E7" s="11">
        <v>171.55720079963604</v>
      </c>
      <c r="F7" s="11">
        <v>186.78137873209144</v>
      </c>
      <c r="G7" s="11">
        <v>204.06768662705312</v>
      </c>
      <c r="H7" s="11">
        <v>231.67718990617468</v>
      </c>
      <c r="I7" s="11">
        <v>214.44727206967315</v>
      </c>
    </row>
    <row r="8" spans="1:13" x14ac:dyDescent="0.2">
      <c r="A8" s="2"/>
      <c r="B8" s="2"/>
      <c r="C8" s="2"/>
      <c r="D8" s="7" t="s">
        <v>167</v>
      </c>
      <c r="E8" s="11">
        <v>225.4670690036761</v>
      </c>
      <c r="F8" s="11">
        <v>219.41143888362785</v>
      </c>
      <c r="G8" s="11">
        <v>218.03077960507343</v>
      </c>
      <c r="H8" s="11">
        <v>221.7784599465987</v>
      </c>
      <c r="I8" s="11">
        <v>260.69583851371158</v>
      </c>
    </row>
    <row r="9" spans="1:13" x14ac:dyDescent="0.2">
      <c r="A9" s="2"/>
      <c r="B9" s="2"/>
      <c r="C9" s="2"/>
      <c r="D9" s="7" t="s">
        <v>168</v>
      </c>
      <c r="E9" s="11">
        <v>95.47261442278419</v>
      </c>
      <c r="F9" s="11">
        <v>94.918627373218058</v>
      </c>
      <c r="G9" s="11">
        <v>89.52806678044287</v>
      </c>
      <c r="H9" s="11">
        <v>102.75294250792213</v>
      </c>
      <c r="I9" s="11">
        <v>115.46072298956275</v>
      </c>
    </row>
    <row r="10" spans="1:13" x14ac:dyDescent="0.2">
      <c r="A10" s="2"/>
      <c r="B10" s="2"/>
      <c r="C10" s="2"/>
      <c r="D10" s="7" t="s">
        <v>169</v>
      </c>
      <c r="E10" s="11">
        <v>69.006372129502267</v>
      </c>
      <c r="F10" s="11">
        <v>73.210081820127414</v>
      </c>
      <c r="G10" s="11">
        <v>68.380909052926739</v>
      </c>
      <c r="H10" s="11">
        <v>64.283111531771439</v>
      </c>
      <c r="I10" s="11">
        <v>87.62687080681232</v>
      </c>
    </row>
    <row r="11" spans="1:13" x14ac:dyDescent="0.2">
      <c r="A11" s="2"/>
      <c r="B11" s="2"/>
      <c r="C11" s="2"/>
      <c r="D11" s="7" t="s">
        <v>170</v>
      </c>
      <c r="E11" s="11">
        <v>49.513148139036545</v>
      </c>
      <c r="F11" s="11">
        <v>49.129310503744691</v>
      </c>
      <c r="G11" s="11">
        <v>38.754375680983465</v>
      </c>
      <c r="H11" s="11">
        <v>47.493174809974924</v>
      </c>
      <c r="I11" s="11">
        <v>49.803405384188515</v>
      </c>
    </row>
    <row r="12" spans="1:13" x14ac:dyDescent="0.2">
      <c r="A12" s="2"/>
      <c r="B12" s="2"/>
      <c r="C12" s="2"/>
      <c r="D12" s="7" t="s">
        <v>171</v>
      </c>
      <c r="E12" s="11">
        <v>62.264630945176599</v>
      </c>
      <c r="F12" s="11">
        <v>62.62979811199272</v>
      </c>
      <c r="G12" s="11">
        <v>55.985269128252924</v>
      </c>
      <c r="H12" s="11">
        <v>68.218924316636503</v>
      </c>
      <c r="I12" s="11">
        <v>77.016070961316501</v>
      </c>
    </row>
    <row r="13" spans="1:13" x14ac:dyDescent="0.2">
      <c r="A13" s="2"/>
      <c r="B13" s="2"/>
      <c r="C13" s="2"/>
      <c r="D13" s="7" t="s">
        <v>172</v>
      </c>
      <c r="E13" s="11">
        <v>82.329553971240756</v>
      </c>
      <c r="F13" s="11">
        <v>83.405837847787978</v>
      </c>
      <c r="G13" s="11">
        <v>74.689840765734701</v>
      </c>
      <c r="H13" s="11">
        <v>88.766463160055167</v>
      </c>
      <c r="I13" s="11">
        <v>108.15170142310812</v>
      </c>
    </row>
    <row r="14" spans="1:13" x14ac:dyDescent="0.2">
      <c r="A14" s="2"/>
      <c r="B14" s="2"/>
      <c r="C14" s="2"/>
      <c r="D14" s="7" t="s">
        <v>173</v>
      </c>
      <c r="E14" s="11">
        <v>76.400169154582784</v>
      </c>
      <c r="F14" s="11">
        <v>77.351867066588568</v>
      </c>
      <c r="G14" s="11">
        <v>82.946191146566548</v>
      </c>
      <c r="H14" s="11">
        <v>92.04583033439026</v>
      </c>
      <c r="I14" s="11">
        <v>103.89740106674125</v>
      </c>
    </row>
    <row r="15" spans="1:13" x14ac:dyDescent="0.2">
      <c r="A15" s="2"/>
      <c r="B15" s="2"/>
      <c r="C15" s="2"/>
      <c r="D15" s="7" t="s">
        <v>174</v>
      </c>
      <c r="E15" s="11">
        <v>92.266933582433126</v>
      </c>
      <c r="F15" s="11">
        <v>86.5373208373327</v>
      </c>
      <c r="G15" s="11">
        <v>88.589376985281419</v>
      </c>
      <c r="H15" s="11">
        <v>95.943238497319314</v>
      </c>
      <c r="I15" s="11">
        <v>104.9350700792577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11">
        <v>88.058826183064923</v>
      </c>
      <c r="F16" s="11">
        <v>76.47314941588111</v>
      </c>
      <c r="G16" s="11">
        <v>73.68997048770494</v>
      </c>
      <c r="H16" s="11">
        <v>79.576991540856795</v>
      </c>
      <c r="I16" s="11">
        <v>79.92215159522911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11">
        <v>67.162746653699486</v>
      </c>
      <c r="F17" s="11">
        <v>61.966543646717142</v>
      </c>
      <c r="G17" s="11">
        <v>61.252200150867488</v>
      </c>
      <c r="H17" s="11">
        <v>75.686086300712432</v>
      </c>
      <c r="I17" s="11">
        <v>78.590032113687514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91.775282497385689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11">
        <v>100.1083717149824</v>
      </c>
      <c r="F18" s="11">
        <v>99.004573580844777</v>
      </c>
      <c r="G18" s="11">
        <v>78.94736842105263</v>
      </c>
      <c r="H18" s="11">
        <v>84.79299363057325</v>
      </c>
      <c r="I18" s="11">
        <v>91.038406827880522</v>
      </c>
      <c r="J18" s="3" t="str">
        <f t="shared" si="0"/>
        <v>Normal</v>
      </c>
      <c r="L18" s="4" t="s">
        <v>181</v>
      </c>
      <c r="M18" s="8">
        <f>_xlfn.QUARTILE.EXC(I17:I160,1)</f>
        <v>54.629202686775052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11">
        <v>79.63900347666312</v>
      </c>
      <c r="F19" s="11">
        <v>74.8142684966991</v>
      </c>
      <c r="G19" s="11">
        <v>94.415204153119319</v>
      </c>
      <c r="H19" s="11">
        <v>83.596440872560279</v>
      </c>
      <c r="I19" s="11">
        <v>85.915659996950353</v>
      </c>
      <c r="J19" s="3" t="str">
        <f t="shared" si="0"/>
        <v>Normal</v>
      </c>
      <c r="L19" s="4" t="s">
        <v>182</v>
      </c>
      <c r="M19" s="8">
        <f>_xlfn.QUARTILE.EXC(I17:I160,3)</f>
        <v>120.4887423352004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11">
        <v>62.398682551527159</v>
      </c>
      <c r="F20" s="11">
        <v>62.955785608649087</v>
      </c>
      <c r="G20" s="11">
        <v>43.596936841307155</v>
      </c>
      <c r="H20" s="11">
        <v>49.336006013530444</v>
      </c>
      <c r="I20" s="11">
        <v>50.443532371243215</v>
      </c>
      <c r="J20" s="3" t="str">
        <f t="shared" si="0"/>
        <v>Normal</v>
      </c>
      <c r="L20" s="4" t="s">
        <v>183</v>
      </c>
      <c r="M20" s="8">
        <f>M19-M18</f>
        <v>65.85953964842534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11">
        <v>62.919863441136521</v>
      </c>
      <c r="F21" s="11">
        <v>77.251184834123222</v>
      </c>
      <c r="G21" s="11">
        <v>69.020459894984612</v>
      </c>
      <c r="H21" s="11">
        <v>83.78602007410872</v>
      </c>
      <c r="I21" s="11">
        <v>148.9491150442478</v>
      </c>
      <c r="J21" s="3" t="str">
        <f t="shared" si="0"/>
        <v>Normal</v>
      </c>
      <c r="L21" s="4" t="s">
        <v>184</v>
      </c>
      <c r="M21" s="8">
        <f>M17+1.5*M20</f>
        <v>190.56459197002368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11">
        <v>49.822946175637391</v>
      </c>
      <c r="F22" s="11">
        <v>50.080121150222759</v>
      </c>
      <c r="G22" s="11">
        <v>42.142506831079658</v>
      </c>
      <c r="H22" s="11">
        <v>45.948771562990068</v>
      </c>
      <c r="I22" s="11">
        <v>38.831312971157594</v>
      </c>
      <c r="J22" s="3" t="str">
        <f t="shared" si="0"/>
        <v>Normal</v>
      </c>
      <c r="L22" s="4" t="s">
        <v>185</v>
      </c>
      <c r="M22" s="8">
        <f>M17-1.5*M20</f>
        <v>-7.014026975252321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11">
        <v>114.69744010309881</v>
      </c>
      <c r="F23" s="11">
        <v>99.856342900700696</v>
      </c>
      <c r="G23" s="11">
        <v>105.32339476464374</v>
      </c>
      <c r="H23" s="11">
        <v>123.01727176594996</v>
      </c>
      <c r="I23" s="11">
        <v>99.008168028004661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11">
        <v>144.96223331419233</v>
      </c>
      <c r="F24" s="11">
        <v>133.90753442588618</v>
      </c>
      <c r="G24" s="11">
        <v>119.3853529822625</v>
      </c>
      <c r="H24" s="11">
        <v>129.65393794749403</v>
      </c>
      <c r="I24" s="11">
        <v>121.75421091392869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11">
        <v>44.734744793651892</v>
      </c>
      <c r="F25" s="11">
        <v>42.42237934214571</v>
      </c>
      <c r="G25" s="11">
        <v>37.894098625707358</v>
      </c>
      <c r="H25" s="11">
        <v>51.610115981522718</v>
      </c>
      <c r="I25" s="11">
        <v>55.763807075791654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11">
        <v>124.28505649147776</v>
      </c>
      <c r="F26" s="11">
        <v>125.47352232763787</v>
      </c>
      <c r="G26" s="11">
        <v>129.59273415778634</v>
      </c>
      <c r="H26" s="11">
        <v>131.27995410891731</v>
      </c>
      <c r="I26" s="11">
        <v>155.17421435404299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11">
        <v>55.22624351091639</v>
      </c>
      <c r="F27" s="11">
        <v>54.320544998207247</v>
      </c>
      <c r="G27" s="11">
        <v>49.987765232285803</v>
      </c>
      <c r="H27" s="11">
        <v>55.540393013100434</v>
      </c>
      <c r="I27" s="11">
        <v>36.76609105180534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11">
        <v>56.112136391598561</v>
      </c>
      <c r="F28" s="11">
        <v>55.30675246749859</v>
      </c>
      <c r="G28" s="11">
        <v>31.460480729917585</v>
      </c>
      <c r="H28" s="11">
        <v>59.888787097598907</v>
      </c>
      <c r="I28" s="11">
        <v>62.593947008278555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11">
        <v>52.045572242361466</v>
      </c>
      <c r="F29" s="11">
        <v>41.834194907141494</v>
      </c>
      <c r="G29" s="11">
        <v>38.680640795644102</v>
      </c>
      <c r="H29" s="11">
        <v>41.490683229813662</v>
      </c>
      <c r="I29" s="11">
        <v>56.406157987717677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11">
        <v>44.774296011239386</v>
      </c>
      <c r="F30" s="11">
        <v>44.788869904808394</v>
      </c>
      <c r="G30" s="11">
        <v>39.807364057546934</v>
      </c>
      <c r="H30" s="11">
        <v>45.246939894038121</v>
      </c>
      <c r="I30" s="11">
        <v>40.513942044833243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11">
        <v>22.593222033389981</v>
      </c>
      <c r="F31" s="11">
        <v>22.723567958791119</v>
      </c>
      <c r="G31" s="11">
        <v>24.166001596169192</v>
      </c>
      <c r="H31" s="11">
        <v>24.494009447242469</v>
      </c>
      <c r="I31" s="11">
        <v>25.021949078138718</v>
      </c>
      <c r="J31" s="3" t="str">
        <f t="shared" si="0"/>
        <v>Normal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11">
        <v>36.302137194071008</v>
      </c>
      <c r="F32" s="11">
        <v>34.670994393626444</v>
      </c>
      <c r="G32" s="11">
        <v>31.428630388575908</v>
      </c>
      <c r="H32" s="11">
        <v>31.867998544101592</v>
      </c>
      <c r="I32" s="11">
        <v>31.505973935438892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11">
        <v>165.25679758308158</v>
      </c>
      <c r="F33" s="11">
        <v>171.02860620815582</v>
      </c>
      <c r="G33" s="11">
        <v>146.22930717351318</v>
      </c>
      <c r="H33" s="11">
        <v>164.55696202531644</v>
      </c>
      <c r="I33" s="11">
        <v>139.4194988836517</v>
      </c>
      <c r="J33" s="3" t="str">
        <f t="shared" si="0"/>
        <v>Normal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11">
        <v>224.851587158814</v>
      </c>
      <c r="F34" s="11">
        <v>212.85691369906962</v>
      </c>
      <c r="G34" s="11">
        <v>213.74196037062987</v>
      </c>
      <c r="H34" s="11">
        <v>227.41295724988984</v>
      </c>
      <c r="I34" s="11">
        <v>243.52941176470588</v>
      </c>
      <c r="J34" s="3" t="str">
        <f t="shared" si="0"/>
        <v>Outliers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11">
        <v>275.47161937684587</v>
      </c>
      <c r="F35" s="11">
        <v>265.75135069955013</v>
      </c>
      <c r="G35" s="11">
        <v>265.87296559643278</v>
      </c>
      <c r="H35" s="11">
        <v>268.66212610029078</v>
      </c>
      <c r="I35" s="11">
        <v>316.65570817314369</v>
      </c>
      <c r="J35" s="3" t="str">
        <f t="shared" si="0"/>
        <v>Outliers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11">
        <v>74.841125737630506</v>
      </c>
      <c r="F36" s="11">
        <v>82.337017820888789</v>
      </c>
      <c r="G36" s="11">
        <v>82.179494366276145</v>
      </c>
      <c r="H36" s="11">
        <v>92.67721801159162</v>
      </c>
      <c r="I36" s="11">
        <v>93.762086303110664</v>
      </c>
      <c r="J36" s="3" t="str">
        <f t="shared" si="0"/>
        <v>Normal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11">
        <v>161.77924751576455</v>
      </c>
      <c r="F37" s="11">
        <v>157.89725361429461</v>
      </c>
      <c r="G37" s="11">
        <v>147.20549491908167</v>
      </c>
      <c r="H37" s="11">
        <v>189.39487496140782</v>
      </c>
      <c r="I37" s="11">
        <v>203.20291975396037</v>
      </c>
      <c r="J37" s="3" t="str">
        <f t="shared" si="0"/>
        <v>Outliers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11">
        <v>75.708093343625677</v>
      </c>
      <c r="F38" s="11">
        <v>70.137212178316943</v>
      </c>
      <c r="G38" s="11">
        <v>55.088211239630802</v>
      </c>
      <c r="H38" s="11">
        <v>47.119508519763535</v>
      </c>
      <c r="I38" s="11">
        <v>50.37489586226048</v>
      </c>
      <c r="J38" s="3" t="str">
        <f t="shared" si="0"/>
        <v>Normal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11">
        <v>122.95797480982667</v>
      </c>
      <c r="F39" s="11">
        <v>118.07687584428344</v>
      </c>
      <c r="G39" s="11">
        <v>122.1415607985481</v>
      </c>
      <c r="H39" s="11">
        <v>134.95139841373964</v>
      </c>
      <c r="I39" s="11">
        <v>182.53842497227063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11">
        <v>56.43171248694992</v>
      </c>
      <c r="F40" s="11">
        <v>55.863602900866184</v>
      </c>
      <c r="G40" s="11">
        <v>51.995904246241679</v>
      </c>
      <c r="H40" s="11">
        <v>59.098384592920489</v>
      </c>
      <c r="I40" s="11">
        <v>67.905948879608715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11">
        <v>88.610928242264649</v>
      </c>
      <c r="F41" s="11">
        <v>81.201113615272433</v>
      </c>
      <c r="G41" s="11">
        <v>73.016084896215702</v>
      </c>
      <c r="H41" s="11">
        <v>105.82543841967346</v>
      </c>
      <c r="I41" s="11">
        <v>66.793429889149607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11">
        <v>103.08441558441558</v>
      </c>
      <c r="F42" s="11">
        <v>88.075880758807585</v>
      </c>
      <c r="G42" s="11">
        <v>83.740499457111824</v>
      </c>
      <c r="H42" s="11">
        <v>112.40994970776131</v>
      </c>
      <c r="I42" s="11">
        <v>125.90299277605779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11">
        <v>55.160802001915414</v>
      </c>
      <c r="F43" s="11">
        <v>51.888078006238075</v>
      </c>
      <c r="G43" s="11">
        <v>55.664468603338676</v>
      </c>
      <c r="H43" s="11">
        <v>59.492397626718365</v>
      </c>
      <c r="I43" s="11">
        <v>88.007525376268816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11">
        <v>72.175167581042487</v>
      </c>
      <c r="F44" s="11">
        <v>67.866914635690009</v>
      </c>
      <c r="G44" s="11">
        <v>48.919292346638066</v>
      </c>
      <c r="H44" s="11">
        <v>59.589566551591865</v>
      </c>
      <c r="I44" s="11">
        <v>59.419639518360626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11">
        <v>44.915371809100996</v>
      </c>
      <c r="F45" s="11">
        <v>45.036386104627212</v>
      </c>
      <c r="G45" s="11">
        <v>31.977435688313452</v>
      </c>
      <c r="H45" s="11">
        <v>54.446949557492346</v>
      </c>
      <c r="I45" s="11">
        <v>65.70151334946479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11">
        <v>34.560640927299076</v>
      </c>
      <c r="F46" s="11">
        <v>45.861909370135059</v>
      </c>
      <c r="G46" s="11">
        <v>41.306515957446813</v>
      </c>
      <c r="H46" s="11">
        <v>42.455347977827962</v>
      </c>
      <c r="I46" s="11">
        <v>42.116675701597096</v>
      </c>
      <c r="J46" s="3" t="str">
        <f t="shared" si="0"/>
        <v>Normal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11">
        <v>23.147869069865575</v>
      </c>
      <c r="F47" s="11">
        <v>21.474926253687315</v>
      </c>
      <c r="G47" s="11">
        <v>19.994799040711957</v>
      </c>
      <c r="H47" s="11">
        <v>31.466847933837485</v>
      </c>
      <c r="I47" s="11">
        <v>56.851757514009172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11">
        <v>45.303907911137181</v>
      </c>
      <c r="F48" s="11">
        <v>43.12132859525709</v>
      </c>
      <c r="G48" s="11">
        <v>42.06968801125111</v>
      </c>
      <c r="H48" s="11">
        <v>44.207252119817632</v>
      </c>
      <c r="I48" s="11">
        <v>46.883384010016101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11">
        <v>330.81830790568654</v>
      </c>
      <c r="F49" s="11">
        <v>368.07334501820145</v>
      </c>
      <c r="G49" s="11">
        <v>487.75686953783168</v>
      </c>
      <c r="H49" s="11">
        <v>578.70240135028007</v>
      </c>
      <c r="I49" s="11">
        <v>293.29648801878596</v>
      </c>
      <c r="J49" s="3" t="str">
        <f t="shared" ref="J49:J80" si="1">IF(AND(I49&lt;$M$21,I49&gt;$M$22),"Normal","Outliers")</f>
        <v>Outliers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11">
        <v>108.09432202401773</v>
      </c>
      <c r="F50" s="11">
        <v>111.56503976704768</v>
      </c>
      <c r="G50" s="11">
        <v>116.80661376042401</v>
      </c>
      <c r="H50" s="11">
        <v>133.82883656985737</v>
      </c>
      <c r="I50" s="11">
        <v>137.75321760377304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11">
        <v>39.830930803447828</v>
      </c>
      <c r="F51" s="11">
        <v>61.469900373828331</v>
      </c>
      <c r="G51" s="11">
        <v>49.866789159393662</v>
      </c>
      <c r="H51" s="11">
        <v>67.980566504720869</v>
      </c>
      <c r="I51" s="11">
        <v>71.319859837893318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11">
        <v>157.80608591283649</v>
      </c>
      <c r="F52" s="11">
        <v>154.04421468875907</v>
      </c>
      <c r="G52" s="11">
        <v>155.2366286020733</v>
      </c>
      <c r="H52" s="11">
        <v>169.21528490229352</v>
      </c>
      <c r="I52" s="11">
        <v>191.28661784287618</v>
      </c>
      <c r="J52" s="3" t="str">
        <f t="shared" si="1"/>
        <v>Outliers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11">
        <v>45.524231326122134</v>
      </c>
      <c r="F53" s="11">
        <v>38.6220854239575</v>
      </c>
      <c r="G53" s="11">
        <v>40.420911975947888</v>
      </c>
      <c r="H53" s="11">
        <v>41.820062047569799</v>
      </c>
      <c r="I53" s="11">
        <v>49.862696921520445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11">
        <v>48.504983388704318</v>
      </c>
      <c r="F54" s="11">
        <v>44.021514273893253</v>
      </c>
      <c r="G54" s="11">
        <v>51.438463440771578</v>
      </c>
      <c r="H54" s="11">
        <v>37.043121149897331</v>
      </c>
      <c r="I54" s="11">
        <v>34.193347839602119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11">
        <v>79.251686428960497</v>
      </c>
      <c r="F55" s="11">
        <v>77.761992311549392</v>
      </c>
      <c r="G55" s="11">
        <v>70.304848825821509</v>
      </c>
      <c r="H55" s="11">
        <v>80.702483632962682</v>
      </c>
      <c r="I55" s="11">
        <v>109.10639442365019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11">
        <v>85.669924193990312</v>
      </c>
      <c r="F56" s="11">
        <v>81.937691338015483</v>
      </c>
      <c r="G56" s="11">
        <v>50.827388176785767</v>
      </c>
      <c r="H56" s="11">
        <v>86.458698446080149</v>
      </c>
      <c r="I56" s="11">
        <v>125.36735984524385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11">
        <v>135.74626299415738</v>
      </c>
      <c r="F57" s="11">
        <v>135.08498478438358</v>
      </c>
      <c r="G57" s="11">
        <v>110.96577283627643</v>
      </c>
      <c r="H57" s="11">
        <v>119.90885787524921</v>
      </c>
      <c r="I57" s="11">
        <v>127.17298375605584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11">
        <v>136.83801487731765</v>
      </c>
      <c r="F58" s="11">
        <v>113.67058954766021</v>
      </c>
      <c r="G58" s="11">
        <v>111.84579177406702</v>
      </c>
      <c r="H58" s="11">
        <v>183.29205133978834</v>
      </c>
      <c r="I58" s="11">
        <v>167.66917293233084</v>
      </c>
      <c r="J58" s="3" t="str">
        <f t="shared" si="1"/>
        <v>Normal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11">
        <v>54.288496149647415</v>
      </c>
      <c r="F59" s="11">
        <v>53.326753367394332</v>
      </c>
      <c r="G59" s="11">
        <v>35.606103903526318</v>
      </c>
      <c r="H59" s="11">
        <v>46.692935547424717</v>
      </c>
      <c r="I59" s="11">
        <v>49.199185912751084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11">
        <v>60.083116151299571</v>
      </c>
      <c r="F60" s="11">
        <v>65.031612589453218</v>
      </c>
      <c r="G60" s="11">
        <v>54.089257558099682</v>
      </c>
      <c r="H60" s="11">
        <v>68.760151597184631</v>
      </c>
      <c r="I60" s="11">
        <v>70.836580009917114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11">
        <v>45.068285280728375</v>
      </c>
      <c r="F61" s="11">
        <v>51.415164977786652</v>
      </c>
      <c r="G61" s="11">
        <v>36.93573822195939</v>
      </c>
      <c r="H61" s="11">
        <v>50.714233567760935</v>
      </c>
      <c r="I61" s="11">
        <v>52.154524744316802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11">
        <v>79.974896533007666</v>
      </c>
      <c r="F62" s="11">
        <v>71.250355833151929</v>
      </c>
      <c r="G62" s="11">
        <v>64.925829764011311</v>
      </c>
      <c r="H62" s="11">
        <v>84.174754109074271</v>
      </c>
      <c r="I62" s="11">
        <v>91.802886259489782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11">
        <v>55.7106372869276</v>
      </c>
      <c r="F63" s="11">
        <v>60.843587316611448</v>
      </c>
      <c r="G63" s="11">
        <v>74.454920447849148</v>
      </c>
      <c r="H63" s="11">
        <v>65.66086471572396</v>
      </c>
      <c r="I63" s="11">
        <v>80.767593643586835</v>
      </c>
      <c r="J63" s="3" t="str">
        <f t="shared" si="1"/>
        <v>Normal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11">
        <v>77.879491733843423</v>
      </c>
      <c r="F64" s="11">
        <v>66.027244926327498</v>
      </c>
      <c r="G64" s="11">
        <v>75.388967468175395</v>
      </c>
      <c r="H64" s="11">
        <v>85.479925169089071</v>
      </c>
      <c r="I64" s="11">
        <v>68.629697525206225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11">
        <v>57.968127490039841</v>
      </c>
      <c r="F65" s="11">
        <v>69.247438928289995</v>
      </c>
      <c r="G65" s="11">
        <v>55.347137637028013</v>
      </c>
      <c r="H65" s="11">
        <v>69.038665509594054</v>
      </c>
      <c r="I65" s="11">
        <v>91.909710582187955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11">
        <v>50.92236740968486</v>
      </c>
      <c r="F66" s="11">
        <v>65.065602700836337</v>
      </c>
      <c r="G66" s="11">
        <v>45.68955612577075</v>
      </c>
      <c r="H66" s="11">
        <v>81.743452494742883</v>
      </c>
      <c r="I66" s="11">
        <v>88.936566408938177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11">
        <v>66.261886243319864</v>
      </c>
      <c r="F67" s="11">
        <v>67.029030265596049</v>
      </c>
      <c r="G67" s="11">
        <v>73.22119714709963</v>
      </c>
      <c r="H67" s="11">
        <v>78.218724506934109</v>
      </c>
      <c r="I67" s="11">
        <v>124.61118276306806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11">
        <v>53.378194052923526</v>
      </c>
      <c r="F68" s="11">
        <v>55.009587727708528</v>
      </c>
      <c r="G68" s="11">
        <v>46.007998814990373</v>
      </c>
      <c r="H68" s="11">
        <v>76.772057315322172</v>
      </c>
      <c r="I68" s="11">
        <v>82.740829295916441</v>
      </c>
      <c r="J68" s="3" t="str">
        <f t="shared" si="1"/>
        <v>Normal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11">
        <v>60.899761583912095</v>
      </c>
      <c r="F69" s="11">
        <v>61.045687633674333</v>
      </c>
      <c r="G69" s="11">
        <v>56.04387156292443</v>
      </c>
      <c r="H69" s="11">
        <v>58.163837487893154</v>
      </c>
      <c r="I69" s="11">
        <v>66.988853814565473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11">
        <v>59.048993665303499</v>
      </c>
      <c r="F70" s="11">
        <v>50.894765383265813</v>
      </c>
      <c r="G70" s="11">
        <v>49.432070562852971</v>
      </c>
      <c r="H70" s="11">
        <v>15.055154891347232</v>
      </c>
      <c r="I70" s="11">
        <v>14.992827505360092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11">
        <v>80.975862963924214</v>
      </c>
      <c r="F71" s="11">
        <v>86.158312697463927</v>
      </c>
      <c r="G71" s="11">
        <v>84.478543124525757</v>
      </c>
      <c r="H71" s="11">
        <v>85.352652177533514</v>
      </c>
      <c r="I71" s="11">
        <v>95.496368038740925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11">
        <v>40.108878392442556</v>
      </c>
      <c r="F72" s="11">
        <v>62.885423009070614</v>
      </c>
      <c r="G72" s="11">
        <v>41.6</v>
      </c>
      <c r="H72" s="11">
        <v>42.608307280035731</v>
      </c>
      <c r="I72" s="11">
        <v>85.825447591414147</v>
      </c>
      <c r="J72" s="3" t="str">
        <f t="shared" si="1"/>
        <v>Normal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11">
        <v>54.393305439330547</v>
      </c>
      <c r="F73" s="11">
        <v>52.780337941628268</v>
      </c>
      <c r="G73" s="11">
        <v>40.558367847829423</v>
      </c>
      <c r="H73" s="11">
        <v>50.369190232543886</v>
      </c>
      <c r="I73" s="11">
        <v>55.241479567113551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11">
        <v>109.37020880936132</v>
      </c>
      <c r="F74" s="11">
        <v>113.27743044238348</v>
      </c>
      <c r="G74" s="11">
        <v>127.38300705162978</v>
      </c>
      <c r="H74" s="11">
        <v>150.02806748013117</v>
      </c>
      <c r="I74" s="11">
        <v>132.47482037724834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11">
        <v>50.750253845285997</v>
      </c>
      <c r="F75" s="11">
        <v>54.909985169610842</v>
      </c>
      <c r="G75" s="11">
        <v>50.716896260894011</v>
      </c>
      <c r="H75" s="11">
        <v>48.335485319710322</v>
      </c>
      <c r="I75" s="11">
        <v>52.819873778992644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11">
        <v>18.029744257237208</v>
      </c>
      <c r="F76" s="11">
        <v>18.246679682792198</v>
      </c>
      <c r="G76" s="11">
        <v>15.715766384650612</v>
      </c>
      <c r="H76" s="11">
        <v>19.114421385012172</v>
      </c>
      <c r="I76" s="11">
        <v>40.179685550286997</v>
      </c>
      <c r="J76" s="3" t="str">
        <f t="shared" si="1"/>
        <v>Normal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11">
        <v>65.928802367552223</v>
      </c>
      <c r="F77" s="11">
        <v>61.364212661651592</v>
      </c>
      <c r="G77" s="11">
        <v>61.645666922896964</v>
      </c>
      <c r="H77" s="11">
        <v>55.17457904390502</v>
      </c>
      <c r="I77" s="11">
        <v>91.335826239159843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11">
        <v>117.31215294861883</v>
      </c>
      <c r="F78" s="11">
        <v>77.006713494296122</v>
      </c>
      <c r="G78" s="11">
        <v>74.30461329715061</v>
      </c>
      <c r="H78" s="11">
        <v>86.77306916162172</v>
      </c>
      <c r="I78" s="11">
        <v>114.44350543424854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11">
        <v>35.86047650701466</v>
      </c>
      <c r="F79" s="11">
        <v>39.122170381890442</v>
      </c>
      <c r="G79" s="11">
        <v>35.072740932996382</v>
      </c>
      <c r="H79" s="11">
        <v>48.813422003173208</v>
      </c>
      <c r="I79" s="11">
        <v>50.931719030065267</v>
      </c>
      <c r="J79" s="3" t="str">
        <f t="shared" si="1"/>
        <v>Normal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11">
        <v>85.503225590801222</v>
      </c>
      <c r="F80" s="11">
        <v>83.818199953452805</v>
      </c>
      <c r="G80" s="11">
        <v>67.504547709608062</v>
      </c>
      <c r="H80" s="11">
        <v>78.054559215505606</v>
      </c>
      <c r="I80" s="11">
        <v>72.220766745262424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11">
        <v>68.872462747858734</v>
      </c>
      <c r="F81" s="11">
        <v>66.565278427702395</v>
      </c>
      <c r="G81" s="11">
        <v>21.462731832497376</v>
      </c>
      <c r="H81" s="11">
        <v>32.565712956501514</v>
      </c>
      <c r="I81" s="11">
        <v>35.243376463339494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11">
        <v>170.15406091186028</v>
      </c>
      <c r="F82" s="11">
        <v>177.77761867771139</v>
      </c>
      <c r="G82" s="11">
        <v>178.4391730325666</v>
      </c>
      <c r="H82" s="11">
        <v>191.2856666110462</v>
      </c>
      <c r="I82" s="11">
        <v>208.42447276697445</v>
      </c>
      <c r="J82" s="3" t="str">
        <f t="shared" si="2"/>
        <v>Outliers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11">
        <v>67.722314723571984</v>
      </c>
      <c r="F83" s="11">
        <v>46.754656804532956</v>
      </c>
      <c r="G83" s="11">
        <v>52.208971405339476</v>
      </c>
      <c r="H83" s="11">
        <v>59.981731452349536</v>
      </c>
      <c r="I83" s="11">
        <v>70.232182049208745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11">
        <v>54.535790219702342</v>
      </c>
      <c r="F84" s="11">
        <v>52.2656691134952</v>
      </c>
      <c r="G84" s="11">
        <v>34.165202108963094</v>
      </c>
      <c r="H84" s="11">
        <v>59.062423414907393</v>
      </c>
      <c r="I84" s="11">
        <v>63.861814623866337</v>
      </c>
      <c r="J84" s="3" t="str">
        <f t="shared" si="2"/>
        <v>Normal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11">
        <v>106.35550297322168</v>
      </c>
      <c r="F85" s="11">
        <v>116.88627671626585</v>
      </c>
      <c r="G85" s="11">
        <v>88.125070127538621</v>
      </c>
      <c r="H85" s="11">
        <v>96.154978941477921</v>
      </c>
      <c r="I85" s="11">
        <v>120.97329695397414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11">
        <v>42.962868035754333</v>
      </c>
      <c r="F86" s="11">
        <v>39.592366363895309</v>
      </c>
      <c r="G86" s="11">
        <v>39.655981235340107</v>
      </c>
      <c r="H86" s="11">
        <v>42.013169691161465</v>
      </c>
      <c r="I86" s="11">
        <v>52.705396028641026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11">
        <v>35.929235819806678</v>
      </c>
      <c r="F87" s="11">
        <v>34.063788240399219</v>
      </c>
      <c r="G87" s="11">
        <v>33.739691645751165</v>
      </c>
      <c r="H87" s="11">
        <v>33.818143024785748</v>
      </c>
      <c r="I87" s="11">
        <v>34.46791721961192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11">
        <v>59.962259239979183</v>
      </c>
      <c r="F88" s="11">
        <v>64.266443987667003</v>
      </c>
      <c r="G88" s="11">
        <v>51.28449096098953</v>
      </c>
      <c r="H88" s="11">
        <v>58.652128959488671</v>
      </c>
      <c r="I88" s="11">
        <v>71.108169718361651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11">
        <v>96.07596187089446</v>
      </c>
      <c r="F89" s="11">
        <v>91.858113869466706</v>
      </c>
      <c r="G89" s="11">
        <v>103.01507537688443</v>
      </c>
      <c r="H89" s="11">
        <v>126.74033542628574</v>
      </c>
      <c r="I89" s="11">
        <v>131.37679263681119</v>
      </c>
      <c r="J89" s="3" t="str">
        <f t="shared" si="2"/>
        <v>Normal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11">
        <v>35.477412088599678</v>
      </c>
      <c r="F90" s="11">
        <v>42.278040288485457</v>
      </c>
      <c r="G90" s="11">
        <v>39.730598121601581</v>
      </c>
      <c r="H90" s="11">
        <v>65.593907382385453</v>
      </c>
      <c r="I90" s="11">
        <v>47.614995106591209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11">
        <v>55.181347150259064</v>
      </c>
      <c r="F91" s="11">
        <v>55.745106148331956</v>
      </c>
      <c r="G91" s="11">
        <v>52.422543929025821</v>
      </c>
      <c r="H91" s="11">
        <v>55.430698759628747</v>
      </c>
      <c r="I91" s="11">
        <v>54.389122175564886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11">
        <v>25.362592061936002</v>
      </c>
      <c r="F92" s="11">
        <v>25.006815534461822</v>
      </c>
      <c r="G92" s="11">
        <v>25.521928323473333</v>
      </c>
      <c r="H92" s="11">
        <v>22.989337579003234</v>
      </c>
      <c r="I92" s="11">
        <v>20.785575736201729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11">
        <v>41.144145413555023</v>
      </c>
      <c r="F93" s="11">
        <v>41.510670160988397</v>
      </c>
      <c r="G93" s="11">
        <v>37.866069763103901</v>
      </c>
      <c r="H93" s="11">
        <v>40.661740787211308</v>
      </c>
      <c r="I93" s="11">
        <v>44.0472702412345</v>
      </c>
      <c r="J93" s="3" t="str">
        <f t="shared" si="2"/>
        <v>Normal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11">
        <v>63.397781683738415</v>
      </c>
      <c r="F94" s="11">
        <v>49.826118239597072</v>
      </c>
      <c r="G94" s="11">
        <v>46.457814168743326</v>
      </c>
      <c r="H94" s="11">
        <v>63.546132612908906</v>
      </c>
      <c r="I94" s="11">
        <v>80.257972053027586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11">
        <v>58.089105007228284</v>
      </c>
      <c r="F95" s="11">
        <v>61.511423550087876</v>
      </c>
      <c r="G95" s="11">
        <v>61.331097639623373</v>
      </c>
      <c r="H95" s="11">
        <v>65.639780135497887</v>
      </c>
      <c r="I95" s="11">
        <v>85.975324066843655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11">
        <v>151.91396847581333</v>
      </c>
      <c r="F96" s="11">
        <v>152.93843645679684</v>
      </c>
      <c r="G96" s="11">
        <v>150.50842195140885</v>
      </c>
      <c r="H96" s="11">
        <v>145.56249757460515</v>
      </c>
      <c r="I96" s="11">
        <v>139.90130209881681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11">
        <v>61.245006836277852</v>
      </c>
      <c r="F97" s="11">
        <v>56.876407750365523</v>
      </c>
      <c r="G97" s="11">
        <v>53.83738700235709</v>
      </c>
      <c r="H97" s="11">
        <v>56.352563449189688</v>
      </c>
      <c r="I97" s="11">
        <v>74.31008364618323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11">
        <v>57.193441613424675</v>
      </c>
      <c r="F98" s="11">
        <v>55.507604963845253</v>
      </c>
      <c r="G98" s="11">
        <v>56.895958398654074</v>
      </c>
      <c r="H98" s="11">
        <v>71.732128904388915</v>
      </c>
      <c r="I98" s="11">
        <v>74.824331310191653</v>
      </c>
      <c r="J98" s="3" t="str">
        <f t="shared" si="2"/>
        <v>Normal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1">
        <v>34.475254911713506</v>
      </c>
      <c r="F99" s="11">
        <v>33.833661417322837</v>
      </c>
      <c r="G99" s="11">
        <v>32.420091324200911</v>
      </c>
      <c r="H99" s="11">
        <v>32.397082755710926</v>
      </c>
      <c r="I99" s="11">
        <v>31.881574281999768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1">
        <v>87.208980044345893</v>
      </c>
      <c r="F100" s="11">
        <v>85.093575571850707</v>
      </c>
      <c r="G100" s="11">
        <v>83.67109814094249</v>
      </c>
      <c r="H100" s="11">
        <v>63.413462180163108</v>
      </c>
      <c r="I100" s="11">
        <v>71.865756874688856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1">
        <v>49.940748264770612</v>
      </c>
      <c r="F101" s="11">
        <v>10.985315547584351</v>
      </c>
      <c r="G101" s="11">
        <v>43.594454651745444</v>
      </c>
      <c r="H101" s="11">
        <v>48.509320205763593</v>
      </c>
      <c r="I101" s="11">
        <v>50.182021842621111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1">
        <v>81.871345029239762</v>
      </c>
      <c r="F102" s="11">
        <v>98.135964912280699</v>
      </c>
      <c r="G102" s="11">
        <v>103.07484625768711</v>
      </c>
      <c r="H102" s="11">
        <v>104.90378646803228</v>
      </c>
      <c r="I102" s="11">
        <v>110.66621492592478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1">
        <v>73.234580513344397</v>
      </c>
      <c r="F103" s="11">
        <v>53.242778686119145</v>
      </c>
      <c r="G103" s="11">
        <v>81.959763704713509</v>
      </c>
      <c r="H103" s="11">
        <v>59.906332722459787</v>
      </c>
      <c r="I103" s="11">
        <v>74.165997518067016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1">
        <v>59.373354397051081</v>
      </c>
      <c r="F104" s="11">
        <v>64.962445645012522</v>
      </c>
      <c r="G104" s="11">
        <v>63.571616987602219</v>
      </c>
      <c r="H104" s="11">
        <v>63.102310231023097</v>
      </c>
      <c r="I104" s="11">
        <v>75.962236746550474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1">
        <v>163.59471744032066</v>
      </c>
      <c r="F105" s="11">
        <v>163.83401829510805</v>
      </c>
      <c r="G105" s="11">
        <v>160.00454136572841</v>
      </c>
      <c r="H105" s="11">
        <v>175.22747285001466</v>
      </c>
      <c r="I105" s="11">
        <v>211.67219327333018</v>
      </c>
      <c r="J105" s="3" t="str">
        <f t="shared" si="2"/>
        <v>Outliers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1">
        <v>215.40599954653445</v>
      </c>
      <c r="F106" s="11">
        <v>248.1406615355807</v>
      </c>
      <c r="G106" s="11">
        <v>280.33112334719254</v>
      </c>
      <c r="H106" s="11">
        <v>326.69674157970996</v>
      </c>
      <c r="I106" s="11">
        <v>262.70553622365929</v>
      </c>
      <c r="J106" s="3" t="str">
        <f t="shared" si="2"/>
        <v>Outliers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1">
        <v>104.1929098434407</v>
      </c>
      <c r="F107" s="11">
        <v>115.63012949115448</v>
      </c>
      <c r="G107" s="11">
        <v>113.12384473197781</v>
      </c>
      <c r="H107" s="11">
        <v>147.40588125117063</v>
      </c>
      <c r="I107" s="11">
        <v>117.01053239070841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1">
        <v>47.070481853090548</v>
      </c>
      <c r="F108" s="11">
        <v>37.142503404729482</v>
      </c>
      <c r="G108" s="11">
        <v>36.629130058161117</v>
      </c>
      <c r="H108" s="11">
        <v>40.450272142503714</v>
      </c>
      <c r="I108" s="11">
        <v>71.816535908267952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1">
        <v>88.346299006392968</v>
      </c>
      <c r="F109" s="11">
        <v>102.45743779369847</v>
      </c>
      <c r="G109" s="11">
        <v>90.376762462439316</v>
      </c>
      <c r="H109" s="11">
        <v>97.718865598027136</v>
      </c>
      <c r="I109" s="11">
        <v>100.14027431421447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1">
        <v>27.795200211269933</v>
      </c>
      <c r="F110" s="11">
        <v>30.533858369375768</v>
      </c>
      <c r="G110" s="11">
        <v>36.924729144950881</v>
      </c>
      <c r="H110" s="11">
        <v>44.300077339520499</v>
      </c>
      <c r="I110" s="11">
        <v>77.780158560102862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1">
        <v>43.191322530057505</v>
      </c>
      <c r="F111" s="11">
        <v>38.800591982497913</v>
      </c>
      <c r="G111" s="11">
        <v>31.062791213667627</v>
      </c>
      <c r="H111" s="11">
        <v>57.174992970287747</v>
      </c>
      <c r="I111" s="11">
        <v>73.527057316682672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1">
        <v>63.148251153355361</v>
      </c>
      <c r="F112" s="11">
        <v>67.485453636993697</v>
      </c>
      <c r="G112" s="11">
        <v>45.293510207323855</v>
      </c>
      <c r="H112" s="11">
        <v>52.889661763093173</v>
      </c>
      <c r="I112" s="11">
        <v>56.621282178455431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1">
        <v>51.263038212467251</v>
      </c>
      <c r="F113" s="11">
        <v>41.157165430898267</v>
      </c>
      <c r="G113" s="11">
        <v>42.630559077534031</v>
      </c>
      <c r="H113" s="11">
        <v>58.813830789523273</v>
      </c>
      <c r="I113" s="11">
        <v>63.477596866763548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1">
        <v>49.621896540186043</v>
      </c>
      <c r="F114" s="11">
        <v>46.407285876916895</v>
      </c>
      <c r="G114" s="11">
        <v>40.541446089928293</v>
      </c>
      <c r="H114" s="11">
        <v>56.626546417675264</v>
      </c>
      <c r="I114" s="11">
        <v>48.233409225061138</v>
      </c>
      <c r="J114" s="3" t="str">
        <f t="shared" si="3"/>
        <v>Normal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1">
        <v>60.785767234988882</v>
      </c>
      <c r="F115" s="11">
        <v>65.127020785219401</v>
      </c>
      <c r="G115" s="11">
        <v>54.250713825181911</v>
      </c>
      <c r="H115" s="11">
        <v>59.693268436036369</v>
      </c>
      <c r="I115" s="11">
        <v>63.219979725370941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1">
        <v>39.520426287744229</v>
      </c>
      <c r="F116" s="11">
        <v>34.2445620223398</v>
      </c>
      <c r="G116" s="11">
        <v>42.037658735950956</v>
      </c>
      <c r="H116" s="11">
        <v>45.092069015513992</v>
      </c>
      <c r="I116" s="11">
        <v>54.494967025338426</v>
      </c>
      <c r="J116" s="3" t="str">
        <f t="shared" si="3"/>
        <v>Normal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1">
        <v>147.88623403216783</v>
      </c>
      <c r="F117" s="11">
        <v>148.4189793246606</v>
      </c>
      <c r="G117" s="11">
        <v>153.61780208735084</v>
      </c>
      <c r="H117" s="11">
        <v>155.86266014873851</v>
      </c>
      <c r="I117" s="11">
        <v>162.94963608537682</v>
      </c>
      <c r="J117" s="3" t="str">
        <f t="shared" si="3"/>
        <v>Normal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1">
        <v>149.6755746178379</v>
      </c>
      <c r="F118" s="11">
        <v>155.11460451822128</v>
      </c>
      <c r="G118" s="11">
        <v>149.00280204384376</v>
      </c>
      <c r="H118" s="11">
        <v>170.14499121265379</v>
      </c>
      <c r="I118" s="11">
        <v>175.04351610095736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1">
        <v>73.309827948288145</v>
      </c>
      <c r="F119" s="11">
        <v>75.176194205168372</v>
      </c>
      <c r="G119" s="11">
        <v>51.209211597825885</v>
      </c>
      <c r="H119" s="11">
        <v>67.465534728222067</v>
      </c>
      <c r="I119" s="11">
        <v>74.929906102402953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1">
        <v>37.533078803304853</v>
      </c>
      <c r="F120" s="11">
        <v>35.715699861413583</v>
      </c>
      <c r="G120" s="11">
        <v>41.94174757281553</v>
      </c>
      <c r="H120" s="11">
        <v>42.841080174565967</v>
      </c>
      <c r="I120" s="11">
        <v>63.518689367888392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1">
        <v>95.512566792004748</v>
      </c>
      <c r="F121" s="11">
        <v>91.259987707437006</v>
      </c>
      <c r="G121" s="11">
        <v>94.301353795024681</v>
      </c>
      <c r="H121" s="11">
        <v>104.55738023515693</v>
      </c>
      <c r="I121" s="11">
        <v>98.387384972750837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1">
        <v>45.935792349726782</v>
      </c>
      <c r="F122" s="11">
        <v>50.395756146850786</v>
      </c>
      <c r="G122" s="11">
        <v>24.5067497403946</v>
      </c>
      <c r="H122" s="11">
        <v>53.624139061987535</v>
      </c>
      <c r="I122" s="11">
        <v>57.151145923991876</v>
      </c>
      <c r="J122" s="3" t="str">
        <f t="shared" si="3"/>
        <v>Normal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1">
        <v>139.3450540958269</v>
      </c>
      <c r="F123" s="11">
        <v>125.1482518146022</v>
      </c>
      <c r="G123" s="11">
        <v>101.44995104666884</v>
      </c>
      <c r="H123" s="11">
        <v>104.35101554261611</v>
      </c>
      <c r="I123" s="11">
        <v>111.63275952008345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1">
        <v>21.73256866888017</v>
      </c>
      <c r="F124" s="11">
        <v>31.101895734597154</v>
      </c>
      <c r="G124" s="11">
        <v>29.280589490013575</v>
      </c>
      <c r="H124" s="11">
        <v>32.583841463414636</v>
      </c>
      <c r="I124" s="11">
        <v>45.53391537944929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1">
        <v>103.27473977002265</v>
      </c>
      <c r="F125" s="11">
        <v>130.11115662208161</v>
      </c>
      <c r="G125" s="11">
        <v>113.0197530520484</v>
      </c>
      <c r="H125" s="11">
        <v>125.98825079609091</v>
      </c>
      <c r="I125" s="11">
        <v>134.49923992385544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1">
        <v>60.497682853113034</v>
      </c>
      <c r="F126" s="11">
        <v>51.541717049576782</v>
      </c>
      <c r="G126" s="11">
        <v>31.396462228493675</v>
      </c>
      <c r="H126" s="11">
        <v>55.345531528806895</v>
      </c>
      <c r="I126" s="11">
        <v>55.031909671084925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1">
        <v>81.883851344929184</v>
      </c>
      <c r="F127" s="11">
        <v>77.11315212830435</v>
      </c>
      <c r="G127" s="11">
        <v>73.68421052631578</v>
      </c>
      <c r="H127" s="11">
        <v>91.979859737457289</v>
      </c>
      <c r="I127" s="11">
        <v>129.19990331157842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1">
        <v>83.963599595551074</v>
      </c>
      <c r="F128" s="11">
        <v>83.303165600740115</v>
      </c>
      <c r="G128" s="11">
        <v>63.212642528505697</v>
      </c>
      <c r="H128" s="11">
        <v>85.207147689736146</v>
      </c>
      <c r="I128" s="11">
        <v>87.962962962962962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1">
        <v>65.461390422408584</v>
      </c>
      <c r="F129" s="11">
        <v>68.679017262452447</v>
      </c>
      <c r="G129" s="11">
        <v>60.656552762063448</v>
      </c>
      <c r="H129" s="11">
        <v>65.97802487005724</v>
      </c>
      <c r="I129" s="11">
        <v>163.05186190725942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1">
        <v>140.53068223493145</v>
      </c>
      <c r="F130" s="11">
        <v>131.03887533692944</v>
      </c>
      <c r="G130" s="11">
        <v>139.32719916470896</v>
      </c>
      <c r="H130" s="11">
        <v>142.43413904825533</v>
      </c>
      <c r="I130" s="11">
        <v>135.4453488862512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11">
        <v>44.417767106842739</v>
      </c>
      <c r="F131" s="11">
        <v>81.085109554330003</v>
      </c>
      <c r="G131" s="11">
        <v>36.576336443062345</v>
      </c>
      <c r="H131" s="11">
        <v>38.846380223660979</v>
      </c>
      <c r="I131" s="11">
        <v>45.127534336167429</v>
      </c>
      <c r="J131" s="3" t="str">
        <f t="shared" si="3"/>
        <v>Normal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1">
        <v>76.873509891101222</v>
      </c>
      <c r="F132" s="11">
        <v>74.899942824471125</v>
      </c>
      <c r="G132" s="11">
        <v>76.853186289867793</v>
      </c>
      <c r="H132" s="11">
        <v>87.429666728498105</v>
      </c>
      <c r="I132" s="11">
        <v>106.98809220348858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11">
        <v>43.572621035058425</v>
      </c>
      <c r="F133" s="11">
        <v>48.033240997229917</v>
      </c>
      <c r="G133" s="11">
        <v>37.233162336587789</v>
      </c>
      <c r="H133" s="11">
        <v>52.726973142198055</v>
      </c>
      <c r="I133" s="11">
        <v>60.902436097443896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1">
        <v>68.065304834766152</v>
      </c>
      <c r="F134" s="11">
        <v>66.635364088116759</v>
      </c>
      <c r="G134" s="11">
        <v>68.496874150584389</v>
      </c>
      <c r="H134" s="11">
        <v>74.966274812102526</v>
      </c>
      <c r="I134" s="11">
        <v>96.150199127631325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1">
        <v>65.489838866727396</v>
      </c>
      <c r="F135" s="11">
        <v>63.709400106286537</v>
      </c>
      <c r="G135" s="11">
        <v>39.982575686860201</v>
      </c>
      <c r="H135" s="11">
        <v>52.625058076506114</v>
      </c>
      <c r="I135" s="11">
        <v>56.472433739664694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1">
        <v>45.053421286759693</v>
      </c>
      <c r="F136" s="11">
        <v>43.360496882807574</v>
      </c>
      <c r="G136" s="11">
        <v>42.917253174711291</v>
      </c>
      <c r="H136" s="11">
        <v>43.519582707099282</v>
      </c>
      <c r="I136" s="11">
        <v>92.75734507322143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1">
        <v>75.222636266026655</v>
      </c>
      <c r="F137" s="11">
        <v>53.14192167233346</v>
      </c>
      <c r="G137" s="11">
        <v>48.399246704331446</v>
      </c>
      <c r="H137" s="11">
        <v>75.916885717862058</v>
      </c>
      <c r="I137" s="11">
        <v>84.060695582113595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1">
        <v>118.00248089312153</v>
      </c>
      <c r="F138" s="11">
        <v>116.47281361935043</v>
      </c>
      <c r="G138" s="11">
        <v>117.58753288807934</v>
      </c>
      <c r="H138" s="11">
        <v>145.56704388178784</v>
      </c>
      <c r="I138" s="11">
        <v>147.84580498866211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1">
        <v>50.998514606370691</v>
      </c>
      <c r="F139" s="11">
        <v>54.732041049030791</v>
      </c>
      <c r="G139" s="11">
        <v>55.010455203474343</v>
      </c>
      <c r="H139" s="11">
        <v>59.421671433110895</v>
      </c>
      <c r="I139" s="11">
        <v>85.778781038374717</v>
      </c>
      <c r="J139" s="3" t="str">
        <f t="shared" si="3"/>
        <v>Normal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1">
        <v>57.613168724279838</v>
      </c>
      <c r="F140" s="11">
        <v>56.888696029507486</v>
      </c>
      <c r="G140" s="11">
        <v>46.721734641197727</v>
      </c>
      <c r="H140" s="11">
        <v>62.969283276450518</v>
      </c>
      <c r="I140" s="11">
        <v>72.453961042099664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1">
        <v>48.923959827833578</v>
      </c>
      <c r="F141" s="11">
        <v>52.943698199485567</v>
      </c>
      <c r="G141" s="11">
        <v>48.893317201622665</v>
      </c>
      <c r="H141" s="11">
        <v>21.410847217298834</v>
      </c>
      <c r="I141" s="11">
        <v>23.419203747072601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1">
        <v>91.105472500342884</v>
      </c>
      <c r="F142" s="11">
        <v>79.13742243922286</v>
      </c>
      <c r="G142" s="11">
        <v>85.541320096592429</v>
      </c>
      <c r="H142" s="11">
        <v>111.03736642994625</v>
      </c>
      <c r="I142" s="11">
        <v>135.53522138616856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1">
        <v>37.032812440591613</v>
      </c>
      <c r="F143" s="11">
        <v>36.373873873873876</v>
      </c>
      <c r="G143" s="11">
        <v>32.698153777711866</v>
      </c>
      <c r="H143" s="11">
        <v>34.869240348692401</v>
      </c>
      <c r="I143" s="11">
        <v>37.359123347502241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1">
        <v>200.37613267225166</v>
      </c>
      <c r="F144" s="11">
        <v>229.67959527824621</v>
      </c>
      <c r="G144" s="11">
        <v>201.36461973706108</v>
      </c>
      <c r="H144" s="11">
        <v>220.10512483574243</v>
      </c>
      <c r="I144" s="11">
        <v>230.37455105182144</v>
      </c>
      <c r="J144" s="3" t="str">
        <f t="shared" si="3"/>
        <v>Outliers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1">
        <v>58.535349269363969</v>
      </c>
      <c r="F145" s="11">
        <v>54.554812146165723</v>
      </c>
      <c r="G145" s="11">
        <v>48.083623693379792</v>
      </c>
      <c r="H145" s="11">
        <v>82.441397611676251</v>
      </c>
      <c r="I145" s="11">
        <v>41.592841956059537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1">
        <v>55.716611731067076</v>
      </c>
      <c r="F146" s="11">
        <v>52.573500433514624</v>
      </c>
      <c r="G146" s="11">
        <v>51.554860160375512</v>
      </c>
      <c r="H146" s="11">
        <v>53.85989437713576</v>
      </c>
      <c r="I146" s="11">
        <v>59.41166749297637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1">
        <v>109.44976076555024</v>
      </c>
      <c r="F147" s="11">
        <v>96.766003065667348</v>
      </c>
      <c r="G147" s="11">
        <v>101.35910212996357</v>
      </c>
      <c r="H147" s="11">
        <v>118.40902163974398</v>
      </c>
      <c r="I147" s="11">
        <v>180.01738098850922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1">
        <v>45.897679233888361</v>
      </c>
      <c r="F148" s="11">
        <v>51.791808873720143</v>
      </c>
      <c r="G148" s="11">
        <v>30.893897189161816</v>
      </c>
      <c r="H148" s="11">
        <v>57.305154122462618</v>
      </c>
      <c r="I148" s="11">
        <v>67.788461538461533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1">
        <v>59.240560717546586</v>
      </c>
      <c r="F149" s="11">
        <v>76.882092812616548</v>
      </c>
      <c r="G149" s="11">
        <v>68.985568536237253</v>
      </c>
      <c r="H149" s="11">
        <v>69.19162776058333</v>
      </c>
      <c r="I149" s="11">
        <v>70.280055372164838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1">
        <v>108.42587583924652</v>
      </c>
      <c r="F150" s="11">
        <v>106.00974041325831</v>
      </c>
      <c r="G150" s="11">
        <v>120.34983601436826</v>
      </c>
      <c r="H150" s="11">
        <v>134.14030091016036</v>
      </c>
      <c r="I150" s="11">
        <v>134.15698749722571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1">
        <v>47.168580375782881</v>
      </c>
      <c r="F151" s="11">
        <v>46.480829484156466</v>
      </c>
      <c r="G151" s="11">
        <v>17.883993985347285</v>
      </c>
      <c r="H151" s="11">
        <v>46.182129386034426</v>
      </c>
      <c r="I151" s="11">
        <v>52.73649239377513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1">
        <v>54.341468602116237</v>
      </c>
      <c r="F152" s="11">
        <v>51.240191689925744</v>
      </c>
      <c r="G152" s="11">
        <v>49.666110183639404</v>
      </c>
      <c r="H152" s="11">
        <v>46.009098428453264</v>
      </c>
      <c r="I152" s="11">
        <v>64.558456895420548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1">
        <v>112.65009344837297</v>
      </c>
      <c r="F153" s="11">
        <v>104.99469723751325</v>
      </c>
      <c r="G153" s="11">
        <v>102.25234203707394</v>
      </c>
      <c r="H153" s="11">
        <v>116.94252477804284</v>
      </c>
      <c r="I153" s="11">
        <v>129.45638432364095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1">
        <v>94.223704390626679</v>
      </c>
      <c r="F154" s="11">
        <v>116.88471656446035</v>
      </c>
      <c r="G154" s="11">
        <v>98.73723337733621</v>
      </c>
      <c r="H154" s="11">
        <v>79.602075382702282</v>
      </c>
      <c r="I154" s="11">
        <v>104.17716250848794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1">
        <v>76.745558023320385</v>
      </c>
      <c r="F155" s="11">
        <v>68.738388785678083</v>
      </c>
      <c r="G155" s="11">
        <v>62.688237520778138</v>
      </c>
      <c r="H155" s="11">
        <v>70.770317567350617</v>
      </c>
      <c r="I155" s="11">
        <v>119.03507847887917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1">
        <v>58.637432168200895</v>
      </c>
      <c r="F156" s="11">
        <v>62.274606385785908</v>
      </c>
      <c r="G156" s="11">
        <v>49.763398261252341</v>
      </c>
      <c r="H156" s="11">
        <v>53.706355325476373</v>
      </c>
      <c r="I156" s="11">
        <v>61.66490656136645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1">
        <v>48.899249873098832</v>
      </c>
      <c r="F157" s="11">
        <v>46.343553254107221</v>
      </c>
      <c r="G157" s="11">
        <v>44.949420364764087</v>
      </c>
      <c r="H157" s="11">
        <v>45.343092406221409</v>
      </c>
      <c r="I157" s="11">
        <v>46.30941139439723</v>
      </c>
      <c r="J157" s="3" t="str">
        <f t="shared" si="4"/>
        <v>Normal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1">
        <v>30.909597208799489</v>
      </c>
      <c r="F158" s="11">
        <v>37.571454163477355</v>
      </c>
      <c r="G158" s="11">
        <v>28.841638192094056</v>
      </c>
      <c r="H158" s="11">
        <v>30.035591773629879</v>
      </c>
      <c r="I158" s="11">
        <v>32.116813194302459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1">
        <v>191.43257489824515</v>
      </c>
      <c r="F159" s="11">
        <v>77.507598784194528</v>
      </c>
      <c r="G159" s="11">
        <v>68.45997774723476</v>
      </c>
      <c r="H159" s="11">
        <v>65.559950716555349</v>
      </c>
      <c r="I159" s="11">
        <v>64.458255910809257</v>
      </c>
      <c r="J159" s="3" t="str">
        <f t="shared" si="4"/>
        <v>Normal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1">
        <v>186.89484350371538</v>
      </c>
      <c r="F160" s="11">
        <v>192.30855176420638</v>
      </c>
      <c r="G160" s="11">
        <v>190.19207736326132</v>
      </c>
      <c r="H160" s="11">
        <v>202.61581821384533</v>
      </c>
      <c r="I160" s="11">
        <v>183.48363677613295</v>
      </c>
      <c r="J160" s="3" t="str">
        <f t="shared" si="4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zoomScale="95" zoomScaleNormal="95" workbookViewId="0">
      <selection activeCell="P17" sqref="P17"/>
    </sheetView>
  </sheetViews>
  <sheetFormatPr defaultRowHeight="12.75" x14ac:dyDescent="0.2"/>
  <cols>
    <col min="1" max="1" width="15.85546875" style="4" customWidth="1"/>
    <col min="2" max="2" width="13.140625" style="4" bestFit="1" customWidth="1"/>
    <col min="3" max="3" width="12.28515625" style="4" bestFit="1" customWidth="1"/>
    <col min="4" max="4" width="19.85546875" style="4" bestFit="1" customWidth="1"/>
    <col min="5" max="5" width="8.140625" style="4" customWidth="1"/>
    <col min="6" max="6" width="7.5703125" style="4" customWidth="1"/>
    <col min="7" max="7" width="7.42578125" style="4" customWidth="1"/>
    <col min="8" max="8" width="8" style="4" customWidth="1"/>
    <col min="9" max="9" width="7.7109375" style="4" customWidth="1"/>
    <col min="10" max="10" width="11.42578125" style="4" bestFit="1" customWidth="1"/>
    <col min="11" max="16384" width="9.140625" style="4"/>
  </cols>
  <sheetData>
    <row r="1" spans="1:13" x14ac:dyDescent="0.2">
      <c r="A1" s="1" t="s">
        <v>3</v>
      </c>
      <c r="B1" s="6"/>
      <c r="M1" s="4" t="s">
        <v>193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2018</v>
      </c>
      <c r="F3" s="9">
        <v>2019</v>
      </c>
      <c r="G3" s="9">
        <v>2020</v>
      </c>
      <c r="H3" s="9">
        <v>2021</v>
      </c>
      <c r="I3" s="9">
        <v>2022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14">
        <v>63.416614000858807</v>
      </c>
      <c r="F4" s="14">
        <v>62.848210312411702</v>
      </c>
      <c r="G4" s="14">
        <v>60.324352763698862</v>
      </c>
      <c r="H4" s="14">
        <v>61.276628878586706</v>
      </c>
      <c r="I4" s="14">
        <v>59.513988349120176</v>
      </c>
      <c r="L4" s="3" t="s">
        <v>187</v>
      </c>
      <c r="M4" s="11">
        <v>80.278782191040165</v>
      </c>
    </row>
    <row r="5" spans="1:13" x14ac:dyDescent="0.2">
      <c r="A5" s="2"/>
      <c r="B5" s="2"/>
      <c r="C5" s="2"/>
      <c r="D5" s="7" t="s">
        <v>164</v>
      </c>
      <c r="E5" s="14">
        <v>64.449126502148573</v>
      </c>
      <c r="F5" s="14">
        <v>64.62221521229111</v>
      </c>
      <c r="G5" s="14">
        <v>61.811104354616795</v>
      </c>
      <c r="H5" s="14">
        <v>62.205955896934853</v>
      </c>
      <c r="I5" s="14">
        <v>61.813060768689311</v>
      </c>
    </row>
    <row r="6" spans="1:13" x14ac:dyDescent="0.2">
      <c r="A6" s="2"/>
      <c r="B6" s="2"/>
      <c r="C6" s="2"/>
      <c r="D6" s="7" t="s">
        <v>165</v>
      </c>
      <c r="E6" s="14">
        <v>68.674269923136265</v>
      </c>
      <c r="F6" s="14">
        <v>70.339744219419416</v>
      </c>
      <c r="G6" s="14">
        <v>69.03432250663667</v>
      </c>
      <c r="H6" s="14">
        <v>69.708755590631895</v>
      </c>
      <c r="I6" s="14">
        <v>69.06447110571284</v>
      </c>
    </row>
    <row r="7" spans="1:13" x14ac:dyDescent="0.2">
      <c r="A7" s="2"/>
      <c r="B7" s="2"/>
      <c r="C7" s="2"/>
      <c r="D7" s="7" t="s">
        <v>166</v>
      </c>
      <c r="E7" s="14">
        <v>54.204601073136431</v>
      </c>
      <c r="F7" s="14">
        <v>51.967182894548003</v>
      </c>
      <c r="G7" s="14">
        <v>47.502500045163586</v>
      </c>
      <c r="H7" s="14">
        <v>47.34209788179534</v>
      </c>
      <c r="I7" s="14">
        <v>44.542412993049773</v>
      </c>
    </row>
    <row r="8" spans="1:13" x14ac:dyDescent="0.2">
      <c r="A8" s="2"/>
      <c r="B8" s="2"/>
      <c r="C8" s="2"/>
      <c r="D8" s="7" t="s">
        <v>167</v>
      </c>
      <c r="E8" s="14">
        <v>52.372947213066887</v>
      </c>
      <c r="F8" s="14">
        <v>56.097330506612543</v>
      </c>
      <c r="G8" s="14">
        <v>50.468053117017021</v>
      </c>
      <c r="H8" s="14">
        <v>55.33522299707171</v>
      </c>
      <c r="I8" s="14">
        <v>51.270229028078639</v>
      </c>
    </row>
    <row r="9" spans="1:13" x14ac:dyDescent="0.2">
      <c r="A9" s="2"/>
      <c r="B9" s="2"/>
      <c r="C9" s="2"/>
      <c r="D9" s="7" t="s">
        <v>168</v>
      </c>
      <c r="E9" s="14">
        <v>67.794865852916146</v>
      </c>
      <c r="F9" s="14">
        <v>64.709938838132786</v>
      </c>
      <c r="G9" s="14">
        <v>68.667941322042282</v>
      </c>
      <c r="H9" s="14">
        <v>69.66181719143475</v>
      </c>
      <c r="I9" s="14">
        <v>65.173624530687832</v>
      </c>
    </row>
    <row r="10" spans="1:13" x14ac:dyDescent="0.2">
      <c r="A10" s="2"/>
      <c r="B10" s="2"/>
      <c r="C10" s="2"/>
      <c r="D10" s="7" t="s">
        <v>169</v>
      </c>
      <c r="E10" s="14">
        <v>71.982261555037624</v>
      </c>
      <c r="F10" s="14">
        <v>67.962031345702485</v>
      </c>
      <c r="G10" s="14">
        <v>62.547659651229928</v>
      </c>
      <c r="H10" s="14">
        <v>64.866810712533365</v>
      </c>
      <c r="I10" s="14">
        <v>63.471223685572276</v>
      </c>
    </row>
    <row r="11" spans="1:13" x14ac:dyDescent="0.2">
      <c r="A11" s="2"/>
      <c r="B11" s="2"/>
      <c r="C11" s="2"/>
      <c r="D11" s="7" t="s">
        <v>170</v>
      </c>
      <c r="E11" s="14">
        <v>80.246094722005282</v>
      </c>
      <c r="F11" s="14">
        <v>75.62283870150614</v>
      </c>
      <c r="G11" s="14">
        <v>72.4698033903111</v>
      </c>
      <c r="H11" s="14">
        <v>75.336481796447515</v>
      </c>
      <c r="I11" s="14">
        <v>74.93251350237523</v>
      </c>
    </row>
    <row r="12" spans="1:13" x14ac:dyDescent="0.2">
      <c r="A12" s="2"/>
      <c r="B12" s="2"/>
      <c r="C12" s="2"/>
      <c r="D12" s="7" t="s">
        <v>171</v>
      </c>
      <c r="E12" s="14">
        <v>68.822293174217336</v>
      </c>
      <c r="F12" s="14">
        <v>68.810433463418462</v>
      </c>
      <c r="G12" s="14">
        <v>70.709719259601584</v>
      </c>
      <c r="H12" s="14">
        <v>68.744384875174674</v>
      </c>
      <c r="I12" s="14">
        <v>67.378734020819834</v>
      </c>
    </row>
    <row r="13" spans="1:13" x14ac:dyDescent="0.2">
      <c r="A13" s="2"/>
      <c r="B13" s="2"/>
      <c r="C13" s="2"/>
      <c r="D13" s="7" t="s">
        <v>172</v>
      </c>
      <c r="E13" s="14">
        <v>67.678945271431644</v>
      </c>
      <c r="F13" s="14">
        <v>66.679770416237915</v>
      </c>
      <c r="G13" s="14">
        <v>65.346940786969625</v>
      </c>
      <c r="H13" s="14">
        <v>67.331831935722903</v>
      </c>
      <c r="I13" s="14">
        <v>65.184816101129698</v>
      </c>
    </row>
    <row r="14" spans="1:13" x14ac:dyDescent="0.2">
      <c r="A14" s="2"/>
      <c r="B14" s="2"/>
      <c r="C14" s="2"/>
      <c r="D14" s="7" t="s">
        <v>173</v>
      </c>
      <c r="E14" s="14">
        <v>62.74778564286617</v>
      </c>
      <c r="F14" s="14">
        <v>62.655854114711531</v>
      </c>
      <c r="G14" s="14">
        <v>59.522732669218726</v>
      </c>
      <c r="H14" s="14">
        <v>57.9979220153608</v>
      </c>
      <c r="I14" s="14">
        <v>60.059130829782248</v>
      </c>
    </row>
    <row r="15" spans="1:13" x14ac:dyDescent="0.2">
      <c r="A15" s="2"/>
      <c r="B15" s="2"/>
      <c r="C15" s="2"/>
      <c r="D15" s="7" t="s">
        <v>174</v>
      </c>
      <c r="E15" s="14">
        <v>73.013500628114443</v>
      </c>
      <c r="F15" s="14">
        <v>70.937888017849602</v>
      </c>
      <c r="G15" s="14">
        <v>70.944295230794211</v>
      </c>
      <c r="H15" s="14">
        <v>69.003938790216722</v>
      </c>
      <c r="I15" s="14">
        <v>69.535093788413946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14">
        <v>64.28012867986223</v>
      </c>
      <c r="F16" s="14">
        <v>64.447027832538538</v>
      </c>
      <c r="G16" s="14">
        <v>63.693773550533962</v>
      </c>
      <c r="H16" s="14">
        <v>67.611756047885379</v>
      </c>
      <c r="I16" s="14">
        <v>66.09151558355228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15">
        <v>73.752877347558183</v>
      </c>
      <c r="F17" s="15">
        <v>73.780479544700071</v>
      </c>
      <c r="G17" s="15">
        <v>74.300687297657731</v>
      </c>
      <c r="H17" s="15">
        <v>65.559546145611009</v>
      </c>
      <c r="I17" s="15">
        <v>66.279211879814653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65.548930337569743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15">
        <v>64.22599272082239</v>
      </c>
      <c r="F18" s="15">
        <v>61.720332813568959</v>
      </c>
      <c r="G18" s="15">
        <v>38.962651550129706</v>
      </c>
      <c r="H18" s="15">
        <v>67.207048778625904</v>
      </c>
      <c r="I18" s="15">
        <v>65.198625202806866</v>
      </c>
      <c r="J18" s="3" t="str">
        <f t="shared" si="0"/>
        <v>Normal</v>
      </c>
      <c r="L18" s="4" t="s">
        <v>181</v>
      </c>
      <c r="M18" s="8">
        <f>_xlfn.QUARTILE.EXC(I17:I160,1)</f>
        <v>60.97438136805755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15">
        <v>82.152959402667605</v>
      </c>
      <c r="F19" s="15">
        <v>81.329171928177573</v>
      </c>
      <c r="G19" s="15">
        <v>78.645792464372846</v>
      </c>
      <c r="H19" s="15">
        <v>80.006478812355226</v>
      </c>
      <c r="I19" s="15">
        <v>77.641951868348457</v>
      </c>
      <c r="J19" s="3" t="str">
        <f t="shared" si="0"/>
        <v>Normal</v>
      </c>
      <c r="L19" s="4" t="s">
        <v>182</v>
      </c>
      <c r="M19" s="8">
        <f>_xlfn.QUARTILE.EXC(I17:I160,3)</f>
        <v>71.223971363602715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15">
        <v>78.788707279548774</v>
      </c>
      <c r="F20" s="15">
        <v>79.443987386394681</v>
      </c>
      <c r="G20" s="15">
        <v>79.867221275523036</v>
      </c>
      <c r="H20" s="15">
        <v>78.195372153405543</v>
      </c>
      <c r="I20" s="15">
        <v>76.924542860878532</v>
      </c>
      <c r="J20" s="3" t="str">
        <f t="shared" si="0"/>
        <v>Normal</v>
      </c>
      <c r="L20" s="4" t="s">
        <v>183</v>
      </c>
      <c r="M20" s="8">
        <f>M19-M18</f>
        <v>10.249589995545165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15">
        <v>55.220239919617029</v>
      </c>
      <c r="F21" s="15">
        <v>60.718846149186447</v>
      </c>
      <c r="G21" s="15">
        <v>57.76115783594561</v>
      </c>
      <c r="H21" s="15">
        <v>57.022254773610193</v>
      </c>
      <c r="I21" s="15">
        <v>58.413034302278675</v>
      </c>
      <c r="J21" s="3" t="str">
        <f t="shared" si="0"/>
        <v>Normal</v>
      </c>
      <c r="L21" s="4" t="s">
        <v>184</v>
      </c>
      <c r="M21" s="8">
        <f>M17+1.5*M20</f>
        <v>80.92331533088749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15">
        <v>76.822486174622568</v>
      </c>
      <c r="F22" s="15">
        <v>74.71017803266075</v>
      </c>
      <c r="G22" s="15">
        <v>73.061217344606305</v>
      </c>
      <c r="H22" s="15">
        <v>68.949682193613128</v>
      </c>
      <c r="I22" s="15">
        <v>70.18019123338064</v>
      </c>
      <c r="J22" s="3" t="str">
        <f t="shared" si="0"/>
        <v>Normal</v>
      </c>
      <c r="L22" s="4" t="s">
        <v>185</v>
      </c>
      <c r="M22" s="8">
        <f>M17-1.5*M20</f>
        <v>50.174545344251996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15">
        <v>70.880436754848361</v>
      </c>
      <c r="F23" s="15">
        <v>69.703075049008916</v>
      </c>
      <c r="G23" s="15">
        <v>64.984214727714388</v>
      </c>
      <c r="H23" s="15">
        <v>67.391768252896966</v>
      </c>
      <c r="I23" s="15">
        <v>68.985401995188298</v>
      </c>
      <c r="J23" s="3" t="str">
        <f t="shared" si="0"/>
        <v>Normal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15">
        <v>57.812811387321602</v>
      </c>
      <c r="F24" s="15">
        <v>58.908650284869559</v>
      </c>
      <c r="G24" s="15">
        <v>59.667050281821744</v>
      </c>
      <c r="H24" s="15">
        <v>69.087113952558184</v>
      </c>
      <c r="I24" s="15">
        <v>68.402359162355353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15">
        <v>84.239657400532892</v>
      </c>
      <c r="F25" s="15">
        <v>85.386630460157548</v>
      </c>
      <c r="G25" s="15">
        <v>80.769516032319217</v>
      </c>
      <c r="H25" s="15">
        <v>81.591319178095091</v>
      </c>
      <c r="I25" s="15">
        <v>83.068168363314456</v>
      </c>
      <c r="J25" s="3" t="str">
        <f t="shared" si="0"/>
        <v>Outliers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15">
        <v>59.395131621057118</v>
      </c>
      <c r="F26" s="15">
        <v>61.436052851335056</v>
      </c>
      <c r="G26" s="15">
        <v>57.79841303119818</v>
      </c>
      <c r="H26" s="15">
        <v>56.331875378677395</v>
      </c>
      <c r="I26" s="15">
        <v>46.393347497101715</v>
      </c>
      <c r="J26" s="3" t="str">
        <f t="shared" si="0"/>
        <v>Outliers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15">
        <v>57.620979630744472</v>
      </c>
      <c r="F27" s="15">
        <v>61.472866645172921</v>
      </c>
      <c r="G27" s="15">
        <v>63.900981207260202</v>
      </c>
      <c r="H27" s="15">
        <v>68.227081249418191</v>
      </c>
      <c r="I27" s="15">
        <v>66.497860950705615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15">
        <v>77.681897287600492</v>
      </c>
      <c r="F28" s="15">
        <v>76.968959223066122</v>
      </c>
      <c r="G28" s="15">
        <v>73.219987714182707</v>
      </c>
      <c r="H28" s="15">
        <v>78.109277420910132</v>
      </c>
      <c r="I28" s="15">
        <v>72.424814080438907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15">
        <v>79.176392539279306</v>
      </c>
      <c r="F29" s="15">
        <v>78.908576798443633</v>
      </c>
      <c r="G29" s="15">
        <v>75.704831463915966</v>
      </c>
      <c r="H29" s="15">
        <v>73.90476000299644</v>
      </c>
      <c r="I29" s="15">
        <v>75.07542793673997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15">
        <v>65.726868692924668</v>
      </c>
      <c r="F30" s="15">
        <v>60.152760602335739</v>
      </c>
      <c r="G30" s="15">
        <v>53.442499025639655</v>
      </c>
      <c r="H30" s="15">
        <v>57.019505748376019</v>
      </c>
      <c r="I30" s="15">
        <v>60.972531977809631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15">
        <v>73.515270853835872</v>
      </c>
      <c r="F31" s="15">
        <v>76.355060458521052</v>
      </c>
      <c r="G31" s="15">
        <v>72.407261988814597</v>
      </c>
      <c r="H31" s="15">
        <v>68.900313189983308</v>
      </c>
      <c r="I31" s="15" t="s">
        <v>195</v>
      </c>
      <c r="J31" s="3" t="str">
        <f t="shared" si="0"/>
        <v>Outliers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15">
        <v>66.416846336963758</v>
      </c>
      <c r="F32" s="15">
        <v>69.564438358547079</v>
      </c>
      <c r="G32" s="15">
        <v>0</v>
      </c>
      <c r="H32" s="15">
        <v>65.850072743434467</v>
      </c>
      <c r="I32" s="15">
        <v>67.026651959864353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15">
        <v>58.18704545333766</v>
      </c>
      <c r="F33" s="15">
        <v>52.968426533559473</v>
      </c>
      <c r="G33" s="15">
        <v>45.611133697060851</v>
      </c>
      <c r="H33" s="15">
        <v>49.422901161165022</v>
      </c>
      <c r="I33" s="15">
        <v>48.82278914229741</v>
      </c>
      <c r="J33" s="3" t="str">
        <f t="shared" si="0"/>
        <v>Outliers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15">
        <v>60.954503770355387</v>
      </c>
      <c r="F34" s="15">
        <v>56.566625190273214</v>
      </c>
      <c r="G34" s="15">
        <v>52.757636523489893</v>
      </c>
      <c r="H34" s="15">
        <v>58.573745819239107</v>
      </c>
      <c r="I34" s="15">
        <v>55.877485757475611</v>
      </c>
      <c r="J34" s="3" t="str">
        <f t="shared" si="0"/>
        <v>Normal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15">
        <v>48.836600614978856</v>
      </c>
      <c r="F35" s="15">
        <v>53.574123584015808</v>
      </c>
      <c r="G35" s="15">
        <v>45.4407236899278</v>
      </c>
      <c r="H35" s="15">
        <v>52.571660698465635</v>
      </c>
      <c r="I35" s="15">
        <v>50.40237956573376</v>
      </c>
      <c r="J35" s="3" t="str">
        <f t="shared" si="0"/>
        <v>Normal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15">
        <v>69.278042796109958</v>
      </c>
      <c r="F36" s="15">
        <v>66.296807256241365</v>
      </c>
      <c r="G36" s="15">
        <v>63.29117763228772</v>
      </c>
      <c r="H36" s="15">
        <v>68.583761285681931</v>
      </c>
      <c r="I36" s="15">
        <v>65.161103728950692</v>
      </c>
      <c r="J36" s="3" t="str">
        <f t="shared" si="0"/>
        <v>Normal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15">
        <v>60.620856501972177</v>
      </c>
      <c r="F37" s="15">
        <v>58.509393663113372</v>
      </c>
      <c r="G37" s="15">
        <v>59.763201012295205</v>
      </c>
      <c r="H37" s="15">
        <v>71.305011989298066</v>
      </c>
      <c r="I37" s="15">
        <v>54.4626337977109</v>
      </c>
      <c r="J37" s="3" t="str">
        <f t="shared" si="0"/>
        <v>Normal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15">
        <v>70.953810966011346</v>
      </c>
      <c r="F38" s="15">
        <v>65.610252652121829</v>
      </c>
      <c r="G38" s="15">
        <v>61.880322560448576</v>
      </c>
      <c r="H38" s="15">
        <v>58.697443574899587</v>
      </c>
      <c r="I38" s="15">
        <v>59.729622447200839</v>
      </c>
      <c r="J38" s="3" t="str">
        <f t="shared" si="0"/>
        <v>Normal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15">
        <v>61.285170669499337</v>
      </c>
      <c r="F39" s="15">
        <v>57.140169595783505</v>
      </c>
      <c r="G39" s="15">
        <v>52.375782872515352</v>
      </c>
      <c r="H39" s="15">
        <v>60.899607895635789</v>
      </c>
      <c r="I39" s="15">
        <v>68.450478581024427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15">
        <v>70.450217975753873</v>
      </c>
      <c r="F40" s="15">
        <v>71.433009740625209</v>
      </c>
      <c r="G40" s="15">
        <v>71.136858991837258</v>
      </c>
      <c r="H40" s="15">
        <v>73.785898854872258</v>
      </c>
      <c r="I40" s="15">
        <v>68.904324404572421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15">
        <v>66.082361669185445</v>
      </c>
      <c r="F41" s="15">
        <v>68.65713579126826</v>
      </c>
      <c r="G41" s="15">
        <v>67.37243796949565</v>
      </c>
      <c r="H41" s="15">
        <v>68.81458527042254</v>
      </c>
      <c r="I41" s="15">
        <v>56.833027378284505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15">
        <v>61.529323857868299</v>
      </c>
      <c r="F42" s="15">
        <v>66.133601195159798</v>
      </c>
      <c r="G42" s="15">
        <v>66.077019941076315</v>
      </c>
      <c r="H42" s="15">
        <v>64.980811787155957</v>
      </c>
      <c r="I42" s="15">
        <v>63.039006263206353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15">
        <v>76.042668410806854</v>
      </c>
      <c r="F43" s="15">
        <v>78.257589298999363</v>
      </c>
      <c r="G43" s="15">
        <v>70.844783310383079</v>
      </c>
      <c r="H43" s="15">
        <v>69.386481501155842</v>
      </c>
      <c r="I43" s="15">
        <v>65.851682703314282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15">
        <v>81.297112846362722</v>
      </c>
      <c r="F44" s="15">
        <v>78.101004075138846</v>
      </c>
      <c r="G44" s="15">
        <v>64.445406893833407</v>
      </c>
      <c r="H44" s="15">
        <v>79.875022081118274</v>
      </c>
      <c r="I44" s="15">
        <v>79.439919134728683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15">
        <v>75.15722042285708</v>
      </c>
      <c r="F45" s="15">
        <v>73.004224517589179</v>
      </c>
      <c r="G45" s="15">
        <v>71.016983137593229</v>
      </c>
      <c r="H45" s="15">
        <v>74.09539439851433</v>
      </c>
      <c r="I45" s="15">
        <v>74.827836740730575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15">
        <v>74.144429975515706</v>
      </c>
      <c r="F46" s="15">
        <v>77.150431803355005</v>
      </c>
      <c r="G46" s="15">
        <v>62.126894030183287</v>
      </c>
      <c r="H46" s="15">
        <v>0</v>
      </c>
      <c r="I46" s="15" t="s">
        <v>195</v>
      </c>
      <c r="J46" s="3" t="str">
        <f t="shared" si="0"/>
        <v>Outliers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15">
        <v>65.224323968281325</v>
      </c>
      <c r="F47" s="15">
        <v>67.999010540250836</v>
      </c>
      <c r="G47" s="15">
        <v>0</v>
      </c>
      <c r="H47" s="15">
        <v>70.264359107766595</v>
      </c>
      <c r="I47" s="15">
        <v>68.923126057124847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15">
        <v>79.149005947301845</v>
      </c>
      <c r="F48" s="15">
        <v>79.093789895992785</v>
      </c>
      <c r="G48" s="15">
        <v>77.971249558685543</v>
      </c>
      <c r="H48" s="15">
        <v>79.340734134880847</v>
      </c>
      <c r="I48" s="15">
        <v>81.89546385137146</v>
      </c>
      <c r="J48" s="3" t="str">
        <f t="shared" si="0"/>
        <v>Outliers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15">
        <v>42.739222523579016</v>
      </c>
      <c r="F49" s="15">
        <v>42.847806542323958</v>
      </c>
      <c r="G49" s="15">
        <v>34.294031255964732</v>
      </c>
      <c r="H49" s="15">
        <v>41.304523682046927</v>
      </c>
      <c r="I49" s="15">
        <v>36.879899057791313</v>
      </c>
      <c r="J49" s="3" t="str">
        <f t="shared" ref="J49:J80" si="1">IF(AND(I49&lt;$M$21,I49&gt;$M$22),"Normal","Outliers")</f>
        <v>Outliers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15">
        <v>57.418200547741783</v>
      </c>
      <c r="F50" s="15">
        <v>55.514226649225606</v>
      </c>
      <c r="G50" s="15">
        <v>55.429204280005138</v>
      </c>
      <c r="H50" s="15">
        <v>57.419394617488194</v>
      </c>
      <c r="I50" s="15">
        <v>61.799691136466173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15">
        <v>63.063275656714559</v>
      </c>
      <c r="F51" s="15">
        <v>72.272382391163731</v>
      </c>
      <c r="G51" s="15">
        <v>63.188035812476727</v>
      </c>
      <c r="H51" s="15">
        <v>71.119284594993644</v>
      </c>
      <c r="I51" s="15">
        <v>74.009115127749297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15">
        <v>65.076388107165641</v>
      </c>
      <c r="F52" s="15">
        <v>55.147113882690626</v>
      </c>
      <c r="G52" s="15">
        <v>59.732200620686172</v>
      </c>
      <c r="H52" s="15">
        <v>0</v>
      </c>
      <c r="I52" s="15">
        <v>59.109422791265963</v>
      </c>
      <c r="J52" s="3" t="str">
        <f t="shared" si="1"/>
        <v>Normal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15">
        <v>70.492121647630768</v>
      </c>
      <c r="F53" s="15">
        <v>72.925675109239648</v>
      </c>
      <c r="G53" s="15">
        <v>72.581411997221537</v>
      </c>
      <c r="H53" s="15">
        <v>74.328605232097729</v>
      </c>
      <c r="I53" s="15">
        <v>79.080108559634326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15">
        <v>66.82819960874977</v>
      </c>
      <c r="F54" s="15">
        <v>66.897852310235777</v>
      </c>
      <c r="G54" s="15">
        <v>0</v>
      </c>
      <c r="H54" s="15">
        <v>69.52518343426118</v>
      </c>
      <c r="I54" s="15">
        <v>65.894024421498571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15">
        <v>66.353305107506444</v>
      </c>
      <c r="F55" s="15">
        <v>65.909121964383417</v>
      </c>
      <c r="G55" s="15">
        <v>61.744677695193417</v>
      </c>
      <c r="H55" s="15">
        <v>60.730766293264395</v>
      </c>
      <c r="I55" s="15">
        <v>60.974997831473523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15">
        <v>74.371543457799362</v>
      </c>
      <c r="F56" s="15">
        <v>70.41700533302398</v>
      </c>
      <c r="G56" s="15">
        <v>71.580428414934346</v>
      </c>
      <c r="H56" s="15">
        <v>72.85943929578832</v>
      </c>
      <c r="I56" s="15">
        <v>75.337748614899567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15">
        <v>64.815698173313379</v>
      </c>
      <c r="F57" s="15">
        <v>64.186496324005333</v>
      </c>
      <c r="G57" s="15">
        <v>62.492255543081257</v>
      </c>
      <c r="H57" s="15">
        <v>59.798817350804647</v>
      </c>
      <c r="I57" s="15">
        <v>59.663486977264149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15">
        <v>55.072480902899542</v>
      </c>
      <c r="F58" s="15">
        <v>52.525369332253348</v>
      </c>
      <c r="G58" s="15">
        <v>57.938665471467708</v>
      </c>
      <c r="H58" s="15">
        <v>44.896784578096138</v>
      </c>
      <c r="I58" s="15" t="s">
        <v>195</v>
      </c>
      <c r="J58" s="3" t="str">
        <f t="shared" si="1"/>
        <v>Outliers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15">
        <v>81.62654888874718</v>
      </c>
      <c r="F59" s="15">
        <v>69.877771405495309</v>
      </c>
      <c r="G59" s="15">
        <v>72.708599077513853</v>
      </c>
      <c r="H59" s="15">
        <v>71.751666674764152</v>
      </c>
      <c r="I59" s="15">
        <v>71.578559867583095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15">
        <v>70.353499010375657</v>
      </c>
      <c r="F60" s="15">
        <v>72.578409294327301</v>
      </c>
      <c r="G60" s="15">
        <v>68.426708793245638</v>
      </c>
      <c r="H60" s="15">
        <v>72.087458947855836</v>
      </c>
      <c r="I60" s="15">
        <v>72.05103443905341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15">
        <v>64.507016223391773</v>
      </c>
      <c r="F61" s="15">
        <v>65.278163731910965</v>
      </c>
      <c r="G61" s="15">
        <v>64.445665657747398</v>
      </c>
      <c r="H61" s="15">
        <v>62.649218110042391</v>
      </c>
      <c r="I61" s="15">
        <v>62.805597689237224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15">
        <v>59.844218895936251</v>
      </c>
      <c r="F62" s="15">
        <v>48.72836154942663</v>
      </c>
      <c r="G62" s="15">
        <v>57.911548430378559</v>
      </c>
      <c r="H62" s="15">
        <v>61.965498986330523</v>
      </c>
      <c r="I62" s="15">
        <v>59.232263277425524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15">
        <v>73.026290679022907</v>
      </c>
      <c r="F63" s="15">
        <v>71.760899120472857</v>
      </c>
      <c r="G63" s="15">
        <v>0</v>
      </c>
      <c r="H63" s="15">
        <v>67.343786039960222</v>
      </c>
      <c r="I63" s="15">
        <v>65.768127198876911</v>
      </c>
      <c r="J63" s="3" t="str">
        <f t="shared" si="1"/>
        <v>Normal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15">
        <v>0</v>
      </c>
      <c r="F64" s="15">
        <v>0</v>
      </c>
      <c r="G64" s="15">
        <v>0</v>
      </c>
      <c r="H64" s="15">
        <v>63.79029435256772</v>
      </c>
      <c r="I64" s="15">
        <v>59.114229491210303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15">
        <v>68.36351451624607</v>
      </c>
      <c r="F65" s="15">
        <v>68.984008393141551</v>
      </c>
      <c r="G65" s="15">
        <v>64.318858390477899</v>
      </c>
      <c r="H65" s="15">
        <v>66.345930605859181</v>
      </c>
      <c r="I65" s="15">
        <v>59.110576403938907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15">
        <v>76.968108994923227</v>
      </c>
      <c r="F66" s="15">
        <v>78.518139366707487</v>
      </c>
      <c r="G66" s="15">
        <v>75.935501281281603</v>
      </c>
      <c r="H66" s="15">
        <v>76.697754260444285</v>
      </c>
      <c r="I66" s="15">
        <v>74.089662275653751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15">
        <v>68.162949418381118</v>
      </c>
      <c r="F67" s="15">
        <v>65.828239212198284</v>
      </c>
      <c r="G67" s="15">
        <v>61.975799883690073</v>
      </c>
      <c r="H67" s="15">
        <v>62.348154001966883</v>
      </c>
      <c r="I67" s="15">
        <v>64.751262234060931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15">
        <v>82.170756858481013</v>
      </c>
      <c r="F68" s="15">
        <v>73.748550513381176</v>
      </c>
      <c r="G68" s="15">
        <v>79.994859007654512</v>
      </c>
      <c r="H68" s="15">
        <v>80.602234767614291</v>
      </c>
      <c r="I68" s="15" t="s">
        <v>195</v>
      </c>
      <c r="J68" s="3" t="str">
        <f t="shared" si="1"/>
        <v>Outliers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15">
        <v>69.660335898016811</v>
      </c>
      <c r="F69" s="15">
        <v>71.556038557177445</v>
      </c>
      <c r="G69" s="15">
        <v>69.773324363489479</v>
      </c>
      <c r="H69" s="15">
        <v>69.483604099050794</v>
      </c>
      <c r="I69" s="15">
        <v>65.524909852525255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15">
        <v>82.907632170170814</v>
      </c>
      <c r="F70" s="15">
        <v>78.396507707087494</v>
      </c>
      <c r="G70" s="15">
        <v>76.764937735843745</v>
      </c>
      <c r="H70" s="15">
        <v>80.685393772012404</v>
      </c>
      <c r="I70" s="15">
        <v>79.041330121316136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15">
        <v>64.151145793345336</v>
      </c>
      <c r="F71" s="15">
        <v>65.112371246239036</v>
      </c>
      <c r="G71" s="15">
        <v>63.372249054776276</v>
      </c>
      <c r="H71" s="15">
        <v>60.606305134145487</v>
      </c>
      <c r="I71" s="15">
        <v>51.202245901495779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15">
        <v>66.652476326558599</v>
      </c>
      <c r="F72" s="15">
        <v>66.858938062471893</v>
      </c>
      <c r="G72" s="15">
        <v>63.507566845552887</v>
      </c>
      <c r="H72" s="15">
        <v>66.184024257075762</v>
      </c>
      <c r="I72" s="15" t="s">
        <v>195</v>
      </c>
      <c r="J72" s="3" t="str">
        <f t="shared" si="1"/>
        <v>Outliers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15">
        <v>73.778102244047176</v>
      </c>
      <c r="F73" s="15">
        <v>69.714050069749149</v>
      </c>
      <c r="G73" s="15">
        <v>63.652054063331562</v>
      </c>
      <c r="H73" s="15">
        <v>67.853504627826027</v>
      </c>
      <c r="I73" s="15">
        <v>66.8232068954661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15">
        <v>63.706820137080356</v>
      </c>
      <c r="F74" s="15">
        <v>62.668723447963934</v>
      </c>
      <c r="G74" s="15">
        <v>60.913469174497592</v>
      </c>
      <c r="H74" s="15">
        <v>54.853147426215642</v>
      </c>
      <c r="I74" s="15">
        <v>57.282618099857949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15">
        <v>72.100512860847999</v>
      </c>
      <c r="F75" s="15">
        <v>71.51625894342699</v>
      </c>
      <c r="G75" s="15">
        <v>67.516664439630844</v>
      </c>
      <c r="H75" s="15">
        <v>70.230319619945959</v>
      </c>
      <c r="I75" s="15">
        <v>66.719477164102173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15">
        <v>60.552126361245726</v>
      </c>
      <c r="F76" s="15">
        <v>68.755759312104516</v>
      </c>
      <c r="G76" s="15">
        <v>60.344820738445392</v>
      </c>
      <c r="H76" s="15">
        <v>58.945502837961548</v>
      </c>
      <c r="I76" s="15" t="s">
        <v>195</v>
      </c>
      <c r="J76" s="3" t="str">
        <f t="shared" si="1"/>
        <v>Outliers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15">
        <v>70.948841985786814</v>
      </c>
      <c r="F77" s="15">
        <v>68.451591441582366</v>
      </c>
      <c r="G77" s="15">
        <v>66.247353803561467</v>
      </c>
      <c r="H77" s="15">
        <v>68.40893962958188</v>
      </c>
      <c r="I77" s="15">
        <v>68.83011641361108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15">
        <v>73.42286715147867</v>
      </c>
      <c r="F78" s="15">
        <v>69.565465489053452</v>
      </c>
      <c r="G78" s="15">
        <v>67.553131428105957</v>
      </c>
      <c r="H78" s="15">
        <v>75.466477373941004</v>
      </c>
      <c r="I78" s="15">
        <v>73.77778081059293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15">
        <v>80.911748333439789</v>
      </c>
      <c r="F79" s="15">
        <v>77.640611380354983</v>
      </c>
      <c r="G79" s="15">
        <v>76.556650387547407</v>
      </c>
      <c r="H79" s="15">
        <v>78.449118870061653</v>
      </c>
      <c r="I79" s="15" t="s">
        <v>195</v>
      </c>
      <c r="J79" s="3" t="str">
        <f t="shared" si="1"/>
        <v>Outliers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15">
        <v>72.380476747891493</v>
      </c>
      <c r="F80" s="15">
        <v>71.060533405919784</v>
      </c>
      <c r="G80" s="15">
        <v>68.904440068814537</v>
      </c>
      <c r="H80" s="15">
        <v>74.257012507494622</v>
      </c>
      <c r="I80" s="15">
        <v>70.700011511739064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15">
        <v>64.984087682028772</v>
      </c>
      <c r="F81" s="15">
        <v>64.442976173089178</v>
      </c>
      <c r="G81" s="15">
        <v>67.659011990926388</v>
      </c>
      <c r="H81" s="15">
        <v>67.359418681482254</v>
      </c>
      <c r="I81" s="15">
        <v>63.53808576907668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15">
        <v>57.86953880109067</v>
      </c>
      <c r="F82" s="15">
        <v>54.699443485696953</v>
      </c>
      <c r="G82" s="15">
        <v>53.121901367760451</v>
      </c>
      <c r="H82" s="15">
        <v>54.730209103821494</v>
      </c>
      <c r="I82" s="15">
        <v>53.699795345956026</v>
      </c>
      <c r="J82" s="3" t="str">
        <f t="shared" si="2"/>
        <v>Normal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15">
        <v>81.282208153092199</v>
      </c>
      <c r="F83" s="15">
        <v>80.82879837765357</v>
      </c>
      <c r="G83" s="15">
        <v>79.244774324502984</v>
      </c>
      <c r="H83" s="15">
        <v>76.042208888763625</v>
      </c>
      <c r="I83" s="15">
        <v>79.228702567169691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15">
        <v>70.936665603124908</v>
      </c>
      <c r="F84" s="15">
        <v>71.821249897242978</v>
      </c>
      <c r="G84" s="15">
        <v>71.821249897242964</v>
      </c>
      <c r="H84" s="15">
        <v>69.690000767670497</v>
      </c>
      <c r="I84" s="15" t="s">
        <v>195</v>
      </c>
      <c r="J84" s="3" t="str">
        <f t="shared" si="2"/>
        <v>Outliers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15">
        <v>68.126929957466913</v>
      </c>
      <c r="F85" s="15">
        <v>70.70424778555072</v>
      </c>
      <c r="G85" s="15">
        <v>68.575739812428935</v>
      </c>
      <c r="H85" s="15">
        <v>74.467148052194901</v>
      </c>
      <c r="I85" s="15">
        <v>73.168692124214388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15">
        <v>67.986587115803005</v>
      </c>
      <c r="F86" s="15">
        <v>66.993095596086818</v>
      </c>
      <c r="G86" s="15">
        <v>65.963417293664733</v>
      </c>
      <c r="H86" s="15">
        <v>64.651620473394971</v>
      </c>
      <c r="I86" s="15">
        <v>66.32441148227575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15">
        <v>80.165968489850755</v>
      </c>
      <c r="F87" s="15">
        <v>78.464900078889286</v>
      </c>
      <c r="G87" s="15">
        <v>84.906527227591567</v>
      </c>
      <c r="H87" s="15">
        <v>80.203197387700641</v>
      </c>
      <c r="I87" s="15">
        <v>80.85801602105218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15">
        <v>70.974871862575057</v>
      </c>
      <c r="F88" s="15">
        <v>69.770446640985952</v>
      </c>
      <c r="G88" s="15">
        <v>69.79560803791307</v>
      </c>
      <c r="H88" s="15">
        <v>71.327722251693942</v>
      </c>
      <c r="I88" s="15">
        <v>71.245121005917412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15">
        <v>82.61812243603282</v>
      </c>
      <c r="F89" s="15">
        <v>77.173113474083337</v>
      </c>
      <c r="G89" s="15">
        <v>73.727996060060264</v>
      </c>
      <c r="H89" s="15">
        <v>0</v>
      </c>
      <c r="I89" s="15" t="s">
        <v>195</v>
      </c>
      <c r="J89" s="3" t="str">
        <f t="shared" si="2"/>
        <v>Outliers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15">
        <v>72.92889019604965</v>
      </c>
      <c r="F90" s="15">
        <v>68.10427946681969</v>
      </c>
      <c r="G90" s="15">
        <v>67.868672475542553</v>
      </c>
      <c r="H90" s="15">
        <v>68.020754876338955</v>
      </c>
      <c r="I90" s="15">
        <v>68.355602181149578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15">
        <v>66.155935212177724</v>
      </c>
      <c r="F91" s="15">
        <v>66.239944227249325</v>
      </c>
      <c r="G91" s="15">
        <v>60.730181973579946</v>
      </c>
      <c r="H91" s="15">
        <v>65.803182906638995</v>
      </c>
      <c r="I91" s="15">
        <v>63.739940393986757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15">
        <v>0</v>
      </c>
      <c r="F92" s="15">
        <v>75.365432995852728</v>
      </c>
      <c r="G92" s="15">
        <v>71.792669318734497</v>
      </c>
      <c r="H92" s="15">
        <v>73.940709709499757</v>
      </c>
      <c r="I92" s="15">
        <v>75.51216880330584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15">
        <v>72.42817124894664</v>
      </c>
      <c r="F93" s="15">
        <v>73.197580005787529</v>
      </c>
      <c r="G93" s="15">
        <v>75.05734956261098</v>
      </c>
      <c r="H93" s="15">
        <v>72.758451786930053</v>
      </c>
      <c r="I93" s="15" t="s">
        <v>195</v>
      </c>
      <c r="J93" s="3" t="str">
        <f t="shared" si="2"/>
        <v>Outliers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15">
        <v>63.91548220432832</v>
      </c>
      <c r="F94" s="15">
        <v>62.725440352564654</v>
      </c>
      <c r="G94" s="15">
        <v>62.516860365868922</v>
      </c>
      <c r="H94" s="15">
        <v>63.815702658750283</v>
      </c>
      <c r="I94" s="15">
        <v>60.977809109103596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15">
        <v>69.706910220112633</v>
      </c>
      <c r="F95" s="15">
        <v>69.165202054120286</v>
      </c>
      <c r="G95" s="15">
        <v>68.090081575956759</v>
      </c>
      <c r="H95" s="15">
        <v>67.458032268040583</v>
      </c>
      <c r="I95" s="15">
        <v>64.146858882822528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15">
        <v>61.705379873945368</v>
      </c>
      <c r="F96" s="15">
        <v>59.978583013783059</v>
      </c>
      <c r="G96" s="15">
        <v>54.986648052354781</v>
      </c>
      <c r="H96" s="15">
        <v>61.43202652526054</v>
      </c>
      <c r="I96" s="15">
        <v>63.511886883069721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15">
        <v>72.628021992047508</v>
      </c>
      <c r="F97" s="15">
        <v>69.391419567931152</v>
      </c>
      <c r="G97" s="15">
        <v>63.694783595430529</v>
      </c>
      <c r="H97" s="15">
        <v>68.373429993421325</v>
      </c>
      <c r="I97" s="15">
        <v>68.638477035929398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15">
        <v>76.754151450346512</v>
      </c>
      <c r="F98" s="15">
        <v>74.32687093929043</v>
      </c>
      <c r="G98" s="15">
        <v>67.455129989985025</v>
      </c>
      <c r="H98" s="15">
        <v>71.310533517193619</v>
      </c>
      <c r="I98" s="15" t="s">
        <v>195</v>
      </c>
      <c r="J98" s="3" t="str">
        <f t="shared" si="2"/>
        <v>Outliers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5">
        <v>75.876980479560359</v>
      </c>
      <c r="F99" s="15">
        <v>70.579946072420668</v>
      </c>
      <c r="G99" s="15">
        <v>65.522491161563323</v>
      </c>
      <c r="H99" s="15">
        <v>67.885393813707992</v>
      </c>
      <c r="I99" s="15">
        <v>69.660932039643015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5">
        <v>66.42179751595512</v>
      </c>
      <c r="F100" s="15">
        <v>67.483756188546678</v>
      </c>
      <c r="G100" s="15">
        <v>67.115322976773356</v>
      </c>
      <c r="H100" s="15">
        <v>67.771222016295198</v>
      </c>
      <c r="I100" s="15">
        <v>70.87873022858652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5">
        <v>63.291699970306034</v>
      </c>
      <c r="F101" s="15">
        <v>65.702434013362335</v>
      </c>
      <c r="G101" s="15">
        <v>64.408641232048154</v>
      </c>
      <c r="H101" s="15">
        <v>59.788399997771521</v>
      </c>
      <c r="I101" s="15">
        <v>61.847105265566412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5">
        <v>67.195099299643971</v>
      </c>
      <c r="F102" s="15">
        <v>65.377434819758079</v>
      </c>
      <c r="G102" s="15">
        <v>61.865491694130348</v>
      </c>
      <c r="H102" s="15">
        <v>69.834148196727014</v>
      </c>
      <c r="I102" s="15">
        <v>66.039870599099473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5">
        <v>74.075688482860727</v>
      </c>
      <c r="F103" s="15">
        <v>72.918050235628243</v>
      </c>
      <c r="G103" s="15">
        <v>66.416520263171279</v>
      </c>
      <c r="H103" s="15">
        <v>71.732327736928809</v>
      </c>
      <c r="I103" s="15">
        <v>72.303863893817947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5">
        <v>64.923759206433473</v>
      </c>
      <c r="F104" s="15">
        <v>67.188207270073761</v>
      </c>
      <c r="G104" s="15">
        <v>69.291252454081658</v>
      </c>
      <c r="H104" s="15">
        <v>63.044720082557625</v>
      </c>
      <c r="I104" s="15">
        <v>62.256130423194058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5">
        <v>58.713374853956644</v>
      </c>
      <c r="F105" s="15">
        <v>55.47158774973191</v>
      </c>
      <c r="G105" s="15">
        <v>58.398347759930523</v>
      </c>
      <c r="H105" s="15">
        <v>56.534824859876117</v>
      </c>
      <c r="I105" s="15">
        <v>51.739461493547026</v>
      </c>
      <c r="J105" s="3" t="str">
        <f t="shared" si="2"/>
        <v>Normal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5">
        <v>50.523487852686486</v>
      </c>
      <c r="F106" s="15">
        <v>49.090316400693801</v>
      </c>
      <c r="G106" s="15">
        <v>44.071365690012406</v>
      </c>
      <c r="H106" s="15">
        <v>42.491115072383224</v>
      </c>
      <c r="I106" s="15">
        <v>39.088457858005974</v>
      </c>
      <c r="J106" s="3" t="str">
        <f t="shared" si="2"/>
        <v>Outliers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5">
        <v>72.031674631387773</v>
      </c>
      <c r="F107" s="15">
        <v>67.886308110560805</v>
      </c>
      <c r="G107" s="15">
        <v>68.238235854872627</v>
      </c>
      <c r="H107" s="15">
        <v>70.452557042390836</v>
      </c>
      <c r="I107" s="15">
        <v>67.528146679411122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5">
        <v>61.198008976615817</v>
      </c>
      <c r="F108" s="15">
        <v>65.486831799689185</v>
      </c>
      <c r="G108" s="15">
        <v>62.792051850722409</v>
      </c>
      <c r="H108" s="15">
        <v>64.972905432118495</v>
      </c>
      <c r="I108" s="15">
        <v>60.462350495605378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5">
        <v>63.875649018261839</v>
      </c>
      <c r="F109" s="15">
        <v>64.392466009880451</v>
      </c>
      <c r="G109" s="15">
        <v>58.043524988531338</v>
      </c>
      <c r="H109" s="15">
        <v>60.804309480112614</v>
      </c>
      <c r="I109" s="15">
        <v>62.803808472809642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5">
        <v>71.849669327387275</v>
      </c>
      <c r="F110" s="15">
        <v>71.949164250719093</v>
      </c>
      <c r="G110" s="15">
        <v>66.727577821230454</v>
      </c>
      <c r="H110" s="15">
        <v>71.191043294076337</v>
      </c>
      <c r="I110" s="15">
        <v>71.840399935610421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5">
        <v>76.018023326558463</v>
      </c>
      <c r="F111" s="15">
        <v>71.34066315239501</v>
      </c>
      <c r="G111" s="15">
        <v>72.777785946260593</v>
      </c>
      <c r="H111" s="15">
        <v>71.190374884523393</v>
      </c>
      <c r="I111" s="15">
        <v>73.161806099452718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5">
        <v>78.900657801305229</v>
      </c>
      <c r="F112" s="15">
        <v>78.217153240703482</v>
      </c>
      <c r="G112" s="15">
        <v>76.067893623368278</v>
      </c>
      <c r="H112" s="15">
        <v>77.243278213494946</v>
      </c>
      <c r="I112" s="15">
        <v>72.567604974337016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5">
        <v>83.029874159751088</v>
      </c>
      <c r="F113" s="15">
        <v>86.117059061832862</v>
      </c>
      <c r="G113" s="15">
        <v>80.713028282144649</v>
      </c>
      <c r="H113" s="15">
        <v>83.796314135353995</v>
      </c>
      <c r="I113" s="15">
        <v>78.972766250230748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5">
        <v>81.097439947185919</v>
      </c>
      <c r="F114" s="15">
        <v>80.244503095387842</v>
      </c>
      <c r="G114" s="15">
        <v>77.667574788314525</v>
      </c>
      <c r="H114" s="14">
        <v>0</v>
      </c>
      <c r="I114" s="14" t="s">
        <v>195</v>
      </c>
      <c r="J114" s="3" t="str">
        <f t="shared" si="3"/>
        <v>Outliers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5">
        <v>57.501410731759997</v>
      </c>
      <c r="F115" s="15">
        <v>55.969724180409109</v>
      </c>
      <c r="G115" s="15">
        <v>55.841688927835229</v>
      </c>
      <c r="H115" s="15">
        <v>60.372533812299821</v>
      </c>
      <c r="I115" s="15">
        <v>54.281288063578806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5">
        <v>66.074467529644096</v>
      </c>
      <c r="F116" s="15">
        <v>64.50586087517101</v>
      </c>
      <c r="G116" s="15">
        <v>61.000171126679682</v>
      </c>
      <c r="H116" s="15">
        <v>63.294902417139888</v>
      </c>
      <c r="I116" s="15" t="s">
        <v>195</v>
      </c>
      <c r="J116" s="3" t="str">
        <f t="shared" si="3"/>
        <v>Outliers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5">
        <v>64.800411869550743</v>
      </c>
      <c r="F117" s="15">
        <v>60.760963037286899</v>
      </c>
      <c r="G117" s="15">
        <v>60.210480893913562</v>
      </c>
      <c r="H117" s="15">
        <v>58.009058859867878</v>
      </c>
      <c r="I117" s="15" t="s">
        <v>195</v>
      </c>
      <c r="J117" s="3" t="str">
        <f t="shared" si="3"/>
        <v>Outliers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5">
        <v>54.068779438170942</v>
      </c>
      <c r="F118" s="15">
        <v>58.588191188872273</v>
      </c>
      <c r="G118" s="15">
        <v>60.541345291848813</v>
      </c>
      <c r="H118" s="15">
        <v>61.068748328083011</v>
      </c>
      <c r="I118" s="15">
        <v>59.377501865257273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5">
        <v>69.460336917873065</v>
      </c>
      <c r="F119" s="15">
        <v>68.322510304218</v>
      </c>
      <c r="G119" s="15">
        <v>67.083668819582016</v>
      </c>
      <c r="H119" s="15">
        <v>74.163396850230825</v>
      </c>
      <c r="I119" s="15">
        <v>66.973885811842209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5">
        <v>60.956689256829087</v>
      </c>
      <c r="F120" s="15">
        <v>59.293144362807404</v>
      </c>
      <c r="G120" s="15">
        <v>59.461043623264096</v>
      </c>
      <c r="H120" s="15">
        <v>64.823916260251053</v>
      </c>
      <c r="I120" s="15">
        <v>63.251474530615567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5">
        <v>56.027483767200216</v>
      </c>
      <c r="F121" s="15">
        <v>60.62141978711243</v>
      </c>
      <c r="G121" s="15">
        <v>58.770680730595281</v>
      </c>
      <c r="H121" s="15">
        <v>66.554725371600782</v>
      </c>
      <c r="I121" s="15">
        <v>61.842951031355632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5">
        <v>58.402991913636512</v>
      </c>
      <c r="F122" s="15">
        <v>74.805005031840452</v>
      </c>
      <c r="G122" s="15">
        <v>68.086060102188469</v>
      </c>
      <c r="H122" s="15">
        <v>78.217183232810413</v>
      </c>
      <c r="I122" s="15" t="s">
        <v>195</v>
      </c>
      <c r="J122" s="3" t="str">
        <f t="shared" si="3"/>
        <v>Outliers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5">
        <v>69.240682297795573</v>
      </c>
      <c r="F123" s="15">
        <v>65.121453581032625</v>
      </c>
      <c r="G123" s="15">
        <v>66.7626404863895</v>
      </c>
      <c r="H123" s="15">
        <v>68.107191075626005</v>
      </c>
      <c r="I123" s="15">
        <v>64.902015815620601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5">
        <v>68.857013273290974</v>
      </c>
      <c r="F124" s="15">
        <v>66.013058802717993</v>
      </c>
      <c r="G124" s="15">
        <v>61.107947083020619</v>
      </c>
      <c r="H124" s="15">
        <v>60.891848995529664</v>
      </c>
      <c r="I124" s="15">
        <v>63.770531657447904</v>
      </c>
      <c r="J124" s="3" t="str">
        <f t="shared" si="3"/>
        <v>Normal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5">
        <v>64.889770354293191</v>
      </c>
      <c r="F125" s="15">
        <v>63.975303020207363</v>
      </c>
      <c r="G125" s="15">
        <v>66.54796452632155</v>
      </c>
      <c r="H125" s="15">
        <v>69.000527588242093</v>
      </c>
      <c r="I125" s="15">
        <v>70.236599509515614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5">
        <v>73.441543431874976</v>
      </c>
      <c r="F126" s="15">
        <v>74.995641487130555</v>
      </c>
      <c r="G126" s="15">
        <v>69.979574853813403</v>
      </c>
      <c r="H126" s="15">
        <v>66.615246700240931</v>
      </c>
      <c r="I126" s="15">
        <v>67.911276229024338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5">
        <v>63.830125542768691</v>
      </c>
      <c r="F127" s="15">
        <v>61.027219790238775</v>
      </c>
      <c r="G127" s="15">
        <v>55.257125478613943</v>
      </c>
      <c r="H127" s="15">
        <v>55.661318103181813</v>
      </c>
      <c r="I127" s="15">
        <v>57.883144696568458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5">
        <v>63.380507976917521</v>
      </c>
      <c r="F128" s="15">
        <v>62.411549037540972</v>
      </c>
      <c r="G128" s="14">
        <v>0</v>
      </c>
      <c r="H128" s="15">
        <v>65.531848447819812</v>
      </c>
      <c r="I128" s="15">
        <v>65.902657663450725</v>
      </c>
      <c r="J128" s="3" t="str">
        <f t="shared" si="3"/>
        <v>Normal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5">
        <v>68.137005529840977</v>
      </c>
      <c r="F129" s="15">
        <v>68.814581846219241</v>
      </c>
      <c r="G129" s="15">
        <v>69.062834016731827</v>
      </c>
      <c r="H129" s="15">
        <v>59.504588041333008</v>
      </c>
      <c r="I129" s="15">
        <v>60.461685995013326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5">
        <v>65.88554740511286</v>
      </c>
      <c r="F130" s="15">
        <v>72.042356448228986</v>
      </c>
      <c r="G130" s="15">
        <v>73.246212716406333</v>
      </c>
      <c r="H130" s="15">
        <v>71.150841067924318</v>
      </c>
      <c r="I130" s="15">
        <v>70.280637949891826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14">
        <v>0</v>
      </c>
      <c r="F131" s="15">
        <v>65.486831799689185</v>
      </c>
      <c r="G131" s="15">
        <v>69.988589833662843</v>
      </c>
      <c r="H131" s="15">
        <v>61.478973373973723</v>
      </c>
      <c r="I131" s="15" t="s">
        <v>195</v>
      </c>
      <c r="J131" s="3" t="str">
        <f t="shared" si="3"/>
        <v>Outliers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5">
        <v>66.526570252112023</v>
      </c>
      <c r="F132" s="15">
        <v>64.467631529208532</v>
      </c>
      <c r="G132" s="15">
        <v>60.040675475751591</v>
      </c>
      <c r="H132" s="15">
        <v>66.075507332814283</v>
      </c>
      <c r="I132" s="15">
        <v>64.025298507022782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15">
        <v>61.241856988450316</v>
      </c>
      <c r="F133" s="15">
        <v>61.433332121615905</v>
      </c>
      <c r="G133" s="15">
        <v>58.551751455989411</v>
      </c>
      <c r="H133" s="15">
        <v>63.105774006259651</v>
      </c>
      <c r="I133" s="15">
        <v>66.837250719369308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5">
        <v>73.583514179298987</v>
      </c>
      <c r="F134" s="15">
        <v>75.812907469549287</v>
      </c>
      <c r="G134" s="15">
        <v>69.196864617342158</v>
      </c>
      <c r="H134" s="15">
        <v>68.755833566924068</v>
      </c>
      <c r="I134" s="15">
        <v>63.334167950319618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5">
        <v>78.80377661904997</v>
      </c>
      <c r="F135" s="15">
        <v>77.685635173470828</v>
      </c>
      <c r="G135" s="15">
        <v>73.415173417335296</v>
      </c>
      <c r="H135" s="15">
        <v>79.896606215518233</v>
      </c>
      <c r="I135" s="15">
        <v>71.110693393771655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5">
        <v>63.102440705610654</v>
      </c>
      <c r="F136" s="15">
        <v>67.110864131894559</v>
      </c>
      <c r="G136" s="15">
        <v>60.170121272328316</v>
      </c>
      <c r="H136" s="15">
        <v>63.741663451367145</v>
      </c>
      <c r="I136" s="15">
        <v>62.167628921833021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5">
        <v>70.015429013836894</v>
      </c>
      <c r="F137" s="15">
        <v>70.690398230822382</v>
      </c>
      <c r="G137" s="15">
        <v>59.529414300522177</v>
      </c>
      <c r="H137" s="15">
        <v>62.465555833571074</v>
      </c>
      <c r="I137" s="15">
        <v>61.421903011931597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5">
        <v>67.538957074946708</v>
      </c>
      <c r="F138" s="15">
        <v>69.446558158097361</v>
      </c>
      <c r="G138" s="15">
        <v>62.76259595951781</v>
      </c>
      <c r="H138" s="15">
        <v>71.066161905218152</v>
      </c>
      <c r="I138" s="15">
        <v>67.697262644388928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5">
        <v>70.245267860077888</v>
      </c>
      <c r="F139" s="15">
        <v>65.675828868882078</v>
      </c>
      <c r="G139" s="14">
        <v>0</v>
      </c>
      <c r="H139" s="15">
        <v>64.689681129816606</v>
      </c>
      <c r="I139" s="15" t="s">
        <v>195</v>
      </c>
      <c r="J139" s="3" t="str">
        <f t="shared" si="3"/>
        <v>Outliers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5">
        <v>72.656024685242954</v>
      </c>
      <c r="F140" s="15">
        <v>66.591277672511723</v>
      </c>
      <c r="G140" s="15">
        <v>70.733383247198532</v>
      </c>
      <c r="H140" s="15">
        <v>63.362354926626928</v>
      </c>
      <c r="I140" s="15">
        <v>52.028905341375399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5">
        <v>75.473776421053813</v>
      </c>
      <c r="F141" s="15">
        <v>72.342675004021586</v>
      </c>
      <c r="G141" s="15">
        <v>73.271088065051046</v>
      </c>
      <c r="H141" s="15">
        <v>67.403906657672081</v>
      </c>
      <c r="I141" s="15">
        <v>69.765271487522995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5">
        <v>69.578542170740405</v>
      </c>
      <c r="F142" s="15">
        <v>74.628589362405549</v>
      </c>
      <c r="G142" s="15">
        <v>63.377347866005572</v>
      </c>
      <c r="H142" s="15">
        <v>77.616565157531113</v>
      </c>
      <c r="I142" s="15">
        <v>73.702046789811888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5">
        <v>77.153441619045111</v>
      </c>
      <c r="F143" s="15">
        <v>80.28410329023032</v>
      </c>
      <c r="G143" s="15">
        <v>79.17870131146249</v>
      </c>
      <c r="H143" s="15">
        <v>74.71117051126113</v>
      </c>
      <c r="I143" s="15">
        <v>71.216921482831154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5">
        <v>63.295384219999562</v>
      </c>
      <c r="F144" s="15">
        <v>65.744874713553543</v>
      </c>
      <c r="G144" s="15">
        <v>64.108785916525761</v>
      </c>
      <c r="H144" s="15">
        <v>61.390817204079539</v>
      </c>
      <c r="I144" s="15">
        <v>58.81225067352409</v>
      </c>
      <c r="J144" s="3" t="str">
        <f t="shared" si="3"/>
        <v>Normal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5">
        <v>57.698551110001397</v>
      </c>
      <c r="F145" s="15">
        <v>66.935408057465267</v>
      </c>
      <c r="G145" s="15">
        <v>76.22706614965054</v>
      </c>
      <c r="H145" s="15">
        <v>76.907572245873695</v>
      </c>
      <c r="I145" s="15">
        <v>69.332671352539847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5">
        <v>55.734981276588023</v>
      </c>
      <c r="F146" s="15">
        <v>56.300751731533026</v>
      </c>
      <c r="G146" s="15">
        <v>54.071747778022718</v>
      </c>
      <c r="H146" s="15">
        <v>56.020429429012438</v>
      </c>
      <c r="I146" s="15">
        <v>54.914430819107587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5">
        <v>73.926623203145553</v>
      </c>
      <c r="F147" s="15">
        <v>69.297166329717854</v>
      </c>
      <c r="G147" s="15">
        <v>68.414320567509492</v>
      </c>
      <c r="H147" s="15">
        <v>63.054923944936739</v>
      </c>
      <c r="I147" s="15">
        <v>68.06134411630093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5">
        <v>64.168631925053177</v>
      </c>
      <c r="F148" s="15">
        <v>59.750281282840724</v>
      </c>
      <c r="G148" s="15">
        <v>63.595205084809251</v>
      </c>
      <c r="H148" s="15">
        <v>61.568542974205442</v>
      </c>
      <c r="I148" s="15">
        <v>62.281407915650263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5">
        <v>51.844339630987456</v>
      </c>
      <c r="F149" s="15">
        <v>53.112461778277677</v>
      </c>
      <c r="G149" s="15">
        <v>52.189997141696175</v>
      </c>
      <c r="H149" s="15">
        <v>60.173736711945168</v>
      </c>
      <c r="I149" s="15">
        <v>53.823878029860047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5">
        <v>77.803216015855241</v>
      </c>
      <c r="F150" s="15">
        <v>78.897271750143531</v>
      </c>
      <c r="G150" s="15">
        <v>75.057139498384956</v>
      </c>
      <c r="H150" s="15">
        <v>72.565640197555894</v>
      </c>
      <c r="I150" s="15">
        <v>72.611237074632641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5">
        <v>77.49988738994</v>
      </c>
      <c r="F151" s="15">
        <v>78.458434617774856</v>
      </c>
      <c r="G151" s="15">
        <v>73.59280259020953</v>
      </c>
      <c r="H151" s="15">
        <v>77.64298428162671</v>
      </c>
      <c r="I151" s="15">
        <v>75.922269308053274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5">
        <v>64.048555079500119</v>
      </c>
      <c r="F152" s="15">
        <v>64.028205159794467</v>
      </c>
      <c r="G152" s="15">
        <v>63.983212146486444</v>
      </c>
      <c r="H152" s="15">
        <v>60.789621566597738</v>
      </c>
      <c r="I152" s="15">
        <v>66.802623409286184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5">
        <v>66.859990292757089</v>
      </c>
      <c r="F153" s="15">
        <v>65.913152409581542</v>
      </c>
      <c r="G153" s="15">
        <v>60.654802114855102</v>
      </c>
      <c r="H153" s="15">
        <v>65.208547101888172</v>
      </c>
      <c r="I153" s="15">
        <v>63.996624835954883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5">
        <v>72.780625716558703</v>
      </c>
      <c r="F154" s="15">
        <v>62.569167995876775</v>
      </c>
      <c r="G154" s="15">
        <v>55.721059072463461</v>
      </c>
      <c r="H154" s="15">
        <v>59.620380348402115</v>
      </c>
      <c r="I154" s="15">
        <v>55.924599643781747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5">
        <v>69.269596465398706</v>
      </c>
      <c r="F155" s="15">
        <v>69.035121481298091</v>
      </c>
      <c r="G155" s="15">
        <v>67.354632591402037</v>
      </c>
      <c r="H155" s="15">
        <v>68.66157149518439</v>
      </c>
      <c r="I155" s="15">
        <v>64.903124960097387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5">
        <v>73.534754488418955</v>
      </c>
      <c r="F156" s="15">
        <v>70.828702688227466</v>
      </c>
      <c r="G156" s="15">
        <v>70.294343417312348</v>
      </c>
      <c r="H156" s="15">
        <v>77.575696810783043</v>
      </c>
      <c r="I156" s="15">
        <v>76.852959847965835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5">
        <v>70.9029999475772</v>
      </c>
      <c r="F157" s="15">
        <v>70.971299333236331</v>
      </c>
      <c r="G157" s="15">
        <v>69.976240153105167</v>
      </c>
      <c r="H157" s="15">
        <v>68.082977835637706</v>
      </c>
      <c r="I157" s="15" t="s">
        <v>195</v>
      </c>
      <c r="J157" s="3" t="str">
        <f t="shared" si="4"/>
        <v>Outliers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5">
        <v>80.390493461150854</v>
      </c>
      <c r="F158" s="15">
        <v>80.175537143688189</v>
      </c>
      <c r="G158" s="15">
        <v>75.306379125599847</v>
      </c>
      <c r="H158" s="15">
        <v>72.645272314162554</v>
      </c>
      <c r="I158" s="15">
        <v>76.103900201018575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5">
        <v>51.105182122067582</v>
      </c>
      <c r="F159" s="15">
        <v>47.732391663481934</v>
      </c>
      <c r="G159" s="15">
        <v>46.064622831324748</v>
      </c>
      <c r="H159" s="15">
        <v>39.373792571255564</v>
      </c>
      <c r="I159" s="15">
        <v>40.178969262971506</v>
      </c>
      <c r="J159" s="3" t="str">
        <f t="shared" si="4"/>
        <v>Outliers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5">
        <v>64.203591146148682</v>
      </c>
      <c r="F160" s="15">
        <v>65.354235939929879</v>
      </c>
      <c r="G160" s="15">
        <v>64.774896037865005</v>
      </c>
      <c r="H160" s="15">
        <v>68.770066545395991</v>
      </c>
      <c r="I160" s="15">
        <v>66.906422709192711</v>
      </c>
      <c r="J160" s="3" t="str">
        <f t="shared" si="4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0"/>
  <sheetViews>
    <sheetView workbookViewId="0">
      <selection activeCell="P6" sqref="P6"/>
    </sheetView>
  </sheetViews>
  <sheetFormatPr defaultRowHeight="12.75" x14ac:dyDescent="0.2"/>
  <cols>
    <col min="1" max="1" width="13.140625" style="4" customWidth="1"/>
    <col min="2" max="2" width="14.28515625" style="4" customWidth="1"/>
    <col min="3" max="3" width="12.28515625" style="4" bestFit="1" customWidth="1"/>
    <col min="4" max="4" width="19.85546875" style="4" bestFit="1" customWidth="1"/>
    <col min="5" max="9" width="9.140625" style="4"/>
    <col min="10" max="10" width="11.42578125" style="4" bestFit="1" customWidth="1"/>
    <col min="11" max="16384" width="9.140625" style="4"/>
  </cols>
  <sheetData>
    <row r="1" spans="1:13" x14ac:dyDescent="0.2">
      <c r="A1" s="1" t="s">
        <v>177</v>
      </c>
      <c r="B1" s="6"/>
      <c r="M1" s="4" t="s">
        <v>193</v>
      </c>
    </row>
    <row r="3" spans="1:13" x14ac:dyDescent="0.2">
      <c r="A3" s="2" t="s">
        <v>162</v>
      </c>
      <c r="B3" s="2" t="s">
        <v>163</v>
      </c>
      <c r="C3" s="2" t="s">
        <v>4</v>
      </c>
      <c r="D3" s="2" t="s">
        <v>5</v>
      </c>
      <c r="E3" s="9">
        <v>2018</v>
      </c>
      <c r="F3" s="9">
        <v>2019</v>
      </c>
      <c r="G3" s="9">
        <v>2020</v>
      </c>
      <c r="H3" s="9">
        <v>2021</v>
      </c>
      <c r="I3" s="9">
        <v>2022</v>
      </c>
      <c r="J3" s="9" t="s">
        <v>186</v>
      </c>
    </row>
    <row r="4" spans="1:13" x14ac:dyDescent="0.2">
      <c r="A4" s="2"/>
      <c r="B4" s="2"/>
      <c r="C4" s="2"/>
      <c r="D4" s="7" t="s">
        <v>176</v>
      </c>
      <c r="E4" s="12">
        <v>99.792935061678165</v>
      </c>
      <c r="F4" s="12">
        <v>109.99567448812847</v>
      </c>
      <c r="G4" s="12">
        <v>109.29371639648549</v>
      </c>
      <c r="H4" s="12">
        <v>112.8357547780018</v>
      </c>
      <c r="I4" s="12">
        <v>149.67773633377558</v>
      </c>
      <c r="L4" s="3" t="s">
        <v>187</v>
      </c>
      <c r="M4" s="11">
        <v>172.31778851753589</v>
      </c>
    </row>
    <row r="5" spans="1:13" x14ac:dyDescent="0.2">
      <c r="A5" s="2"/>
      <c r="B5" s="2"/>
      <c r="C5" s="2"/>
      <c r="D5" s="7" t="s">
        <v>164</v>
      </c>
      <c r="E5" s="12">
        <v>117.00547535515437</v>
      </c>
      <c r="F5" s="12">
        <v>112.33266077971179</v>
      </c>
      <c r="G5" s="12">
        <v>117.30351448666902</v>
      </c>
      <c r="H5" s="12">
        <v>107.33731481299256</v>
      </c>
      <c r="I5" s="12">
        <v>137.85052488399199</v>
      </c>
    </row>
    <row r="6" spans="1:13" x14ac:dyDescent="0.2">
      <c r="A6" s="2"/>
      <c r="B6" s="2"/>
      <c r="C6" s="2"/>
      <c r="D6" s="7" t="s">
        <v>165</v>
      </c>
      <c r="E6" s="12">
        <v>81.123928782083937</v>
      </c>
      <c r="F6" s="12">
        <v>75.549167719589448</v>
      </c>
      <c r="G6" s="12">
        <v>95.157975681471612</v>
      </c>
      <c r="H6" s="12">
        <v>82.977776360791623</v>
      </c>
      <c r="I6" s="12">
        <v>83.74047816354657</v>
      </c>
    </row>
    <row r="7" spans="1:13" x14ac:dyDescent="0.2">
      <c r="A7" s="2"/>
      <c r="B7" s="2"/>
      <c r="C7" s="2"/>
      <c r="D7" s="7" t="s">
        <v>166</v>
      </c>
      <c r="E7" s="12">
        <v>155.98053867368478</v>
      </c>
      <c r="F7" s="12">
        <v>260.72193244785348</v>
      </c>
      <c r="G7" s="12">
        <v>260.5682609646085</v>
      </c>
      <c r="H7" s="12">
        <v>356.61698796410627</v>
      </c>
      <c r="I7" s="12">
        <v>419.92387019627677</v>
      </c>
    </row>
    <row r="8" spans="1:13" x14ac:dyDescent="0.2">
      <c r="A8" s="2"/>
      <c r="B8" s="2"/>
      <c r="C8" s="2"/>
      <c r="D8" s="7" t="s">
        <v>167</v>
      </c>
      <c r="E8" s="12">
        <v>115.92445015608787</v>
      </c>
      <c r="F8" s="12">
        <v>123.72299272584279</v>
      </c>
      <c r="G8" s="12">
        <v>101.02620821236486</v>
      </c>
      <c r="H8" s="12">
        <v>113.66949716766338</v>
      </c>
      <c r="I8" s="12">
        <v>168.35945565090819</v>
      </c>
    </row>
    <row r="9" spans="1:13" x14ac:dyDescent="0.2">
      <c r="A9" s="2"/>
      <c r="B9" s="2"/>
      <c r="C9" s="2"/>
      <c r="D9" s="7" t="s">
        <v>168</v>
      </c>
      <c r="E9" s="12">
        <v>69.893338123039044</v>
      </c>
      <c r="F9" s="12">
        <v>66.205268755410543</v>
      </c>
      <c r="G9" s="12">
        <v>77.355867026164432</v>
      </c>
      <c r="H9" s="12">
        <v>51.475282174198512</v>
      </c>
      <c r="I9" s="12">
        <v>82.276396585056446</v>
      </c>
    </row>
    <row r="10" spans="1:13" x14ac:dyDescent="0.2">
      <c r="A10" s="2"/>
      <c r="B10" s="2"/>
      <c r="C10" s="2"/>
      <c r="D10" s="7" t="s">
        <v>169</v>
      </c>
      <c r="E10" s="12">
        <v>79.970158865698764</v>
      </c>
      <c r="F10" s="12">
        <v>77.896357037111855</v>
      </c>
      <c r="G10" s="12">
        <v>85.637556480331639</v>
      </c>
      <c r="H10" s="12">
        <v>83.728091607091187</v>
      </c>
      <c r="I10" s="12">
        <v>125.26062575262344</v>
      </c>
    </row>
    <row r="11" spans="1:13" x14ac:dyDescent="0.2">
      <c r="A11" s="2"/>
      <c r="B11" s="2"/>
      <c r="C11" s="2"/>
      <c r="D11" s="7" t="s">
        <v>170</v>
      </c>
      <c r="E11" s="12">
        <v>83.300064771167627</v>
      </c>
      <c r="F11" s="12">
        <v>92.13703243744493</v>
      </c>
      <c r="G11" s="12">
        <v>100.08551614267969</v>
      </c>
      <c r="H11" s="12">
        <v>85.183447360428843</v>
      </c>
      <c r="I11" s="12">
        <v>88.44952362180743</v>
      </c>
    </row>
    <row r="12" spans="1:13" x14ac:dyDescent="0.2">
      <c r="A12" s="2"/>
      <c r="B12" s="2"/>
      <c r="C12" s="2"/>
      <c r="D12" s="7" t="s">
        <v>171</v>
      </c>
      <c r="E12" s="12">
        <v>81.850589364463616</v>
      </c>
      <c r="F12" s="12">
        <v>78.526516353122346</v>
      </c>
      <c r="G12" s="12">
        <v>89.407517067640015</v>
      </c>
      <c r="H12" s="12">
        <v>84.447847862843545</v>
      </c>
      <c r="I12" s="12">
        <v>92.576140433792233</v>
      </c>
    </row>
    <row r="13" spans="1:13" x14ac:dyDescent="0.2">
      <c r="A13" s="2"/>
      <c r="B13" s="2"/>
      <c r="C13" s="2"/>
      <c r="D13" s="7" t="s">
        <v>172</v>
      </c>
      <c r="E13" s="12">
        <v>89.755961104462045</v>
      </c>
      <c r="F13" s="12">
        <v>85.065212762423457</v>
      </c>
      <c r="G13" s="12">
        <v>98.954642678095539</v>
      </c>
      <c r="H13" s="12">
        <v>83.399025461411966</v>
      </c>
      <c r="I13" s="12">
        <v>103.47882998027359</v>
      </c>
    </row>
    <row r="14" spans="1:13" x14ac:dyDescent="0.2">
      <c r="A14" s="2"/>
      <c r="B14" s="2"/>
      <c r="C14" s="2"/>
      <c r="D14" s="7" t="s">
        <v>173</v>
      </c>
      <c r="E14" s="12">
        <v>95.677499886103362</v>
      </c>
      <c r="F14" s="12">
        <v>86.420823328705183</v>
      </c>
      <c r="G14" s="12">
        <v>87.639220473889637</v>
      </c>
      <c r="H14" s="12">
        <v>110.50278936292031</v>
      </c>
      <c r="I14" s="12">
        <v>103.58411046964582</v>
      </c>
    </row>
    <row r="15" spans="1:13" x14ac:dyDescent="0.2">
      <c r="A15" s="2"/>
      <c r="B15" s="2"/>
      <c r="C15" s="2"/>
      <c r="D15" s="7" t="s">
        <v>174</v>
      </c>
      <c r="E15" s="12">
        <v>82.472258017524865</v>
      </c>
      <c r="F15" s="12">
        <v>92.445183495393778</v>
      </c>
      <c r="G15" s="12">
        <v>83.723374801189479</v>
      </c>
      <c r="H15" s="12">
        <v>73.452847039299655</v>
      </c>
      <c r="I15" s="12">
        <v>94.169328036283019</v>
      </c>
      <c r="L15" s="10" t="s">
        <v>179</v>
      </c>
    </row>
    <row r="16" spans="1:13" x14ac:dyDescent="0.2">
      <c r="A16" s="2"/>
      <c r="B16" s="2"/>
      <c r="C16" s="2"/>
      <c r="D16" s="7" t="s">
        <v>175</v>
      </c>
      <c r="E16" s="12">
        <v>100.92747819560768</v>
      </c>
      <c r="F16" s="12">
        <v>107.9390844359221</v>
      </c>
      <c r="G16" s="12">
        <v>115.10150392881036</v>
      </c>
      <c r="H16" s="12">
        <v>99.181940748266072</v>
      </c>
      <c r="I16" s="12">
        <v>189.80395203089446</v>
      </c>
    </row>
    <row r="17" spans="1:13" x14ac:dyDescent="0.2">
      <c r="A17" s="3">
        <v>1500107</v>
      </c>
      <c r="B17" s="3">
        <v>150010</v>
      </c>
      <c r="C17" s="4" t="s">
        <v>6</v>
      </c>
      <c r="D17" s="5" t="s">
        <v>7</v>
      </c>
      <c r="E17" s="12">
        <v>84.356252914333268</v>
      </c>
      <c r="F17" s="12">
        <v>73.733419847512891</v>
      </c>
      <c r="G17" s="12">
        <v>82.648486148290289</v>
      </c>
      <c r="H17" s="12">
        <v>65.853973748618714</v>
      </c>
      <c r="I17" s="12">
        <v>92.067880306976505</v>
      </c>
      <c r="J17" s="3" t="str">
        <f t="shared" ref="J17:J48" si="0">IF(AND(I17&lt;$M$21,I17&gt;$M$22),"Normal","Outliers")</f>
        <v>Normal</v>
      </c>
      <c r="L17" s="4" t="s">
        <v>180</v>
      </c>
      <c r="M17" s="8">
        <f>AVERAGE(I17:I160)</f>
        <v>134.80104043994504</v>
      </c>
    </row>
    <row r="18" spans="1:13" x14ac:dyDescent="0.2">
      <c r="A18" s="3">
        <v>1500131</v>
      </c>
      <c r="B18" s="3">
        <v>150013</v>
      </c>
      <c r="C18" s="4" t="s">
        <v>8</v>
      </c>
      <c r="D18" s="5" t="s">
        <v>9</v>
      </c>
      <c r="E18" s="12">
        <v>186.24549747073249</v>
      </c>
      <c r="F18" s="12">
        <v>260.67224139298378</v>
      </c>
      <c r="G18" s="12">
        <v>253.38687592521927</v>
      </c>
      <c r="H18" s="12">
        <v>186.96082109564628</v>
      </c>
      <c r="I18" s="12">
        <v>226.25080512091037</v>
      </c>
      <c r="J18" s="3" t="str">
        <f t="shared" si="0"/>
        <v>Normal</v>
      </c>
      <c r="L18" s="4" t="s">
        <v>181</v>
      </c>
      <c r="M18" s="8">
        <f>_xlfn.QUARTILE.EXC(I17:I160,1)</f>
        <v>79.868226494028264</v>
      </c>
    </row>
    <row r="19" spans="1:13" x14ac:dyDescent="0.2">
      <c r="A19" s="3">
        <v>1500206</v>
      </c>
      <c r="B19" s="3">
        <v>150020</v>
      </c>
      <c r="C19" s="4" t="s">
        <v>6</v>
      </c>
      <c r="D19" s="5" t="s">
        <v>10</v>
      </c>
      <c r="E19" s="12">
        <v>100.39123465301587</v>
      </c>
      <c r="F19" s="12">
        <v>94.442479445029278</v>
      </c>
      <c r="G19" s="12">
        <v>114.71586048028571</v>
      </c>
      <c r="H19" s="12">
        <v>65.305570417931563</v>
      </c>
      <c r="I19" s="12">
        <v>97.361022991037402</v>
      </c>
      <c r="J19" s="3" t="str">
        <f t="shared" si="0"/>
        <v>Normal</v>
      </c>
      <c r="L19" s="4" t="s">
        <v>182</v>
      </c>
      <c r="M19" s="8">
        <f>_xlfn.QUARTILE.EXC(I17:I160,3)</f>
        <v>153.83016947939254</v>
      </c>
    </row>
    <row r="20" spans="1:13" x14ac:dyDescent="0.2">
      <c r="A20" s="3">
        <v>1500305</v>
      </c>
      <c r="B20" s="3">
        <v>150030</v>
      </c>
      <c r="C20" s="4" t="s">
        <v>11</v>
      </c>
      <c r="D20" s="5" t="s">
        <v>12</v>
      </c>
      <c r="E20" s="12">
        <v>80.525978612573155</v>
      </c>
      <c r="F20" s="12">
        <v>85.994105869016437</v>
      </c>
      <c r="G20" s="12">
        <v>94.431515502848626</v>
      </c>
      <c r="H20" s="12">
        <v>89.090032465581629</v>
      </c>
      <c r="I20" s="12">
        <v>90.391163246392153</v>
      </c>
      <c r="J20" s="3" t="str">
        <f t="shared" si="0"/>
        <v>Normal</v>
      </c>
      <c r="L20" s="4" t="s">
        <v>183</v>
      </c>
      <c r="M20" s="8">
        <f>M19-M18</f>
        <v>73.961942985364274</v>
      </c>
    </row>
    <row r="21" spans="1:13" x14ac:dyDescent="0.2">
      <c r="A21" s="3">
        <v>1500347</v>
      </c>
      <c r="B21" s="3">
        <v>150034</v>
      </c>
      <c r="C21" s="4" t="s">
        <v>13</v>
      </c>
      <c r="D21" s="5" t="s">
        <v>14</v>
      </c>
      <c r="E21" s="12">
        <v>147.49277050094909</v>
      </c>
      <c r="F21" s="12">
        <v>158.84813476181833</v>
      </c>
      <c r="G21" s="12">
        <v>173.93700607002424</v>
      </c>
      <c r="H21" s="12">
        <v>158.69510026476152</v>
      </c>
      <c r="I21" s="12">
        <v>207.64486891592921</v>
      </c>
      <c r="J21" s="3" t="str">
        <f t="shared" si="0"/>
        <v>Normal</v>
      </c>
      <c r="L21" s="4" t="s">
        <v>184</v>
      </c>
      <c r="M21" s="8">
        <f>M17+1.5*M20</f>
        <v>245.74395491799146</v>
      </c>
    </row>
    <row r="22" spans="1:13" x14ac:dyDescent="0.2">
      <c r="A22" s="3">
        <v>1500404</v>
      </c>
      <c r="B22" s="3">
        <v>150040</v>
      </c>
      <c r="C22" s="4" t="s">
        <v>15</v>
      </c>
      <c r="D22" s="5" t="s">
        <v>16</v>
      </c>
      <c r="E22" s="12">
        <v>90.034847605808565</v>
      </c>
      <c r="F22" s="12">
        <v>71.714202936680081</v>
      </c>
      <c r="G22" s="12">
        <v>100.93668992729974</v>
      </c>
      <c r="H22" s="12">
        <v>69.251500077163129</v>
      </c>
      <c r="I22" s="12">
        <v>58.484266831947188</v>
      </c>
      <c r="J22" s="3" t="str">
        <f t="shared" si="0"/>
        <v>Normal</v>
      </c>
      <c r="L22" s="4" t="s">
        <v>185</v>
      </c>
      <c r="M22" s="8">
        <f>M17-1.5*M20</f>
        <v>23.858125961898622</v>
      </c>
    </row>
    <row r="23" spans="1:13" x14ac:dyDescent="0.2">
      <c r="A23" s="3">
        <v>1500503</v>
      </c>
      <c r="B23" s="3">
        <v>150050</v>
      </c>
      <c r="C23" s="4" t="s">
        <v>15</v>
      </c>
      <c r="D23" s="5" t="s">
        <v>17</v>
      </c>
      <c r="E23" s="12">
        <v>130.98399753712513</v>
      </c>
      <c r="F23" s="12">
        <v>114.27343440070132</v>
      </c>
      <c r="G23" s="12">
        <v>132.19755240036062</v>
      </c>
      <c r="H23" s="12">
        <v>154.20483369474022</v>
      </c>
      <c r="I23" s="12">
        <v>372.99841190198367</v>
      </c>
      <c r="J23" s="3" t="str">
        <f t="shared" si="0"/>
        <v>Outliers</v>
      </c>
    </row>
    <row r="24" spans="1:13" x14ac:dyDescent="0.2">
      <c r="A24" s="3">
        <v>1500602</v>
      </c>
      <c r="B24" s="3">
        <v>150060</v>
      </c>
      <c r="C24" s="4" t="s">
        <v>18</v>
      </c>
      <c r="D24" s="5" t="s">
        <v>19</v>
      </c>
      <c r="E24" s="12">
        <v>96.309424879088056</v>
      </c>
      <c r="F24" s="12">
        <v>93.253830098943325</v>
      </c>
      <c r="G24" s="12">
        <v>90.665075920905977</v>
      </c>
      <c r="H24" s="12">
        <v>73.515463194383202</v>
      </c>
      <c r="I24" s="12">
        <v>242.9900356353788</v>
      </c>
      <c r="J24" s="3" t="str">
        <f t="shared" si="0"/>
        <v>Normal</v>
      </c>
    </row>
    <row r="25" spans="1:13" x14ac:dyDescent="0.2">
      <c r="A25" s="3">
        <v>1500701</v>
      </c>
      <c r="B25" s="3">
        <v>150070</v>
      </c>
      <c r="C25" s="4" t="s">
        <v>11</v>
      </c>
      <c r="D25" s="5" t="s">
        <v>20</v>
      </c>
      <c r="E25" s="12">
        <v>94.471335404907421</v>
      </c>
      <c r="F25" s="12">
        <v>84.503383294683474</v>
      </c>
      <c r="G25" s="12">
        <v>87.140969134112936</v>
      </c>
      <c r="H25" s="12">
        <v>116.18169058320437</v>
      </c>
      <c r="I25" s="12">
        <v>150.00771446931563</v>
      </c>
      <c r="J25" s="3" t="str">
        <f t="shared" si="0"/>
        <v>Normal</v>
      </c>
    </row>
    <row r="26" spans="1:13" x14ac:dyDescent="0.2">
      <c r="A26" s="3">
        <v>1500800</v>
      </c>
      <c r="B26" s="3">
        <v>150080</v>
      </c>
      <c r="C26" s="4" t="s">
        <v>21</v>
      </c>
      <c r="D26" s="5" t="s">
        <v>22</v>
      </c>
      <c r="E26" s="12">
        <v>49.703876759106308</v>
      </c>
      <c r="F26" s="12">
        <v>52.027267041763579</v>
      </c>
      <c r="G26" s="12">
        <v>64.706784988021823</v>
      </c>
      <c r="H26" s="12">
        <v>42.130968685622136</v>
      </c>
      <c r="I26" s="12">
        <v>65.658463379687461</v>
      </c>
      <c r="J26" s="3" t="str">
        <f t="shared" si="0"/>
        <v>Normal</v>
      </c>
    </row>
    <row r="27" spans="1:13" x14ac:dyDescent="0.2">
      <c r="A27" s="3">
        <v>1500859</v>
      </c>
      <c r="B27" s="3">
        <v>150085</v>
      </c>
      <c r="C27" s="4" t="s">
        <v>18</v>
      </c>
      <c r="D27" s="5" t="s">
        <v>23</v>
      </c>
      <c r="E27" s="12">
        <v>79.089972370366013</v>
      </c>
      <c r="F27" s="12">
        <v>87.919838832738122</v>
      </c>
      <c r="G27" s="12">
        <v>75.075580655800593</v>
      </c>
      <c r="H27" s="12">
        <v>70.167861951812824</v>
      </c>
      <c r="I27" s="12">
        <v>83.805656200941911</v>
      </c>
      <c r="J27" s="3" t="str">
        <f t="shared" si="0"/>
        <v>Normal</v>
      </c>
    </row>
    <row r="28" spans="1:13" x14ac:dyDescent="0.2">
      <c r="A28" s="3">
        <v>1500909</v>
      </c>
      <c r="B28" s="3">
        <v>150090</v>
      </c>
      <c r="C28" s="4" t="s">
        <v>24</v>
      </c>
      <c r="D28" s="5" t="s">
        <v>25</v>
      </c>
      <c r="E28" s="12">
        <v>76.857216257408311</v>
      </c>
      <c r="F28" s="12">
        <v>71.897474196245881</v>
      </c>
      <c r="G28" s="12">
        <v>71.728237483936411</v>
      </c>
      <c r="H28" s="12">
        <v>81.423068850911861</v>
      </c>
      <c r="I28" s="12">
        <v>97.791604558813617</v>
      </c>
      <c r="J28" s="3" t="str">
        <f t="shared" si="0"/>
        <v>Normal</v>
      </c>
    </row>
    <row r="29" spans="1:13" x14ac:dyDescent="0.2">
      <c r="A29" s="3">
        <v>1500958</v>
      </c>
      <c r="B29" s="3">
        <v>150095</v>
      </c>
      <c r="C29" s="4" t="s">
        <v>8</v>
      </c>
      <c r="D29" s="5" t="s">
        <v>26</v>
      </c>
      <c r="E29" s="12">
        <v>75.591992010938199</v>
      </c>
      <c r="F29" s="12">
        <v>76.160155590569019</v>
      </c>
      <c r="G29" s="12">
        <v>103.65736638935498</v>
      </c>
      <c r="H29" s="12">
        <v>82.270991231118415</v>
      </c>
      <c r="I29" s="12">
        <v>153.3952633128628</v>
      </c>
      <c r="J29" s="3" t="str">
        <f t="shared" si="0"/>
        <v>Normal</v>
      </c>
    </row>
    <row r="30" spans="1:13" x14ac:dyDescent="0.2">
      <c r="A30" s="3">
        <v>1501006</v>
      </c>
      <c r="B30" s="3">
        <v>150100</v>
      </c>
      <c r="C30" s="4" t="s">
        <v>27</v>
      </c>
      <c r="D30" s="5" t="s">
        <v>28</v>
      </c>
      <c r="E30" s="12">
        <v>101.22057056120354</v>
      </c>
      <c r="F30" s="12">
        <v>78.447454430680011</v>
      </c>
      <c r="G30" s="12">
        <v>93.317474757052082</v>
      </c>
      <c r="H30" s="12">
        <v>88.042748831592206</v>
      </c>
      <c r="I30" s="12">
        <v>83.062718425369056</v>
      </c>
      <c r="J30" s="3" t="str">
        <f t="shared" si="0"/>
        <v>Normal</v>
      </c>
    </row>
    <row r="31" spans="1:13" x14ac:dyDescent="0.2">
      <c r="A31" s="3">
        <v>1501105</v>
      </c>
      <c r="B31" s="3">
        <v>150110</v>
      </c>
      <c r="C31" s="4" t="s">
        <v>11</v>
      </c>
      <c r="D31" s="5" t="s">
        <v>29</v>
      </c>
      <c r="E31" s="12">
        <v>64.489005887113777</v>
      </c>
      <c r="F31" s="12">
        <v>52.488101851579486</v>
      </c>
      <c r="G31" s="12">
        <v>89.116627430589006</v>
      </c>
      <c r="H31" s="12">
        <v>44.059497864924104</v>
      </c>
      <c r="I31" s="12">
        <v>0</v>
      </c>
      <c r="J31" s="3" t="str">
        <f t="shared" si="0"/>
        <v>Outliers</v>
      </c>
    </row>
    <row r="32" spans="1:13" x14ac:dyDescent="0.2">
      <c r="A32" s="3">
        <v>1501204</v>
      </c>
      <c r="B32" s="3">
        <v>150120</v>
      </c>
      <c r="C32" s="4" t="s">
        <v>6</v>
      </c>
      <c r="D32" s="5" t="s">
        <v>30</v>
      </c>
      <c r="E32" s="12">
        <v>94.902151517766455</v>
      </c>
      <c r="F32" s="12">
        <v>84.454063586684157</v>
      </c>
      <c r="G32" s="12">
        <v>80.66089003176576</v>
      </c>
      <c r="H32" s="12">
        <v>87.037733508847282</v>
      </c>
      <c r="I32" s="12">
        <v>110.40985205553727</v>
      </c>
      <c r="J32" s="3" t="str">
        <f t="shared" si="0"/>
        <v>Normal</v>
      </c>
    </row>
    <row r="33" spans="1:10" x14ac:dyDescent="0.2">
      <c r="A33" s="3">
        <v>1501253</v>
      </c>
      <c r="B33" s="3">
        <v>150125</v>
      </c>
      <c r="C33" s="4" t="s">
        <v>13</v>
      </c>
      <c r="D33" s="5" t="s">
        <v>31</v>
      </c>
      <c r="E33" s="12">
        <v>517.87581048685433</v>
      </c>
      <c r="F33" s="12">
        <v>395.55608616398212</v>
      </c>
      <c r="G33" s="12">
        <v>419.69602132940804</v>
      </c>
      <c r="H33" s="12">
        <v>484.43395972959564</v>
      </c>
      <c r="I33" s="12">
        <v>426.7363259737038</v>
      </c>
      <c r="J33" s="3" t="str">
        <f t="shared" si="0"/>
        <v>Outliers</v>
      </c>
    </row>
    <row r="34" spans="1:10" x14ac:dyDescent="0.2">
      <c r="A34" s="3">
        <v>1501303</v>
      </c>
      <c r="B34" s="3">
        <v>150130</v>
      </c>
      <c r="C34" s="4" t="s">
        <v>6</v>
      </c>
      <c r="D34" s="5" t="s">
        <v>32</v>
      </c>
      <c r="E34" s="12">
        <v>157.46528556839064</v>
      </c>
      <c r="F34" s="12">
        <v>241.32664140583188</v>
      </c>
      <c r="G34" s="12">
        <v>135.72901722294222</v>
      </c>
      <c r="H34" s="12">
        <v>154.16233614478105</v>
      </c>
      <c r="I34" s="12">
        <v>174.45333604421631</v>
      </c>
      <c r="J34" s="3" t="str">
        <f t="shared" si="0"/>
        <v>Normal</v>
      </c>
    </row>
    <row r="35" spans="1:10" x14ac:dyDescent="0.2">
      <c r="A35" s="3">
        <v>1501402</v>
      </c>
      <c r="B35" s="3">
        <v>150140</v>
      </c>
      <c r="C35" s="4" t="s">
        <v>21</v>
      </c>
      <c r="D35" s="5" t="s">
        <v>33</v>
      </c>
      <c r="E35" s="12">
        <v>142.70299963257932</v>
      </c>
      <c r="F35" s="12">
        <v>152.66342313303912</v>
      </c>
      <c r="G35" s="12">
        <v>112.86234582223069</v>
      </c>
      <c r="H35" s="12">
        <v>143.05927917183286</v>
      </c>
      <c r="I35" s="12">
        <v>217.2392964877325</v>
      </c>
      <c r="J35" s="3" t="str">
        <f t="shared" si="0"/>
        <v>Normal</v>
      </c>
    </row>
    <row r="36" spans="1:10" x14ac:dyDescent="0.2">
      <c r="A36" s="3">
        <v>1501451</v>
      </c>
      <c r="B36" s="3">
        <v>150145</v>
      </c>
      <c r="C36" s="4" t="s">
        <v>15</v>
      </c>
      <c r="D36" s="5" t="s">
        <v>34</v>
      </c>
      <c r="E36" s="12">
        <v>84.753362682068413</v>
      </c>
      <c r="F36" s="12">
        <v>97.580295391458279</v>
      </c>
      <c r="G36" s="12">
        <v>103.93846839170706</v>
      </c>
      <c r="H36" s="12">
        <v>124.0516091788212</v>
      </c>
      <c r="I36" s="12">
        <v>118.73569865738439</v>
      </c>
      <c r="J36" s="3" t="str">
        <f t="shared" si="0"/>
        <v>Normal</v>
      </c>
    </row>
    <row r="37" spans="1:10" x14ac:dyDescent="0.2">
      <c r="A37" s="3">
        <v>1501501</v>
      </c>
      <c r="B37" s="3">
        <v>150150</v>
      </c>
      <c r="C37" s="4" t="s">
        <v>21</v>
      </c>
      <c r="D37" s="5" t="s">
        <v>35</v>
      </c>
      <c r="E37" s="12">
        <v>97.072256458312225</v>
      </c>
      <c r="F37" s="12">
        <v>99.913849713624728</v>
      </c>
      <c r="G37" s="12">
        <v>113.3478524156537</v>
      </c>
      <c r="H37" s="12">
        <v>81.165381863054165</v>
      </c>
      <c r="I37" s="12">
        <v>31.495132851951482</v>
      </c>
      <c r="J37" s="3" t="str">
        <f t="shared" si="0"/>
        <v>Normal</v>
      </c>
    </row>
    <row r="38" spans="1:10" x14ac:dyDescent="0.2">
      <c r="A38" s="3">
        <v>1501576</v>
      </c>
      <c r="B38" s="3">
        <v>150157</v>
      </c>
      <c r="C38" s="4" t="s">
        <v>36</v>
      </c>
      <c r="D38" s="5" t="s">
        <v>37</v>
      </c>
      <c r="E38" s="12">
        <v>123.66604975893964</v>
      </c>
      <c r="F38" s="12">
        <v>144.74774033324098</v>
      </c>
      <c r="G38" s="12">
        <v>202.89492807098316</v>
      </c>
      <c r="H38" s="12">
        <v>261.49872715692231</v>
      </c>
      <c r="I38" s="12">
        <v>286.38470980283256</v>
      </c>
      <c r="J38" s="3" t="str">
        <f t="shared" si="0"/>
        <v>Outliers</v>
      </c>
    </row>
    <row r="39" spans="1:10" x14ac:dyDescent="0.2">
      <c r="A39" s="3">
        <v>1501600</v>
      </c>
      <c r="B39" s="3">
        <v>150160</v>
      </c>
      <c r="C39" s="4" t="s">
        <v>24</v>
      </c>
      <c r="D39" s="5" t="s">
        <v>38</v>
      </c>
      <c r="E39" s="12">
        <v>84.529859919252971</v>
      </c>
      <c r="F39" s="12">
        <v>70.249777098539056</v>
      </c>
      <c r="G39" s="12">
        <v>73.983240394664364</v>
      </c>
      <c r="H39" s="12">
        <v>118.49657221366749</v>
      </c>
      <c r="I39" s="12">
        <v>115.01461337347489</v>
      </c>
      <c r="J39" s="3" t="str">
        <f t="shared" si="0"/>
        <v>Normal</v>
      </c>
    </row>
    <row r="40" spans="1:10" x14ac:dyDescent="0.2">
      <c r="A40" s="3">
        <v>1501709</v>
      </c>
      <c r="B40" s="3">
        <v>150170</v>
      </c>
      <c r="C40" s="4" t="s">
        <v>24</v>
      </c>
      <c r="D40" s="5" t="s">
        <v>39</v>
      </c>
      <c r="E40" s="12">
        <v>67.110494479470447</v>
      </c>
      <c r="F40" s="12">
        <v>60.493147946718651</v>
      </c>
      <c r="G40" s="12">
        <v>79.730169331831547</v>
      </c>
      <c r="H40" s="12">
        <v>67.529329231623407</v>
      </c>
      <c r="I40" s="12">
        <v>74.25643879689963</v>
      </c>
      <c r="J40" s="3" t="str">
        <f t="shared" si="0"/>
        <v>Normal</v>
      </c>
    </row>
    <row r="41" spans="1:10" x14ac:dyDescent="0.2">
      <c r="A41" s="3">
        <v>1501725</v>
      </c>
      <c r="B41" s="3">
        <v>150172</v>
      </c>
      <c r="C41" s="4" t="s">
        <v>18</v>
      </c>
      <c r="D41" s="5" t="s">
        <v>40</v>
      </c>
      <c r="E41" s="12">
        <v>155.85226913236332</v>
      </c>
      <c r="F41" s="12">
        <v>128.29471361239453</v>
      </c>
      <c r="G41" s="12">
        <v>134.0981648197926</v>
      </c>
      <c r="H41" s="12">
        <v>138.60690453148786</v>
      </c>
      <c r="I41" s="12">
        <v>109.60373614370094</v>
      </c>
      <c r="J41" s="3" t="str">
        <f t="shared" si="0"/>
        <v>Normal</v>
      </c>
    </row>
    <row r="42" spans="1:10" x14ac:dyDescent="0.2">
      <c r="A42" s="3">
        <v>1501758</v>
      </c>
      <c r="B42" s="3">
        <v>150175</v>
      </c>
      <c r="C42" s="4" t="s">
        <v>36</v>
      </c>
      <c r="D42" s="5" t="s">
        <v>41</v>
      </c>
      <c r="E42" s="12">
        <v>148.88539770054311</v>
      </c>
      <c r="F42" s="12">
        <v>143.03850642045384</v>
      </c>
      <c r="G42" s="12">
        <v>269.20690217235449</v>
      </c>
      <c r="H42" s="12">
        <v>163.11941102367541</v>
      </c>
      <c r="I42" s="12">
        <v>231.87724753059121</v>
      </c>
      <c r="J42" s="3" t="str">
        <f t="shared" si="0"/>
        <v>Normal</v>
      </c>
    </row>
    <row r="43" spans="1:10" x14ac:dyDescent="0.2">
      <c r="A43" s="3">
        <v>1501782</v>
      </c>
      <c r="B43" s="3">
        <v>150178</v>
      </c>
      <c r="C43" s="4" t="s">
        <v>42</v>
      </c>
      <c r="D43" s="5" t="s">
        <v>43</v>
      </c>
      <c r="E43" s="12">
        <v>75.069000717592402</v>
      </c>
      <c r="F43" s="12">
        <v>66.227435734026599</v>
      </c>
      <c r="G43" s="12">
        <v>71.510920894269887</v>
      </c>
      <c r="H43" s="12">
        <v>65.58703858927872</v>
      </c>
      <c r="I43" s="12">
        <v>124.47464713860694</v>
      </c>
      <c r="J43" s="3" t="str">
        <f t="shared" si="0"/>
        <v>Normal</v>
      </c>
    </row>
    <row r="44" spans="1:10" x14ac:dyDescent="0.2">
      <c r="A44" s="3">
        <v>1501808</v>
      </c>
      <c r="B44" s="3">
        <v>150180</v>
      </c>
      <c r="C44" s="4" t="s">
        <v>11</v>
      </c>
      <c r="D44" s="5" t="s">
        <v>44</v>
      </c>
      <c r="E44" s="12">
        <v>67.949466880612789</v>
      </c>
      <c r="F44" s="12">
        <v>155.25448437575164</v>
      </c>
      <c r="G44" s="12">
        <v>106.29084304221617</v>
      </c>
      <c r="H44" s="12">
        <v>88.347509842626039</v>
      </c>
      <c r="I44" s="12">
        <v>72.416560092738024</v>
      </c>
      <c r="J44" s="3" t="str">
        <f t="shared" si="0"/>
        <v>Normal</v>
      </c>
    </row>
    <row r="45" spans="1:10" x14ac:dyDescent="0.2">
      <c r="A45" s="3">
        <v>1501907</v>
      </c>
      <c r="B45" s="3">
        <v>150190</v>
      </c>
      <c r="C45" s="4" t="s">
        <v>8</v>
      </c>
      <c r="D45" s="5" t="s">
        <v>45</v>
      </c>
      <c r="E45" s="12">
        <v>91.018313593669191</v>
      </c>
      <c r="F45" s="12">
        <v>75.556214873102505</v>
      </c>
      <c r="G45" s="12">
        <v>82.972245556044058</v>
      </c>
      <c r="H45" s="12">
        <v>72.337409238100989</v>
      </c>
      <c r="I45" s="12">
        <v>153.07858220891603</v>
      </c>
      <c r="J45" s="3" t="str">
        <f t="shared" si="0"/>
        <v>Normal</v>
      </c>
    </row>
    <row r="46" spans="1:10" x14ac:dyDescent="0.2">
      <c r="A46" s="3">
        <v>1502004</v>
      </c>
      <c r="B46" s="3">
        <v>150200</v>
      </c>
      <c r="C46" s="4" t="s">
        <v>11</v>
      </c>
      <c r="D46" s="5" t="s">
        <v>46</v>
      </c>
      <c r="E46" s="12">
        <v>98.986941891844836</v>
      </c>
      <c r="F46" s="12">
        <v>101.87660507311014</v>
      </c>
      <c r="G46" s="12">
        <v>121.5277526355686</v>
      </c>
      <c r="H46" s="12" t="s">
        <v>195</v>
      </c>
      <c r="I46" s="12">
        <v>0</v>
      </c>
      <c r="J46" s="3" t="str">
        <f t="shared" si="0"/>
        <v>Outliers</v>
      </c>
    </row>
    <row r="47" spans="1:10" x14ac:dyDescent="0.2">
      <c r="A47" s="3">
        <v>1501956</v>
      </c>
      <c r="B47" s="3">
        <v>150195</v>
      </c>
      <c r="C47" s="4" t="s">
        <v>24</v>
      </c>
      <c r="D47" s="5" t="s">
        <v>47</v>
      </c>
      <c r="E47" s="12">
        <v>83.241893688394498</v>
      </c>
      <c r="F47" s="12">
        <v>81.361255072083679</v>
      </c>
      <c r="G47" s="12">
        <v>87.093693915987544</v>
      </c>
      <c r="H47" s="12">
        <v>78.009876839563532</v>
      </c>
      <c r="I47" s="12">
        <v>174.47988487009681</v>
      </c>
      <c r="J47" s="3" t="str">
        <f t="shared" si="0"/>
        <v>Normal</v>
      </c>
    </row>
    <row r="48" spans="1:10" x14ac:dyDescent="0.2">
      <c r="A48" s="3">
        <v>1502103</v>
      </c>
      <c r="B48" s="3">
        <v>150210</v>
      </c>
      <c r="C48" s="4" t="s">
        <v>6</v>
      </c>
      <c r="D48" s="5" t="s">
        <v>48</v>
      </c>
      <c r="E48" s="12">
        <v>58.497282217883246</v>
      </c>
      <c r="F48" s="12">
        <v>52.289419808383855</v>
      </c>
      <c r="G48" s="12">
        <v>56.877387623610133</v>
      </c>
      <c r="H48" s="12">
        <v>39.157048351850158</v>
      </c>
      <c r="I48" s="12">
        <v>69.524625514219281</v>
      </c>
      <c r="J48" s="3" t="str">
        <f t="shared" si="0"/>
        <v>Normal</v>
      </c>
    </row>
    <row r="49" spans="1:10" x14ac:dyDescent="0.2">
      <c r="A49" s="3">
        <v>1502152</v>
      </c>
      <c r="B49" s="3">
        <v>150215</v>
      </c>
      <c r="C49" s="4" t="s">
        <v>36</v>
      </c>
      <c r="D49" s="5" t="s">
        <v>49</v>
      </c>
      <c r="E49" s="12">
        <v>229.03029475685054</v>
      </c>
      <c r="F49" s="12">
        <v>316.38151915871009</v>
      </c>
      <c r="G49" s="12">
        <v>409.64821855772141</v>
      </c>
      <c r="H49" s="12">
        <v>480.46001702269439</v>
      </c>
      <c r="I49" s="12">
        <v>904.68370438121929</v>
      </c>
      <c r="J49" s="3" t="str">
        <f t="shared" ref="J49:J80" si="1">IF(AND(I49&lt;$M$21,I49&gt;$M$22),"Normal","Outliers")</f>
        <v>Outliers</v>
      </c>
    </row>
    <row r="50" spans="1:10" x14ac:dyDescent="0.2">
      <c r="A50" s="3">
        <v>1502202</v>
      </c>
      <c r="B50" s="3">
        <v>150220</v>
      </c>
      <c r="C50" s="4" t="s">
        <v>24</v>
      </c>
      <c r="D50" s="5" t="s">
        <v>50</v>
      </c>
      <c r="E50" s="12">
        <v>75.335886671455953</v>
      </c>
      <c r="F50" s="12">
        <v>65.079488399672272</v>
      </c>
      <c r="G50" s="12">
        <v>74.673836939110032</v>
      </c>
      <c r="H50" s="12">
        <v>69.578712253287478</v>
      </c>
      <c r="I50" s="12">
        <v>76.217032701650709</v>
      </c>
      <c r="J50" s="3" t="str">
        <f t="shared" si="1"/>
        <v>Normal</v>
      </c>
    </row>
    <row r="51" spans="1:10" x14ac:dyDescent="0.2">
      <c r="A51" s="3">
        <v>1502301</v>
      </c>
      <c r="B51" s="3">
        <v>150230</v>
      </c>
      <c r="C51" s="4" t="s">
        <v>8</v>
      </c>
      <c r="D51" s="5" t="s">
        <v>51</v>
      </c>
      <c r="E51" s="12">
        <v>69.991210089186879</v>
      </c>
      <c r="F51" s="12">
        <v>75.776136518720264</v>
      </c>
      <c r="G51" s="12">
        <v>74.651133082667869</v>
      </c>
      <c r="H51" s="12">
        <v>74.956349178584901</v>
      </c>
      <c r="I51" s="12">
        <v>70.616074753123556</v>
      </c>
      <c r="J51" s="3" t="str">
        <f t="shared" si="1"/>
        <v>Normal</v>
      </c>
    </row>
    <row r="52" spans="1:10" x14ac:dyDescent="0.2">
      <c r="A52" s="3">
        <v>1502400</v>
      </c>
      <c r="B52" s="3">
        <v>150240</v>
      </c>
      <c r="C52" s="4" t="s">
        <v>52</v>
      </c>
      <c r="D52" s="5" t="s">
        <v>53</v>
      </c>
      <c r="E52" s="12">
        <v>59.215945816164371</v>
      </c>
      <c r="F52" s="12">
        <v>54.174517651672332</v>
      </c>
      <c r="G52" s="12">
        <v>63.461297470766013</v>
      </c>
      <c r="H52" s="12" t="s">
        <v>195</v>
      </c>
      <c r="I52" s="12">
        <v>64.196662886984029</v>
      </c>
      <c r="J52" s="3" t="str">
        <f t="shared" si="1"/>
        <v>Normal</v>
      </c>
    </row>
    <row r="53" spans="1:10" x14ac:dyDescent="0.2">
      <c r="A53" s="3">
        <v>1502509</v>
      </c>
      <c r="B53" s="3">
        <v>150250</v>
      </c>
      <c r="C53" s="4" t="s">
        <v>11</v>
      </c>
      <c r="D53" s="5" t="s">
        <v>54</v>
      </c>
      <c r="E53" s="12">
        <v>83.494867808882233</v>
      </c>
      <c r="F53" s="12">
        <v>91.580794332195438</v>
      </c>
      <c r="G53" s="12">
        <v>95.30758911086005</v>
      </c>
      <c r="H53" s="12">
        <v>82.203245607817834</v>
      </c>
      <c r="I53" s="12">
        <v>94.826098183745245</v>
      </c>
      <c r="J53" s="3" t="str">
        <f t="shared" si="1"/>
        <v>Normal</v>
      </c>
    </row>
    <row r="54" spans="1:10" x14ac:dyDescent="0.2">
      <c r="A54" s="3">
        <v>1502608</v>
      </c>
      <c r="B54" s="3">
        <v>150260</v>
      </c>
      <c r="C54" s="4" t="s">
        <v>52</v>
      </c>
      <c r="D54" s="5" t="s">
        <v>55</v>
      </c>
      <c r="E54" s="12">
        <v>127.69080916770295</v>
      </c>
      <c r="F54" s="12">
        <v>103.9028802148444</v>
      </c>
      <c r="G54" s="12">
        <v>94.750378279059476</v>
      </c>
      <c r="H54" s="12">
        <v>95.471639212332221</v>
      </c>
      <c r="I54" s="12">
        <v>122.91524634752875</v>
      </c>
      <c r="J54" s="3" t="str">
        <f t="shared" si="1"/>
        <v>Normal</v>
      </c>
    </row>
    <row r="55" spans="1:10" x14ac:dyDescent="0.2">
      <c r="A55" s="3">
        <v>1502707</v>
      </c>
      <c r="B55" s="3">
        <v>150270</v>
      </c>
      <c r="C55" s="4" t="s">
        <v>13</v>
      </c>
      <c r="D55" s="5" t="s">
        <v>56</v>
      </c>
      <c r="E55" s="12">
        <v>98.243565302305072</v>
      </c>
      <c r="F55" s="12">
        <v>106.91194568807853</v>
      </c>
      <c r="G55" s="12">
        <v>83.15270627718526</v>
      </c>
      <c r="H55" s="12">
        <v>82.487019657401106</v>
      </c>
      <c r="I55" s="12">
        <v>102.82600129995294</v>
      </c>
      <c r="J55" s="3" t="str">
        <f t="shared" si="1"/>
        <v>Normal</v>
      </c>
    </row>
    <row r="56" spans="1:10" x14ac:dyDescent="0.2">
      <c r="A56" s="3">
        <v>1502756</v>
      </c>
      <c r="B56" s="3">
        <v>150275</v>
      </c>
      <c r="C56" s="4" t="s">
        <v>8</v>
      </c>
      <c r="D56" s="5" t="s">
        <v>57</v>
      </c>
      <c r="E56" s="12">
        <v>93.364424491965067</v>
      </c>
      <c r="F56" s="12">
        <v>87.407112805541331</v>
      </c>
      <c r="G56" s="12">
        <v>118.40988235615144</v>
      </c>
      <c r="H56" s="12">
        <v>95.178809086992516</v>
      </c>
      <c r="I56" s="12">
        <v>131.76467951341095</v>
      </c>
      <c r="J56" s="3" t="str">
        <f t="shared" si="1"/>
        <v>Normal</v>
      </c>
    </row>
    <row r="57" spans="1:10" x14ac:dyDescent="0.2">
      <c r="A57" s="3">
        <v>1502764</v>
      </c>
      <c r="B57" s="3">
        <v>150276</v>
      </c>
      <c r="C57" s="4" t="s">
        <v>13</v>
      </c>
      <c r="D57" s="5" t="s">
        <v>58</v>
      </c>
      <c r="E57" s="12">
        <v>174.61640232263304</v>
      </c>
      <c r="F57" s="12">
        <v>166.22598698042023</v>
      </c>
      <c r="G57" s="12">
        <v>183.07394764272891</v>
      </c>
      <c r="H57" s="12">
        <v>169.1608699429174</v>
      </c>
      <c r="I57" s="12">
        <v>220.54079652322599</v>
      </c>
      <c r="J57" s="3" t="str">
        <f t="shared" si="1"/>
        <v>Normal</v>
      </c>
    </row>
    <row r="58" spans="1:10" x14ac:dyDescent="0.2">
      <c r="A58" s="3">
        <v>1502772</v>
      </c>
      <c r="B58" s="3">
        <v>150277</v>
      </c>
      <c r="C58" s="4" t="s">
        <v>36</v>
      </c>
      <c r="D58" s="5" t="s">
        <v>59</v>
      </c>
      <c r="E58" s="12">
        <v>158.18383915119776</v>
      </c>
      <c r="F58" s="12">
        <v>259.13009822030534</v>
      </c>
      <c r="G58" s="12">
        <v>294.824271441885</v>
      </c>
      <c r="H58" s="12">
        <v>254.73490819974506</v>
      </c>
      <c r="I58" s="12">
        <v>0</v>
      </c>
      <c r="J58" s="3" t="str">
        <f t="shared" si="1"/>
        <v>Outliers</v>
      </c>
    </row>
    <row r="59" spans="1:10" x14ac:dyDescent="0.2">
      <c r="A59" s="3">
        <v>1502806</v>
      </c>
      <c r="B59" s="3">
        <v>150280</v>
      </c>
      <c r="C59" s="4" t="s">
        <v>11</v>
      </c>
      <c r="D59" s="5" t="s">
        <v>60</v>
      </c>
      <c r="E59" s="12">
        <v>98.18761664781286</v>
      </c>
      <c r="F59" s="12">
        <v>95.447614332211842</v>
      </c>
      <c r="G59" s="12">
        <v>99.027214078346688</v>
      </c>
      <c r="H59" s="12">
        <v>70.429991819532432</v>
      </c>
      <c r="I59" s="12">
        <v>113.21568150311182</v>
      </c>
      <c r="J59" s="3" t="str">
        <f t="shared" si="1"/>
        <v>Normal</v>
      </c>
    </row>
    <row r="60" spans="1:10" x14ac:dyDescent="0.2">
      <c r="A60" s="3">
        <v>1502855</v>
      </c>
      <c r="B60" s="3">
        <v>150285</v>
      </c>
      <c r="C60" s="4" t="s">
        <v>15</v>
      </c>
      <c r="D60" s="5" t="s">
        <v>61</v>
      </c>
      <c r="E60" s="12">
        <v>69.048266281903878</v>
      </c>
      <c r="F60" s="12">
        <v>87.468395411670969</v>
      </c>
      <c r="G60" s="12">
        <v>96.257389643938069</v>
      </c>
      <c r="H60" s="12">
        <v>98.07293368143371</v>
      </c>
      <c r="I60" s="12">
        <v>158.14334065311326</v>
      </c>
      <c r="J60" s="3" t="str">
        <f t="shared" si="1"/>
        <v>Normal</v>
      </c>
    </row>
    <row r="61" spans="1:10" x14ac:dyDescent="0.2">
      <c r="A61" s="3">
        <v>1502905</v>
      </c>
      <c r="B61" s="3">
        <v>150290</v>
      </c>
      <c r="C61" s="4" t="s">
        <v>52</v>
      </c>
      <c r="D61" s="5" t="s">
        <v>62</v>
      </c>
      <c r="E61" s="12">
        <v>41.512863640706051</v>
      </c>
      <c r="F61" s="12">
        <v>42.19846252929154</v>
      </c>
      <c r="G61" s="12">
        <v>49.329251336104988</v>
      </c>
      <c r="H61" s="12">
        <v>59.808121562655053</v>
      </c>
      <c r="I61" s="12">
        <v>59.857360040715434</v>
      </c>
      <c r="J61" s="3" t="str">
        <f t="shared" si="1"/>
        <v>Normal</v>
      </c>
    </row>
    <row r="62" spans="1:10" x14ac:dyDescent="0.2">
      <c r="A62" s="3">
        <v>1502939</v>
      </c>
      <c r="B62" s="3">
        <v>150293</v>
      </c>
      <c r="C62" s="4" t="s">
        <v>8</v>
      </c>
      <c r="D62" s="5" t="s">
        <v>63</v>
      </c>
      <c r="E62" s="12">
        <v>74.1363506451967</v>
      </c>
      <c r="F62" s="12">
        <v>55.501561427949206</v>
      </c>
      <c r="G62" s="12">
        <v>92.098834839090799</v>
      </c>
      <c r="H62" s="12">
        <v>80.203320667021089</v>
      </c>
      <c r="I62" s="12">
        <v>106.04596607619179</v>
      </c>
      <c r="J62" s="3" t="str">
        <f t="shared" si="1"/>
        <v>Normal</v>
      </c>
    </row>
    <row r="63" spans="1:10" x14ac:dyDescent="0.2">
      <c r="A63" s="3">
        <v>1502954</v>
      </c>
      <c r="B63" s="3">
        <v>150295</v>
      </c>
      <c r="C63" s="4" t="s">
        <v>36</v>
      </c>
      <c r="D63" s="5" t="s">
        <v>64</v>
      </c>
      <c r="E63" s="12">
        <v>100.66035676194234</v>
      </c>
      <c r="F63" s="12">
        <v>125.50413087654464</v>
      </c>
      <c r="G63" s="12">
        <v>159.70062874091499</v>
      </c>
      <c r="H63" s="12">
        <v>83.772940216670094</v>
      </c>
      <c r="I63" s="12">
        <v>139.12938209421114</v>
      </c>
      <c r="J63" s="3" t="str">
        <f t="shared" si="1"/>
        <v>Normal</v>
      </c>
    </row>
    <row r="64" spans="1:10" x14ac:dyDescent="0.2">
      <c r="A64" s="3">
        <v>1503002</v>
      </c>
      <c r="B64" s="3">
        <v>150300</v>
      </c>
      <c r="C64" s="4" t="s">
        <v>15</v>
      </c>
      <c r="D64" s="5" t="s">
        <v>65</v>
      </c>
      <c r="E64" s="12" t="s">
        <v>195</v>
      </c>
      <c r="F64" s="12" t="s">
        <v>195</v>
      </c>
      <c r="G64" s="12" t="s">
        <v>195</v>
      </c>
      <c r="H64" s="12">
        <v>187.17229701591631</v>
      </c>
      <c r="I64" s="12">
        <v>117.01279789184234</v>
      </c>
      <c r="J64" s="3" t="str">
        <f t="shared" si="1"/>
        <v>Normal</v>
      </c>
    </row>
    <row r="65" spans="1:10" x14ac:dyDescent="0.2">
      <c r="A65" s="3">
        <v>1503044</v>
      </c>
      <c r="B65" s="3">
        <v>150304</v>
      </c>
      <c r="C65" s="4" t="s">
        <v>13</v>
      </c>
      <c r="D65" s="5" t="s">
        <v>66</v>
      </c>
      <c r="E65" s="12">
        <v>119.02793789456136</v>
      </c>
      <c r="F65" s="12">
        <v>106.94534695497367</v>
      </c>
      <c r="G65" s="12">
        <v>127.15629107578262</v>
      </c>
      <c r="H65" s="12">
        <v>112.95583839709079</v>
      </c>
      <c r="I65" s="12">
        <v>167.68567940552018</v>
      </c>
      <c r="J65" s="3" t="str">
        <f t="shared" si="1"/>
        <v>Normal</v>
      </c>
    </row>
    <row r="66" spans="1:10" x14ac:dyDescent="0.2">
      <c r="A66" s="3">
        <v>1503077</v>
      </c>
      <c r="B66" s="3">
        <v>150307</v>
      </c>
      <c r="C66" s="4" t="s">
        <v>8</v>
      </c>
      <c r="D66" s="5" t="s">
        <v>67</v>
      </c>
      <c r="E66" s="12">
        <v>83.848673226794645</v>
      </c>
      <c r="F66" s="12">
        <v>72.897216473388795</v>
      </c>
      <c r="G66" s="12">
        <v>81.579258160764837</v>
      </c>
      <c r="H66" s="12">
        <v>70.412822383424341</v>
      </c>
      <c r="I66" s="12">
        <v>76.826415415131763</v>
      </c>
      <c r="J66" s="3" t="str">
        <f t="shared" si="1"/>
        <v>Normal</v>
      </c>
    </row>
    <row r="67" spans="1:10" x14ac:dyDescent="0.2">
      <c r="A67" s="3">
        <v>1503093</v>
      </c>
      <c r="B67" s="3">
        <v>150309</v>
      </c>
      <c r="C67" s="4" t="s">
        <v>42</v>
      </c>
      <c r="D67" s="5" t="s">
        <v>68</v>
      </c>
      <c r="E67" s="12">
        <v>93.059036728561296</v>
      </c>
      <c r="F67" s="12">
        <v>85.955123779675745</v>
      </c>
      <c r="G67" s="12">
        <v>113.28639960049283</v>
      </c>
      <c r="H67" s="12">
        <v>70.777553146544719</v>
      </c>
      <c r="I67" s="12">
        <v>163.85694332751689</v>
      </c>
      <c r="J67" s="3" t="str">
        <f t="shared" si="1"/>
        <v>Normal</v>
      </c>
    </row>
    <row r="68" spans="1:10" x14ac:dyDescent="0.2">
      <c r="A68" s="3">
        <v>1503101</v>
      </c>
      <c r="B68" s="3">
        <v>150310</v>
      </c>
      <c r="C68" s="4" t="s">
        <v>11</v>
      </c>
      <c r="D68" s="5" t="s">
        <v>69</v>
      </c>
      <c r="E68" s="12">
        <v>108.52574773831695</v>
      </c>
      <c r="F68" s="12">
        <v>34.913821023364335</v>
      </c>
      <c r="G68" s="12">
        <v>145.71363454145663</v>
      </c>
      <c r="H68" s="12">
        <v>107.20992251851159</v>
      </c>
      <c r="I68" s="12">
        <v>0</v>
      </c>
      <c r="J68" s="3" t="str">
        <f t="shared" si="1"/>
        <v>Outliers</v>
      </c>
    </row>
    <row r="69" spans="1:10" x14ac:dyDescent="0.2">
      <c r="A69" s="3">
        <v>1503200</v>
      </c>
      <c r="B69" s="3">
        <v>150320</v>
      </c>
      <c r="C69" s="4" t="s">
        <v>52</v>
      </c>
      <c r="D69" s="5" t="s">
        <v>70</v>
      </c>
      <c r="E69" s="12">
        <v>76.015261584480342</v>
      </c>
      <c r="F69" s="12">
        <v>59.629275479242189</v>
      </c>
      <c r="G69" s="12">
        <v>75.399830510114967</v>
      </c>
      <c r="H69" s="12">
        <v>77.151132029866162</v>
      </c>
      <c r="I69" s="12">
        <v>81.509659189317546</v>
      </c>
      <c r="J69" s="3" t="str">
        <f t="shared" si="1"/>
        <v>Normal</v>
      </c>
    </row>
    <row r="70" spans="1:10" x14ac:dyDescent="0.2">
      <c r="A70" s="3">
        <v>1503309</v>
      </c>
      <c r="B70" s="3">
        <v>150330</v>
      </c>
      <c r="C70" s="4" t="s">
        <v>6</v>
      </c>
      <c r="D70" s="5" t="s">
        <v>71</v>
      </c>
      <c r="E70" s="12">
        <v>64.354396238514127</v>
      </c>
      <c r="F70" s="12">
        <v>65.968920787584153</v>
      </c>
      <c r="G70" s="12">
        <v>65.828074920544651</v>
      </c>
      <c r="H70" s="12">
        <v>73.636561050273372</v>
      </c>
      <c r="I70" s="12">
        <v>85.818081936110815</v>
      </c>
      <c r="J70" s="3" t="str">
        <f t="shared" si="1"/>
        <v>Normal</v>
      </c>
    </row>
    <row r="71" spans="1:10" x14ac:dyDescent="0.2">
      <c r="A71" s="3">
        <v>1503408</v>
      </c>
      <c r="B71" s="3">
        <v>150340</v>
      </c>
      <c r="C71" s="4" t="s">
        <v>52</v>
      </c>
      <c r="D71" s="5" t="s">
        <v>72</v>
      </c>
      <c r="E71" s="12">
        <v>107.25971298329638</v>
      </c>
      <c r="F71" s="12">
        <v>82.699394469411502</v>
      </c>
      <c r="G71" s="12">
        <v>99.132376196948584</v>
      </c>
      <c r="H71" s="12">
        <v>106.40103403940414</v>
      </c>
      <c r="I71" s="12">
        <v>117.58495399515738</v>
      </c>
      <c r="J71" s="3" t="str">
        <f t="shared" si="1"/>
        <v>Normal</v>
      </c>
    </row>
    <row r="72" spans="1:10" x14ac:dyDescent="0.2">
      <c r="A72" s="3">
        <v>1503457</v>
      </c>
      <c r="B72" s="3">
        <v>150345</v>
      </c>
      <c r="C72" s="4" t="s">
        <v>8</v>
      </c>
      <c r="D72" s="5" t="s">
        <v>73</v>
      </c>
      <c r="E72" s="12">
        <v>75.782997787932629</v>
      </c>
      <c r="F72" s="12">
        <v>74.484604149327993</v>
      </c>
      <c r="G72" s="12">
        <v>77.208133417982467</v>
      </c>
      <c r="H72" s="12">
        <v>68.740776851798273</v>
      </c>
      <c r="I72" s="12">
        <v>0</v>
      </c>
      <c r="J72" s="3" t="str">
        <f t="shared" si="1"/>
        <v>Outliers</v>
      </c>
    </row>
    <row r="73" spans="1:10" x14ac:dyDescent="0.2">
      <c r="A73" s="3">
        <v>1503507</v>
      </c>
      <c r="B73" s="3">
        <v>150350</v>
      </c>
      <c r="C73" s="4" t="s">
        <v>8</v>
      </c>
      <c r="D73" s="5" t="s">
        <v>74</v>
      </c>
      <c r="E73" s="12">
        <v>64.158704534967086</v>
      </c>
      <c r="F73" s="12">
        <v>63.524926644770815</v>
      </c>
      <c r="G73" s="12">
        <v>78.486016427982477</v>
      </c>
      <c r="H73" s="12">
        <v>69.834286215450945</v>
      </c>
      <c r="I73" s="12">
        <v>81.256538846712971</v>
      </c>
      <c r="J73" s="3" t="str">
        <f t="shared" si="1"/>
        <v>Normal</v>
      </c>
    </row>
    <row r="74" spans="1:10" x14ac:dyDescent="0.2">
      <c r="A74" s="3">
        <v>1503606</v>
      </c>
      <c r="B74" s="3">
        <v>150360</v>
      </c>
      <c r="C74" s="4" t="s">
        <v>27</v>
      </c>
      <c r="D74" s="5" t="s">
        <v>75</v>
      </c>
      <c r="E74" s="12">
        <v>108.29945604460291</v>
      </c>
      <c r="F74" s="12">
        <v>100.56352128215002</v>
      </c>
      <c r="G74" s="12">
        <v>100.53053685772669</v>
      </c>
      <c r="H74" s="12">
        <v>133.55704446694384</v>
      </c>
      <c r="I74" s="12">
        <v>108.72643276513615</v>
      </c>
      <c r="J74" s="3" t="str">
        <f t="shared" si="1"/>
        <v>Normal</v>
      </c>
    </row>
    <row r="75" spans="1:10" x14ac:dyDescent="0.2">
      <c r="A75" s="3">
        <v>1503705</v>
      </c>
      <c r="B75" s="3">
        <v>150370</v>
      </c>
      <c r="C75" s="4" t="s">
        <v>42</v>
      </c>
      <c r="D75" s="5" t="s">
        <v>76</v>
      </c>
      <c r="E75" s="12">
        <v>99.513364208175219</v>
      </c>
      <c r="F75" s="12">
        <v>88.270296306405299</v>
      </c>
      <c r="G75" s="12">
        <v>110.37480647027718</v>
      </c>
      <c r="H75" s="12">
        <v>110.6317674631278</v>
      </c>
      <c r="I75" s="12">
        <v>132.0761436266431</v>
      </c>
      <c r="J75" s="3" t="str">
        <f t="shared" si="1"/>
        <v>Normal</v>
      </c>
    </row>
    <row r="76" spans="1:10" x14ac:dyDescent="0.2">
      <c r="A76" s="3">
        <v>1503754</v>
      </c>
      <c r="B76" s="3">
        <v>150375</v>
      </c>
      <c r="C76" s="4" t="s">
        <v>27</v>
      </c>
      <c r="D76" s="5" t="s">
        <v>77</v>
      </c>
      <c r="E76" s="12">
        <v>82.269192423456317</v>
      </c>
      <c r="F76" s="12">
        <v>81.157929371606414</v>
      </c>
      <c r="G76" s="12">
        <v>68.123185919462472</v>
      </c>
      <c r="H76" s="12">
        <v>110.58196640442723</v>
      </c>
      <c r="I76" s="12">
        <v>0</v>
      </c>
      <c r="J76" s="3" t="str">
        <f t="shared" si="1"/>
        <v>Outliers</v>
      </c>
    </row>
    <row r="77" spans="1:10" x14ac:dyDescent="0.2">
      <c r="A77" s="3">
        <v>1503804</v>
      </c>
      <c r="B77" s="3">
        <v>150380</v>
      </c>
      <c r="C77" s="4" t="s">
        <v>42</v>
      </c>
      <c r="D77" s="5" t="s">
        <v>78</v>
      </c>
      <c r="E77" s="12">
        <v>43.618921718626027</v>
      </c>
      <c r="F77" s="12">
        <v>42.456034274296492</v>
      </c>
      <c r="G77" s="12">
        <v>39.353409903590538</v>
      </c>
      <c r="H77" s="12">
        <v>27.785268256252433</v>
      </c>
      <c r="I77" s="12">
        <v>107.9328122099345</v>
      </c>
      <c r="J77" s="3" t="str">
        <f t="shared" si="1"/>
        <v>Normal</v>
      </c>
    </row>
    <row r="78" spans="1:10" x14ac:dyDescent="0.2">
      <c r="A78" s="3">
        <v>1503903</v>
      </c>
      <c r="B78" s="3">
        <v>150390</v>
      </c>
      <c r="C78" s="4" t="s">
        <v>15</v>
      </c>
      <c r="D78" s="5" t="s">
        <v>79</v>
      </c>
      <c r="E78" s="12">
        <v>90.81025793329961</v>
      </c>
      <c r="F78" s="12">
        <v>98.097561141776197</v>
      </c>
      <c r="G78" s="12">
        <v>137.10986649605738</v>
      </c>
      <c r="H78" s="12">
        <v>84.926249593224895</v>
      </c>
      <c r="I78" s="12">
        <v>127.28223737741003</v>
      </c>
      <c r="J78" s="3" t="str">
        <f t="shared" si="1"/>
        <v>Normal</v>
      </c>
    </row>
    <row r="79" spans="1:10" x14ac:dyDescent="0.2">
      <c r="A79" s="3">
        <v>1504000</v>
      </c>
      <c r="B79" s="3">
        <v>150400</v>
      </c>
      <c r="C79" s="4" t="s">
        <v>6</v>
      </c>
      <c r="D79" s="5" t="s">
        <v>80</v>
      </c>
      <c r="E79" s="12">
        <v>93.142364050494535</v>
      </c>
      <c r="F79" s="12">
        <v>98.886107695730146</v>
      </c>
      <c r="G79" s="12">
        <v>110.90906489495748</v>
      </c>
      <c r="H79" s="12">
        <v>103.34904946620112</v>
      </c>
      <c r="I79" s="12">
        <v>0</v>
      </c>
      <c r="J79" s="3" t="str">
        <f t="shared" si="1"/>
        <v>Outliers</v>
      </c>
    </row>
    <row r="80" spans="1:10" x14ac:dyDescent="0.2">
      <c r="A80" s="3">
        <v>1504059</v>
      </c>
      <c r="B80" s="3">
        <v>150405</v>
      </c>
      <c r="C80" s="4" t="s">
        <v>8</v>
      </c>
      <c r="D80" s="5" t="s">
        <v>81</v>
      </c>
      <c r="E80" s="12">
        <v>103.03405841989293</v>
      </c>
      <c r="F80" s="12">
        <v>102.5298012622349</v>
      </c>
      <c r="G80" s="12">
        <v>112.38500789928494</v>
      </c>
      <c r="H80" s="12">
        <v>80.821044388414791</v>
      </c>
      <c r="I80" s="12">
        <v>107.72180391814398</v>
      </c>
      <c r="J80" s="3" t="str">
        <f t="shared" si="1"/>
        <v>Normal</v>
      </c>
    </row>
    <row r="81" spans="1:10" x14ac:dyDescent="0.2">
      <c r="A81" s="3">
        <v>1504109</v>
      </c>
      <c r="B81" s="3">
        <v>150410</v>
      </c>
      <c r="C81" s="4" t="s">
        <v>52</v>
      </c>
      <c r="D81" s="5" t="s">
        <v>82</v>
      </c>
      <c r="E81" s="12">
        <v>133.48823486407838</v>
      </c>
      <c r="F81" s="12">
        <v>107.33883529354527</v>
      </c>
      <c r="G81" s="12">
        <v>113.66525773325709</v>
      </c>
      <c r="H81" s="12">
        <v>125.08076732740018</v>
      </c>
      <c r="I81" s="12">
        <v>173.07940850277262</v>
      </c>
      <c r="J81" s="3" t="str">
        <f t="shared" ref="J81:J112" si="2">IF(AND(I81&lt;$M$21,I81&gt;$M$22),"Normal","Outliers")</f>
        <v>Normal</v>
      </c>
    </row>
    <row r="82" spans="1:10" x14ac:dyDescent="0.2">
      <c r="A82" s="3">
        <v>1504208</v>
      </c>
      <c r="B82" s="3">
        <v>150420</v>
      </c>
      <c r="C82" s="4" t="s">
        <v>36</v>
      </c>
      <c r="D82" s="5" t="s">
        <v>83</v>
      </c>
      <c r="E82" s="12">
        <v>66.047745603572878</v>
      </c>
      <c r="F82" s="12">
        <v>66.131729365643096</v>
      </c>
      <c r="G82" s="12">
        <v>101.78427190385389</v>
      </c>
      <c r="H82" s="12">
        <v>95.178720635243565</v>
      </c>
      <c r="I82" s="12">
        <v>119.19920107453861</v>
      </c>
      <c r="J82" s="3" t="str">
        <f t="shared" si="2"/>
        <v>Normal</v>
      </c>
    </row>
    <row r="83" spans="1:10" x14ac:dyDescent="0.2">
      <c r="A83" s="3">
        <v>1504307</v>
      </c>
      <c r="B83" s="3">
        <v>150430</v>
      </c>
      <c r="C83" s="4" t="s">
        <v>52</v>
      </c>
      <c r="D83" s="5" t="s">
        <v>84</v>
      </c>
      <c r="E83" s="12">
        <v>79.059727176493695</v>
      </c>
      <c r="F83" s="12">
        <v>69.98075012512551</v>
      </c>
      <c r="G83" s="12">
        <v>104.65451540657709</v>
      </c>
      <c r="H83" s="12">
        <v>67.135716686436126</v>
      </c>
      <c r="I83" s="12">
        <v>122.67517192252897</v>
      </c>
      <c r="J83" s="3" t="str">
        <f t="shared" si="2"/>
        <v>Normal</v>
      </c>
    </row>
    <row r="84" spans="1:10" x14ac:dyDescent="0.2">
      <c r="A84" s="3">
        <v>1504406</v>
      </c>
      <c r="B84" s="3">
        <v>150440</v>
      </c>
      <c r="C84" s="4" t="s">
        <v>52</v>
      </c>
      <c r="D84" s="5" t="s">
        <v>85</v>
      </c>
      <c r="E84" s="12">
        <v>59.03856248671709</v>
      </c>
      <c r="F84" s="12">
        <v>61.233149683506539</v>
      </c>
      <c r="G84" s="12">
        <v>58.351834966033636</v>
      </c>
      <c r="H84" s="12">
        <v>62.434510379878283</v>
      </c>
      <c r="I84" s="12">
        <v>0</v>
      </c>
      <c r="J84" s="3" t="str">
        <f t="shared" si="2"/>
        <v>Outliers</v>
      </c>
    </row>
    <row r="85" spans="1:10" x14ac:dyDescent="0.2">
      <c r="A85" s="3">
        <v>1504422</v>
      </c>
      <c r="B85" s="3">
        <v>150442</v>
      </c>
      <c r="C85" s="4" t="s">
        <v>21</v>
      </c>
      <c r="D85" s="5" t="s">
        <v>86</v>
      </c>
      <c r="E85" s="12">
        <v>86.339838684007532</v>
      </c>
      <c r="F85" s="12">
        <v>99.599251455551695</v>
      </c>
      <c r="G85" s="12">
        <v>110.19593503635069</v>
      </c>
      <c r="H85" s="12">
        <v>91.594896502873041</v>
      </c>
      <c r="I85" s="12">
        <v>125.22499771883527</v>
      </c>
      <c r="J85" s="3" t="str">
        <f t="shared" si="2"/>
        <v>Normal</v>
      </c>
    </row>
    <row r="86" spans="1:10" x14ac:dyDescent="0.2">
      <c r="A86" s="3">
        <v>1504455</v>
      </c>
      <c r="B86" s="3">
        <v>150445</v>
      </c>
      <c r="C86" s="4" t="s">
        <v>18</v>
      </c>
      <c r="D86" s="5" t="s">
        <v>87</v>
      </c>
      <c r="E86" s="12">
        <v>63.518883022384607</v>
      </c>
      <c r="F86" s="12">
        <v>74.642432016495121</v>
      </c>
      <c r="G86" s="12">
        <v>69.265034370047474</v>
      </c>
      <c r="H86" s="12">
        <v>66.843460805179973</v>
      </c>
      <c r="I86" s="12">
        <v>99.860421864619468</v>
      </c>
      <c r="J86" s="3" t="str">
        <f t="shared" si="2"/>
        <v>Normal</v>
      </c>
    </row>
    <row r="87" spans="1:10" x14ac:dyDescent="0.2">
      <c r="A87" s="3">
        <v>1504505</v>
      </c>
      <c r="B87" s="3">
        <v>150450</v>
      </c>
      <c r="C87" s="4" t="s">
        <v>11</v>
      </c>
      <c r="D87" s="5" t="s">
        <v>88</v>
      </c>
      <c r="E87" s="12">
        <v>107.04739931742522</v>
      </c>
      <c r="F87" s="12">
        <v>97.40861199697342</v>
      </c>
      <c r="G87" s="12">
        <v>132.27216059965977</v>
      </c>
      <c r="H87" s="12">
        <v>102.26905916956717</v>
      </c>
      <c r="I87" s="12">
        <v>96.651257128510451</v>
      </c>
      <c r="J87" s="3" t="str">
        <f t="shared" si="2"/>
        <v>Normal</v>
      </c>
    </row>
    <row r="88" spans="1:10" x14ac:dyDescent="0.2">
      <c r="A88" s="3">
        <v>1504604</v>
      </c>
      <c r="B88" s="3">
        <v>150460</v>
      </c>
      <c r="C88" s="4" t="s">
        <v>6</v>
      </c>
      <c r="D88" s="5" t="s">
        <v>89</v>
      </c>
      <c r="E88" s="12">
        <v>73.799916527572847</v>
      </c>
      <c r="F88" s="12">
        <v>79.224620611076531</v>
      </c>
      <c r="G88" s="12">
        <v>92.194134147673168</v>
      </c>
      <c r="H88" s="12">
        <v>101.25281609270792</v>
      </c>
      <c r="I88" s="12">
        <v>130.45055592322964</v>
      </c>
      <c r="J88" s="3" t="str">
        <f t="shared" si="2"/>
        <v>Normal</v>
      </c>
    </row>
    <row r="89" spans="1:10" x14ac:dyDescent="0.2">
      <c r="A89" s="3">
        <v>1504703</v>
      </c>
      <c r="B89" s="3">
        <v>150470</v>
      </c>
      <c r="C89" s="4" t="s">
        <v>6</v>
      </c>
      <c r="D89" s="5" t="s">
        <v>90</v>
      </c>
      <c r="E89" s="12">
        <v>18.809652547681388</v>
      </c>
      <c r="F89" s="12">
        <v>57.096373398431915</v>
      </c>
      <c r="G89" s="12">
        <v>64.085565122026281</v>
      </c>
      <c r="H89" s="12" t="s">
        <v>195</v>
      </c>
      <c r="I89" s="12">
        <v>0</v>
      </c>
      <c r="J89" s="3" t="str">
        <f t="shared" si="2"/>
        <v>Outliers</v>
      </c>
    </row>
    <row r="90" spans="1:10" x14ac:dyDescent="0.2">
      <c r="A90" s="3">
        <v>1504752</v>
      </c>
      <c r="B90" s="3">
        <v>150475</v>
      </c>
      <c r="C90" s="4" t="s">
        <v>15</v>
      </c>
      <c r="D90" s="5" t="s">
        <v>91</v>
      </c>
      <c r="E90" s="12">
        <v>70.137414826936904</v>
      </c>
      <c r="F90" s="12">
        <v>85.279292093666456</v>
      </c>
      <c r="G90" s="12">
        <v>112.1499641294198</v>
      </c>
      <c r="H90" s="12">
        <v>130.37617937155505</v>
      </c>
      <c r="I90" s="12">
        <v>92.781662482447558</v>
      </c>
      <c r="J90" s="3" t="str">
        <f t="shared" si="2"/>
        <v>Normal</v>
      </c>
    </row>
    <row r="91" spans="1:10" x14ac:dyDescent="0.2">
      <c r="A91" s="3">
        <v>1504802</v>
      </c>
      <c r="B91" s="3">
        <v>150480</v>
      </c>
      <c r="C91" s="4" t="s">
        <v>15</v>
      </c>
      <c r="D91" s="5" t="s">
        <v>92</v>
      </c>
      <c r="E91" s="12">
        <v>63.642272374883376</v>
      </c>
      <c r="F91" s="12">
        <v>53.60372153982334</v>
      </c>
      <c r="G91" s="12">
        <v>48.586486283683811</v>
      </c>
      <c r="H91" s="12">
        <v>43.752833133106286</v>
      </c>
      <c r="I91" s="12">
        <v>60.976337399186832</v>
      </c>
      <c r="J91" s="3" t="str">
        <f t="shared" si="2"/>
        <v>Normal</v>
      </c>
    </row>
    <row r="92" spans="1:10" x14ac:dyDescent="0.2">
      <c r="A92" s="3">
        <v>1504901</v>
      </c>
      <c r="B92" s="3">
        <v>150490</v>
      </c>
      <c r="C92" s="4" t="s">
        <v>11</v>
      </c>
      <c r="D92" s="5" t="s">
        <v>93</v>
      </c>
      <c r="E92" s="12">
        <v>49.894319481430834</v>
      </c>
      <c r="F92" s="12">
        <v>61.324199560019771</v>
      </c>
      <c r="G92" s="12">
        <v>55.058785663329942</v>
      </c>
      <c r="H92" s="12">
        <v>65.233058018466394</v>
      </c>
      <c r="I92" s="12">
        <v>68.712336448598123</v>
      </c>
      <c r="J92" s="3" t="str">
        <f t="shared" si="2"/>
        <v>Normal</v>
      </c>
    </row>
    <row r="93" spans="1:10" x14ac:dyDescent="0.2">
      <c r="A93" s="3">
        <v>1504950</v>
      </c>
      <c r="B93" s="3">
        <v>150495</v>
      </c>
      <c r="C93" s="4" t="s">
        <v>8</v>
      </c>
      <c r="D93" s="5" t="s">
        <v>94</v>
      </c>
      <c r="E93" s="12">
        <v>112.14628013374973</v>
      </c>
      <c r="F93" s="12">
        <v>102.44950418636341</v>
      </c>
      <c r="G93" s="12">
        <v>138.99715823382709</v>
      </c>
      <c r="H93" s="12">
        <v>100.89426453302715</v>
      </c>
      <c r="I93" s="12">
        <v>0</v>
      </c>
      <c r="J93" s="3" t="str">
        <f t="shared" si="2"/>
        <v>Outliers</v>
      </c>
    </row>
    <row r="94" spans="1:10" x14ac:dyDescent="0.2">
      <c r="A94" s="3">
        <v>1504976</v>
      </c>
      <c r="B94" s="3">
        <v>150497</v>
      </c>
      <c r="C94" s="4" t="s">
        <v>42</v>
      </c>
      <c r="D94" s="5" t="s">
        <v>95</v>
      </c>
      <c r="E94" s="12">
        <v>117.44833155322492</v>
      </c>
      <c r="F94" s="12">
        <v>103.14105813024243</v>
      </c>
      <c r="G94" s="12">
        <v>105.53761253795057</v>
      </c>
      <c r="H94" s="12">
        <v>153.04651541309465</v>
      </c>
      <c r="I94" s="12">
        <v>128.6565639555715</v>
      </c>
      <c r="J94" s="3" t="str">
        <f t="shared" si="2"/>
        <v>Normal</v>
      </c>
    </row>
    <row r="95" spans="1:10" x14ac:dyDescent="0.2">
      <c r="A95" s="3">
        <v>1505007</v>
      </c>
      <c r="B95" s="3">
        <v>150500</v>
      </c>
      <c r="C95" s="4" t="s">
        <v>24</v>
      </c>
      <c r="D95" s="5" t="s">
        <v>96</v>
      </c>
      <c r="E95" s="12">
        <v>99.261989399682008</v>
      </c>
      <c r="F95" s="12">
        <v>92.196966075100335</v>
      </c>
      <c r="G95" s="12">
        <v>105.13437463390873</v>
      </c>
      <c r="H95" s="12">
        <v>105.79356991898948</v>
      </c>
      <c r="I95" s="12">
        <v>141.51597376229893</v>
      </c>
      <c r="J95" s="3" t="str">
        <f t="shared" si="2"/>
        <v>Normal</v>
      </c>
    </row>
    <row r="96" spans="1:10" x14ac:dyDescent="0.2">
      <c r="A96" s="3">
        <v>1505031</v>
      </c>
      <c r="B96" s="3">
        <v>150503</v>
      </c>
      <c r="C96" s="4" t="s">
        <v>27</v>
      </c>
      <c r="D96" s="5" t="s">
        <v>97</v>
      </c>
      <c r="E96" s="12">
        <v>107.76167586106193</v>
      </c>
      <c r="F96" s="12">
        <v>89.612074493339207</v>
      </c>
      <c r="G96" s="12">
        <v>87.118507595126829</v>
      </c>
      <c r="H96" s="12">
        <v>137.72354233177722</v>
      </c>
      <c r="I96" s="12">
        <v>119.15319549319221</v>
      </c>
      <c r="J96" s="3" t="str">
        <f t="shared" si="2"/>
        <v>Normal</v>
      </c>
    </row>
    <row r="97" spans="1:10" x14ac:dyDescent="0.2">
      <c r="A97" s="3">
        <v>1505064</v>
      </c>
      <c r="B97" s="3">
        <v>150506</v>
      </c>
      <c r="C97" s="4" t="s">
        <v>42</v>
      </c>
      <c r="D97" s="5" t="s">
        <v>98</v>
      </c>
      <c r="E97" s="12">
        <v>93.856297420160885</v>
      </c>
      <c r="F97" s="12">
        <v>81.030505536613788</v>
      </c>
      <c r="G97" s="12">
        <v>82.713384743678688</v>
      </c>
      <c r="H97" s="12">
        <v>63.028923118814333</v>
      </c>
      <c r="I97" s="12">
        <v>102.33230339853785</v>
      </c>
      <c r="J97" s="3" t="str">
        <f t="shared" si="2"/>
        <v>Normal</v>
      </c>
    </row>
    <row r="98" spans="1:10" x14ac:dyDescent="0.2">
      <c r="A98" s="3">
        <v>1505106</v>
      </c>
      <c r="B98" s="3">
        <v>150510</v>
      </c>
      <c r="C98" s="4" t="s">
        <v>15</v>
      </c>
      <c r="D98" s="5" t="s">
        <v>99</v>
      </c>
      <c r="E98" s="12">
        <v>92.397458118233047</v>
      </c>
      <c r="F98" s="12">
        <v>95.363317869905444</v>
      </c>
      <c r="G98" s="12">
        <v>91.360780756887621</v>
      </c>
      <c r="H98" s="12">
        <v>114.66119678191035</v>
      </c>
      <c r="I98" s="12">
        <v>0</v>
      </c>
      <c r="J98" s="3" t="str">
        <f t="shared" si="2"/>
        <v>Outliers</v>
      </c>
    </row>
    <row r="99" spans="1:10" x14ac:dyDescent="0.2">
      <c r="A99" s="3">
        <v>1505205</v>
      </c>
      <c r="B99" s="3">
        <v>150520</v>
      </c>
      <c r="C99" s="4" t="s">
        <v>11</v>
      </c>
      <c r="D99" s="5" t="s">
        <v>100</v>
      </c>
      <c r="E99" s="12">
        <v>87.460420541361245</v>
      </c>
      <c r="F99" s="12">
        <v>71.920112898121587</v>
      </c>
      <c r="G99" s="12">
        <v>81.738533160188013</v>
      </c>
      <c r="H99" s="12">
        <v>90.563598389892505</v>
      </c>
      <c r="I99" s="12">
        <v>106.35228844108262</v>
      </c>
      <c r="J99" s="3" t="str">
        <f t="shared" si="2"/>
        <v>Normal</v>
      </c>
    </row>
    <row r="100" spans="1:10" x14ac:dyDescent="0.2">
      <c r="A100" s="3">
        <v>1505304</v>
      </c>
      <c r="B100" s="3">
        <v>150530</v>
      </c>
      <c r="C100" s="4" t="s">
        <v>15</v>
      </c>
      <c r="D100" s="5" t="s">
        <v>101</v>
      </c>
      <c r="E100" s="12">
        <v>101.71460835578543</v>
      </c>
      <c r="F100" s="12">
        <v>88.120822761188279</v>
      </c>
      <c r="G100" s="12">
        <v>99.576928297771502</v>
      </c>
      <c r="H100" s="12">
        <v>106.29686962442163</v>
      </c>
      <c r="I100" s="12">
        <v>104.85408674261282</v>
      </c>
      <c r="J100" s="3" t="str">
        <f t="shared" si="2"/>
        <v>Normal</v>
      </c>
    </row>
    <row r="101" spans="1:10" x14ac:dyDescent="0.2">
      <c r="A101" s="3">
        <v>1505403</v>
      </c>
      <c r="B101" s="3">
        <v>150540</v>
      </c>
      <c r="C101" s="4" t="s">
        <v>8</v>
      </c>
      <c r="D101" s="5" t="s">
        <v>102</v>
      </c>
      <c r="E101" s="12">
        <v>138.24024833547674</v>
      </c>
      <c r="F101" s="12">
        <v>173.37911709625425</v>
      </c>
      <c r="G101" s="12">
        <v>218.29063699837539</v>
      </c>
      <c r="H101" s="12">
        <v>105.25346490364849</v>
      </c>
      <c r="I101" s="12">
        <v>151.02731391767011</v>
      </c>
      <c r="J101" s="3" t="str">
        <f t="shared" si="2"/>
        <v>Normal</v>
      </c>
    </row>
    <row r="102" spans="1:10" x14ac:dyDescent="0.2">
      <c r="A102" s="3">
        <v>1505437</v>
      </c>
      <c r="B102" s="3">
        <v>150543</v>
      </c>
      <c r="C102" s="4" t="s">
        <v>13</v>
      </c>
      <c r="D102" s="5" t="s">
        <v>103</v>
      </c>
      <c r="E102" s="12">
        <v>135.32134927045337</v>
      </c>
      <c r="F102" s="12">
        <v>138.4071162335477</v>
      </c>
      <c r="G102" s="12">
        <v>159.87936927657333</v>
      </c>
      <c r="H102" s="12">
        <v>113.8447670181824</v>
      </c>
      <c r="I102" s="12">
        <v>147.83895678689132</v>
      </c>
      <c r="J102" s="3" t="str">
        <f t="shared" si="2"/>
        <v>Normal</v>
      </c>
    </row>
    <row r="103" spans="1:10" x14ac:dyDescent="0.2">
      <c r="A103" s="3">
        <v>1505486</v>
      </c>
      <c r="B103" s="3">
        <v>150548</v>
      </c>
      <c r="C103" s="4" t="s">
        <v>18</v>
      </c>
      <c r="D103" s="5" t="s">
        <v>104</v>
      </c>
      <c r="E103" s="12">
        <v>79.813575497380953</v>
      </c>
      <c r="F103" s="12">
        <v>81.427655423761522</v>
      </c>
      <c r="G103" s="12">
        <v>103.61520055573844</v>
      </c>
      <c r="H103" s="12">
        <v>85.698666036809982</v>
      </c>
      <c r="I103" s="12">
        <v>147.54997761393776</v>
      </c>
      <c r="J103" s="3" t="str">
        <f t="shared" si="2"/>
        <v>Normal</v>
      </c>
    </row>
    <row r="104" spans="1:10" x14ac:dyDescent="0.2">
      <c r="A104" s="3">
        <v>1505494</v>
      </c>
      <c r="B104" s="3">
        <v>150549</v>
      </c>
      <c r="C104" s="4" t="s">
        <v>36</v>
      </c>
      <c r="D104" s="5" t="s">
        <v>105</v>
      </c>
      <c r="E104" s="12">
        <v>187.99793368637449</v>
      </c>
      <c r="F104" s="12">
        <v>150.76533883852969</v>
      </c>
      <c r="G104" s="12">
        <v>155.14441536109175</v>
      </c>
      <c r="H104" s="12">
        <v>148.53526725061994</v>
      </c>
      <c r="I104" s="12">
        <v>179.27875236020333</v>
      </c>
      <c r="J104" s="3" t="str">
        <f t="shared" si="2"/>
        <v>Normal</v>
      </c>
    </row>
    <row r="105" spans="1:10" x14ac:dyDescent="0.2">
      <c r="A105" s="3">
        <v>1505502</v>
      </c>
      <c r="B105" s="3">
        <v>150550</v>
      </c>
      <c r="C105" s="4" t="s">
        <v>8</v>
      </c>
      <c r="D105" s="5" t="s">
        <v>106</v>
      </c>
      <c r="E105" s="12">
        <v>113.30668274668358</v>
      </c>
      <c r="F105" s="12">
        <v>98.758211167928337</v>
      </c>
      <c r="G105" s="12">
        <v>99.621034571427145</v>
      </c>
      <c r="H105" s="12">
        <v>92.58761298851222</v>
      </c>
      <c r="I105" s="12">
        <v>120.45171653244907</v>
      </c>
      <c r="J105" s="3" t="str">
        <f t="shared" si="2"/>
        <v>Normal</v>
      </c>
    </row>
    <row r="106" spans="1:10" x14ac:dyDescent="0.2">
      <c r="A106" s="3">
        <v>1505536</v>
      </c>
      <c r="B106" s="3">
        <v>150553</v>
      </c>
      <c r="C106" s="4" t="s">
        <v>36</v>
      </c>
      <c r="D106" s="5" t="s">
        <v>107</v>
      </c>
      <c r="E106" s="12">
        <v>291.61662380732952</v>
      </c>
      <c r="F106" s="12">
        <v>606.36328821426173</v>
      </c>
      <c r="G106" s="12">
        <v>519.19173758555871</v>
      </c>
      <c r="H106" s="12">
        <v>832.81620219210413</v>
      </c>
      <c r="I106" s="12">
        <v>732.89887565525169</v>
      </c>
      <c r="J106" s="3" t="str">
        <f t="shared" si="2"/>
        <v>Outliers</v>
      </c>
    </row>
    <row r="107" spans="1:10" x14ac:dyDescent="0.2">
      <c r="A107" s="3">
        <v>1505551</v>
      </c>
      <c r="B107" s="3">
        <v>150555</v>
      </c>
      <c r="C107" s="4" t="s">
        <v>13</v>
      </c>
      <c r="D107" s="5" t="s">
        <v>108</v>
      </c>
      <c r="E107" s="12">
        <v>284.63130080137404</v>
      </c>
      <c r="F107" s="12">
        <v>273.84250602400931</v>
      </c>
      <c r="G107" s="12">
        <v>237.30967784682625</v>
      </c>
      <c r="H107" s="12">
        <v>237.7308380422345</v>
      </c>
      <c r="I107" s="12">
        <v>231.23773481460105</v>
      </c>
      <c r="J107" s="3" t="str">
        <f t="shared" si="2"/>
        <v>Normal</v>
      </c>
    </row>
    <row r="108" spans="1:10" x14ac:dyDescent="0.2">
      <c r="A108" s="3">
        <v>1505601</v>
      </c>
      <c r="B108" s="3">
        <v>150560</v>
      </c>
      <c r="C108" s="4" t="s">
        <v>24</v>
      </c>
      <c r="D108" s="5" t="s">
        <v>109</v>
      </c>
      <c r="E108" s="12">
        <v>149.26749278234271</v>
      </c>
      <c r="F108" s="12">
        <v>159.88710966273641</v>
      </c>
      <c r="G108" s="12">
        <v>154.24267761344086</v>
      </c>
      <c r="H108" s="12">
        <v>146.20722825957918</v>
      </c>
      <c r="I108" s="12">
        <v>153.97513820156911</v>
      </c>
      <c r="J108" s="3" t="str">
        <f t="shared" si="2"/>
        <v>Normal</v>
      </c>
    </row>
    <row r="109" spans="1:10" x14ac:dyDescent="0.2">
      <c r="A109" s="3">
        <v>1505635</v>
      </c>
      <c r="B109" s="3">
        <v>150563</v>
      </c>
      <c r="C109" s="4" t="s">
        <v>36</v>
      </c>
      <c r="D109" s="5" t="s">
        <v>110</v>
      </c>
      <c r="E109" s="12">
        <v>130.94747548868619</v>
      </c>
      <c r="F109" s="12">
        <v>130.03875791691956</v>
      </c>
      <c r="G109" s="12">
        <v>117.90527456103742</v>
      </c>
      <c r="H109" s="12">
        <v>113.42654459084073</v>
      </c>
      <c r="I109" s="12">
        <v>131.63294108478803</v>
      </c>
      <c r="J109" s="3" t="str">
        <f t="shared" si="2"/>
        <v>Normal</v>
      </c>
    </row>
    <row r="110" spans="1:10" x14ac:dyDescent="0.2">
      <c r="A110" s="3">
        <v>1505650</v>
      </c>
      <c r="B110" s="3">
        <v>150565</v>
      </c>
      <c r="C110" s="4" t="s">
        <v>18</v>
      </c>
      <c r="D110" s="5" t="s">
        <v>111</v>
      </c>
      <c r="E110" s="12">
        <v>80.215073830248841</v>
      </c>
      <c r="F110" s="12">
        <v>75.458603757718905</v>
      </c>
      <c r="G110" s="12">
        <v>102.07580637656859</v>
      </c>
      <c r="H110" s="12">
        <v>68.556713123224512</v>
      </c>
      <c r="I110" s="12">
        <v>196.47602635526033</v>
      </c>
      <c r="J110" s="3" t="str">
        <f t="shared" si="2"/>
        <v>Normal</v>
      </c>
    </row>
    <row r="111" spans="1:10" x14ac:dyDescent="0.2">
      <c r="A111" s="3">
        <v>1505700</v>
      </c>
      <c r="B111" s="3">
        <v>150570</v>
      </c>
      <c r="C111" s="4" t="s">
        <v>11</v>
      </c>
      <c r="D111" s="5" t="s">
        <v>112</v>
      </c>
      <c r="E111" s="12">
        <v>50.488074304566517</v>
      </c>
      <c r="F111" s="12">
        <v>49.956901028731416</v>
      </c>
      <c r="G111" s="12">
        <v>62.10383228844568</v>
      </c>
      <c r="H111" s="12">
        <v>82.819013583158238</v>
      </c>
      <c r="I111" s="12">
        <v>145.38969060198525</v>
      </c>
      <c r="J111" s="3" t="str">
        <f t="shared" si="2"/>
        <v>Normal</v>
      </c>
    </row>
    <row r="112" spans="1:10" x14ac:dyDescent="0.2">
      <c r="A112" s="3">
        <v>1505809</v>
      </c>
      <c r="B112" s="3">
        <v>150580</v>
      </c>
      <c r="C112" s="4" t="s">
        <v>11</v>
      </c>
      <c r="D112" s="5" t="s">
        <v>113</v>
      </c>
      <c r="E112" s="12">
        <v>95.130675217587992</v>
      </c>
      <c r="F112" s="12">
        <v>92.868647497658912</v>
      </c>
      <c r="G112" s="12">
        <v>101.20204280869433</v>
      </c>
      <c r="H112" s="12">
        <v>109.24796466763316</v>
      </c>
      <c r="I112" s="12">
        <v>149.21433915172071</v>
      </c>
      <c r="J112" s="3" t="str">
        <f t="shared" si="2"/>
        <v>Normal</v>
      </c>
    </row>
    <row r="113" spans="1:10" x14ac:dyDescent="0.2">
      <c r="A113" s="3">
        <v>1505908</v>
      </c>
      <c r="B113" s="3">
        <v>150590</v>
      </c>
      <c r="C113" s="4" t="s">
        <v>18</v>
      </c>
      <c r="D113" s="5" t="s">
        <v>114</v>
      </c>
      <c r="E113" s="12">
        <v>105.51402708478662</v>
      </c>
      <c r="F113" s="12">
        <v>119.20577889746025</v>
      </c>
      <c r="G113" s="12">
        <v>131.71507509636228</v>
      </c>
      <c r="H113" s="12">
        <v>101.31655262576633</v>
      </c>
      <c r="I113" s="12">
        <v>204.11427420745378</v>
      </c>
      <c r="J113" s="3" t="str">
        <f t="shared" ref="J113:J144" si="3">IF(AND(I113&lt;$M$21,I113&gt;$M$22),"Normal","Outliers")</f>
        <v>Normal</v>
      </c>
    </row>
    <row r="114" spans="1:10" x14ac:dyDescent="0.2">
      <c r="A114" s="3">
        <v>1506005</v>
      </c>
      <c r="B114" s="3">
        <v>150600</v>
      </c>
      <c r="C114" s="4" t="s">
        <v>15</v>
      </c>
      <c r="D114" s="5" t="s">
        <v>115</v>
      </c>
      <c r="E114" s="12">
        <v>100.92167230284262</v>
      </c>
      <c r="F114" s="12">
        <v>81.993573901263204</v>
      </c>
      <c r="G114" s="12">
        <v>84.551518588603628</v>
      </c>
      <c r="H114" s="12" t="s">
        <v>195</v>
      </c>
      <c r="I114" s="12">
        <v>0</v>
      </c>
      <c r="J114" s="3" t="str">
        <f t="shared" si="3"/>
        <v>Outliers</v>
      </c>
    </row>
    <row r="115" spans="1:10" x14ac:dyDescent="0.2">
      <c r="A115" s="3">
        <v>1506104</v>
      </c>
      <c r="B115" s="3">
        <v>150610</v>
      </c>
      <c r="C115" s="4" t="s">
        <v>24</v>
      </c>
      <c r="D115" s="5" t="s">
        <v>116</v>
      </c>
      <c r="E115" s="12">
        <v>144.00906826604566</v>
      </c>
      <c r="F115" s="12">
        <v>153.10723233166635</v>
      </c>
      <c r="G115" s="12">
        <v>179.41056139544804</v>
      </c>
      <c r="H115" s="12">
        <v>178.35643486730621</v>
      </c>
      <c r="I115" s="12">
        <v>190.94660215648329</v>
      </c>
      <c r="J115" s="3" t="str">
        <f t="shared" si="3"/>
        <v>Normal</v>
      </c>
    </row>
    <row r="116" spans="1:10" x14ac:dyDescent="0.2">
      <c r="A116" s="3">
        <v>1506112</v>
      </c>
      <c r="B116" s="3">
        <v>150611</v>
      </c>
      <c r="C116" s="4" t="s">
        <v>24</v>
      </c>
      <c r="D116" s="5" t="s">
        <v>117</v>
      </c>
      <c r="E116" s="12">
        <v>141.68269567434132</v>
      </c>
      <c r="F116" s="12">
        <v>134.01588244211899</v>
      </c>
      <c r="G116" s="12">
        <v>164.06929132855399</v>
      </c>
      <c r="H116" s="12">
        <v>138.79236685818262</v>
      </c>
      <c r="I116" s="12">
        <v>0</v>
      </c>
      <c r="J116" s="3" t="str">
        <f t="shared" si="3"/>
        <v>Outliers</v>
      </c>
    </row>
    <row r="117" spans="1:10" x14ac:dyDescent="0.2">
      <c r="A117" s="3">
        <v>1506138</v>
      </c>
      <c r="B117" s="3">
        <v>150613</v>
      </c>
      <c r="C117" s="4" t="s">
        <v>13</v>
      </c>
      <c r="D117" s="5" t="s">
        <v>118</v>
      </c>
      <c r="E117" s="12">
        <v>106.33841584725697</v>
      </c>
      <c r="F117" s="12">
        <v>98.958327411691172</v>
      </c>
      <c r="G117" s="12">
        <v>101.04048918141156</v>
      </c>
      <c r="H117" s="12">
        <v>95.267575505362061</v>
      </c>
      <c r="I117" s="12">
        <v>0</v>
      </c>
      <c r="J117" s="3" t="str">
        <f t="shared" si="3"/>
        <v>Outliers</v>
      </c>
    </row>
    <row r="118" spans="1:10" x14ac:dyDescent="0.2">
      <c r="A118" s="3">
        <v>1506161</v>
      </c>
      <c r="B118" s="3">
        <v>150616</v>
      </c>
      <c r="C118" s="4" t="s">
        <v>13</v>
      </c>
      <c r="D118" s="5" t="s">
        <v>119</v>
      </c>
      <c r="E118" s="12">
        <v>116.45097358543279</v>
      </c>
      <c r="F118" s="12">
        <v>116.22319631896868</v>
      </c>
      <c r="G118" s="12">
        <v>134.02489145738593</v>
      </c>
      <c r="H118" s="12">
        <v>134.10374858572504</v>
      </c>
      <c r="I118" s="12">
        <v>117.55169984769365</v>
      </c>
      <c r="J118" s="3" t="str">
        <f t="shared" si="3"/>
        <v>Normal</v>
      </c>
    </row>
    <row r="119" spans="1:10" x14ac:dyDescent="0.2">
      <c r="A119" s="3">
        <v>1506187</v>
      </c>
      <c r="B119" s="3">
        <v>150618</v>
      </c>
      <c r="C119" s="4" t="s">
        <v>8</v>
      </c>
      <c r="D119" s="5" t="s">
        <v>120</v>
      </c>
      <c r="E119" s="12">
        <v>90.511256327490699</v>
      </c>
      <c r="F119" s="12">
        <v>86.895418223730317</v>
      </c>
      <c r="G119" s="12">
        <v>100.2910007112536</v>
      </c>
      <c r="H119" s="12">
        <v>84.599791171152361</v>
      </c>
      <c r="I119" s="12">
        <v>105.39579417797263</v>
      </c>
      <c r="J119" s="3" t="str">
        <f t="shared" si="3"/>
        <v>Normal</v>
      </c>
    </row>
    <row r="120" spans="1:10" x14ac:dyDescent="0.2">
      <c r="A120" s="3">
        <v>1506195</v>
      </c>
      <c r="B120" s="3">
        <v>150619</v>
      </c>
      <c r="C120" s="4" t="s">
        <v>27</v>
      </c>
      <c r="D120" s="5" t="s">
        <v>121</v>
      </c>
      <c r="E120" s="12">
        <v>66.179527915762463</v>
      </c>
      <c r="F120" s="12">
        <v>62.097638671770049</v>
      </c>
      <c r="G120" s="12">
        <v>74.228644630415957</v>
      </c>
      <c r="H120" s="12">
        <v>68.188860138699411</v>
      </c>
      <c r="I120" s="12">
        <v>129.59576141351451</v>
      </c>
      <c r="J120" s="3" t="str">
        <f t="shared" si="3"/>
        <v>Normal</v>
      </c>
    </row>
    <row r="121" spans="1:10" x14ac:dyDescent="0.2">
      <c r="A121" s="3">
        <v>1506203</v>
      </c>
      <c r="B121" s="3">
        <v>150620</v>
      </c>
      <c r="C121" s="4" t="s">
        <v>24</v>
      </c>
      <c r="D121" s="5" t="s">
        <v>122</v>
      </c>
      <c r="E121" s="12">
        <v>55.666554119477759</v>
      </c>
      <c r="F121" s="12">
        <v>59.584553746214937</v>
      </c>
      <c r="G121" s="12">
        <v>74.641909973100979</v>
      </c>
      <c r="H121" s="12">
        <v>84.51788138573886</v>
      </c>
      <c r="I121" s="12">
        <v>84.085546546948976</v>
      </c>
      <c r="J121" s="3" t="str">
        <f t="shared" si="3"/>
        <v>Normal</v>
      </c>
    </row>
    <row r="122" spans="1:10" x14ac:dyDescent="0.2">
      <c r="A122" s="3">
        <v>1506302</v>
      </c>
      <c r="B122" s="3">
        <v>150630</v>
      </c>
      <c r="C122" s="4" t="s">
        <v>11</v>
      </c>
      <c r="D122" s="5" t="s">
        <v>123</v>
      </c>
      <c r="E122" s="12">
        <v>77.752966174924495</v>
      </c>
      <c r="F122" s="12">
        <v>57.102690483216541</v>
      </c>
      <c r="G122" s="12">
        <v>105.95052760963743</v>
      </c>
      <c r="H122" s="12">
        <v>58.014410529177169</v>
      </c>
      <c r="I122" s="12">
        <v>0</v>
      </c>
      <c r="J122" s="3" t="str">
        <f t="shared" si="3"/>
        <v>Outliers</v>
      </c>
    </row>
    <row r="123" spans="1:10" x14ac:dyDescent="0.2">
      <c r="A123" s="3">
        <v>1506351</v>
      </c>
      <c r="B123" s="3">
        <v>150635</v>
      </c>
      <c r="C123" s="4" t="s">
        <v>21</v>
      </c>
      <c r="D123" s="5" t="s">
        <v>124</v>
      </c>
      <c r="E123" s="12">
        <v>116.23446389036293</v>
      </c>
      <c r="F123" s="12">
        <v>100.35464741051467</v>
      </c>
      <c r="G123" s="12">
        <v>86.536925267266312</v>
      </c>
      <c r="H123" s="12">
        <v>90.304819948738611</v>
      </c>
      <c r="I123" s="12">
        <v>120.11571679233651</v>
      </c>
      <c r="J123" s="3" t="str">
        <f t="shared" si="3"/>
        <v>Normal</v>
      </c>
    </row>
    <row r="124" spans="1:10" x14ac:dyDescent="0.2">
      <c r="A124" s="3">
        <v>1506401</v>
      </c>
      <c r="B124" s="3">
        <v>150640</v>
      </c>
      <c r="C124" s="4" t="s">
        <v>11</v>
      </c>
      <c r="D124" s="5" t="s">
        <v>125</v>
      </c>
      <c r="E124" s="12">
        <v>131.00378539656813</v>
      </c>
      <c r="F124" s="12">
        <v>116.26020770941405</v>
      </c>
      <c r="G124" s="12">
        <v>129.82573597188241</v>
      </c>
      <c r="H124" s="12">
        <v>133.02353572287302</v>
      </c>
      <c r="I124" s="12">
        <v>281.36047280053725</v>
      </c>
      <c r="J124" s="3" t="str">
        <f t="shared" si="3"/>
        <v>Outliers</v>
      </c>
    </row>
    <row r="125" spans="1:10" x14ac:dyDescent="0.2">
      <c r="A125" s="3">
        <v>1506500</v>
      </c>
      <c r="B125" s="3">
        <v>150650</v>
      </c>
      <c r="C125" s="4" t="s">
        <v>52</v>
      </c>
      <c r="D125" s="5" t="s">
        <v>126</v>
      </c>
      <c r="E125" s="12">
        <v>52.186021567746863</v>
      </c>
      <c r="F125" s="12">
        <v>62.608434302176626</v>
      </c>
      <c r="G125" s="12">
        <v>64.317224314519024</v>
      </c>
      <c r="H125" s="12">
        <v>61.344798135883522</v>
      </c>
      <c r="I125" s="12">
        <v>57.638201290075187</v>
      </c>
      <c r="J125" s="3" t="str">
        <f t="shared" si="3"/>
        <v>Normal</v>
      </c>
    </row>
    <row r="126" spans="1:10" x14ac:dyDescent="0.2">
      <c r="A126" s="3">
        <v>1506559</v>
      </c>
      <c r="B126" s="3">
        <v>150655</v>
      </c>
      <c r="C126" s="4" t="s">
        <v>24</v>
      </c>
      <c r="D126" s="5" t="s">
        <v>127</v>
      </c>
      <c r="E126" s="12">
        <v>117.29977766722864</v>
      </c>
      <c r="F126" s="12">
        <v>124.39943025918424</v>
      </c>
      <c r="G126" s="12">
        <v>117.23571193498695</v>
      </c>
      <c r="H126" s="12">
        <v>92.78233428888916</v>
      </c>
      <c r="I126" s="12">
        <v>106.24919636720666</v>
      </c>
      <c r="J126" s="3" t="str">
        <f t="shared" si="3"/>
        <v>Normal</v>
      </c>
    </row>
    <row r="127" spans="1:10" x14ac:dyDescent="0.2">
      <c r="A127" s="3">
        <v>1506583</v>
      </c>
      <c r="B127" s="3">
        <v>150658</v>
      </c>
      <c r="C127" s="4" t="s">
        <v>13</v>
      </c>
      <c r="D127" s="5" t="s">
        <v>128</v>
      </c>
      <c r="E127" s="12">
        <v>140.59124590309023</v>
      </c>
      <c r="F127" s="12">
        <v>142.44988825693787</v>
      </c>
      <c r="G127" s="12">
        <v>119.94854706522631</v>
      </c>
      <c r="H127" s="12">
        <v>145.462470583498</v>
      </c>
      <c r="I127" s="12">
        <v>235.65329707517523</v>
      </c>
      <c r="J127" s="3" t="str">
        <f t="shared" si="3"/>
        <v>Normal</v>
      </c>
    </row>
    <row r="128" spans="1:10" x14ac:dyDescent="0.2">
      <c r="A128" s="3">
        <v>1506609</v>
      </c>
      <c r="B128" s="3">
        <v>150660</v>
      </c>
      <c r="C128" s="4" t="s">
        <v>52</v>
      </c>
      <c r="D128" s="5" t="s">
        <v>129</v>
      </c>
      <c r="E128" s="12">
        <v>102.22661408369608</v>
      </c>
      <c r="F128" s="12">
        <v>108.53780651349918</v>
      </c>
      <c r="G128" s="12">
        <v>112.12452164661813</v>
      </c>
      <c r="H128" s="12">
        <v>98.398250653260433</v>
      </c>
      <c r="I128" s="12">
        <v>375.86327282326187</v>
      </c>
      <c r="J128" s="3" t="str">
        <f t="shared" si="3"/>
        <v>Outliers</v>
      </c>
    </row>
    <row r="129" spans="1:10" x14ac:dyDescent="0.2">
      <c r="A129" s="3">
        <v>1506708</v>
      </c>
      <c r="B129" s="3">
        <v>150670</v>
      </c>
      <c r="C129" s="4" t="s">
        <v>13</v>
      </c>
      <c r="D129" s="5" t="s">
        <v>130</v>
      </c>
      <c r="E129" s="12">
        <v>94.960765910973805</v>
      </c>
      <c r="F129" s="12">
        <v>89.656364031301877</v>
      </c>
      <c r="G129" s="12">
        <v>98.918862195900175</v>
      </c>
      <c r="H129" s="12">
        <v>87.094606815301177</v>
      </c>
      <c r="I129" s="12">
        <v>225.3991932249406</v>
      </c>
      <c r="J129" s="3" t="str">
        <f t="shared" si="3"/>
        <v>Normal</v>
      </c>
    </row>
    <row r="130" spans="1:10" x14ac:dyDescent="0.2">
      <c r="A130" s="3">
        <v>1506807</v>
      </c>
      <c r="B130" s="3">
        <v>150680</v>
      </c>
      <c r="C130" s="4" t="s">
        <v>15</v>
      </c>
      <c r="D130" s="5" t="s">
        <v>131</v>
      </c>
      <c r="E130" s="12">
        <v>65.643803453357279</v>
      </c>
      <c r="F130" s="12">
        <v>61.323479967699782</v>
      </c>
      <c r="G130" s="12">
        <v>90.952418058564376</v>
      </c>
      <c r="H130" s="12">
        <v>68.486082609075595</v>
      </c>
      <c r="I130" s="12">
        <v>60.596332943707033</v>
      </c>
      <c r="J130" s="3" t="str">
        <f t="shared" si="3"/>
        <v>Normal</v>
      </c>
    </row>
    <row r="131" spans="1:10" x14ac:dyDescent="0.2">
      <c r="A131" s="3">
        <v>1506906</v>
      </c>
      <c r="B131" s="3">
        <v>150690</v>
      </c>
      <c r="C131" s="4" t="s">
        <v>24</v>
      </c>
      <c r="D131" s="5" t="s">
        <v>132</v>
      </c>
      <c r="E131" s="12" t="s">
        <v>195</v>
      </c>
      <c r="F131" s="12">
        <v>192.48892305051751</v>
      </c>
      <c r="G131" s="12">
        <v>99.652231709888582</v>
      </c>
      <c r="H131" s="12">
        <v>150.70315298735417</v>
      </c>
      <c r="I131" s="12">
        <v>0</v>
      </c>
      <c r="J131" s="3" t="str">
        <f t="shared" si="3"/>
        <v>Outliers</v>
      </c>
    </row>
    <row r="132" spans="1:10" x14ac:dyDescent="0.2">
      <c r="A132" s="3">
        <v>1507003</v>
      </c>
      <c r="B132" s="3">
        <v>150700</v>
      </c>
      <c r="C132" s="4" t="s">
        <v>52</v>
      </c>
      <c r="D132" s="5" t="s">
        <v>133</v>
      </c>
      <c r="E132" s="12">
        <v>82.242221686644513</v>
      </c>
      <c r="F132" s="12">
        <v>80.439472322729301</v>
      </c>
      <c r="G132" s="12">
        <v>75.761269492878739</v>
      </c>
      <c r="H132" s="12">
        <v>42.507268017671436</v>
      </c>
      <c r="I132" s="12">
        <v>77.572911765776922</v>
      </c>
      <c r="J132" s="3" t="str">
        <f t="shared" si="3"/>
        <v>Normal</v>
      </c>
    </row>
    <row r="133" spans="1:10" x14ac:dyDescent="0.2">
      <c r="A133" s="3">
        <v>1507102</v>
      </c>
      <c r="B133" s="3">
        <v>150710</v>
      </c>
      <c r="C133" s="4" t="s">
        <v>52</v>
      </c>
      <c r="D133" s="5" t="s">
        <v>134</v>
      </c>
      <c r="E133" s="12">
        <v>74.725632067714301</v>
      </c>
      <c r="F133" s="12">
        <v>86.634311694821022</v>
      </c>
      <c r="G133" s="12">
        <v>112.43304194717304</v>
      </c>
      <c r="H133" s="12">
        <v>94.472851700402927</v>
      </c>
      <c r="I133" s="12">
        <v>135.9611886475459</v>
      </c>
      <c r="J133" s="3" t="str">
        <f t="shared" si="3"/>
        <v>Normal</v>
      </c>
    </row>
    <row r="134" spans="1:10" x14ac:dyDescent="0.2">
      <c r="A134" s="3">
        <v>1507151</v>
      </c>
      <c r="B134" s="3">
        <v>150715</v>
      </c>
      <c r="C134" s="4" t="s">
        <v>36</v>
      </c>
      <c r="D134" s="5" t="s">
        <v>135</v>
      </c>
      <c r="E134" s="12">
        <v>94.57796604200108</v>
      </c>
      <c r="F134" s="12">
        <v>76.188815212466082</v>
      </c>
      <c r="G134" s="12">
        <v>99.190247108153429</v>
      </c>
      <c r="H134" s="12">
        <v>122.64991524572605</v>
      </c>
      <c r="I134" s="12">
        <v>145.75277593400341</v>
      </c>
      <c r="J134" s="3" t="str">
        <f t="shared" si="3"/>
        <v>Normal</v>
      </c>
    </row>
    <row r="135" spans="1:10" x14ac:dyDescent="0.2">
      <c r="A135" s="3">
        <v>1507201</v>
      </c>
      <c r="B135" s="3">
        <v>150720</v>
      </c>
      <c r="C135" s="4" t="s">
        <v>52</v>
      </c>
      <c r="D135" s="5" t="s">
        <v>136</v>
      </c>
      <c r="E135" s="12">
        <v>83.115124376153943</v>
      </c>
      <c r="F135" s="12">
        <v>72.83313477605175</v>
      </c>
      <c r="G135" s="12">
        <v>77.404873463449235</v>
      </c>
      <c r="H135" s="12">
        <v>69.041019872758085</v>
      </c>
      <c r="I135" s="12">
        <v>90.471736331252657</v>
      </c>
      <c r="J135" s="3" t="str">
        <f t="shared" si="3"/>
        <v>Normal</v>
      </c>
    </row>
    <row r="136" spans="1:10" x14ac:dyDescent="0.2">
      <c r="A136" s="3">
        <v>1507300</v>
      </c>
      <c r="B136" s="3">
        <v>150730</v>
      </c>
      <c r="C136" s="4" t="s">
        <v>13</v>
      </c>
      <c r="D136" s="5" t="s">
        <v>137</v>
      </c>
      <c r="E136" s="12">
        <v>75.174638203464639</v>
      </c>
      <c r="F136" s="12">
        <v>61.151182821647559</v>
      </c>
      <c r="G136" s="12">
        <v>74.127572072124167</v>
      </c>
      <c r="H136" s="12">
        <v>57.728628806990869</v>
      </c>
      <c r="I136" s="12">
        <v>118.97960637744964</v>
      </c>
      <c r="J136" s="3" t="str">
        <f t="shared" si="3"/>
        <v>Normal</v>
      </c>
    </row>
    <row r="137" spans="1:10" x14ac:dyDescent="0.2">
      <c r="A137" s="3">
        <v>1507409</v>
      </c>
      <c r="B137" s="3">
        <v>150740</v>
      </c>
      <c r="C137" s="4" t="s">
        <v>52</v>
      </c>
      <c r="D137" s="5" t="s">
        <v>138</v>
      </c>
      <c r="E137" s="12">
        <v>106.01813074883756</v>
      </c>
      <c r="F137" s="12">
        <v>109.51120055453484</v>
      </c>
      <c r="G137" s="12">
        <v>133.22976908154044</v>
      </c>
      <c r="H137" s="12">
        <v>141.85684344344614</v>
      </c>
      <c r="I137" s="12">
        <v>130.60191956492548</v>
      </c>
      <c r="J137" s="3" t="str">
        <f t="shared" si="3"/>
        <v>Normal</v>
      </c>
    </row>
    <row r="138" spans="1:10" x14ac:dyDescent="0.2">
      <c r="A138" s="3">
        <v>1507458</v>
      </c>
      <c r="B138" s="3">
        <v>150745</v>
      </c>
      <c r="C138" s="4" t="s">
        <v>36</v>
      </c>
      <c r="D138" s="5" t="s">
        <v>139</v>
      </c>
      <c r="E138" s="12">
        <v>124.4809602179719</v>
      </c>
      <c r="F138" s="12">
        <v>138.4385757646331</v>
      </c>
      <c r="G138" s="12">
        <v>122.29398621841102</v>
      </c>
      <c r="H138" s="12">
        <v>126.05092766934163</v>
      </c>
      <c r="I138" s="12">
        <v>147.24802721088435</v>
      </c>
      <c r="J138" s="3" t="str">
        <f t="shared" si="3"/>
        <v>Normal</v>
      </c>
    </row>
    <row r="139" spans="1:10" x14ac:dyDescent="0.2">
      <c r="A139" s="3">
        <v>1507466</v>
      </c>
      <c r="B139" s="3">
        <v>150746</v>
      </c>
      <c r="C139" s="4" t="s">
        <v>52</v>
      </c>
      <c r="D139" s="5" t="s">
        <v>140</v>
      </c>
      <c r="E139" s="12">
        <v>138.51289497563056</v>
      </c>
      <c r="F139" s="12">
        <v>185.20358808134606</v>
      </c>
      <c r="G139" s="12">
        <v>181.3752269611366</v>
      </c>
      <c r="H139" s="12">
        <v>211.38584283908807</v>
      </c>
      <c r="I139" s="12">
        <v>0</v>
      </c>
      <c r="J139" s="3" t="str">
        <f t="shared" si="3"/>
        <v>Outliers</v>
      </c>
    </row>
    <row r="140" spans="1:10" x14ac:dyDescent="0.2">
      <c r="A140" s="3">
        <v>1507474</v>
      </c>
      <c r="B140" s="3">
        <v>150747</v>
      </c>
      <c r="C140" s="4" t="s">
        <v>24</v>
      </c>
      <c r="D140" s="5" t="s">
        <v>141</v>
      </c>
      <c r="E140" s="12">
        <v>70.921153193922962</v>
      </c>
      <c r="F140" s="12">
        <v>69.972202842287416</v>
      </c>
      <c r="G140" s="12">
        <v>83.561076006539381</v>
      </c>
      <c r="H140" s="12">
        <v>68.748819630685404</v>
      </c>
      <c r="I140" s="12">
        <v>92.938456667794483</v>
      </c>
      <c r="J140" s="3" t="str">
        <f t="shared" si="3"/>
        <v>Normal</v>
      </c>
    </row>
    <row r="141" spans="1:10" x14ac:dyDescent="0.2">
      <c r="A141" s="3">
        <v>1507508</v>
      </c>
      <c r="B141" s="3">
        <v>150750</v>
      </c>
      <c r="C141" s="4" t="s">
        <v>36</v>
      </c>
      <c r="D141" s="5" t="s">
        <v>142</v>
      </c>
      <c r="E141" s="12">
        <v>115.34625267502994</v>
      </c>
      <c r="F141" s="12">
        <v>119.95828340898764</v>
      </c>
      <c r="G141" s="12">
        <v>122.81765847332788</v>
      </c>
      <c r="H141" s="12">
        <v>130.72938243175466</v>
      </c>
      <c r="I141" s="12">
        <v>177.57637221896954</v>
      </c>
      <c r="J141" s="3" t="str">
        <f t="shared" si="3"/>
        <v>Normal</v>
      </c>
    </row>
    <row r="142" spans="1:10" x14ac:dyDescent="0.2">
      <c r="A142" s="3">
        <v>1507607</v>
      </c>
      <c r="B142" s="3">
        <v>150760</v>
      </c>
      <c r="C142" s="4" t="s">
        <v>52</v>
      </c>
      <c r="D142" s="5" t="s">
        <v>143</v>
      </c>
      <c r="E142" s="12">
        <v>72.494198398582157</v>
      </c>
      <c r="F142" s="12">
        <v>60.633507732217552</v>
      </c>
      <c r="G142" s="12">
        <v>71.437267053354134</v>
      </c>
      <c r="H142" s="12">
        <v>66.32844463556998</v>
      </c>
      <c r="I142" s="12">
        <v>87.327374371384266</v>
      </c>
      <c r="J142" s="3" t="str">
        <f t="shared" si="3"/>
        <v>Normal</v>
      </c>
    </row>
    <row r="143" spans="1:10" x14ac:dyDescent="0.2">
      <c r="A143" s="3">
        <v>1507706</v>
      </c>
      <c r="B143" s="3">
        <v>150770</v>
      </c>
      <c r="C143" s="4" t="s">
        <v>11</v>
      </c>
      <c r="D143" s="5" t="s">
        <v>144</v>
      </c>
      <c r="E143" s="12">
        <v>114.97216221505131</v>
      </c>
      <c r="F143" s="12">
        <v>129.32419315060832</v>
      </c>
      <c r="G143" s="12">
        <v>142.03027982619102</v>
      </c>
      <c r="H143" s="12">
        <v>126.59232903656577</v>
      </c>
      <c r="I143" s="12">
        <v>184.22374995125375</v>
      </c>
      <c r="J143" s="3" t="str">
        <f t="shared" si="3"/>
        <v>Normal</v>
      </c>
    </row>
    <row r="144" spans="1:10" x14ac:dyDescent="0.2">
      <c r="A144" s="3">
        <v>1507755</v>
      </c>
      <c r="B144" s="3">
        <v>150775</v>
      </c>
      <c r="C144" s="4" t="s">
        <v>13</v>
      </c>
      <c r="D144" s="5" t="s">
        <v>145</v>
      </c>
      <c r="E144" s="12">
        <v>312.69889731597863</v>
      </c>
      <c r="F144" s="12">
        <v>296.87527229206967</v>
      </c>
      <c r="G144" s="12">
        <v>309.52622429381802</v>
      </c>
      <c r="H144" s="12">
        <v>309.25418887584715</v>
      </c>
      <c r="I144" s="12">
        <v>479.8269933299128</v>
      </c>
      <c r="J144" s="3" t="str">
        <f t="shared" si="3"/>
        <v>Outliers</v>
      </c>
    </row>
    <row r="145" spans="1:10" x14ac:dyDescent="0.2">
      <c r="A145" s="3">
        <v>1507805</v>
      </c>
      <c r="B145" s="3">
        <v>150780</v>
      </c>
      <c r="C145" s="4" t="s">
        <v>18</v>
      </c>
      <c r="D145" s="5" t="s">
        <v>146</v>
      </c>
      <c r="E145" s="12">
        <v>166.60631576246649</v>
      </c>
      <c r="F145" s="12">
        <v>156.50002114090333</v>
      </c>
      <c r="G145" s="12">
        <v>235.74500794251674</v>
      </c>
      <c r="H145" s="12">
        <v>275.14203493373628</v>
      </c>
      <c r="I145" s="12">
        <v>168.76096651311127</v>
      </c>
      <c r="J145" s="3" t="str">
        <f t="shared" ref="J145:J160" si="4">IF(AND(I145&lt;$M$21,I145&gt;$M$22),"Normal","Outliers")</f>
        <v>Normal</v>
      </c>
    </row>
    <row r="146" spans="1:10" x14ac:dyDescent="0.2">
      <c r="A146" s="3">
        <v>1507904</v>
      </c>
      <c r="B146" s="3">
        <v>150790</v>
      </c>
      <c r="C146" s="4" t="s">
        <v>11</v>
      </c>
      <c r="D146" s="5" t="s">
        <v>147</v>
      </c>
      <c r="E146" s="12">
        <v>77.445985035486743</v>
      </c>
      <c r="F146" s="12">
        <v>68.233091132021215</v>
      </c>
      <c r="G146" s="12">
        <v>80.535038230361707</v>
      </c>
      <c r="H146" s="12">
        <v>67.819599997927241</v>
      </c>
      <c r="I146" s="12">
        <v>79.405455709800023</v>
      </c>
      <c r="J146" s="3" t="str">
        <f t="shared" si="4"/>
        <v>Normal</v>
      </c>
    </row>
    <row r="147" spans="1:10" x14ac:dyDescent="0.2">
      <c r="A147" s="3">
        <v>1507953</v>
      </c>
      <c r="B147" s="3">
        <v>150795</v>
      </c>
      <c r="C147" s="4" t="s">
        <v>6</v>
      </c>
      <c r="D147" s="5" t="s">
        <v>148</v>
      </c>
      <c r="E147" s="12">
        <v>67.807861807066274</v>
      </c>
      <c r="F147" s="12">
        <v>45.24389348803934</v>
      </c>
      <c r="G147" s="12">
        <v>60.118009575037227</v>
      </c>
      <c r="H147" s="12">
        <v>71.627240424568754</v>
      </c>
      <c r="I147" s="12">
        <v>131.44920033658423</v>
      </c>
      <c r="J147" s="3" t="str">
        <f t="shared" si="4"/>
        <v>Normal</v>
      </c>
    </row>
    <row r="148" spans="1:10" x14ac:dyDescent="0.2">
      <c r="A148" s="3">
        <v>1507961</v>
      </c>
      <c r="B148" s="3">
        <v>150796</v>
      </c>
      <c r="C148" s="4" t="s">
        <v>52</v>
      </c>
      <c r="D148" s="5" t="s">
        <v>149</v>
      </c>
      <c r="E148" s="12">
        <v>120.64494867233665</v>
      </c>
      <c r="F148" s="12">
        <v>112.35038280579569</v>
      </c>
      <c r="G148" s="12">
        <v>166.54156080574816</v>
      </c>
      <c r="H148" s="12">
        <v>83.812091370985812</v>
      </c>
      <c r="I148" s="12">
        <v>183.66982019230767</v>
      </c>
      <c r="J148" s="3" t="str">
        <f t="shared" si="4"/>
        <v>Normal</v>
      </c>
    </row>
    <row r="149" spans="1:10" x14ac:dyDescent="0.2">
      <c r="A149" s="3">
        <v>1507979</v>
      </c>
      <c r="B149" s="3">
        <v>150797</v>
      </c>
      <c r="C149" s="4" t="s">
        <v>15</v>
      </c>
      <c r="D149" s="5" t="s">
        <v>150</v>
      </c>
      <c r="E149" s="12">
        <v>143.11218141843841</v>
      </c>
      <c r="F149" s="12">
        <v>122.2899475105262</v>
      </c>
      <c r="G149" s="12">
        <v>113.40860736556922</v>
      </c>
      <c r="H149" s="12">
        <v>167.45044776092686</v>
      </c>
      <c r="I149" s="12">
        <v>211.20335108082205</v>
      </c>
      <c r="J149" s="3" t="str">
        <f t="shared" si="4"/>
        <v>Normal</v>
      </c>
    </row>
    <row r="150" spans="1:10" x14ac:dyDescent="0.2">
      <c r="A150" s="3">
        <v>1508001</v>
      </c>
      <c r="B150" s="3">
        <v>150800</v>
      </c>
      <c r="C150" s="4" t="s">
        <v>8</v>
      </c>
      <c r="D150" s="5" t="s">
        <v>151</v>
      </c>
      <c r="E150" s="12">
        <v>83.303042430851377</v>
      </c>
      <c r="F150" s="12">
        <v>79.612485849390822</v>
      </c>
      <c r="G150" s="12">
        <v>102.84263950736255</v>
      </c>
      <c r="H150" s="12">
        <v>95.237156930979594</v>
      </c>
      <c r="I150" s="12">
        <v>107.38444329363024</v>
      </c>
      <c r="J150" s="3" t="str">
        <f t="shared" si="4"/>
        <v>Normal</v>
      </c>
    </row>
    <row r="151" spans="1:10" x14ac:dyDescent="0.2">
      <c r="A151" s="3">
        <v>1508035</v>
      </c>
      <c r="B151" s="3">
        <v>150803</v>
      </c>
      <c r="C151" s="4" t="s">
        <v>24</v>
      </c>
      <c r="D151" s="5" t="s">
        <v>152</v>
      </c>
      <c r="E151" s="12">
        <v>103.36874792602559</v>
      </c>
      <c r="F151" s="12">
        <v>89.294366321004006</v>
      </c>
      <c r="G151" s="12">
        <v>110.79864815573941</v>
      </c>
      <c r="H151" s="12">
        <v>97.434500915701861</v>
      </c>
      <c r="I151" s="12">
        <v>129.74587410386431</v>
      </c>
      <c r="J151" s="3" t="str">
        <f t="shared" si="4"/>
        <v>Normal</v>
      </c>
    </row>
    <row r="152" spans="1:10" x14ac:dyDescent="0.2">
      <c r="A152" s="3">
        <v>1508050</v>
      </c>
      <c r="B152" s="3">
        <v>150805</v>
      </c>
      <c r="C152" s="4" t="s">
        <v>27</v>
      </c>
      <c r="D152" s="5" t="s">
        <v>153</v>
      </c>
      <c r="E152" s="12">
        <v>113.67382261751979</v>
      </c>
      <c r="F152" s="12">
        <v>89.762471436823262</v>
      </c>
      <c r="G152" s="12">
        <v>93.558563208262697</v>
      </c>
      <c r="H152" s="12">
        <v>86.902014706921435</v>
      </c>
      <c r="I152" s="12">
        <v>154.59194987534445</v>
      </c>
      <c r="J152" s="3" t="str">
        <f t="shared" si="4"/>
        <v>Normal</v>
      </c>
    </row>
    <row r="153" spans="1:10" x14ac:dyDescent="0.2">
      <c r="A153" s="3">
        <v>1508084</v>
      </c>
      <c r="B153" s="3">
        <v>150808</v>
      </c>
      <c r="C153" s="4" t="s">
        <v>13</v>
      </c>
      <c r="D153" s="5" t="s">
        <v>154</v>
      </c>
      <c r="E153" s="12">
        <v>139.69762922739019</v>
      </c>
      <c r="F153" s="12">
        <v>145.93154297474661</v>
      </c>
      <c r="G153" s="12">
        <v>145.73840191154659</v>
      </c>
      <c r="H153" s="12">
        <v>98.739466899606995</v>
      </c>
      <c r="I153" s="12">
        <v>145.80019646017698</v>
      </c>
      <c r="J153" s="3" t="str">
        <f t="shared" si="4"/>
        <v>Normal</v>
      </c>
    </row>
    <row r="154" spans="1:10" x14ac:dyDescent="0.2">
      <c r="A154" s="3">
        <v>1508100</v>
      </c>
      <c r="B154" s="3">
        <v>150810</v>
      </c>
      <c r="C154" s="4" t="s">
        <v>42</v>
      </c>
      <c r="D154" s="5" t="s">
        <v>155</v>
      </c>
      <c r="E154" s="12">
        <v>73.077117661070702</v>
      </c>
      <c r="F154" s="12">
        <v>89.592723975160979</v>
      </c>
      <c r="G154" s="12">
        <v>95.67371885936987</v>
      </c>
      <c r="H154" s="12">
        <v>119.54398455024595</v>
      </c>
      <c r="I154" s="12">
        <v>132.68429643177885</v>
      </c>
      <c r="J154" s="3" t="str">
        <f t="shared" si="4"/>
        <v>Normal</v>
      </c>
    </row>
    <row r="155" spans="1:10" x14ac:dyDescent="0.2">
      <c r="A155" s="3">
        <v>1508126</v>
      </c>
      <c r="B155" s="3">
        <v>150812</v>
      </c>
      <c r="C155" s="4" t="s">
        <v>8</v>
      </c>
      <c r="D155" s="5" t="s">
        <v>156</v>
      </c>
      <c r="E155" s="12">
        <v>79.720408012570985</v>
      </c>
      <c r="F155" s="12">
        <v>74.373611763089571</v>
      </c>
      <c r="G155" s="12">
        <v>82.314185159068714</v>
      </c>
      <c r="H155" s="12">
        <v>67.633734529247491</v>
      </c>
      <c r="I155" s="12">
        <v>133.47300194880438</v>
      </c>
      <c r="J155" s="3" t="str">
        <f t="shared" si="4"/>
        <v>Normal</v>
      </c>
    </row>
    <row r="156" spans="1:10" x14ac:dyDescent="0.2">
      <c r="A156" s="3">
        <v>1508159</v>
      </c>
      <c r="B156" s="3">
        <v>150815</v>
      </c>
      <c r="C156" s="4" t="s">
        <v>18</v>
      </c>
      <c r="D156" s="5" t="s">
        <v>157</v>
      </c>
      <c r="E156" s="12">
        <v>65.889551266089029</v>
      </c>
      <c r="F156" s="12">
        <v>84.340448631107918</v>
      </c>
      <c r="G156" s="12">
        <v>59.456790058217351</v>
      </c>
      <c r="H156" s="12">
        <v>52.664082551656087</v>
      </c>
      <c r="I156" s="12">
        <v>73.516797832774699</v>
      </c>
      <c r="J156" s="3" t="str">
        <f t="shared" si="4"/>
        <v>Normal</v>
      </c>
    </row>
    <row r="157" spans="1:10" x14ac:dyDescent="0.2">
      <c r="A157" s="3">
        <v>1508209</v>
      </c>
      <c r="B157" s="3">
        <v>150820</v>
      </c>
      <c r="C157" s="4" t="s">
        <v>52</v>
      </c>
      <c r="D157" s="5" t="s">
        <v>158</v>
      </c>
      <c r="E157" s="12">
        <v>54.604209714363265</v>
      </c>
      <c r="F157" s="12">
        <v>51.394605020122761</v>
      </c>
      <c r="G157" s="12">
        <v>81.65325801640455</v>
      </c>
      <c r="H157" s="12">
        <v>50.415500553666732</v>
      </c>
      <c r="I157" s="12">
        <v>0</v>
      </c>
      <c r="J157" s="3" t="str">
        <f t="shared" si="4"/>
        <v>Outliers</v>
      </c>
    </row>
    <row r="158" spans="1:10" x14ac:dyDescent="0.2">
      <c r="A158" s="3">
        <v>1508308</v>
      </c>
      <c r="B158" s="3">
        <v>150830</v>
      </c>
      <c r="C158" s="4" t="s">
        <v>24</v>
      </c>
      <c r="D158" s="5" t="s">
        <v>159</v>
      </c>
      <c r="E158" s="12">
        <v>92.506258312660478</v>
      </c>
      <c r="F158" s="12">
        <v>80.220403467629311</v>
      </c>
      <c r="G158" s="12">
        <v>91.177472514891406</v>
      </c>
      <c r="H158" s="12">
        <v>80.782386972500831</v>
      </c>
      <c r="I158" s="12">
        <v>88.221509745791579</v>
      </c>
      <c r="J158" s="3" t="str">
        <f t="shared" si="4"/>
        <v>Normal</v>
      </c>
    </row>
    <row r="159" spans="1:10" x14ac:dyDescent="0.2">
      <c r="A159" s="3">
        <v>1508357</v>
      </c>
      <c r="B159" s="3">
        <v>150835</v>
      </c>
      <c r="C159" s="4" t="s">
        <v>18</v>
      </c>
      <c r="D159" s="5" t="s">
        <v>160</v>
      </c>
      <c r="E159" s="12">
        <v>347.83357097284625</v>
      </c>
      <c r="F159" s="12">
        <v>458.19845208550817</v>
      </c>
      <c r="G159" s="12">
        <v>545.57002682298173</v>
      </c>
      <c r="H159" s="12">
        <v>488.57881703986772</v>
      </c>
      <c r="I159" s="12">
        <v>679.99314089831489</v>
      </c>
      <c r="J159" s="3" t="str">
        <f t="shared" si="4"/>
        <v>Outliers</v>
      </c>
    </row>
    <row r="160" spans="1:10" x14ac:dyDescent="0.2">
      <c r="A160" s="3">
        <v>1508407</v>
      </c>
      <c r="B160" s="3">
        <v>150840</v>
      </c>
      <c r="C160" s="4" t="s">
        <v>13</v>
      </c>
      <c r="D160" s="5" t="s">
        <v>161</v>
      </c>
      <c r="E160" s="12">
        <v>152.62740936000199</v>
      </c>
      <c r="F160" s="12">
        <v>155.09955184398214</v>
      </c>
      <c r="G160" s="12">
        <v>155.43493618799596</v>
      </c>
      <c r="H160" s="12">
        <v>189.78007833604642</v>
      </c>
      <c r="I160" s="12">
        <v>196.5970298527215</v>
      </c>
      <c r="J160" s="3" t="str">
        <f t="shared" si="4"/>
        <v>Normal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Extrema Pob.</vt:lpstr>
      <vt:lpstr>Pobreza</vt:lpstr>
      <vt:lpstr>Vinculos</vt:lpstr>
      <vt:lpstr>Despesa 1</vt:lpstr>
      <vt:lpstr>Despesa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2022-12-10T17:20:03Z</dcterms:created>
  <dcterms:modified xsi:type="dcterms:W3CDTF">2024-02-25T19:38:58Z</dcterms:modified>
</cp:coreProperties>
</file>