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APESPA\Projetos\Monitor ODS\Projeto 2024\Base de Dados ODS - Construção Indicadores\ODS 12\"/>
    </mc:Choice>
  </mc:AlternateContent>
  <xr:revisionPtr revIDLastSave="0" documentId="13_ncr:1_{80CB5F76-AA9A-4A93-B281-0A8CF591E737}" xr6:coauthVersionLast="47" xr6:coauthVersionMax="47" xr10:uidLastSave="{00000000-0000-0000-0000-000000000000}"/>
  <bookViews>
    <workbookView xWindow="-120" yWindow="-120" windowWidth="29040" windowHeight="15840" xr2:uid="{95765327-074B-4C32-BC68-4769972686C9}"/>
  </bookViews>
  <sheets>
    <sheet name="Cálculo IDS" sheetId="1" r:id="rId1"/>
    <sheet name="Outliers" sheetId="2" r:id="rId2"/>
    <sheet name="Máximo e Minimo" sheetId="3" r:id="rId3"/>
  </sheets>
  <definedNames>
    <definedName name="_xlnm._FilterDatabase" localSheetId="0" hidden="1">'Cálculo IDS'!$H$5:$J$162</definedName>
    <definedName name="_xlnm._FilterDatabase" localSheetId="1" hidden="1">Outliers!$A$5:$B$149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6" i="1"/>
  <c r="L6" i="1"/>
  <c r="L21" i="1"/>
  <c r="J22" i="1"/>
  <c r="L23" i="1"/>
  <c r="H26" i="1"/>
  <c r="K26" i="1" s="1"/>
  <c r="L27" i="1"/>
  <c r="H28" i="1"/>
  <c r="K28" i="1" s="1"/>
  <c r="L28" i="1"/>
  <c r="J30" i="1"/>
  <c r="L30" i="1" s="1"/>
  <c r="L32" i="1"/>
  <c r="L33" i="1"/>
  <c r="L34" i="1"/>
  <c r="L35" i="1"/>
  <c r="H36" i="1"/>
  <c r="K36" i="1" s="1"/>
  <c r="L36" i="1"/>
  <c r="H37" i="1"/>
  <c r="K37" i="1" s="1"/>
  <c r="J37" i="1"/>
  <c r="L37" i="1" s="1"/>
  <c r="L38" i="1"/>
  <c r="L39" i="1"/>
  <c r="L41" i="1"/>
  <c r="J42" i="1"/>
  <c r="L43" i="1"/>
  <c r="L44" i="1"/>
  <c r="L46" i="1"/>
  <c r="J47" i="1"/>
  <c r="L47" i="1" s="1"/>
  <c r="J48" i="1"/>
  <c r="L49" i="1"/>
  <c r="J50" i="1"/>
  <c r="L50" i="1" s="1"/>
  <c r="H51" i="1"/>
  <c r="K51" i="1" s="1"/>
  <c r="L51" i="1"/>
  <c r="L52" i="1"/>
  <c r="L53" i="1"/>
  <c r="H54" i="1"/>
  <c r="K54" i="1" s="1"/>
  <c r="L55" i="1"/>
  <c r="J56" i="1"/>
  <c r="L56" i="1" s="1"/>
  <c r="L57" i="1"/>
  <c r="J58" i="1"/>
  <c r="L58" i="1" s="1"/>
  <c r="L59" i="1"/>
  <c r="L61" i="1"/>
  <c r="L62" i="1"/>
  <c r="L63" i="1"/>
  <c r="L67" i="1"/>
  <c r="L68" i="1"/>
  <c r="L69" i="1"/>
  <c r="L70" i="1"/>
  <c r="L71" i="1"/>
  <c r="J72" i="1"/>
  <c r="L72" i="1" s="1"/>
  <c r="L73" i="1"/>
  <c r="J75" i="1"/>
  <c r="L75" i="1" s="1"/>
  <c r="L76" i="1"/>
  <c r="H77" i="1"/>
  <c r="K77" i="1" s="1"/>
  <c r="L77" i="1"/>
  <c r="L78" i="1"/>
  <c r="I79" i="1"/>
  <c r="L80" i="1"/>
  <c r="L81" i="1"/>
  <c r="L82" i="1"/>
  <c r="L83" i="1"/>
  <c r="H84" i="1"/>
  <c r="K84" i="1" s="1"/>
  <c r="L85" i="1"/>
  <c r="L86" i="1"/>
  <c r="H87" i="1"/>
  <c r="K87" i="1" s="1"/>
  <c r="L87" i="1"/>
  <c r="L88" i="1"/>
  <c r="L89" i="1"/>
  <c r="L90" i="1"/>
  <c r="L91" i="1"/>
  <c r="L92" i="1"/>
  <c r="L93" i="1"/>
  <c r="J94" i="1"/>
  <c r="L96" i="1"/>
  <c r="L97" i="1"/>
  <c r="L98" i="1"/>
  <c r="J99" i="1"/>
  <c r="L103" i="1"/>
  <c r="L104" i="1"/>
  <c r="L105" i="1"/>
  <c r="L106" i="1"/>
  <c r="H107" i="1"/>
  <c r="K107" i="1" s="1"/>
  <c r="I107" i="1"/>
  <c r="H108" i="1"/>
  <c r="K108" i="1" s="1"/>
  <c r="L109" i="1"/>
  <c r="L110" i="1"/>
  <c r="L111" i="1"/>
  <c r="L112" i="1"/>
  <c r="L113" i="1"/>
  <c r="L115" i="1"/>
  <c r="L116" i="1"/>
  <c r="L117" i="1"/>
  <c r="L118" i="1"/>
  <c r="H119" i="1"/>
  <c r="K119" i="1" s="1"/>
  <c r="L120" i="1"/>
  <c r="I121" i="1"/>
  <c r="L122" i="1"/>
  <c r="L123" i="1"/>
  <c r="L125" i="1"/>
  <c r="L126" i="1"/>
  <c r="J127" i="1"/>
  <c r="L127" i="1" s="1"/>
  <c r="L128" i="1"/>
  <c r="H132" i="1"/>
  <c r="L132" i="1"/>
  <c r="L133" i="1"/>
  <c r="L134" i="1"/>
  <c r="L135" i="1"/>
  <c r="L136" i="1"/>
  <c r="L137" i="1"/>
  <c r="L138" i="1"/>
  <c r="J139" i="1"/>
  <c r="H140" i="1"/>
  <c r="K140" i="1" s="1"/>
  <c r="L140" i="1"/>
  <c r="L141" i="1"/>
  <c r="L143" i="1"/>
  <c r="L144" i="1"/>
  <c r="J145" i="1"/>
  <c r="L145" i="1" s="1"/>
  <c r="L146" i="1"/>
  <c r="L147" i="1"/>
  <c r="L148" i="1"/>
  <c r="J150" i="1"/>
  <c r="L153" i="1"/>
  <c r="L154" i="1"/>
  <c r="L155" i="1"/>
  <c r="I157" i="1"/>
  <c r="L158" i="1"/>
  <c r="L159" i="1"/>
  <c r="L160" i="1"/>
  <c r="H161" i="1"/>
  <c r="H162" i="1"/>
  <c r="K162" i="1" s="1"/>
  <c r="L162" i="1"/>
  <c r="L19" i="1"/>
  <c r="K19" i="1"/>
  <c r="K6" i="1"/>
  <c r="D8" i="3"/>
  <c r="D7" i="3"/>
  <c r="E8" i="2"/>
  <c r="E7" i="2"/>
  <c r="E6" i="2"/>
  <c r="L22" i="1"/>
  <c r="K29" i="1"/>
  <c r="L29" i="1"/>
  <c r="K30" i="1"/>
  <c r="L42" i="1"/>
  <c r="L48" i="1"/>
  <c r="K53" i="1"/>
  <c r="K89" i="1"/>
  <c r="K90" i="1"/>
  <c r="L94" i="1"/>
  <c r="L101" i="1"/>
  <c r="K102" i="1"/>
  <c r="K126" i="1"/>
  <c r="K131" i="1"/>
  <c r="K149" i="1"/>
  <c r="K150" i="1"/>
  <c r="K155" i="1"/>
  <c r="L11" i="1"/>
  <c r="L13" i="1"/>
  <c r="L14" i="1"/>
  <c r="L15" i="1"/>
  <c r="L17" i="1"/>
  <c r="L54" i="1"/>
  <c r="L130" i="1"/>
  <c r="K7" i="1"/>
  <c r="K8" i="1"/>
  <c r="K9" i="1"/>
  <c r="K10" i="1"/>
  <c r="K11" i="1"/>
  <c r="K12" i="1"/>
  <c r="K13" i="1"/>
  <c r="K14" i="1"/>
  <c r="K15" i="1"/>
  <c r="K16" i="1"/>
  <c r="K17" i="1"/>
  <c r="K18" i="1"/>
  <c r="K20" i="1"/>
  <c r="K21" i="1"/>
  <c r="K22" i="1"/>
  <c r="K23" i="1"/>
  <c r="K24" i="1"/>
  <c r="K25" i="1"/>
  <c r="K27" i="1"/>
  <c r="K31" i="1"/>
  <c r="K32" i="1"/>
  <c r="K33" i="1"/>
  <c r="K34" i="1"/>
  <c r="K35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2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8" i="1"/>
  <c r="K79" i="1"/>
  <c r="K80" i="1"/>
  <c r="K81" i="1"/>
  <c r="K82" i="1"/>
  <c r="K83" i="1"/>
  <c r="K85" i="1"/>
  <c r="K86" i="1"/>
  <c r="K88" i="1"/>
  <c r="K91" i="1"/>
  <c r="K92" i="1"/>
  <c r="K93" i="1"/>
  <c r="K94" i="1"/>
  <c r="K95" i="1"/>
  <c r="K96" i="1"/>
  <c r="K97" i="1"/>
  <c r="K98" i="1"/>
  <c r="K99" i="1"/>
  <c r="K100" i="1"/>
  <c r="K101" i="1"/>
  <c r="K103" i="1"/>
  <c r="K104" i="1"/>
  <c r="K105" i="1"/>
  <c r="K106" i="1"/>
  <c r="K109" i="1"/>
  <c r="K110" i="1"/>
  <c r="K111" i="1"/>
  <c r="K112" i="1"/>
  <c r="K113" i="1"/>
  <c r="K114" i="1"/>
  <c r="K115" i="1"/>
  <c r="K116" i="1"/>
  <c r="K117" i="1"/>
  <c r="K118" i="1"/>
  <c r="K120" i="1"/>
  <c r="K121" i="1"/>
  <c r="K122" i="1"/>
  <c r="K123" i="1"/>
  <c r="K124" i="1"/>
  <c r="K125" i="1"/>
  <c r="K127" i="1"/>
  <c r="K128" i="1"/>
  <c r="K129" i="1"/>
  <c r="K130" i="1"/>
  <c r="K132" i="1"/>
  <c r="K133" i="1"/>
  <c r="K134" i="1"/>
  <c r="K135" i="1"/>
  <c r="K136" i="1"/>
  <c r="K137" i="1"/>
  <c r="K138" i="1"/>
  <c r="K139" i="1"/>
  <c r="K141" i="1"/>
  <c r="K142" i="1"/>
  <c r="K143" i="1"/>
  <c r="K144" i="1"/>
  <c r="K145" i="1"/>
  <c r="K146" i="1"/>
  <c r="K147" i="1"/>
  <c r="K148" i="1"/>
  <c r="K151" i="1"/>
  <c r="K152" i="1"/>
  <c r="K153" i="1"/>
  <c r="K154" i="1"/>
  <c r="K156" i="1"/>
  <c r="K157" i="1"/>
  <c r="K158" i="1"/>
  <c r="K159" i="1"/>
  <c r="K160" i="1"/>
  <c r="K161" i="1"/>
  <c r="L9" i="1"/>
  <c r="L60" i="1"/>
  <c r="L65" i="1"/>
  <c r="L66" i="1"/>
  <c r="L84" i="1"/>
  <c r="L102" i="1"/>
  <c r="L108" i="1"/>
  <c r="L114" i="1"/>
  <c r="L124" i="1"/>
  <c r="L142" i="1"/>
  <c r="L151" i="1"/>
  <c r="L152" i="1"/>
  <c r="L156" i="1" l="1"/>
  <c r="L64" i="1"/>
  <c r="L40" i="1"/>
  <c r="L95" i="1"/>
  <c r="L161" i="1"/>
  <c r="L131" i="1"/>
  <c r="L119" i="1"/>
  <c r="L107" i="1"/>
  <c r="E9" i="2"/>
  <c r="E11" i="2" s="1"/>
  <c r="L121" i="1"/>
  <c r="L45" i="1"/>
  <c r="L12" i="1"/>
  <c r="L31" i="1"/>
  <c r="L26" i="1"/>
  <c r="L10" i="1"/>
  <c r="L100" i="1"/>
  <c r="L25" i="1"/>
  <c r="L8" i="1"/>
  <c r="L157" i="1"/>
  <c r="L99" i="1"/>
  <c r="L24" i="1"/>
  <c r="L7" i="1"/>
  <c r="L20" i="1"/>
  <c r="L150" i="1"/>
  <c r="L79" i="1"/>
  <c r="L18" i="1"/>
  <c r="L149" i="1"/>
  <c r="L74" i="1"/>
  <c r="L129" i="1"/>
  <c r="L139" i="1"/>
  <c r="L16" i="1"/>
  <c r="E10" i="2" l="1"/>
  <c r="B149" i="2"/>
  <c r="B137" i="2"/>
  <c r="B125" i="2"/>
  <c r="B113" i="2"/>
  <c r="B101" i="2"/>
  <c r="B89" i="2"/>
  <c r="B77" i="2"/>
  <c r="B65" i="2"/>
  <c r="B53" i="2"/>
  <c r="B41" i="2"/>
  <c r="B29" i="2"/>
  <c r="B17" i="2"/>
  <c r="B67" i="2"/>
  <c r="B138" i="2"/>
  <c r="B66" i="2"/>
  <c r="B148" i="2"/>
  <c r="B136" i="2"/>
  <c r="B124" i="2"/>
  <c r="B112" i="2"/>
  <c r="B100" i="2"/>
  <c r="B88" i="2"/>
  <c r="B76" i="2"/>
  <c r="B64" i="2"/>
  <c r="B52" i="2"/>
  <c r="B40" i="2"/>
  <c r="B28" i="2"/>
  <c r="B16" i="2"/>
  <c r="B8" i="2"/>
  <c r="B55" i="2"/>
  <c r="B78" i="2"/>
  <c r="B147" i="2"/>
  <c r="B135" i="2"/>
  <c r="B123" i="2"/>
  <c r="B111" i="2"/>
  <c r="B99" i="2"/>
  <c r="B87" i="2"/>
  <c r="B75" i="2"/>
  <c r="B63" i="2"/>
  <c r="B51" i="2"/>
  <c r="B39" i="2"/>
  <c r="B27" i="2"/>
  <c r="B15" i="2"/>
  <c r="B79" i="2"/>
  <c r="B102" i="2"/>
  <c r="B42" i="2"/>
  <c r="B9" i="2"/>
  <c r="B146" i="2"/>
  <c r="B134" i="2"/>
  <c r="B122" i="2"/>
  <c r="B110" i="2"/>
  <c r="B98" i="2"/>
  <c r="B86" i="2"/>
  <c r="B74" i="2"/>
  <c r="B62" i="2"/>
  <c r="B50" i="2"/>
  <c r="B38" i="2"/>
  <c r="B26" i="2"/>
  <c r="B14" i="2"/>
  <c r="B7" i="2"/>
  <c r="B103" i="2"/>
  <c r="B90" i="2"/>
  <c r="B54" i="2"/>
  <c r="B18" i="2"/>
  <c r="B145" i="2"/>
  <c r="B133" i="2"/>
  <c r="B121" i="2"/>
  <c r="B109" i="2"/>
  <c r="B97" i="2"/>
  <c r="B85" i="2"/>
  <c r="B73" i="2"/>
  <c r="B61" i="2"/>
  <c r="B49" i="2"/>
  <c r="B37" i="2"/>
  <c r="B25" i="2"/>
  <c r="B13" i="2"/>
  <c r="B127" i="2"/>
  <c r="B144" i="2"/>
  <c r="B132" i="2"/>
  <c r="B120" i="2"/>
  <c r="B108" i="2"/>
  <c r="B96" i="2"/>
  <c r="B84" i="2"/>
  <c r="B72" i="2"/>
  <c r="B60" i="2"/>
  <c r="B48" i="2"/>
  <c r="B36" i="2"/>
  <c r="B24" i="2"/>
  <c r="B12" i="2"/>
  <c r="B6" i="2"/>
  <c r="B91" i="2"/>
  <c r="B143" i="2"/>
  <c r="B131" i="2"/>
  <c r="B119" i="2"/>
  <c r="B107" i="2"/>
  <c r="B95" i="2"/>
  <c r="B83" i="2"/>
  <c r="B71" i="2"/>
  <c r="B59" i="2"/>
  <c r="B47" i="2"/>
  <c r="B35" i="2"/>
  <c r="B23" i="2"/>
  <c r="B115" i="2"/>
  <c r="B126" i="2"/>
  <c r="B142" i="2"/>
  <c r="B130" i="2"/>
  <c r="B118" i="2"/>
  <c r="B106" i="2"/>
  <c r="B94" i="2"/>
  <c r="B82" i="2"/>
  <c r="B70" i="2"/>
  <c r="B58" i="2"/>
  <c r="B46" i="2"/>
  <c r="B34" i="2"/>
  <c r="B22" i="2"/>
  <c r="B11" i="2"/>
  <c r="B43" i="2"/>
  <c r="B114" i="2"/>
  <c r="B30" i="2"/>
  <c r="B141" i="2"/>
  <c r="B129" i="2"/>
  <c r="B117" i="2"/>
  <c r="B105" i="2"/>
  <c r="B93" i="2"/>
  <c r="B81" i="2"/>
  <c r="B69" i="2"/>
  <c r="B57" i="2"/>
  <c r="B45" i="2"/>
  <c r="B33" i="2"/>
  <c r="B21" i="2"/>
  <c r="B140" i="2"/>
  <c r="B128" i="2"/>
  <c r="B116" i="2"/>
  <c r="B104" i="2"/>
  <c r="B92" i="2"/>
  <c r="B80" i="2"/>
  <c r="B68" i="2"/>
  <c r="B56" i="2"/>
  <c r="B44" i="2"/>
  <c r="B32" i="2"/>
  <c r="B20" i="2"/>
  <c r="B10" i="2"/>
  <c r="B139" i="2"/>
  <c r="B31" i="2"/>
  <c r="B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tc={667635C1-E273-4838-9C96-6BD9C2D58B2C}</author>
    <author>tc={E28931D7-4171-4A68-AC2D-23BF9AE859D5}</author>
    <author>tc={3E0CBF15-1C23-4720-9C26-C6400761DB2C}</author>
  </authors>
  <commentList>
    <comment ref="D9" authorId="0" shapeId="0" xr:uid="{667635C1-E273-4838-9C96-6BD9C2D58B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D10" authorId="1" shapeId="0" xr:uid="{E28931D7-4171-4A68-AC2D-23BF9AE859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D11" authorId="2" shapeId="0" xr:uid="{3E0CBF15-1C23-4720-9C26-C6400761DB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sharedStrings.xml><?xml version="1.0" encoding="utf-8"?>
<sst xmlns="http://schemas.openxmlformats.org/spreadsheetml/2006/main" count="456" uniqueCount="202">
  <si>
    <t>Meta 1</t>
  </si>
  <si>
    <t>Meta 2</t>
  </si>
  <si>
    <t>Valor (%)</t>
  </si>
  <si>
    <t>Valor de MA</t>
  </si>
  <si>
    <t>IDS-ODS</t>
  </si>
  <si>
    <t>Código IBGE 01</t>
  </si>
  <si>
    <t>Código IBGE 02</t>
  </si>
  <si>
    <t>R. Integ.</t>
  </si>
  <si>
    <t>Nome_Município</t>
  </si>
  <si>
    <t>Norm. 01</t>
  </si>
  <si>
    <t>Norm. 02</t>
  </si>
  <si>
    <t>Norm. 03</t>
  </si>
  <si>
    <t>Pará</t>
  </si>
  <si>
    <t>RI Araguaia</t>
  </si>
  <si>
    <t>RI Baixo Amazonas</t>
  </si>
  <si>
    <t>RI Carajás</t>
  </si>
  <si>
    <t>RI Guajará</t>
  </si>
  <si>
    <t>RI Guamá</t>
  </si>
  <si>
    <t>RI Lago de Tucuruí</t>
  </si>
  <si>
    <t>RI Marajó</t>
  </si>
  <si>
    <t>RI Rio Caeté</t>
  </si>
  <si>
    <t>RI Rio Capim</t>
  </si>
  <si>
    <t>RI Tapajós</t>
  </si>
  <si>
    <t>RI Tocantins</t>
  </si>
  <si>
    <t>RI Xingu</t>
  </si>
  <si>
    <t>Tocantins</t>
  </si>
  <si>
    <t>Abaetetuba</t>
  </si>
  <si>
    <t>Rio Capim</t>
  </si>
  <si>
    <t>Abel Figueiredo</t>
  </si>
  <si>
    <t>Acará</t>
  </si>
  <si>
    <t>Marajó</t>
  </si>
  <si>
    <t>Afuá</t>
  </si>
  <si>
    <t>Araguaia</t>
  </si>
  <si>
    <t>Água Azul do Norte</t>
  </si>
  <si>
    <t>Baixo Amazonas</t>
  </si>
  <si>
    <t>Alenquer</t>
  </si>
  <si>
    <t>Almeirim</t>
  </si>
  <si>
    <t>Xingu</t>
  </si>
  <si>
    <t>Altamira</t>
  </si>
  <si>
    <t>Anajás</t>
  </si>
  <si>
    <t>Guajará</t>
  </si>
  <si>
    <t>Ananindeua</t>
  </si>
  <si>
    <t>Anapu</t>
  </si>
  <si>
    <t>Rio Caeté</t>
  </si>
  <si>
    <t>Augusto Corrêa</t>
  </si>
  <si>
    <t>Aurora do Pará</t>
  </si>
  <si>
    <t>Tapajós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</si>
  <si>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</si>
  <si>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</si>
  <si>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</si>
  <si>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</si>
  <si>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</si>
  <si>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</si>
  <si>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</si>
  <si>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</si>
  <si>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Carajás</t>
  </si>
  <si>
    <t>Bom Jesus do Tocantins</t>
  </si>
  <si>
    <t>Bonito</t>
  </si>
  <si>
    <t>Bragança</t>
  </si>
  <si>
    <t>Brasil Novo</t>
  </si>
  <si>
    <t>Brejo Grande do Araguaia</t>
  </si>
  <si>
    <t>Lago de Tucuruí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</si>
  <si>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</si>
  <si>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</si>
  <si>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</si>
  <si>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</si>
  <si>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</si>
  <si>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</si>
  <si>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</si>
  <si>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</si>
  <si>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</si>
  <si>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Guamá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</si>
  <si>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</si>
  <si>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</si>
  <si>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</si>
  <si>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</si>
  <si>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</si>
  <si>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</si>
  <si>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</si>
  <si>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</si>
  <si>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</si>
  <si>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</si>
  <si>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</si>
  <si>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</si>
  <si>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</si>
  <si>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</si>
  <si>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</si>
  <si>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</si>
  <si>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</si>
  <si>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</si>
  <si>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</si>
  <si>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</si>
  <si>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</si>
  <si>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</si>
  <si>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</si>
  <si>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</si>
  <si>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</si>
  <si>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</si>
  <si>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</si>
  <si>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</si>
  <si>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</si>
  <si>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</si>
  <si>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</si>
  <si>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</si>
  <si>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</si>
  <si>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</si>
  <si>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</si>
  <si>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</si>
  <si>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</si>
  <si>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</si>
  <si>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</si>
  <si>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</si>
  <si>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</si>
  <si>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</si>
  <si>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</si>
  <si>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</si>
  <si>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</si>
  <si>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</si>
  <si>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</si>
  <si>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</si>
  <si>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</si>
  <si>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</si>
  <si>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</si>
  <si>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</si>
  <si>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</si>
  <si>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</si>
  <si>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</si>
  <si>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</si>
  <si>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</si>
  <si>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</si>
  <si>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</si>
  <si>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</si>
  <si>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</si>
  <si>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</si>
  <si>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</si>
  <si>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</si>
  <si>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</si>
  <si>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</si>
  <si>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</si>
  <si>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</si>
  <si>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</si>
  <si>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</si>
  <si>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</si>
  <si>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</si>
  <si>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</si>
  <si>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</si>
  <si>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</si>
  <si>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</si>
  <si>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</si>
  <si>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</si>
  <si>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</si>
  <si>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</si>
  <si>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</si>
  <si>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</si>
  <si>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</si>
  <si>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</si>
  <si>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</si>
  <si>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</si>
  <si>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</si>
  <si>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</si>
  <si>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</si>
  <si>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</si>
  <si>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</si>
  <si>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</si>
  <si>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</si>
  <si>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</si>
  <si>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</si>
  <si>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</si>
  <si>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</si>
  <si>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</si>
  <si>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</si>
  <si>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</si>
  <si>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</si>
  <si>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</si>
  <si>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</si>
  <si>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</si>
  <si>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</si>
  <si>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</si>
  <si>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</si>
  <si>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</si>
  <si>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</si>
  <si>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Percentual do esgoto tratado</t>
  </si>
  <si>
    <t>Taxa de produtividade de floresta plantada</t>
  </si>
  <si>
    <t>Taxa de produtividade de produtos florestais não madeireiros</t>
  </si>
  <si>
    <t>-</t>
  </si>
  <si>
    <t>Máximo</t>
  </si>
  <si>
    <t>Mínimo</t>
  </si>
  <si>
    <t>Obs. 01: Os valores de Normalização do estado e RI's correspodem a média dos resultados dos municípios.</t>
  </si>
  <si>
    <t>Obs. 02: Como os valores outliers estão fora da faixa de normalidade, é possivel que após o calculo dos escores apareçam numeros negativos. Caso isso aconteça, deve-se substituí-los por zero (0) ou 100, a depender se o indicador for positivo ou negativo.</t>
  </si>
  <si>
    <t>Método de identificação de Outliers</t>
  </si>
  <si>
    <t>Obs.: Onde houver zero ou (-)  como resultado, deve-se atribuir o valor 0,0001</t>
  </si>
  <si>
    <t>Indicador</t>
  </si>
  <si>
    <t>Identificação</t>
  </si>
  <si>
    <t>Média</t>
  </si>
  <si>
    <t>Quartil 1</t>
  </si>
  <si>
    <t>Quartil 3</t>
  </si>
  <si>
    <t>IQR</t>
  </si>
  <si>
    <t>Lim. Superior</t>
  </si>
  <si>
    <t>Lim. Inferior</t>
  </si>
  <si>
    <t>Identificação de Máximos e Minimos</t>
  </si>
  <si>
    <t>Para classificação de pior cenário e melhor cenário é preciso antes identificar o valor máximo e o valor mínimo da série</t>
  </si>
  <si>
    <t>Indicador Sem 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</si>
</sst>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#,##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sz val="11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" fontId="1" fillId="0" borderId="0" xfId="0" applyNumberFormat="1" applyFont="1"/>
    <xf numFmtId="165" fontId="1" fillId="0" borderId="0" xfId="0" applyNumberFormat="1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164" fontId="1" fillId="0" borderId="0" xfId="1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/>
    <xf numFmtId="166" fontId="1" fillId="0" borderId="0" xfId="0" applyNumberFormat="1" applyFont="1" applyAlignment="1">
      <alignment horizontal="center"/>
    </xf>
    <xf numFmtId="0" fontId="7" fillId="0" borderId="0" xfId="0" applyFont="1"/>
    <xf numFmtId="0" fontId="2" fillId="6" borderId="0" xfId="0" applyFont="1" applyFill="1"/>
    <xf numFmtId="166" fontId="1" fillId="0" borderId="0" xfId="0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celo Santos Chaves" id="{E5EC3DFB-D63A-4056-B350-872345342215}" userId="948a825891ae5175" providerId="Windows Live"/>
</personList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9" dT="2023-01-05T22:08:01.60" personId="{E5EC3DFB-D63A-4056-B350-872345342215}" id="{667635C1-E273-4838-9C96-6BD9C2D58B2C}">
    <text>Amplitude Interquartil (IQR):
IQR = Q3 - Q1</text>
  </threadedComment>
  <threadedComment ref="D10" dT="2023-01-05T22:09:41.02" personId="{E5EC3DFB-D63A-4056-B350-872345342215}" id="{E28931D7-4171-4A68-AC2D-23BF9AE859D5}">
    <text>L. sup. = Média + 1,5 x IQR</text>
  </threadedComment>
  <threadedComment ref="D11" dT="2023-01-05T22:10:27.72" personId="{E5EC3DFB-D63A-4056-B350-872345342215}" id="{3E0CBF15-1C23-4720-9C26-C6400761DB2C}">
    <text>L. inf. = Média - 1,5 x IQR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302CE-56C1-4703-8076-6DA28DF423C7}">
  <dimension ref="A1:M162"/>
  <sheetViews>
    <sheetView tabSelected="1" workbookViewId="0">
      <selection activeCell="S19" sqref="S19"/>
    </sheetView>
  </sheetViews>
  <sheetFormatPr defaultRowHeight="12.75" x14ac:dyDescent="0.2"/>
  <cols>
    <col min="1" max="1" width="13.140625" style="1" customWidth="1"/>
    <col min="2" max="2" width="14.28515625" style="1" customWidth="1"/>
    <col min="3" max="3" width="12.28515625" style="1" bestFit="1" customWidth="1"/>
    <col min="4" max="4" width="19.85546875" style="1" bestFit="1" customWidth="1"/>
    <col min="5" max="7" width="9.140625" style="1"/>
    <col min="8" max="9" width="11.28515625" style="1" customWidth="1"/>
    <col min="10" max="10" width="10" style="1" customWidth="1"/>
    <col min="11" max="12" width="9.140625" style="1"/>
    <col min="13" max="13" width="7.85546875" style="3" bestFit="1" customWidth="1"/>
    <col min="14" max="16384" width="9.140625" style="1"/>
  </cols>
  <sheetData>
    <row r="1" spans="1:13" x14ac:dyDescent="0.2">
      <c r="D1" s="9" t="s">
        <v>185</v>
      </c>
      <c r="E1" s="2">
        <v>100</v>
      </c>
      <c r="F1" s="2">
        <v>5.1832736072974352</v>
      </c>
      <c r="G1" s="2">
        <v>4.0762463343108504</v>
      </c>
      <c r="L1" s="1" t="s">
        <v>187</v>
      </c>
    </row>
    <row r="2" spans="1:13" x14ac:dyDescent="0.2">
      <c r="D2" s="9" t="s">
        <v>186</v>
      </c>
      <c r="E2" s="2">
        <v>2.0971269360975464</v>
      </c>
      <c r="F2" s="2">
        <v>3.8421676807259977</v>
      </c>
      <c r="G2" s="2">
        <v>1.6350093109869646</v>
      </c>
      <c r="L2" s="1" t="s">
        <v>188</v>
      </c>
    </row>
    <row r="3" spans="1:13" x14ac:dyDescent="0.2">
      <c r="H3" s="2"/>
      <c r="I3" s="2"/>
    </row>
    <row r="4" spans="1:13" ht="15" customHeight="1" x14ac:dyDescent="0.2">
      <c r="E4" s="4" t="s">
        <v>0</v>
      </c>
      <c r="F4" s="5" t="s">
        <v>1</v>
      </c>
      <c r="G4" s="5" t="s">
        <v>1</v>
      </c>
      <c r="H4" s="18" t="s">
        <v>2</v>
      </c>
      <c r="I4" s="18"/>
      <c r="J4" s="18"/>
      <c r="K4" s="19" t="s">
        <v>3</v>
      </c>
      <c r="L4" s="19"/>
      <c r="M4" s="20" t="s">
        <v>4</v>
      </c>
    </row>
    <row r="5" spans="1:13" x14ac:dyDescent="0.2">
      <c r="A5" s="6" t="s">
        <v>5</v>
      </c>
      <c r="B5" s="6" t="s">
        <v>6</v>
      </c>
      <c r="C5" s="6" t="s">
        <v>7</v>
      </c>
      <c r="D5" s="6" t="s">
        <v>8</v>
      </c>
      <c r="E5" s="7" t="s">
        <v>181</v>
      </c>
      <c r="F5" s="8" t="s">
        <v>182</v>
      </c>
      <c r="G5" s="8" t="s">
        <v>183</v>
      </c>
      <c r="H5" s="9" t="s">
        <v>9</v>
      </c>
      <c r="I5" s="9" t="s">
        <v>10</v>
      </c>
      <c r="J5" s="9" t="s">
        <v>11</v>
      </c>
      <c r="K5" s="4" t="s">
        <v>0</v>
      </c>
      <c r="L5" s="5" t="s">
        <v>1</v>
      </c>
      <c r="M5" s="20"/>
    </row>
    <row r="6" spans="1:13" x14ac:dyDescent="0.2">
      <c r="A6" s="6"/>
      <c r="B6" s="6"/>
      <c r="C6" s="6"/>
      <c r="D6" s="10" t="s">
        <v>12</v>
      </c>
      <c r="E6" s="12">
        <v>9.0504960154194176</v>
      </c>
      <c r="F6" s="15">
        <v>17.343151509074502</v>
      </c>
      <c r="G6" s="17">
        <v>0.22201836416969481</v>
      </c>
      <c r="H6" s="13">
        <v>9.006356642519874</v>
      </c>
      <c r="I6" s="13">
        <v>1.0963551197076291</v>
      </c>
      <c r="J6" s="13">
        <v>14.332384265553799</v>
      </c>
      <c r="K6" s="13">
        <f>H6</f>
        <v>9.006356642519874</v>
      </c>
      <c r="L6" s="13">
        <f>AVERAGE(I6:J6)</f>
        <v>7.7143696926307141</v>
      </c>
      <c r="M6" s="13">
        <f>AVERAGE(K6:L6)</f>
        <v>8.3603631675752936</v>
      </c>
    </row>
    <row r="7" spans="1:13" x14ac:dyDescent="0.2">
      <c r="A7" s="6"/>
      <c r="B7" s="6"/>
      <c r="C7" s="6"/>
      <c r="D7" s="10" t="s">
        <v>13</v>
      </c>
      <c r="E7" s="12">
        <v>13.333333333333334</v>
      </c>
      <c r="F7" s="15">
        <v>3.7836634765190296E-3</v>
      </c>
      <c r="G7" s="17">
        <v>3.5931498263119584E-3</v>
      </c>
      <c r="H7" s="13">
        <v>13.333333333333334</v>
      </c>
      <c r="I7" s="13">
        <v>0</v>
      </c>
      <c r="J7" s="13">
        <v>0</v>
      </c>
      <c r="K7" s="13">
        <f t="shared" ref="K7:K70" si="0">H7</f>
        <v>13.333333333333334</v>
      </c>
      <c r="L7" s="13">
        <f t="shared" ref="L7:L70" si="1">AVERAGE(I7:J7)</f>
        <v>0</v>
      </c>
      <c r="M7" s="13">
        <f t="shared" ref="M7:M70" si="2">AVERAGE(K7:L7)</f>
        <v>6.666666666666667</v>
      </c>
    </row>
    <row r="8" spans="1:13" x14ac:dyDescent="0.2">
      <c r="A8" s="6"/>
      <c r="B8" s="6"/>
      <c r="C8" s="6"/>
      <c r="D8" s="10" t="s">
        <v>14</v>
      </c>
      <c r="E8" s="12">
        <v>5.9498305459222527</v>
      </c>
      <c r="F8" s="15">
        <v>4.7643574555755857</v>
      </c>
      <c r="G8" s="17">
        <v>3.7099667788789793E-2</v>
      </c>
      <c r="H8" s="13">
        <v>5.9125058419083656</v>
      </c>
      <c r="I8" s="13">
        <v>0</v>
      </c>
      <c r="J8" s="13">
        <v>0</v>
      </c>
      <c r="K8" s="13">
        <f t="shared" si="0"/>
        <v>5.9125058419083656</v>
      </c>
      <c r="L8" s="13">
        <f t="shared" si="1"/>
        <v>0</v>
      </c>
      <c r="M8" s="13">
        <f t="shared" si="2"/>
        <v>2.9562529209541828</v>
      </c>
    </row>
    <row r="9" spans="1:13" x14ac:dyDescent="0.2">
      <c r="A9" s="6"/>
      <c r="B9" s="6"/>
      <c r="C9" s="6"/>
      <c r="D9" s="10" t="s">
        <v>15</v>
      </c>
      <c r="E9" s="12">
        <v>20.287694632098592</v>
      </c>
      <c r="F9" s="15">
        <v>212.20159151193633</v>
      </c>
      <c r="G9" s="17">
        <v>4.7039488583056725E-2</v>
      </c>
      <c r="H9" s="13">
        <v>20.008250735686087</v>
      </c>
      <c r="I9" s="13">
        <v>0</v>
      </c>
      <c r="J9" s="13">
        <v>0</v>
      </c>
      <c r="K9" s="13">
        <f t="shared" si="0"/>
        <v>20.008250735686087</v>
      </c>
      <c r="L9" s="13">
        <f t="shared" si="1"/>
        <v>0</v>
      </c>
      <c r="M9" s="13">
        <f t="shared" si="2"/>
        <v>10.004125367843043</v>
      </c>
    </row>
    <row r="10" spans="1:13" x14ac:dyDescent="0.2">
      <c r="A10" s="6"/>
      <c r="B10" s="6"/>
      <c r="C10" s="6"/>
      <c r="D10" s="10" t="s">
        <v>16</v>
      </c>
      <c r="E10" s="12">
        <v>37.336788215369509</v>
      </c>
      <c r="F10" s="16">
        <v>0</v>
      </c>
      <c r="G10" s="17">
        <v>2.3727422003284073</v>
      </c>
      <c r="H10" s="13">
        <v>36.851331247615249</v>
      </c>
      <c r="I10" s="13">
        <v>0</v>
      </c>
      <c r="J10" s="13">
        <v>25.541579723906086</v>
      </c>
      <c r="K10" s="13">
        <f t="shared" si="0"/>
        <v>36.851331247615249</v>
      </c>
      <c r="L10" s="13">
        <f t="shared" si="1"/>
        <v>12.770789861953043</v>
      </c>
      <c r="M10" s="13">
        <f t="shared" si="2"/>
        <v>24.811060554784145</v>
      </c>
    </row>
    <row r="11" spans="1:13" x14ac:dyDescent="0.2">
      <c r="A11" s="6"/>
      <c r="B11" s="6"/>
      <c r="C11" s="6"/>
      <c r="D11" s="10" t="s">
        <v>17</v>
      </c>
      <c r="E11" s="12">
        <v>5.3215195811875589</v>
      </c>
      <c r="F11" s="16">
        <v>0</v>
      </c>
      <c r="G11" s="17">
        <v>8.6750813374622737</v>
      </c>
      <c r="H11" s="13">
        <v>5.3165064173190935</v>
      </c>
      <c r="I11" s="13">
        <v>0</v>
      </c>
      <c r="J11" s="13">
        <v>35.205904699563703</v>
      </c>
      <c r="K11" s="13">
        <f t="shared" si="0"/>
        <v>5.3165064173190935</v>
      </c>
      <c r="L11" s="13">
        <f t="shared" si="1"/>
        <v>17.602952349781852</v>
      </c>
      <c r="M11" s="13">
        <f t="shared" si="2"/>
        <v>11.459729383550473</v>
      </c>
    </row>
    <row r="12" spans="1:13" x14ac:dyDescent="0.2">
      <c r="A12" s="6"/>
      <c r="B12" s="6"/>
      <c r="C12" s="6"/>
      <c r="D12" s="10" t="s">
        <v>18</v>
      </c>
      <c r="E12" s="12">
        <v>14.285714285714286</v>
      </c>
      <c r="F12" s="15">
        <v>24.360228489825062</v>
      </c>
      <c r="G12" s="17">
        <v>0.81204379562043794</v>
      </c>
      <c r="H12" s="13">
        <v>14.285714285714286</v>
      </c>
      <c r="I12" s="13">
        <v>0.21286525921334273</v>
      </c>
      <c r="J12" s="13">
        <v>14.414997783912993</v>
      </c>
      <c r="K12" s="13">
        <f t="shared" si="0"/>
        <v>14.285714285714286</v>
      </c>
      <c r="L12" s="13">
        <f t="shared" si="1"/>
        <v>7.3139315215631679</v>
      </c>
      <c r="M12" s="13">
        <f t="shared" si="2"/>
        <v>10.799822903638727</v>
      </c>
    </row>
    <row r="13" spans="1:13" x14ac:dyDescent="0.2">
      <c r="A13" s="6"/>
      <c r="B13" s="6"/>
      <c r="C13" s="6"/>
      <c r="D13" s="10" t="s">
        <v>19</v>
      </c>
      <c r="E13" s="12">
        <v>0</v>
      </c>
      <c r="F13" s="16">
        <v>0</v>
      </c>
      <c r="G13" s="17">
        <v>1.1215285895230487</v>
      </c>
      <c r="H13" s="13">
        <v>0</v>
      </c>
      <c r="I13" s="13">
        <v>0</v>
      </c>
      <c r="J13" s="13">
        <v>35.104727107097489</v>
      </c>
      <c r="K13" s="13">
        <f t="shared" si="0"/>
        <v>0</v>
      </c>
      <c r="L13" s="13">
        <f t="shared" si="1"/>
        <v>17.552363553548744</v>
      </c>
      <c r="M13" s="13">
        <f t="shared" si="2"/>
        <v>8.7761817767743722</v>
      </c>
    </row>
    <row r="14" spans="1:13" x14ac:dyDescent="0.2">
      <c r="A14" s="6"/>
      <c r="B14" s="6"/>
      <c r="C14" s="6"/>
      <c r="D14" s="10" t="s">
        <v>20</v>
      </c>
      <c r="E14" s="12">
        <v>0</v>
      </c>
      <c r="F14" s="16">
        <v>0</v>
      </c>
      <c r="G14" s="17">
        <v>0.77584672875022254</v>
      </c>
      <c r="H14" s="13">
        <v>0</v>
      </c>
      <c r="I14" s="13">
        <v>0</v>
      </c>
      <c r="J14" s="13">
        <v>10.935732279695364</v>
      </c>
      <c r="K14" s="13">
        <f t="shared" si="0"/>
        <v>0</v>
      </c>
      <c r="L14" s="13">
        <f t="shared" si="1"/>
        <v>5.4678661398476818</v>
      </c>
      <c r="M14" s="13">
        <f t="shared" si="2"/>
        <v>2.7339330699238409</v>
      </c>
    </row>
    <row r="15" spans="1:13" x14ac:dyDescent="0.2">
      <c r="A15" s="6"/>
      <c r="B15" s="6"/>
      <c r="C15" s="6"/>
      <c r="D15" s="10" t="s">
        <v>21</v>
      </c>
      <c r="E15" s="12">
        <v>6.25</v>
      </c>
      <c r="F15" s="15">
        <v>23.588248145061453</v>
      </c>
      <c r="G15" s="17">
        <v>9.2643264795559371E-2</v>
      </c>
      <c r="H15" s="13">
        <v>6.25</v>
      </c>
      <c r="I15" s="13">
        <v>9.7740675264628258</v>
      </c>
      <c r="J15" s="13">
        <v>11.241729947592521</v>
      </c>
      <c r="K15" s="13">
        <f t="shared" si="0"/>
        <v>6.25</v>
      </c>
      <c r="L15" s="13">
        <f t="shared" si="1"/>
        <v>10.507898737027674</v>
      </c>
      <c r="M15" s="13">
        <f t="shared" si="2"/>
        <v>8.3789493685138368</v>
      </c>
    </row>
    <row r="16" spans="1:13" x14ac:dyDescent="0.2">
      <c r="A16" s="6"/>
      <c r="B16" s="6"/>
      <c r="C16" s="6"/>
      <c r="D16" s="10" t="s">
        <v>22</v>
      </c>
      <c r="E16" s="11">
        <v>0</v>
      </c>
      <c r="F16" s="16">
        <v>0</v>
      </c>
      <c r="G16" s="17">
        <v>2.7165187459059557E-3</v>
      </c>
      <c r="H16" s="13">
        <v>0</v>
      </c>
      <c r="I16" s="13">
        <v>0</v>
      </c>
      <c r="J16" s="13">
        <v>0</v>
      </c>
      <c r="K16" s="13">
        <f t="shared" si="0"/>
        <v>0</v>
      </c>
      <c r="L16" s="13">
        <f t="shared" si="1"/>
        <v>0</v>
      </c>
      <c r="M16" s="13">
        <f t="shared" si="2"/>
        <v>0</v>
      </c>
    </row>
    <row r="17" spans="1:13" x14ac:dyDescent="0.2">
      <c r="A17" s="6"/>
      <c r="B17" s="6"/>
      <c r="C17" s="6"/>
      <c r="D17" s="10" t="s">
        <v>23</v>
      </c>
      <c r="E17" s="2">
        <v>10</v>
      </c>
      <c r="F17" s="15">
        <v>2.8985507246376812</v>
      </c>
      <c r="G17" s="17">
        <v>5.0336748966188276</v>
      </c>
      <c r="H17" s="13">
        <v>10</v>
      </c>
      <c r="I17" s="13">
        <v>0</v>
      </c>
      <c r="J17" s="13">
        <v>26.086014236311151</v>
      </c>
      <c r="K17" s="13">
        <f t="shared" si="0"/>
        <v>10</v>
      </c>
      <c r="L17" s="13">
        <f t="shared" si="1"/>
        <v>13.043007118155575</v>
      </c>
      <c r="M17" s="13">
        <f t="shared" si="2"/>
        <v>11.521503559077788</v>
      </c>
    </row>
    <row r="18" spans="1:13" x14ac:dyDescent="0.2">
      <c r="A18" s="6"/>
      <c r="B18" s="6"/>
      <c r="C18" s="6"/>
      <c r="D18" s="10" t="s">
        <v>24</v>
      </c>
      <c r="E18" s="2">
        <v>20</v>
      </c>
      <c r="F18" s="15">
        <v>0</v>
      </c>
      <c r="G18" s="17">
        <v>6.4887035006170697E-3</v>
      </c>
      <c r="H18" s="13">
        <v>20</v>
      </c>
      <c r="I18" s="13">
        <v>0</v>
      </c>
      <c r="J18" s="13">
        <v>0</v>
      </c>
      <c r="K18" s="13">
        <f t="shared" si="0"/>
        <v>20</v>
      </c>
      <c r="L18" s="13">
        <f t="shared" si="1"/>
        <v>0</v>
      </c>
      <c r="M18" s="13">
        <f t="shared" si="2"/>
        <v>10</v>
      </c>
    </row>
    <row r="19" spans="1:13" x14ac:dyDescent="0.2">
      <c r="A19" s="3">
        <v>1500107</v>
      </c>
      <c r="B19" s="3">
        <v>150010</v>
      </c>
      <c r="C19" s="1" t="s">
        <v>25</v>
      </c>
      <c r="D19" s="14" t="s">
        <v>26</v>
      </c>
      <c r="E19" s="2">
        <v>0</v>
      </c>
      <c r="F19" s="15" t="s">
        <v>184</v>
      </c>
      <c r="G19" s="17">
        <v>0.48637694213015087</v>
      </c>
      <c r="H19" s="13">
        <v>0</v>
      </c>
      <c r="I19" s="13">
        <v>0</v>
      </c>
      <c r="J19" s="13">
        <v>0</v>
      </c>
      <c r="K19" s="13">
        <f t="shared" si="0"/>
        <v>0</v>
      </c>
      <c r="L19" s="13">
        <f t="shared" si="1"/>
        <v>0</v>
      </c>
      <c r="M19" s="13">
        <f t="shared" si="2"/>
        <v>0</v>
      </c>
    </row>
    <row r="20" spans="1:13" x14ac:dyDescent="0.2">
      <c r="A20" s="3">
        <v>1500131</v>
      </c>
      <c r="B20" s="3">
        <v>150013</v>
      </c>
      <c r="C20" s="1" t="s">
        <v>27</v>
      </c>
      <c r="D20" s="14" t="s">
        <v>28</v>
      </c>
      <c r="E20" s="2">
        <v>0</v>
      </c>
      <c r="F20" s="15">
        <v>0</v>
      </c>
      <c r="G20" s="17">
        <v>0</v>
      </c>
      <c r="H20" s="13">
        <v>0</v>
      </c>
      <c r="I20" s="13">
        <v>0</v>
      </c>
      <c r="J20" s="13">
        <v>0</v>
      </c>
      <c r="K20" s="13">
        <f t="shared" si="0"/>
        <v>0</v>
      </c>
      <c r="L20" s="13">
        <f t="shared" si="1"/>
        <v>0</v>
      </c>
      <c r="M20" s="13">
        <f t="shared" si="2"/>
        <v>0</v>
      </c>
    </row>
    <row r="21" spans="1:13" x14ac:dyDescent="0.2">
      <c r="A21" s="3">
        <v>1500206</v>
      </c>
      <c r="B21" s="3">
        <v>150020</v>
      </c>
      <c r="C21" s="1" t="s">
        <v>25</v>
      </c>
      <c r="D21" s="14" t="s">
        <v>29</v>
      </c>
      <c r="E21" s="2">
        <v>0</v>
      </c>
      <c r="F21" s="15" t="s">
        <v>184</v>
      </c>
      <c r="G21" s="17">
        <v>0.3506326997045543</v>
      </c>
      <c r="H21" s="13">
        <v>0</v>
      </c>
      <c r="I21" s="13">
        <v>0</v>
      </c>
      <c r="J21" s="13">
        <v>0</v>
      </c>
      <c r="K21" s="13">
        <f t="shared" si="0"/>
        <v>0</v>
      </c>
      <c r="L21" s="13">
        <f t="shared" si="1"/>
        <v>0</v>
      </c>
      <c r="M21" s="13">
        <f t="shared" si="2"/>
        <v>0</v>
      </c>
    </row>
    <row r="22" spans="1:13" x14ac:dyDescent="0.2">
      <c r="A22" s="3">
        <v>1500305</v>
      </c>
      <c r="B22" s="3">
        <v>150030</v>
      </c>
      <c r="C22" s="1" t="s">
        <v>30</v>
      </c>
      <c r="D22" s="14" t="s">
        <v>31</v>
      </c>
      <c r="E22" s="2">
        <v>0</v>
      </c>
      <c r="F22" s="15" t="s">
        <v>184</v>
      </c>
      <c r="G22" s="17">
        <v>2.1207006116450868</v>
      </c>
      <c r="H22" s="13">
        <v>0</v>
      </c>
      <c r="I22" s="13">
        <v>0</v>
      </c>
      <c r="J22" s="13">
        <f t="shared" ref="J20:J83" si="3">(G22-$G$2)/($G$1-$G$2)*100</f>
        <v>19.895294722215269</v>
      </c>
      <c r="K22" s="13">
        <f t="shared" si="0"/>
        <v>0</v>
      </c>
      <c r="L22" s="13">
        <f t="shared" si="1"/>
        <v>9.9476473611076344</v>
      </c>
      <c r="M22" s="13">
        <f t="shared" si="2"/>
        <v>4.9738236805538172</v>
      </c>
    </row>
    <row r="23" spans="1:13" x14ac:dyDescent="0.2">
      <c r="A23" s="3">
        <v>1500347</v>
      </c>
      <c r="B23" s="3">
        <v>150034</v>
      </c>
      <c r="C23" s="1" t="s">
        <v>32</v>
      </c>
      <c r="D23" s="14" t="s">
        <v>33</v>
      </c>
      <c r="E23" s="2">
        <v>0</v>
      </c>
      <c r="F23" s="15" t="s">
        <v>184</v>
      </c>
      <c r="G23" s="17">
        <v>6.0787634058442975E-3</v>
      </c>
      <c r="H23" s="13">
        <v>0</v>
      </c>
      <c r="I23" s="13">
        <v>0</v>
      </c>
      <c r="J23" s="13">
        <v>0</v>
      </c>
      <c r="K23" s="13">
        <f t="shared" si="0"/>
        <v>0</v>
      </c>
      <c r="L23" s="13">
        <f t="shared" si="1"/>
        <v>0</v>
      </c>
      <c r="M23" s="13">
        <f t="shared" si="2"/>
        <v>0</v>
      </c>
    </row>
    <row r="24" spans="1:13" x14ac:dyDescent="0.2">
      <c r="A24" s="3">
        <v>1500404</v>
      </c>
      <c r="B24" s="3">
        <v>150040</v>
      </c>
      <c r="C24" s="1" t="s">
        <v>34</v>
      </c>
      <c r="D24" s="14" t="s">
        <v>35</v>
      </c>
      <c r="E24" s="2">
        <v>0</v>
      </c>
      <c r="F24" s="15">
        <v>0</v>
      </c>
      <c r="G24" s="17">
        <v>6.7886433851763697E-2</v>
      </c>
      <c r="H24" s="13">
        <v>0</v>
      </c>
      <c r="I24" s="13">
        <v>0</v>
      </c>
      <c r="J24" s="13">
        <v>0</v>
      </c>
      <c r="K24" s="13">
        <f t="shared" si="0"/>
        <v>0</v>
      </c>
      <c r="L24" s="13">
        <f t="shared" si="1"/>
        <v>0</v>
      </c>
      <c r="M24" s="13">
        <f t="shared" si="2"/>
        <v>0</v>
      </c>
    </row>
    <row r="25" spans="1:13" x14ac:dyDescent="0.2">
      <c r="A25" s="3">
        <v>1500503</v>
      </c>
      <c r="B25" s="3">
        <v>150050</v>
      </c>
      <c r="C25" s="1" t="s">
        <v>34</v>
      </c>
      <c r="D25" s="14" t="s">
        <v>36</v>
      </c>
      <c r="E25" s="2">
        <v>0</v>
      </c>
      <c r="F25" s="15">
        <v>19.047619047619047</v>
      </c>
      <c r="G25" s="17">
        <v>5.7776955202742397E-3</v>
      </c>
      <c r="H25" s="13">
        <v>0</v>
      </c>
      <c r="I25" s="13">
        <v>0</v>
      </c>
      <c r="J25" s="13">
        <v>0</v>
      </c>
      <c r="K25" s="13">
        <f t="shared" si="0"/>
        <v>0</v>
      </c>
      <c r="L25" s="13">
        <f t="shared" si="1"/>
        <v>0</v>
      </c>
      <c r="M25" s="13">
        <f t="shared" si="2"/>
        <v>0</v>
      </c>
    </row>
    <row r="26" spans="1:13" x14ac:dyDescent="0.2">
      <c r="A26" s="3">
        <v>1500602</v>
      </c>
      <c r="B26" s="3">
        <v>150060</v>
      </c>
      <c r="C26" s="1" t="s">
        <v>37</v>
      </c>
      <c r="D26" s="14" t="s">
        <v>38</v>
      </c>
      <c r="E26" s="2">
        <v>100</v>
      </c>
      <c r="F26" s="15">
        <v>0</v>
      </c>
      <c r="G26" s="17">
        <v>6.0249963356747436E-3</v>
      </c>
      <c r="H26" s="13">
        <f t="shared" ref="H20:H83" si="4">(E26-$E$2)/($E$1-$E$2)*100</f>
        <v>100</v>
      </c>
      <c r="I26" s="13">
        <v>0</v>
      </c>
      <c r="J26" s="13">
        <v>0</v>
      </c>
      <c r="K26" s="13">
        <f t="shared" si="0"/>
        <v>100</v>
      </c>
      <c r="L26" s="13">
        <f t="shared" si="1"/>
        <v>0</v>
      </c>
      <c r="M26" s="13">
        <f t="shared" si="2"/>
        <v>50</v>
      </c>
    </row>
    <row r="27" spans="1:13" x14ac:dyDescent="0.2">
      <c r="A27" s="3">
        <v>1500701</v>
      </c>
      <c r="B27" s="3">
        <v>150070</v>
      </c>
      <c r="C27" s="1" t="s">
        <v>30</v>
      </c>
      <c r="D27" s="14" t="s">
        <v>39</v>
      </c>
      <c r="E27" s="2">
        <v>0</v>
      </c>
      <c r="F27" s="15" t="s">
        <v>184</v>
      </c>
      <c r="G27" s="17">
        <v>0.33221365028976413</v>
      </c>
      <c r="H27" s="13">
        <v>0</v>
      </c>
      <c r="I27" s="13">
        <v>0</v>
      </c>
      <c r="J27" s="13">
        <v>0</v>
      </c>
      <c r="K27" s="13">
        <f t="shared" si="0"/>
        <v>0</v>
      </c>
      <c r="L27" s="13">
        <f t="shared" si="1"/>
        <v>0</v>
      </c>
      <c r="M27" s="13">
        <f t="shared" si="2"/>
        <v>0</v>
      </c>
    </row>
    <row r="28" spans="1:13" x14ac:dyDescent="0.2">
      <c r="A28" s="3">
        <v>1500800</v>
      </c>
      <c r="B28" s="3">
        <v>150080</v>
      </c>
      <c r="C28" s="1" t="s">
        <v>40</v>
      </c>
      <c r="D28" s="14" t="s">
        <v>41</v>
      </c>
      <c r="E28" s="2">
        <v>41.292936178673436</v>
      </c>
      <c r="F28" s="15" t="s">
        <v>184</v>
      </c>
      <c r="G28" s="17">
        <v>1.2055837563451777</v>
      </c>
      <c r="H28" s="13">
        <f t="shared" si="4"/>
        <v>40.035402451358387</v>
      </c>
      <c r="I28" s="13">
        <v>0</v>
      </c>
      <c r="J28" s="13">
        <v>0</v>
      </c>
      <c r="K28" s="13">
        <f t="shared" si="0"/>
        <v>40.035402451358387</v>
      </c>
      <c r="L28" s="13">
        <f t="shared" si="1"/>
        <v>0</v>
      </c>
      <c r="M28" s="13">
        <f t="shared" si="2"/>
        <v>20.017701225679193</v>
      </c>
    </row>
    <row r="29" spans="1:13" x14ac:dyDescent="0.2">
      <c r="A29" s="3">
        <v>1500859</v>
      </c>
      <c r="B29" s="3">
        <v>150085</v>
      </c>
      <c r="C29" s="1" t="s">
        <v>37</v>
      </c>
      <c r="D29" s="14" t="s">
        <v>42</v>
      </c>
      <c r="E29" s="2">
        <v>0</v>
      </c>
      <c r="F29" s="15" t="s">
        <v>184</v>
      </c>
      <c r="G29" s="17">
        <v>8.1323207282362042E-3</v>
      </c>
      <c r="H29" s="13">
        <v>0</v>
      </c>
      <c r="I29" s="13">
        <v>0</v>
      </c>
      <c r="J29" s="13">
        <v>0</v>
      </c>
      <c r="K29" s="13">
        <f t="shared" si="0"/>
        <v>0</v>
      </c>
      <c r="L29" s="13">
        <f t="shared" si="1"/>
        <v>0</v>
      </c>
      <c r="M29" s="13">
        <f t="shared" si="2"/>
        <v>0</v>
      </c>
    </row>
    <row r="30" spans="1:13" x14ac:dyDescent="0.2">
      <c r="A30" s="3">
        <v>1500909</v>
      </c>
      <c r="B30" s="3">
        <v>150090</v>
      </c>
      <c r="C30" s="1" t="s">
        <v>43</v>
      </c>
      <c r="D30" s="14" t="s">
        <v>44</v>
      </c>
      <c r="E30" s="2">
        <v>0</v>
      </c>
      <c r="F30" s="15" t="s">
        <v>184</v>
      </c>
      <c r="G30" s="17">
        <v>3.2435180477885108</v>
      </c>
      <c r="H30" s="13">
        <v>0</v>
      </c>
      <c r="I30" s="13">
        <v>0</v>
      </c>
      <c r="J30" s="13">
        <f t="shared" si="3"/>
        <v>65.889084977560614</v>
      </c>
      <c r="K30" s="13">
        <f t="shared" si="0"/>
        <v>0</v>
      </c>
      <c r="L30" s="13">
        <f t="shared" si="1"/>
        <v>32.944542488780307</v>
      </c>
      <c r="M30" s="13">
        <f t="shared" si="2"/>
        <v>16.472271244390154</v>
      </c>
    </row>
    <row r="31" spans="1:13" x14ac:dyDescent="0.2">
      <c r="A31" s="3">
        <v>1500958</v>
      </c>
      <c r="B31" s="3">
        <v>150095</v>
      </c>
      <c r="C31" s="1" t="s">
        <v>27</v>
      </c>
      <c r="D31" s="14" t="s">
        <v>45</v>
      </c>
      <c r="E31" s="2">
        <v>0</v>
      </c>
      <c r="F31" s="15">
        <v>46.875</v>
      </c>
      <c r="G31" s="17">
        <v>1.5338983050847457</v>
      </c>
      <c r="H31" s="13">
        <v>0</v>
      </c>
      <c r="I31" s="13">
        <v>0</v>
      </c>
      <c r="J31" s="13">
        <v>0</v>
      </c>
      <c r="K31" s="13">
        <f t="shared" si="0"/>
        <v>0</v>
      </c>
      <c r="L31" s="13">
        <f t="shared" si="1"/>
        <v>0</v>
      </c>
      <c r="M31" s="13">
        <f t="shared" si="2"/>
        <v>0</v>
      </c>
    </row>
    <row r="32" spans="1:13" x14ac:dyDescent="0.2">
      <c r="A32" s="3">
        <v>1501006</v>
      </c>
      <c r="B32" s="3">
        <v>150100</v>
      </c>
      <c r="C32" s="1" t="s">
        <v>46</v>
      </c>
      <c r="D32" s="14" t="s">
        <v>47</v>
      </c>
      <c r="E32" s="2">
        <v>0</v>
      </c>
      <c r="F32" s="15" t="s">
        <v>184</v>
      </c>
      <c r="G32" s="17">
        <v>1.9905936017598196E-2</v>
      </c>
      <c r="H32" s="13">
        <v>0</v>
      </c>
      <c r="I32" s="13">
        <v>0</v>
      </c>
      <c r="J32" s="13">
        <v>0</v>
      </c>
      <c r="K32" s="13">
        <f t="shared" si="0"/>
        <v>0</v>
      </c>
      <c r="L32" s="13">
        <f t="shared" si="1"/>
        <v>0</v>
      </c>
      <c r="M32" s="13">
        <f t="shared" si="2"/>
        <v>0</v>
      </c>
    </row>
    <row r="33" spans="1:13" x14ac:dyDescent="0.2">
      <c r="A33" s="3">
        <v>1501105</v>
      </c>
      <c r="B33" s="3">
        <v>150110</v>
      </c>
      <c r="C33" s="1" t="s">
        <v>30</v>
      </c>
      <c r="D33" s="14" t="s">
        <v>48</v>
      </c>
      <c r="E33" s="2">
        <v>0</v>
      </c>
      <c r="F33" s="15" t="s">
        <v>184</v>
      </c>
      <c r="G33" s="17">
        <v>7.9387058063325022E-2</v>
      </c>
      <c r="H33" s="13">
        <v>0</v>
      </c>
      <c r="I33" s="13">
        <v>0</v>
      </c>
      <c r="J33" s="13">
        <v>0</v>
      </c>
      <c r="K33" s="13">
        <f t="shared" si="0"/>
        <v>0</v>
      </c>
      <c r="L33" s="13">
        <f t="shared" si="1"/>
        <v>0</v>
      </c>
      <c r="M33" s="13">
        <f t="shared" si="2"/>
        <v>0</v>
      </c>
    </row>
    <row r="34" spans="1:13" x14ac:dyDescent="0.2">
      <c r="A34" s="3">
        <v>1501204</v>
      </c>
      <c r="B34" s="3">
        <v>150120</v>
      </c>
      <c r="C34" s="1" t="s">
        <v>25</v>
      </c>
      <c r="D34" s="14" t="s">
        <v>49</v>
      </c>
      <c r="E34" s="2">
        <v>0</v>
      </c>
      <c r="F34" s="15" t="s">
        <v>184</v>
      </c>
      <c r="G34" s="17">
        <v>0.95364333309450455</v>
      </c>
      <c r="H34" s="13">
        <v>0</v>
      </c>
      <c r="I34" s="13">
        <v>0</v>
      </c>
      <c r="J34" s="13">
        <v>0</v>
      </c>
      <c r="K34" s="13">
        <f t="shared" si="0"/>
        <v>0</v>
      </c>
      <c r="L34" s="13">
        <f t="shared" si="1"/>
        <v>0</v>
      </c>
      <c r="M34" s="13">
        <f t="shared" si="2"/>
        <v>0</v>
      </c>
    </row>
    <row r="35" spans="1:13" x14ac:dyDescent="0.2">
      <c r="A35" s="3">
        <v>1501253</v>
      </c>
      <c r="B35" s="3">
        <v>150125</v>
      </c>
      <c r="C35" s="1" t="s">
        <v>32</v>
      </c>
      <c r="D35" s="14" t="s">
        <v>50</v>
      </c>
      <c r="E35" s="2">
        <v>0</v>
      </c>
      <c r="F35" s="15" t="s">
        <v>184</v>
      </c>
      <c r="G35" s="17">
        <v>0</v>
      </c>
      <c r="H35" s="13">
        <v>0</v>
      </c>
      <c r="I35" s="13">
        <v>0</v>
      </c>
      <c r="J35" s="13">
        <v>0</v>
      </c>
      <c r="K35" s="13">
        <f t="shared" si="0"/>
        <v>0</v>
      </c>
      <c r="L35" s="13">
        <f t="shared" si="1"/>
        <v>0</v>
      </c>
      <c r="M35" s="13">
        <f t="shared" si="2"/>
        <v>0</v>
      </c>
    </row>
    <row r="36" spans="1:13" x14ac:dyDescent="0.2">
      <c r="A36" s="3">
        <v>1501303</v>
      </c>
      <c r="B36" s="3">
        <v>150130</v>
      </c>
      <c r="C36" s="1" t="s">
        <v>25</v>
      </c>
      <c r="D36" s="14" t="s">
        <v>51</v>
      </c>
      <c r="E36" s="2">
        <v>100</v>
      </c>
      <c r="F36" s="15" t="s">
        <v>184</v>
      </c>
      <c r="G36" s="17">
        <v>1.4820663207759981</v>
      </c>
      <c r="H36" s="13">
        <f t="shared" si="4"/>
        <v>100</v>
      </c>
      <c r="I36" s="13">
        <v>0</v>
      </c>
      <c r="J36" s="13">
        <v>0</v>
      </c>
      <c r="K36" s="13">
        <f t="shared" si="0"/>
        <v>100</v>
      </c>
      <c r="L36" s="13">
        <f t="shared" si="1"/>
        <v>0</v>
      </c>
      <c r="M36" s="13">
        <f t="shared" si="2"/>
        <v>50</v>
      </c>
    </row>
    <row r="37" spans="1:13" x14ac:dyDescent="0.2">
      <c r="A37" s="3">
        <v>1501402</v>
      </c>
      <c r="B37" s="3">
        <v>150140</v>
      </c>
      <c r="C37" s="1" t="s">
        <v>40</v>
      </c>
      <c r="D37" s="14" t="s">
        <v>52</v>
      </c>
      <c r="E37" s="2">
        <v>49.740673568231109</v>
      </c>
      <c r="F37" s="15" t="s">
        <v>184</v>
      </c>
      <c r="G37" s="17">
        <v>2.3114247904719893</v>
      </c>
      <c r="H37" s="13">
        <f t="shared" si="4"/>
        <v>48.664094465374902</v>
      </c>
      <c r="I37" s="13">
        <v>0</v>
      </c>
      <c r="J37" s="13">
        <f t="shared" si="3"/>
        <v>27.707898619530429</v>
      </c>
      <c r="K37" s="13">
        <f t="shared" si="0"/>
        <v>48.664094465374902</v>
      </c>
      <c r="L37" s="13">
        <f t="shared" si="1"/>
        <v>13.853949309765214</v>
      </c>
      <c r="M37" s="13">
        <f t="shared" si="2"/>
        <v>31.259021887570057</v>
      </c>
    </row>
    <row r="38" spans="1:13" x14ac:dyDescent="0.2">
      <c r="A38" s="3">
        <v>1501451</v>
      </c>
      <c r="B38" s="3">
        <v>150145</v>
      </c>
      <c r="C38" s="1" t="s">
        <v>34</v>
      </c>
      <c r="D38" s="14" t="s">
        <v>53</v>
      </c>
      <c r="E38" s="2">
        <v>0</v>
      </c>
      <c r="F38" s="15" t="s">
        <v>184</v>
      </c>
      <c r="G38" s="17">
        <v>7.92092847057203E-3</v>
      </c>
      <c r="H38" s="13">
        <v>0</v>
      </c>
      <c r="I38" s="13">
        <v>0</v>
      </c>
      <c r="J38" s="13">
        <v>0</v>
      </c>
      <c r="K38" s="13">
        <f t="shared" si="0"/>
        <v>0</v>
      </c>
      <c r="L38" s="13">
        <f t="shared" si="1"/>
        <v>0</v>
      </c>
      <c r="M38" s="13">
        <f t="shared" si="2"/>
        <v>0</v>
      </c>
    </row>
    <row r="39" spans="1:13" x14ac:dyDescent="0.2">
      <c r="A39" s="3">
        <v>1501501</v>
      </c>
      <c r="B39" s="3">
        <v>150150</v>
      </c>
      <c r="C39" s="1" t="s">
        <v>40</v>
      </c>
      <c r="D39" s="14" t="s">
        <v>54</v>
      </c>
      <c r="E39" s="2">
        <v>0</v>
      </c>
      <c r="F39" s="15" t="s">
        <v>184</v>
      </c>
      <c r="G39" s="17">
        <v>0.91911764705882359</v>
      </c>
      <c r="H39" s="13">
        <v>0</v>
      </c>
      <c r="I39" s="13">
        <v>0</v>
      </c>
      <c r="J39" s="13">
        <v>0</v>
      </c>
      <c r="K39" s="13">
        <f t="shared" si="0"/>
        <v>0</v>
      </c>
      <c r="L39" s="13">
        <f t="shared" si="1"/>
        <v>0</v>
      </c>
      <c r="M39" s="13">
        <f t="shared" si="2"/>
        <v>0</v>
      </c>
    </row>
    <row r="40" spans="1:13" x14ac:dyDescent="0.2">
      <c r="A40" s="3">
        <v>1501576</v>
      </c>
      <c r="B40" s="3">
        <v>150157</v>
      </c>
      <c r="C40" s="1" t="s">
        <v>55</v>
      </c>
      <c r="D40" s="14" t="s">
        <v>56</v>
      </c>
      <c r="E40" s="2">
        <v>0</v>
      </c>
      <c r="F40" s="15">
        <v>126.83362218370884</v>
      </c>
      <c r="G40" s="17">
        <v>9.8422995190694557E-2</v>
      </c>
      <c r="H40" s="13">
        <v>0</v>
      </c>
      <c r="I40" s="13">
        <v>0</v>
      </c>
      <c r="J40" s="13">
        <v>0</v>
      </c>
      <c r="K40" s="13">
        <f t="shared" si="0"/>
        <v>0</v>
      </c>
      <c r="L40" s="13">
        <f t="shared" si="1"/>
        <v>0</v>
      </c>
      <c r="M40" s="13">
        <f t="shared" si="2"/>
        <v>0</v>
      </c>
    </row>
    <row r="41" spans="1:13" x14ac:dyDescent="0.2">
      <c r="A41" s="3">
        <v>1501600</v>
      </c>
      <c r="B41" s="3">
        <v>150160</v>
      </c>
      <c r="C41" s="1" t="s">
        <v>43</v>
      </c>
      <c r="D41" s="14" t="s">
        <v>57</v>
      </c>
      <c r="E41" s="2">
        <v>0</v>
      </c>
      <c r="F41" s="15" t="s">
        <v>184</v>
      </c>
      <c r="G41" s="17">
        <v>0.1111111111111111</v>
      </c>
      <c r="H41" s="13">
        <v>0</v>
      </c>
      <c r="I41" s="13">
        <v>0</v>
      </c>
      <c r="J41" s="13">
        <v>0</v>
      </c>
      <c r="K41" s="13">
        <f t="shared" si="0"/>
        <v>0</v>
      </c>
      <c r="L41" s="13">
        <f t="shared" si="1"/>
        <v>0</v>
      </c>
      <c r="M41" s="13">
        <f t="shared" si="2"/>
        <v>0</v>
      </c>
    </row>
    <row r="42" spans="1:13" x14ac:dyDescent="0.2">
      <c r="A42" s="3">
        <v>1501709</v>
      </c>
      <c r="B42" s="3">
        <v>150170</v>
      </c>
      <c r="C42" s="1" t="s">
        <v>43</v>
      </c>
      <c r="D42" s="14" t="s">
        <v>58</v>
      </c>
      <c r="E42" s="2">
        <v>0</v>
      </c>
      <c r="F42" s="15" t="s">
        <v>184</v>
      </c>
      <c r="G42" s="17">
        <v>4.0310077519379846</v>
      </c>
      <c r="H42" s="13">
        <v>0</v>
      </c>
      <c r="I42" s="13">
        <v>0</v>
      </c>
      <c r="J42" s="13">
        <f t="shared" si="3"/>
        <v>98.146899217869844</v>
      </c>
      <c r="K42" s="13">
        <f t="shared" si="0"/>
        <v>0</v>
      </c>
      <c r="L42" s="13">
        <f t="shared" si="1"/>
        <v>49.073449608934922</v>
      </c>
      <c r="M42" s="13">
        <f t="shared" si="2"/>
        <v>24.536724804467461</v>
      </c>
    </row>
    <row r="43" spans="1:13" x14ac:dyDescent="0.2">
      <c r="A43" s="3">
        <v>1501725</v>
      </c>
      <c r="B43" s="3">
        <v>150172</v>
      </c>
      <c r="C43" s="1" t="s">
        <v>37</v>
      </c>
      <c r="D43" s="14" t="s">
        <v>59</v>
      </c>
      <c r="E43" s="2">
        <v>0</v>
      </c>
      <c r="F43" s="15" t="s">
        <v>184</v>
      </c>
      <c r="G43" s="17">
        <v>4.7370914258645196E-3</v>
      </c>
      <c r="H43" s="13">
        <v>0</v>
      </c>
      <c r="I43" s="13">
        <v>0</v>
      </c>
      <c r="J43" s="13">
        <v>0</v>
      </c>
      <c r="K43" s="13">
        <f t="shared" si="0"/>
        <v>0</v>
      </c>
      <c r="L43" s="13">
        <f t="shared" si="1"/>
        <v>0</v>
      </c>
      <c r="M43" s="13">
        <f t="shared" si="2"/>
        <v>0</v>
      </c>
    </row>
    <row r="44" spans="1:13" x14ac:dyDescent="0.2">
      <c r="A44" s="3">
        <v>1501758</v>
      </c>
      <c r="B44" s="3">
        <v>150175</v>
      </c>
      <c r="C44" s="1" t="s">
        <v>55</v>
      </c>
      <c r="D44" s="14" t="s">
        <v>60</v>
      </c>
      <c r="E44" s="2">
        <v>0</v>
      </c>
      <c r="F44" s="15" t="s">
        <v>184</v>
      </c>
      <c r="G44" s="17">
        <v>0.290955091714105</v>
      </c>
      <c r="H44" s="13">
        <v>0</v>
      </c>
      <c r="I44" s="13">
        <v>0</v>
      </c>
      <c r="J44" s="13">
        <v>0</v>
      </c>
      <c r="K44" s="13">
        <f t="shared" si="0"/>
        <v>0</v>
      </c>
      <c r="L44" s="13">
        <f t="shared" si="1"/>
        <v>0</v>
      </c>
      <c r="M44" s="13">
        <f t="shared" si="2"/>
        <v>0</v>
      </c>
    </row>
    <row r="45" spans="1:13" x14ac:dyDescent="0.2">
      <c r="A45" s="3">
        <v>1501782</v>
      </c>
      <c r="B45" s="3">
        <v>150178</v>
      </c>
      <c r="C45" s="1" t="s">
        <v>61</v>
      </c>
      <c r="D45" s="14" t="s">
        <v>62</v>
      </c>
      <c r="E45" s="2">
        <v>0</v>
      </c>
      <c r="F45" s="15">
        <v>29.979041095890413</v>
      </c>
      <c r="G45" s="17">
        <v>5.0325273106665028E-2</v>
      </c>
      <c r="H45" s="13">
        <v>0</v>
      </c>
      <c r="I45" s="13">
        <v>0</v>
      </c>
      <c r="J45" s="13">
        <v>0</v>
      </c>
      <c r="K45" s="13">
        <f t="shared" si="0"/>
        <v>0</v>
      </c>
      <c r="L45" s="13">
        <f t="shared" si="1"/>
        <v>0</v>
      </c>
      <c r="M45" s="13">
        <f t="shared" si="2"/>
        <v>0</v>
      </c>
    </row>
    <row r="46" spans="1:13" x14ac:dyDescent="0.2">
      <c r="A46" s="3">
        <v>1501808</v>
      </c>
      <c r="B46" s="3">
        <v>150180</v>
      </c>
      <c r="C46" s="1" t="s">
        <v>30</v>
      </c>
      <c r="D46" s="14" t="s">
        <v>63</v>
      </c>
      <c r="E46" s="2">
        <v>0</v>
      </c>
      <c r="F46" s="15" t="s">
        <v>184</v>
      </c>
      <c r="G46" s="17">
        <v>0.31822909894682094</v>
      </c>
      <c r="H46" s="13">
        <v>0</v>
      </c>
      <c r="I46" s="13">
        <v>0</v>
      </c>
      <c r="J46" s="13">
        <v>0</v>
      </c>
      <c r="K46" s="13">
        <f t="shared" si="0"/>
        <v>0</v>
      </c>
      <c r="L46" s="13">
        <f t="shared" si="1"/>
        <v>0</v>
      </c>
      <c r="M46" s="13">
        <f t="shared" si="2"/>
        <v>0</v>
      </c>
    </row>
    <row r="47" spans="1:13" x14ac:dyDescent="0.2">
      <c r="A47" s="3">
        <v>1501907</v>
      </c>
      <c r="B47" s="3">
        <v>150190</v>
      </c>
      <c r="C47" s="1" t="s">
        <v>27</v>
      </c>
      <c r="D47" s="14" t="s">
        <v>64</v>
      </c>
      <c r="E47" s="2">
        <v>0</v>
      </c>
      <c r="F47" s="15" t="s">
        <v>184</v>
      </c>
      <c r="G47" s="17">
        <v>1.6350093109869646</v>
      </c>
      <c r="H47" s="13">
        <v>0</v>
      </c>
      <c r="I47" s="13">
        <v>0</v>
      </c>
      <c r="J47" s="13">
        <f t="shared" si="3"/>
        <v>0</v>
      </c>
      <c r="K47" s="13">
        <f t="shared" si="0"/>
        <v>0</v>
      </c>
      <c r="L47" s="13">
        <f t="shared" si="1"/>
        <v>0</v>
      </c>
      <c r="M47" s="13">
        <f t="shared" si="2"/>
        <v>0</v>
      </c>
    </row>
    <row r="48" spans="1:13" x14ac:dyDescent="0.2">
      <c r="A48" s="3">
        <v>1502004</v>
      </c>
      <c r="B48" s="3">
        <v>150200</v>
      </c>
      <c r="C48" s="1" t="s">
        <v>30</v>
      </c>
      <c r="D48" s="14" t="s">
        <v>65</v>
      </c>
      <c r="E48" s="2">
        <v>0</v>
      </c>
      <c r="F48" s="15" t="s">
        <v>184</v>
      </c>
      <c r="G48" s="17">
        <v>4.0762463343108504</v>
      </c>
      <c r="H48" s="13">
        <v>0</v>
      </c>
      <c r="I48" s="13">
        <v>0</v>
      </c>
      <c r="J48" s="13">
        <f t="shared" si="3"/>
        <v>100</v>
      </c>
      <c r="K48" s="13">
        <f t="shared" si="0"/>
        <v>0</v>
      </c>
      <c r="L48" s="13">
        <f t="shared" si="1"/>
        <v>50</v>
      </c>
      <c r="M48" s="13">
        <f t="shared" si="2"/>
        <v>25</v>
      </c>
    </row>
    <row r="49" spans="1:13" x14ac:dyDescent="0.2">
      <c r="A49" s="3">
        <v>1501956</v>
      </c>
      <c r="B49" s="3">
        <v>150195</v>
      </c>
      <c r="C49" s="1" t="s">
        <v>43</v>
      </c>
      <c r="D49" s="14" t="s">
        <v>66</v>
      </c>
      <c r="E49" s="2">
        <v>0</v>
      </c>
      <c r="F49" s="15" t="s">
        <v>184</v>
      </c>
      <c r="G49" s="17">
        <v>0.30858358950106407</v>
      </c>
      <c r="H49" s="13">
        <v>0</v>
      </c>
      <c r="I49" s="13">
        <v>0</v>
      </c>
      <c r="J49" s="13">
        <v>0</v>
      </c>
      <c r="K49" s="13">
        <f t="shared" si="0"/>
        <v>0</v>
      </c>
      <c r="L49" s="13">
        <f t="shared" si="1"/>
        <v>0</v>
      </c>
      <c r="M49" s="13">
        <f t="shared" si="2"/>
        <v>0</v>
      </c>
    </row>
    <row r="50" spans="1:13" x14ac:dyDescent="0.2">
      <c r="A50" s="3">
        <v>1502103</v>
      </c>
      <c r="B50" s="3">
        <v>150210</v>
      </c>
      <c r="C50" s="1" t="s">
        <v>25</v>
      </c>
      <c r="D50" s="14" t="s">
        <v>67</v>
      </c>
      <c r="E50" s="2">
        <v>0</v>
      </c>
      <c r="F50" s="15" t="s">
        <v>184</v>
      </c>
      <c r="G50" s="17">
        <v>2.0465331635605972</v>
      </c>
      <c r="H50" s="13">
        <v>0</v>
      </c>
      <c r="I50" s="13">
        <v>0</v>
      </c>
      <c r="J50" s="13">
        <f t="shared" si="3"/>
        <v>16.857185461382159</v>
      </c>
      <c r="K50" s="13">
        <f t="shared" si="0"/>
        <v>0</v>
      </c>
      <c r="L50" s="13">
        <f t="shared" si="1"/>
        <v>8.4285927306910793</v>
      </c>
      <c r="M50" s="13">
        <f t="shared" si="2"/>
        <v>4.2142963653455396</v>
      </c>
    </row>
    <row r="51" spans="1:13" x14ac:dyDescent="0.2">
      <c r="A51" s="3">
        <v>1502152</v>
      </c>
      <c r="B51" s="3">
        <v>150215</v>
      </c>
      <c r="C51" s="1" t="s">
        <v>55</v>
      </c>
      <c r="D51" s="14" t="s">
        <v>68</v>
      </c>
      <c r="E51" s="2">
        <v>2.0971269360975464</v>
      </c>
      <c r="F51" s="15" t="s">
        <v>184</v>
      </c>
      <c r="G51" s="17">
        <v>5.4024851431658562E-3</v>
      </c>
      <c r="H51" s="13">
        <f t="shared" si="4"/>
        <v>0</v>
      </c>
      <c r="I51" s="13">
        <v>0</v>
      </c>
      <c r="J51" s="13">
        <v>0</v>
      </c>
      <c r="K51" s="13">
        <f t="shared" si="0"/>
        <v>0</v>
      </c>
      <c r="L51" s="13">
        <f t="shared" si="1"/>
        <v>0</v>
      </c>
      <c r="M51" s="13">
        <f t="shared" si="2"/>
        <v>0</v>
      </c>
    </row>
    <row r="52" spans="1:13" x14ac:dyDescent="0.2">
      <c r="A52" s="3">
        <v>1502202</v>
      </c>
      <c r="B52" s="3">
        <v>150220</v>
      </c>
      <c r="C52" s="1" t="s">
        <v>43</v>
      </c>
      <c r="D52" s="14" t="s">
        <v>69</v>
      </c>
      <c r="E52" s="2">
        <v>0</v>
      </c>
      <c r="F52" s="15" t="s">
        <v>184</v>
      </c>
      <c r="G52" s="17">
        <v>0.11532125205930807</v>
      </c>
      <c r="H52" s="13">
        <v>0</v>
      </c>
      <c r="I52" s="13">
        <v>0</v>
      </c>
      <c r="J52" s="13">
        <v>0</v>
      </c>
      <c r="K52" s="13">
        <f t="shared" si="0"/>
        <v>0</v>
      </c>
      <c r="L52" s="13">
        <f t="shared" si="1"/>
        <v>0</v>
      </c>
      <c r="M52" s="13">
        <f t="shared" si="2"/>
        <v>0</v>
      </c>
    </row>
    <row r="53" spans="1:13" x14ac:dyDescent="0.2">
      <c r="A53" s="3">
        <v>1502301</v>
      </c>
      <c r="B53" s="3">
        <v>150230</v>
      </c>
      <c r="C53" s="1" t="s">
        <v>27</v>
      </c>
      <c r="D53" s="14" t="s">
        <v>70</v>
      </c>
      <c r="E53" s="2">
        <v>0</v>
      </c>
      <c r="F53" s="15" t="s">
        <v>184</v>
      </c>
      <c r="G53" s="17">
        <v>0.12442698100851343</v>
      </c>
      <c r="H53" s="13">
        <v>0</v>
      </c>
      <c r="I53" s="13">
        <v>0</v>
      </c>
      <c r="J53" s="13">
        <v>0</v>
      </c>
      <c r="K53" s="13">
        <f t="shared" si="0"/>
        <v>0</v>
      </c>
      <c r="L53" s="13">
        <f t="shared" si="1"/>
        <v>0</v>
      </c>
      <c r="M53" s="13">
        <f t="shared" si="2"/>
        <v>0</v>
      </c>
    </row>
    <row r="54" spans="1:13" x14ac:dyDescent="0.2">
      <c r="A54" s="3">
        <v>1502400</v>
      </c>
      <c r="B54" s="3">
        <v>150240</v>
      </c>
      <c r="C54" s="1" t="s">
        <v>71</v>
      </c>
      <c r="D54" s="14" t="s">
        <v>72</v>
      </c>
      <c r="E54" s="2">
        <v>95.787352461376059</v>
      </c>
      <c r="F54" s="15">
        <v>0</v>
      </c>
      <c r="G54" s="17">
        <v>0</v>
      </c>
      <c r="H54" s="13">
        <f t="shared" si="4"/>
        <v>95.697115511743675</v>
      </c>
      <c r="I54" s="13">
        <v>0</v>
      </c>
      <c r="J54" s="13">
        <v>0</v>
      </c>
      <c r="K54" s="13">
        <f t="shared" si="0"/>
        <v>95.697115511743675</v>
      </c>
      <c r="L54" s="13">
        <f t="shared" si="1"/>
        <v>0</v>
      </c>
      <c r="M54" s="13">
        <f t="shared" si="2"/>
        <v>47.848557755871838</v>
      </c>
    </row>
    <row r="55" spans="1:13" x14ac:dyDescent="0.2">
      <c r="A55" s="3">
        <v>1502509</v>
      </c>
      <c r="B55" s="3">
        <v>150250</v>
      </c>
      <c r="C55" s="1" t="s">
        <v>30</v>
      </c>
      <c r="D55" s="14" t="s">
        <v>73</v>
      </c>
      <c r="E55" s="2">
        <v>0</v>
      </c>
      <c r="F55" s="15" t="s">
        <v>184</v>
      </c>
      <c r="G55" s="17">
        <v>0.36206233166602542</v>
      </c>
      <c r="H55" s="13">
        <v>0</v>
      </c>
      <c r="I55" s="13">
        <v>0</v>
      </c>
      <c r="J55" s="13">
        <v>0</v>
      </c>
      <c r="K55" s="13">
        <f t="shared" si="0"/>
        <v>0</v>
      </c>
      <c r="L55" s="13">
        <f t="shared" si="1"/>
        <v>0</v>
      </c>
      <c r="M55" s="13">
        <f t="shared" si="2"/>
        <v>0</v>
      </c>
    </row>
    <row r="56" spans="1:13" x14ac:dyDescent="0.2">
      <c r="A56" s="3">
        <v>1502608</v>
      </c>
      <c r="B56" s="3">
        <v>150260</v>
      </c>
      <c r="C56" s="1" t="s">
        <v>71</v>
      </c>
      <c r="D56" s="14" t="s">
        <v>74</v>
      </c>
      <c r="E56" s="2">
        <v>0</v>
      </c>
      <c r="F56" s="15" t="s">
        <v>184</v>
      </c>
      <c r="G56" s="17">
        <v>4.0676632572777338</v>
      </c>
      <c r="H56" s="13">
        <v>0</v>
      </c>
      <c r="I56" s="13">
        <v>0</v>
      </c>
      <c r="J56" s="13">
        <f t="shared" si="3"/>
        <v>99.648412794369705</v>
      </c>
      <c r="K56" s="13">
        <f t="shared" si="0"/>
        <v>0</v>
      </c>
      <c r="L56" s="13">
        <f t="shared" si="1"/>
        <v>49.824206397184852</v>
      </c>
      <c r="M56" s="13">
        <f t="shared" si="2"/>
        <v>24.912103198592426</v>
      </c>
    </row>
    <row r="57" spans="1:13" x14ac:dyDescent="0.2">
      <c r="A57" s="3">
        <v>1502707</v>
      </c>
      <c r="B57" s="3">
        <v>150270</v>
      </c>
      <c r="C57" s="1" t="s">
        <v>32</v>
      </c>
      <c r="D57" s="14" t="s">
        <v>75</v>
      </c>
      <c r="E57" s="2">
        <v>0</v>
      </c>
      <c r="F57" s="15" t="s">
        <v>184</v>
      </c>
      <c r="G57" s="17">
        <v>0</v>
      </c>
      <c r="H57" s="13">
        <v>0</v>
      </c>
      <c r="I57" s="13">
        <v>0</v>
      </c>
      <c r="J57" s="13">
        <v>0</v>
      </c>
      <c r="K57" s="13">
        <f t="shared" si="0"/>
        <v>0</v>
      </c>
      <c r="L57" s="13">
        <f t="shared" si="1"/>
        <v>0</v>
      </c>
      <c r="M57" s="13">
        <f t="shared" si="2"/>
        <v>0</v>
      </c>
    </row>
    <row r="58" spans="1:13" x14ac:dyDescent="0.2">
      <c r="A58" s="3">
        <v>1502756</v>
      </c>
      <c r="B58" s="3">
        <v>150275</v>
      </c>
      <c r="C58" s="1" t="s">
        <v>27</v>
      </c>
      <c r="D58" s="14" t="s">
        <v>76</v>
      </c>
      <c r="E58" s="2">
        <v>0</v>
      </c>
      <c r="F58" s="15" t="s">
        <v>184</v>
      </c>
      <c r="G58" s="17">
        <v>3.8442211055276383</v>
      </c>
      <c r="H58" s="13">
        <v>0</v>
      </c>
      <c r="I58" s="13">
        <v>0</v>
      </c>
      <c r="J58" s="13">
        <f t="shared" si="3"/>
        <v>90.49558782836678</v>
      </c>
      <c r="K58" s="13">
        <f t="shared" si="0"/>
        <v>0</v>
      </c>
      <c r="L58" s="13">
        <f t="shared" si="1"/>
        <v>45.24779391418339</v>
      </c>
      <c r="M58" s="13">
        <f t="shared" si="2"/>
        <v>22.623896957091695</v>
      </c>
    </row>
    <row r="59" spans="1:13" x14ac:dyDescent="0.2">
      <c r="A59" s="3">
        <v>1502764</v>
      </c>
      <c r="B59" s="3">
        <v>150276</v>
      </c>
      <c r="C59" s="1" t="s">
        <v>32</v>
      </c>
      <c r="D59" s="14" t="s">
        <v>77</v>
      </c>
      <c r="E59" s="2">
        <v>0</v>
      </c>
      <c r="F59" s="15">
        <v>0</v>
      </c>
      <c r="G59" s="17">
        <v>0</v>
      </c>
      <c r="H59" s="13">
        <v>0</v>
      </c>
      <c r="I59" s="13">
        <v>0</v>
      </c>
      <c r="J59" s="13">
        <v>0</v>
      </c>
      <c r="K59" s="13">
        <f t="shared" si="0"/>
        <v>0</v>
      </c>
      <c r="L59" s="13">
        <f t="shared" si="1"/>
        <v>0</v>
      </c>
      <c r="M59" s="13">
        <f t="shared" si="2"/>
        <v>0</v>
      </c>
    </row>
    <row r="60" spans="1:13" x14ac:dyDescent="0.2">
      <c r="A60" s="3">
        <v>1502772</v>
      </c>
      <c r="B60" s="3">
        <v>150277</v>
      </c>
      <c r="C60" s="1" t="s">
        <v>55</v>
      </c>
      <c r="D60" s="14" t="s">
        <v>78</v>
      </c>
      <c r="E60" s="2">
        <v>0</v>
      </c>
      <c r="F60" s="15" t="s">
        <v>184</v>
      </c>
      <c r="G60" s="17">
        <v>0.93486331420857238</v>
      </c>
      <c r="H60" s="13">
        <v>0</v>
      </c>
      <c r="I60" s="13">
        <v>0</v>
      </c>
      <c r="J60" s="13">
        <v>0</v>
      </c>
      <c r="K60" s="13">
        <f t="shared" si="0"/>
        <v>0</v>
      </c>
      <c r="L60" s="13">
        <f t="shared" si="1"/>
        <v>0</v>
      </c>
      <c r="M60" s="13">
        <f t="shared" si="2"/>
        <v>0</v>
      </c>
    </row>
    <row r="61" spans="1:13" x14ac:dyDescent="0.2">
      <c r="A61" s="3">
        <v>1502806</v>
      </c>
      <c r="B61" s="3">
        <v>150280</v>
      </c>
      <c r="C61" s="1" t="s">
        <v>30</v>
      </c>
      <c r="D61" s="14" t="s">
        <v>79</v>
      </c>
      <c r="E61" s="2">
        <v>0</v>
      </c>
      <c r="F61" s="15" t="s">
        <v>184</v>
      </c>
      <c r="G61" s="17">
        <v>0.85852338616157708</v>
      </c>
      <c r="H61" s="13">
        <v>0</v>
      </c>
      <c r="I61" s="13">
        <v>0</v>
      </c>
      <c r="J61" s="13">
        <v>0</v>
      </c>
      <c r="K61" s="13">
        <f t="shared" si="0"/>
        <v>0</v>
      </c>
      <c r="L61" s="13">
        <f t="shared" si="1"/>
        <v>0</v>
      </c>
      <c r="M61" s="13">
        <f t="shared" si="2"/>
        <v>0</v>
      </c>
    </row>
    <row r="62" spans="1:13" x14ac:dyDescent="0.2">
      <c r="A62" s="3">
        <v>1502855</v>
      </c>
      <c r="B62" s="3">
        <v>150285</v>
      </c>
      <c r="C62" s="1" t="s">
        <v>34</v>
      </c>
      <c r="D62" s="14" t="s">
        <v>80</v>
      </c>
      <c r="E62" s="2">
        <v>0</v>
      </c>
      <c r="F62" s="15" t="s">
        <v>184</v>
      </c>
      <c r="G62" s="17">
        <v>0.47491638795986624</v>
      </c>
      <c r="H62" s="13">
        <v>0</v>
      </c>
      <c r="I62" s="13">
        <v>0</v>
      </c>
      <c r="J62" s="13">
        <v>0</v>
      </c>
      <c r="K62" s="13">
        <f t="shared" si="0"/>
        <v>0</v>
      </c>
      <c r="L62" s="13">
        <f t="shared" si="1"/>
        <v>0</v>
      </c>
      <c r="M62" s="13">
        <f t="shared" si="2"/>
        <v>0</v>
      </c>
    </row>
    <row r="63" spans="1:13" x14ac:dyDescent="0.2">
      <c r="A63" s="3">
        <v>1502905</v>
      </c>
      <c r="B63" s="3">
        <v>150290</v>
      </c>
      <c r="C63" s="1" t="s">
        <v>71</v>
      </c>
      <c r="D63" s="14" t="s">
        <v>81</v>
      </c>
      <c r="E63" s="2">
        <v>0</v>
      </c>
      <c r="F63" s="15" t="s">
        <v>184</v>
      </c>
      <c r="G63" s="17">
        <v>0.23774689100219459</v>
      </c>
      <c r="H63" s="13">
        <v>0</v>
      </c>
      <c r="I63" s="13">
        <v>0</v>
      </c>
      <c r="J63" s="13">
        <v>0</v>
      </c>
      <c r="K63" s="13">
        <f t="shared" si="0"/>
        <v>0</v>
      </c>
      <c r="L63" s="13">
        <f t="shared" si="1"/>
        <v>0</v>
      </c>
      <c r="M63" s="13">
        <f t="shared" si="2"/>
        <v>0</v>
      </c>
    </row>
    <row r="64" spans="1:13" x14ac:dyDescent="0.2">
      <c r="A64" s="3">
        <v>1502939</v>
      </c>
      <c r="B64" s="3">
        <v>150293</v>
      </c>
      <c r="C64" s="1" t="s">
        <v>27</v>
      </c>
      <c r="D64" s="14" t="s">
        <v>82</v>
      </c>
      <c r="E64" s="2">
        <v>0</v>
      </c>
      <c r="F64" s="15">
        <v>43.449185888738128</v>
      </c>
      <c r="G64" s="17">
        <v>0</v>
      </c>
      <c r="H64" s="13">
        <v>0</v>
      </c>
      <c r="I64" s="13">
        <v>0</v>
      </c>
      <c r="J64" s="13">
        <v>0</v>
      </c>
      <c r="K64" s="13">
        <f t="shared" si="0"/>
        <v>0</v>
      </c>
      <c r="L64" s="13">
        <f t="shared" si="1"/>
        <v>0</v>
      </c>
      <c r="M64" s="13">
        <f t="shared" si="2"/>
        <v>0</v>
      </c>
    </row>
    <row r="65" spans="1:13" x14ac:dyDescent="0.2">
      <c r="A65" s="3">
        <v>1502954</v>
      </c>
      <c r="B65" s="3">
        <v>150295</v>
      </c>
      <c r="C65" s="1" t="s">
        <v>55</v>
      </c>
      <c r="D65" s="14" t="s">
        <v>83</v>
      </c>
      <c r="E65" s="2">
        <v>0</v>
      </c>
      <c r="F65" s="15" t="s">
        <v>184</v>
      </c>
      <c r="G65" s="17">
        <v>0.18971542685971043</v>
      </c>
      <c r="H65" s="13">
        <v>0</v>
      </c>
      <c r="I65" s="13">
        <v>0</v>
      </c>
      <c r="J65" s="13">
        <v>0</v>
      </c>
      <c r="K65" s="13">
        <f t="shared" si="0"/>
        <v>0</v>
      </c>
      <c r="L65" s="13">
        <f t="shared" si="1"/>
        <v>0</v>
      </c>
      <c r="M65" s="13">
        <f t="shared" si="2"/>
        <v>0</v>
      </c>
    </row>
    <row r="66" spans="1:13" x14ac:dyDescent="0.2">
      <c r="A66" s="3">
        <v>1503002</v>
      </c>
      <c r="B66" s="3">
        <v>150300</v>
      </c>
      <c r="C66" s="1" t="s">
        <v>34</v>
      </c>
      <c r="D66" s="14" t="s">
        <v>84</v>
      </c>
      <c r="E66" s="2">
        <v>0</v>
      </c>
      <c r="F66" s="15" t="s">
        <v>184</v>
      </c>
      <c r="G66" s="17">
        <v>3.3716110350845874E-2</v>
      </c>
      <c r="H66" s="13">
        <v>0</v>
      </c>
      <c r="I66" s="13">
        <v>0</v>
      </c>
      <c r="J66" s="13">
        <v>0</v>
      </c>
      <c r="K66" s="13">
        <f t="shared" si="0"/>
        <v>0</v>
      </c>
      <c r="L66" s="13">
        <f t="shared" si="1"/>
        <v>0</v>
      </c>
      <c r="M66" s="13">
        <f t="shared" si="2"/>
        <v>0</v>
      </c>
    </row>
    <row r="67" spans="1:13" x14ac:dyDescent="0.2">
      <c r="A67" s="3">
        <v>1503044</v>
      </c>
      <c r="B67" s="3">
        <v>150304</v>
      </c>
      <c r="C67" s="1" t="s">
        <v>32</v>
      </c>
      <c r="D67" s="14" t="s">
        <v>85</v>
      </c>
      <c r="E67" s="2">
        <v>0</v>
      </c>
      <c r="F67" s="15" t="s">
        <v>184</v>
      </c>
      <c r="G67" s="17">
        <v>0</v>
      </c>
      <c r="H67" s="13">
        <v>0</v>
      </c>
      <c r="I67" s="13">
        <v>0</v>
      </c>
      <c r="J67" s="13">
        <v>0</v>
      </c>
      <c r="K67" s="13">
        <f t="shared" si="0"/>
        <v>0</v>
      </c>
      <c r="L67" s="13">
        <f t="shared" si="1"/>
        <v>0</v>
      </c>
      <c r="M67" s="13">
        <f t="shared" si="2"/>
        <v>0</v>
      </c>
    </row>
    <row r="68" spans="1:13" x14ac:dyDescent="0.2">
      <c r="A68" s="3">
        <v>1503077</v>
      </c>
      <c r="B68" s="3">
        <v>150307</v>
      </c>
      <c r="C68" s="1" t="s">
        <v>27</v>
      </c>
      <c r="D68" s="14" t="s">
        <v>86</v>
      </c>
      <c r="E68" s="2">
        <v>0</v>
      </c>
      <c r="F68" s="15" t="s">
        <v>184</v>
      </c>
      <c r="G68" s="17">
        <v>0.15299877600979192</v>
      </c>
      <c r="H68" s="13">
        <v>0</v>
      </c>
      <c r="I68" s="13">
        <v>0</v>
      </c>
      <c r="J68" s="13">
        <v>0</v>
      </c>
      <c r="K68" s="13">
        <f t="shared" si="0"/>
        <v>0</v>
      </c>
      <c r="L68" s="13">
        <f t="shared" si="1"/>
        <v>0</v>
      </c>
      <c r="M68" s="13">
        <f t="shared" si="2"/>
        <v>0</v>
      </c>
    </row>
    <row r="69" spans="1:13" x14ac:dyDescent="0.2">
      <c r="A69" s="3">
        <v>1503093</v>
      </c>
      <c r="B69" s="3">
        <v>150309</v>
      </c>
      <c r="C69" s="1" t="s">
        <v>61</v>
      </c>
      <c r="D69" s="14" t="s">
        <v>87</v>
      </c>
      <c r="E69" s="2">
        <v>0</v>
      </c>
      <c r="F69" s="15" t="s">
        <v>184</v>
      </c>
      <c r="G69" s="17">
        <v>2.8438265265818784E-2</v>
      </c>
      <c r="H69" s="13">
        <v>0</v>
      </c>
      <c r="I69" s="13">
        <v>0</v>
      </c>
      <c r="J69" s="13">
        <v>0</v>
      </c>
      <c r="K69" s="13">
        <f t="shared" si="0"/>
        <v>0</v>
      </c>
      <c r="L69" s="13">
        <f t="shared" si="1"/>
        <v>0</v>
      </c>
      <c r="M69" s="13">
        <f t="shared" si="2"/>
        <v>0</v>
      </c>
    </row>
    <row r="70" spans="1:13" x14ac:dyDescent="0.2">
      <c r="A70" s="3">
        <v>1503101</v>
      </c>
      <c r="B70" s="3">
        <v>150310</v>
      </c>
      <c r="C70" s="1" t="s">
        <v>30</v>
      </c>
      <c r="D70" s="14" t="s">
        <v>88</v>
      </c>
      <c r="E70" s="2">
        <v>0</v>
      </c>
      <c r="F70" s="15" t="s">
        <v>184</v>
      </c>
      <c r="G70" s="17">
        <v>3.3117700306890686E-2</v>
      </c>
      <c r="H70" s="13">
        <v>0</v>
      </c>
      <c r="I70" s="13">
        <v>0</v>
      </c>
      <c r="J70" s="13">
        <v>0</v>
      </c>
      <c r="K70" s="13">
        <f t="shared" si="0"/>
        <v>0</v>
      </c>
      <c r="L70" s="13">
        <f t="shared" si="1"/>
        <v>0</v>
      </c>
      <c r="M70" s="13">
        <f t="shared" si="2"/>
        <v>0</v>
      </c>
    </row>
    <row r="71" spans="1:13" x14ac:dyDescent="0.2">
      <c r="A71" s="3">
        <v>1503200</v>
      </c>
      <c r="B71" s="3">
        <v>150320</v>
      </c>
      <c r="C71" s="1" t="s">
        <v>71</v>
      </c>
      <c r="D71" s="14" t="s">
        <v>89</v>
      </c>
      <c r="E71" s="2">
        <v>0</v>
      </c>
      <c r="F71" s="15" t="s">
        <v>184</v>
      </c>
      <c r="G71" s="17">
        <v>0.24608501118568232</v>
      </c>
      <c r="H71" s="13">
        <v>0</v>
      </c>
      <c r="I71" s="13">
        <v>0</v>
      </c>
      <c r="J71" s="13">
        <v>0</v>
      </c>
      <c r="K71" s="13">
        <f t="shared" ref="K71:K134" si="5">H71</f>
        <v>0</v>
      </c>
      <c r="L71" s="13">
        <f t="shared" ref="L71:L134" si="6">AVERAGE(I71:J71)</f>
        <v>0</v>
      </c>
      <c r="M71" s="13">
        <f t="shared" ref="M71:M134" si="7">AVERAGE(K71:L71)</f>
        <v>0</v>
      </c>
    </row>
    <row r="72" spans="1:13" x14ac:dyDescent="0.2">
      <c r="A72" s="3">
        <v>1503309</v>
      </c>
      <c r="B72" s="3">
        <v>150330</v>
      </c>
      <c r="C72" s="1" t="s">
        <v>25</v>
      </c>
      <c r="D72" s="14" t="s">
        <v>90</v>
      </c>
      <c r="E72" s="2">
        <v>0</v>
      </c>
      <c r="F72" s="15" t="s">
        <v>184</v>
      </c>
      <c r="G72" s="17">
        <v>2.7092257862292342</v>
      </c>
      <c r="H72" s="13">
        <v>0</v>
      </c>
      <c r="I72" s="13">
        <v>0</v>
      </c>
      <c r="J72" s="13">
        <f t="shared" si="3"/>
        <v>44.002956901729327</v>
      </c>
      <c r="K72" s="13">
        <f t="shared" si="5"/>
        <v>0</v>
      </c>
      <c r="L72" s="13">
        <f t="shared" si="6"/>
        <v>22.001478450864663</v>
      </c>
      <c r="M72" s="13">
        <f t="shared" si="7"/>
        <v>11.000739225432332</v>
      </c>
    </row>
    <row r="73" spans="1:13" x14ac:dyDescent="0.2">
      <c r="A73" s="3">
        <v>1503408</v>
      </c>
      <c r="B73" s="3">
        <v>150340</v>
      </c>
      <c r="C73" s="1" t="s">
        <v>71</v>
      </c>
      <c r="D73" s="14" t="s">
        <v>91</v>
      </c>
      <c r="E73" s="2">
        <v>0</v>
      </c>
      <c r="F73" s="15">
        <v>0</v>
      </c>
      <c r="G73" s="17">
        <v>69.567099567099561</v>
      </c>
      <c r="H73" s="13">
        <v>0</v>
      </c>
      <c r="I73" s="13">
        <v>0</v>
      </c>
      <c r="J73" s="13">
        <v>100</v>
      </c>
      <c r="K73" s="13">
        <f t="shared" si="5"/>
        <v>0</v>
      </c>
      <c r="L73" s="13">
        <f t="shared" si="6"/>
        <v>50</v>
      </c>
      <c r="M73" s="13">
        <f t="shared" si="7"/>
        <v>25</v>
      </c>
    </row>
    <row r="74" spans="1:13" x14ac:dyDescent="0.2">
      <c r="A74" s="3">
        <v>1503457</v>
      </c>
      <c r="B74" s="3">
        <v>150345</v>
      </c>
      <c r="C74" s="1" t="s">
        <v>27</v>
      </c>
      <c r="D74" s="14" t="s">
        <v>92</v>
      </c>
      <c r="E74" s="2">
        <v>0</v>
      </c>
      <c r="F74" s="15">
        <v>0</v>
      </c>
      <c r="G74" s="17">
        <v>0</v>
      </c>
      <c r="H74" s="13">
        <v>0</v>
      </c>
      <c r="I74" s="13">
        <v>0</v>
      </c>
      <c r="J74" s="13">
        <v>0</v>
      </c>
      <c r="K74" s="13">
        <f t="shared" si="5"/>
        <v>0</v>
      </c>
      <c r="L74" s="13">
        <f t="shared" si="6"/>
        <v>0</v>
      </c>
      <c r="M74" s="13">
        <f t="shared" si="7"/>
        <v>0</v>
      </c>
    </row>
    <row r="75" spans="1:13" x14ac:dyDescent="0.2">
      <c r="A75" s="3">
        <v>1503507</v>
      </c>
      <c r="B75" s="3">
        <v>150350</v>
      </c>
      <c r="C75" s="1" t="s">
        <v>27</v>
      </c>
      <c r="D75" s="14" t="s">
        <v>93</v>
      </c>
      <c r="E75" s="2">
        <v>0</v>
      </c>
      <c r="F75" s="15" t="s">
        <v>184</v>
      </c>
      <c r="G75" s="17">
        <v>3.8167938931297711</v>
      </c>
      <c r="H75" s="13">
        <v>0</v>
      </c>
      <c r="I75" s="13">
        <v>0</v>
      </c>
      <c r="J75" s="13">
        <f t="shared" si="3"/>
        <v>89.372091333113573</v>
      </c>
      <c r="K75" s="13">
        <f t="shared" si="5"/>
        <v>0</v>
      </c>
      <c r="L75" s="13">
        <f t="shared" si="6"/>
        <v>44.686045666556787</v>
      </c>
      <c r="M75" s="13">
        <f t="shared" si="7"/>
        <v>22.343022833278393</v>
      </c>
    </row>
    <row r="76" spans="1:13" x14ac:dyDescent="0.2">
      <c r="A76" s="3">
        <v>1503606</v>
      </c>
      <c r="B76" s="3">
        <v>150360</v>
      </c>
      <c r="C76" s="1" t="s">
        <v>46</v>
      </c>
      <c r="D76" s="14" t="s">
        <v>94</v>
      </c>
      <c r="E76" s="2">
        <v>0</v>
      </c>
      <c r="F76" s="15" t="s">
        <v>184</v>
      </c>
      <c r="G76" s="17">
        <v>6.8603637846958261E-4</v>
      </c>
      <c r="H76" s="13">
        <v>0</v>
      </c>
      <c r="I76" s="13">
        <v>0</v>
      </c>
      <c r="J76" s="13">
        <v>0</v>
      </c>
      <c r="K76" s="13">
        <f t="shared" si="5"/>
        <v>0</v>
      </c>
      <c r="L76" s="13">
        <f t="shared" si="6"/>
        <v>0</v>
      </c>
      <c r="M76" s="13">
        <f t="shared" si="7"/>
        <v>0</v>
      </c>
    </row>
    <row r="77" spans="1:13" x14ac:dyDescent="0.2">
      <c r="A77" s="3">
        <v>1503705</v>
      </c>
      <c r="B77" s="3">
        <v>150370</v>
      </c>
      <c r="C77" s="1" t="s">
        <v>61</v>
      </c>
      <c r="D77" s="14" t="s">
        <v>95</v>
      </c>
      <c r="E77" s="2">
        <v>100</v>
      </c>
      <c r="F77" s="15" t="s">
        <v>184</v>
      </c>
      <c r="G77" s="17">
        <v>4.5491231931909897E-2</v>
      </c>
      <c r="H77" s="13">
        <f t="shared" si="4"/>
        <v>100</v>
      </c>
      <c r="I77" s="13">
        <v>0</v>
      </c>
      <c r="J77" s="13">
        <v>0</v>
      </c>
      <c r="K77" s="13">
        <f t="shared" si="5"/>
        <v>100</v>
      </c>
      <c r="L77" s="13">
        <f t="shared" si="6"/>
        <v>0</v>
      </c>
      <c r="M77" s="13">
        <f t="shared" si="7"/>
        <v>50</v>
      </c>
    </row>
    <row r="78" spans="1:13" x14ac:dyDescent="0.2">
      <c r="A78" s="3">
        <v>1503754</v>
      </c>
      <c r="B78" s="3">
        <v>150375</v>
      </c>
      <c r="C78" s="1" t="s">
        <v>46</v>
      </c>
      <c r="D78" s="14" t="s">
        <v>96</v>
      </c>
      <c r="E78" s="2">
        <v>0</v>
      </c>
      <c r="F78" s="15" t="s">
        <v>184</v>
      </c>
      <c r="G78" s="17">
        <v>4.1822768315070719E-4</v>
      </c>
      <c r="H78" s="13">
        <v>0</v>
      </c>
      <c r="I78" s="13">
        <v>0</v>
      </c>
      <c r="J78" s="13">
        <v>0</v>
      </c>
      <c r="K78" s="13">
        <f t="shared" si="5"/>
        <v>0</v>
      </c>
      <c r="L78" s="13">
        <f t="shared" si="6"/>
        <v>0</v>
      </c>
      <c r="M78" s="13">
        <f t="shared" si="7"/>
        <v>0</v>
      </c>
    </row>
    <row r="79" spans="1:13" x14ac:dyDescent="0.2">
      <c r="A79" s="3">
        <v>1503804</v>
      </c>
      <c r="B79" s="3">
        <v>150380</v>
      </c>
      <c r="C79" s="1" t="s">
        <v>61</v>
      </c>
      <c r="D79" s="14" t="s">
        <v>97</v>
      </c>
      <c r="E79" s="2">
        <v>0</v>
      </c>
      <c r="F79" s="15">
        <v>3.8621509209744502</v>
      </c>
      <c r="G79" s="17">
        <v>0.38801383019592778</v>
      </c>
      <c r="H79" s="13">
        <v>0</v>
      </c>
      <c r="I79" s="13">
        <f t="shared" ref="I20:I83" si="8">(F79-$F$2)/($F$1-$F$2)*100</f>
        <v>1.4900568144933992</v>
      </c>
      <c r="J79" s="13">
        <v>0</v>
      </c>
      <c r="K79" s="13">
        <f t="shared" si="5"/>
        <v>0</v>
      </c>
      <c r="L79" s="13">
        <f t="shared" si="6"/>
        <v>0.74502840724669961</v>
      </c>
      <c r="M79" s="13">
        <f t="shared" si="7"/>
        <v>0.3725142036233498</v>
      </c>
    </row>
    <row r="80" spans="1:13" x14ac:dyDescent="0.2">
      <c r="A80" s="3">
        <v>1503903</v>
      </c>
      <c r="B80" s="3">
        <v>150390</v>
      </c>
      <c r="C80" s="1" t="s">
        <v>34</v>
      </c>
      <c r="D80" s="14" t="s">
        <v>98</v>
      </c>
      <c r="E80" s="2">
        <v>0</v>
      </c>
      <c r="F80" s="15" t="s">
        <v>184</v>
      </c>
      <c r="G80" s="17">
        <v>1.3738590382986731E-2</v>
      </c>
      <c r="H80" s="13">
        <v>0</v>
      </c>
      <c r="I80" s="13">
        <v>0</v>
      </c>
      <c r="J80" s="13">
        <v>0</v>
      </c>
      <c r="K80" s="13">
        <f t="shared" si="5"/>
        <v>0</v>
      </c>
      <c r="L80" s="13">
        <f t="shared" si="6"/>
        <v>0</v>
      </c>
      <c r="M80" s="13">
        <f t="shared" si="7"/>
        <v>0</v>
      </c>
    </row>
    <row r="81" spans="1:13" x14ac:dyDescent="0.2">
      <c r="A81" s="3">
        <v>1504000</v>
      </c>
      <c r="B81" s="3">
        <v>150400</v>
      </c>
      <c r="C81" s="1" t="s">
        <v>25</v>
      </c>
      <c r="D81" s="14" t="s">
        <v>99</v>
      </c>
      <c r="E81" s="2">
        <v>0</v>
      </c>
      <c r="F81" s="15" t="s">
        <v>184</v>
      </c>
      <c r="G81" s="17">
        <v>58.480483271375469</v>
      </c>
      <c r="H81" s="13">
        <v>0</v>
      </c>
      <c r="I81" s="13">
        <v>0</v>
      </c>
      <c r="J81" s="13">
        <v>100</v>
      </c>
      <c r="K81" s="13">
        <f t="shared" si="5"/>
        <v>0</v>
      </c>
      <c r="L81" s="13">
        <f t="shared" si="6"/>
        <v>50</v>
      </c>
      <c r="M81" s="13">
        <f t="shared" si="7"/>
        <v>25</v>
      </c>
    </row>
    <row r="82" spans="1:13" x14ac:dyDescent="0.2">
      <c r="A82" s="3">
        <v>1504059</v>
      </c>
      <c r="B82" s="3">
        <v>150405</v>
      </c>
      <c r="C82" s="1" t="s">
        <v>27</v>
      </c>
      <c r="D82" s="14" t="s">
        <v>100</v>
      </c>
      <c r="E82" s="2">
        <v>0</v>
      </c>
      <c r="F82" s="15" t="s">
        <v>184</v>
      </c>
      <c r="G82" s="17">
        <v>0</v>
      </c>
      <c r="H82" s="13">
        <v>0</v>
      </c>
      <c r="I82" s="13">
        <v>0</v>
      </c>
      <c r="J82" s="13">
        <v>0</v>
      </c>
      <c r="K82" s="13">
        <f t="shared" si="5"/>
        <v>0</v>
      </c>
      <c r="L82" s="13">
        <f t="shared" si="6"/>
        <v>0</v>
      </c>
      <c r="M82" s="13">
        <f t="shared" si="7"/>
        <v>0</v>
      </c>
    </row>
    <row r="83" spans="1:13" x14ac:dyDescent="0.2">
      <c r="A83" s="3">
        <v>1504109</v>
      </c>
      <c r="B83" s="3">
        <v>150410</v>
      </c>
      <c r="C83" s="1" t="s">
        <v>71</v>
      </c>
      <c r="D83" s="14" t="s">
        <v>101</v>
      </c>
      <c r="E83" s="2">
        <v>0</v>
      </c>
      <c r="F83" s="15" t="s">
        <v>184</v>
      </c>
      <c r="G83" s="17">
        <v>35.087719298245617</v>
      </c>
      <c r="H83" s="13">
        <v>0</v>
      </c>
      <c r="I83" s="13">
        <v>0</v>
      </c>
      <c r="J83" s="13">
        <v>100</v>
      </c>
      <c r="K83" s="13">
        <f t="shared" si="5"/>
        <v>0</v>
      </c>
      <c r="L83" s="13">
        <f t="shared" si="6"/>
        <v>50</v>
      </c>
      <c r="M83" s="13">
        <f t="shared" si="7"/>
        <v>25</v>
      </c>
    </row>
    <row r="84" spans="1:13" x14ac:dyDescent="0.2">
      <c r="A84" s="3">
        <v>1504208</v>
      </c>
      <c r="B84" s="3">
        <v>150420</v>
      </c>
      <c r="C84" s="1" t="s">
        <v>55</v>
      </c>
      <c r="D84" s="14" t="s">
        <v>102</v>
      </c>
      <c r="E84" s="2">
        <v>62.188541982418919</v>
      </c>
      <c r="F84" s="15" t="s">
        <v>184</v>
      </c>
      <c r="G84" s="17">
        <v>1.8793893633156384E-2</v>
      </c>
      <c r="H84" s="13">
        <f t="shared" ref="H84:H147" si="9">(E84-$E$2)/($E$1-$E$2)*100</f>
        <v>61.378602247044313</v>
      </c>
      <c r="I84" s="13">
        <v>0</v>
      </c>
      <c r="J84" s="13">
        <v>0</v>
      </c>
      <c r="K84" s="13">
        <f t="shared" si="5"/>
        <v>61.378602247044313</v>
      </c>
      <c r="L84" s="13">
        <f t="shared" si="6"/>
        <v>0</v>
      </c>
      <c r="M84" s="13">
        <f t="shared" si="7"/>
        <v>30.689301123522156</v>
      </c>
    </row>
    <row r="85" spans="1:13" x14ac:dyDescent="0.2">
      <c r="A85" s="3">
        <v>1504307</v>
      </c>
      <c r="B85" s="3">
        <v>150430</v>
      </c>
      <c r="C85" s="1" t="s">
        <v>71</v>
      </c>
      <c r="D85" s="14" t="s">
        <v>103</v>
      </c>
      <c r="E85" s="2">
        <v>0</v>
      </c>
      <c r="F85" s="15" t="s">
        <v>184</v>
      </c>
      <c r="G85" s="17">
        <v>5.0377833753148617E-2</v>
      </c>
      <c r="H85" s="13">
        <v>0</v>
      </c>
      <c r="I85" s="13">
        <v>0</v>
      </c>
      <c r="J85" s="13">
        <v>0</v>
      </c>
      <c r="K85" s="13">
        <f t="shared" si="5"/>
        <v>0</v>
      </c>
      <c r="L85" s="13">
        <f t="shared" si="6"/>
        <v>0</v>
      </c>
      <c r="M85" s="13">
        <f t="shared" si="7"/>
        <v>0</v>
      </c>
    </row>
    <row r="86" spans="1:13" x14ac:dyDescent="0.2">
      <c r="A86" s="3">
        <v>1504406</v>
      </c>
      <c r="B86" s="3">
        <v>150440</v>
      </c>
      <c r="C86" s="1" t="s">
        <v>71</v>
      </c>
      <c r="D86" s="14" t="s">
        <v>104</v>
      </c>
      <c r="E86" s="2">
        <v>0</v>
      </c>
      <c r="F86" s="15" t="s">
        <v>184</v>
      </c>
      <c r="G86" s="17">
        <v>8.4530853761622993</v>
      </c>
      <c r="H86" s="13">
        <v>0</v>
      </c>
      <c r="I86" s="13">
        <v>0</v>
      </c>
      <c r="J86" s="13">
        <v>100</v>
      </c>
      <c r="K86" s="13">
        <f t="shared" si="5"/>
        <v>0</v>
      </c>
      <c r="L86" s="13">
        <f t="shared" si="6"/>
        <v>50</v>
      </c>
      <c r="M86" s="13">
        <f t="shared" si="7"/>
        <v>25</v>
      </c>
    </row>
    <row r="87" spans="1:13" x14ac:dyDescent="0.2">
      <c r="A87" s="3">
        <v>1504422</v>
      </c>
      <c r="B87" s="3">
        <v>150442</v>
      </c>
      <c r="C87" s="1" t="s">
        <v>40</v>
      </c>
      <c r="D87" s="14" t="s">
        <v>105</v>
      </c>
      <c r="E87" s="2">
        <v>95.650331329942986</v>
      </c>
      <c r="F87" s="15" t="s">
        <v>184</v>
      </c>
      <c r="G87" s="17">
        <v>0.83892617449664431</v>
      </c>
      <c r="H87" s="13">
        <f t="shared" si="9"/>
        <v>95.557159321342965</v>
      </c>
      <c r="I87" s="13">
        <v>0</v>
      </c>
      <c r="J87" s="13">
        <v>0</v>
      </c>
      <c r="K87" s="13">
        <f t="shared" si="5"/>
        <v>95.557159321342965</v>
      </c>
      <c r="L87" s="13">
        <f t="shared" si="6"/>
        <v>0</v>
      </c>
      <c r="M87" s="13">
        <f t="shared" si="7"/>
        <v>47.778579660671483</v>
      </c>
    </row>
    <row r="88" spans="1:13" x14ac:dyDescent="0.2">
      <c r="A88" s="3">
        <v>1504455</v>
      </c>
      <c r="B88" s="3">
        <v>150445</v>
      </c>
      <c r="C88" s="1" t="s">
        <v>37</v>
      </c>
      <c r="D88" s="14" t="s">
        <v>106</v>
      </c>
      <c r="E88" s="2">
        <v>0</v>
      </c>
      <c r="F88" s="15" t="s">
        <v>184</v>
      </c>
      <c r="G88" s="17">
        <v>6.9572242919341077E-3</v>
      </c>
      <c r="H88" s="13">
        <v>0</v>
      </c>
      <c r="I88" s="13">
        <v>0</v>
      </c>
      <c r="J88" s="13">
        <v>0</v>
      </c>
      <c r="K88" s="13">
        <f t="shared" si="5"/>
        <v>0</v>
      </c>
      <c r="L88" s="13">
        <f t="shared" si="6"/>
        <v>0</v>
      </c>
      <c r="M88" s="13">
        <f t="shared" si="7"/>
        <v>0</v>
      </c>
    </row>
    <row r="89" spans="1:13" x14ac:dyDescent="0.2">
      <c r="A89" s="3">
        <v>1504505</v>
      </c>
      <c r="B89" s="3">
        <v>150450</v>
      </c>
      <c r="C89" s="1" t="s">
        <v>30</v>
      </c>
      <c r="D89" s="14" t="s">
        <v>107</v>
      </c>
      <c r="E89" s="2">
        <v>0</v>
      </c>
      <c r="F89" s="15" t="s">
        <v>184</v>
      </c>
      <c r="G89" s="17">
        <v>2.4593553442009274E-2</v>
      </c>
      <c r="H89" s="13">
        <v>0</v>
      </c>
      <c r="I89" s="13">
        <v>0</v>
      </c>
      <c r="J89" s="13">
        <v>0</v>
      </c>
      <c r="K89" s="13">
        <f t="shared" si="5"/>
        <v>0</v>
      </c>
      <c r="L89" s="13">
        <f t="shared" si="6"/>
        <v>0</v>
      </c>
      <c r="M89" s="13">
        <f t="shared" si="7"/>
        <v>0</v>
      </c>
    </row>
    <row r="90" spans="1:13" x14ac:dyDescent="0.2">
      <c r="A90" s="3">
        <v>1504604</v>
      </c>
      <c r="B90" s="3">
        <v>150460</v>
      </c>
      <c r="C90" s="1" t="s">
        <v>25</v>
      </c>
      <c r="D90" s="14" t="s">
        <v>108</v>
      </c>
      <c r="E90" s="2">
        <v>0</v>
      </c>
      <c r="F90" s="15" t="s">
        <v>184</v>
      </c>
      <c r="G90" s="17">
        <v>62.250185048112513</v>
      </c>
      <c r="H90" s="13">
        <v>0</v>
      </c>
      <c r="I90" s="13">
        <v>0</v>
      </c>
      <c r="J90" s="13">
        <v>100</v>
      </c>
      <c r="K90" s="13">
        <f t="shared" si="5"/>
        <v>0</v>
      </c>
      <c r="L90" s="13">
        <f t="shared" si="6"/>
        <v>50</v>
      </c>
      <c r="M90" s="13">
        <f t="shared" si="7"/>
        <v>25</v>
      </c>
    </row>
    <row r="91" spans="1:13" x14ac:dyDescent="0.2">
      <c r="A91" s="3">
        <v>1504703</v>
      </c>
      <c r="B91" s="3">
        <v>150470</v>
      </c>
      <c r="C91" s="1" t="s">
        <v>25</v>
      </c>
      <c r="D91" s="14" t="s">
        <v>109</v>
      </c>
      <c r="E91" s="2">
        <v>0</v>
      </c>
      <c r="F91" s="15" t="s">
        <v>184</v>
      </c>
      <c r="G91" s="17">
        <v>3.4829171207885132E-2</v>
      </c>
      <c r="H91" s="13">
        <v>0</v>
      </c>
      <c r="I91" s="13">
        <v>0</v>
      </c>
      <c r="J91" s="13">
        <v>0</v>
      </c>
      <c r="K91" s="13">
        <f t="shared" si="5"/>
        <v>0</v>
      </c>
      <c r="L91" s="13">
        <f t="shared" si="6"/>
        <v>0</v>
      </c>
      <c r="M91" s="13">
        <f t="shared" si="7"/>
        <v>0</v>
      </c>
    </row>
    <row r="92" spans="1:13" x14ac:dyDescent="0.2">
      <c r="A92" s="3">
        <v>1504752</v>
      </c>
      <c r="B92" s="3">
        <v>150475</v>
      </c>
      <c r="C92" s="1" t="s">
        <v>34</v>
      </c>
      <c r="D92" s="14" t="s">
        <v>110</v>
      </c>
      <c r="E92" s="2">
        <v>0</v>
      </c>
      <c r="F92" s="15" t="s">
        <v>184</v>
      </c>
      <c r="G92" s="17" t="s">
        <v>184</v>
      </c>
      <c r="H92" s="13">
        <v>0</v>
      </c>
      <c r="I92" s="13">
        <v>0</v>
      </c>
      <c r="J92" s="13">
        <v>0</v>
      </c>
      <c r="K92" s="13">
        <f t="shared" si="5"/>
        <v>0</v>
      </c>
      <c r="L92" s="13">
        <f t="shared" si="6"/>
        <v>0</v>
      </c>
      <c r="M92" s="13">
        <f t="shared" si="7"/>
        <v>0</v>
      </c>
    </row>
    <row r="93" spans="1:13" x14ac:dyDescent="0.2">
      <c r="A93" s="3">
        <v>1504802</v>
      </c>
      <c r="B93" s="3">
        <v>150480</v>
      </c>
      <c r="C93" s="1" t="s">
        <v>34</v>
      </c>
      <c r="D93" s="14" t="s">
        <v>111</v>
      </c>
      <c r="E93" s="2">
        <v>0</v>
      </c>
      <c r="F93" s="15" t="s">
        <v>184</v>
      </c>
      <c r="G93" s="17">
        <v>3.9485255846510043E-3</v>
      </c>
      <c r="H93" s="13">
        <v>0</v>
      </c>
      <c r="I93" s="13">
        <v>0</v>
      </c>
      <c r="J93" s="13">
        <v>0</v>
      </c>
      <c r="K93" s="13">
        <f t="shared" si="5"/>
        <v>0</v>
      </c>
      <c r="L93" s="13">
        <f t="shared" si="6"/>
        <v>0</v>
      </c>
      <c r="M93" s="13">
        <f t="shared" si="7"/>
        <v>0</v>
      </c>
    </row>
    <row r="94" spans="1:13" x14ac:dyDescent="0.2">
      <c r="A94" s="3">
        <v>1504901</v>
      </c>
      <c r="B94" s="3">
        <v>150490</v>
      </c>
      <c r="C94" s="1" t="s">
        <v>30</v>
      </c>
      <c r="D94" s="14" t="s">
        <v>112</v>
      </c>
      <c r="E94" s="2">
        <v>0</v>
      </c>
      <c r="F94" s="15" t="s">
        <v>184</v>
      </c>
      <c r="G94" s="17">
        <v>3.6430618092509213</v>
      </c>
      <c r="H94" s="13">
        <v>0</v>
      </c>
      <c r="I94" s="13">
        <v>0</v>
      </c>
      <c r="J94" s="13">
        <f t="shared" ref="J84:J147" si="10">(G94-$G$2)/($G$1-$G$2)*100</f>
        <v>82.255531891363674</v>
      </c>
      <c r="K94" s="13">
        <f t="shared" si="5"/>
        <v>0</v>
      </c>
      <c r="L94" s="13">
        <f t="shared" si="6"/>
        <v>41.127765945681837</v>
      </c>
      <c r="M94" s="13">
        <f t="shared" si="7"/>
        <v>20.563882972840918</v>
      </c>
    </row>
    <row r="95" spans="1:13" x14ac:dyDescent="0.2">
      <c r="A95" s="3">
        <v>1504950</v>
      </c>
      <c r="B95" s="3">
        <v>150495</v>
      </c>
      <c r="C95" s="1" t="s">
        <v>27</v>
      </c>
      <c r="D95" s="14" t="s">
        <v>113</v>
      </c>
      <c r="E95" s="2">
        <v>0</v>
      </c>
      <c r="F95" s="15">
        <v>0</v>
      </c>
      <c r="G95" s="17">
        <v>3.263441298849637E-2</v>
      </c>
      <c r="H95" s="13">
        <v>0</v>
      </c>
      <c r="I95" s="13">
        <v>0</v>
      </c>
      <c r="J95" s="13">
        <v>0</v>
      </c>
      <c r="K95" s="13">
        <f t="shared" si="5"/>
        <v>0</v>
      </c>
      <c r="L95" s="13">
        <f t="shared" si="6"/>
        <v>0</v>
      </c>
      <c r="M95" s="13">
        <f t="shared" si="7"/>
        <v>0</v>
      </c>
    </row>
    <row r="96" spans="1:13" x14ac:dyDescent="0.2">
      <c r="A96" s="3">
        <v>1504976</v>
      </c>
      <c r="B96" s="3">
        <v>150497</v>
      </c>
      <c r="C96" s="1" t="s">
        <v>61</v>
      </c>
      <c r="D96" s="14" t="s">
        <v>114</v>
      </c>
      <c r="E96" s="2">
        <v>0</v>
      </c>
      <c r="F96" s="15" t="s">
        <v>184</v>
      </c>
      <c r="G96" s="17">
        <v>4.5648312611012436</v>
      </c>
      <c r="H96" s="13">
        <v>0</v>
      </c>
      <c r="I96" s="13">
        <v>0</v>
      </c>
      <c r="J96" s="13">
        <v>100</v>
      </c>
      <c r="K96" s="13">
        <f t="shared" si="5"/>
        <v>0</v>
      </c>
      <c r="L96" s="13">
        <f t="shared" si="6"/>
        <v>50</v>
      </c>
      <c r="M96" s="13">
        <f t="shared" si="7"/>
        <v>25</v>
      </c>
    </row>
    <row r="97" spans="1:13" x14ac:dyDescent="0.2">
      <c r="A97" s="3">
        <v>1505007</v>
      </c>
      <c r="B97" s="3">
        <v>150500</v>
      </c>
      <c r="C97" s="1" t="s">
        <v>43</v>
      </c>
      <c r="D97" s="14" t="s">
        <v>115</v>
      </c>
      <c r="E97" s="2">
        <v>0</v>
      </c>
      <c r="F97" s="15" t="s">
        <v>184</v>
      </c>
      <c r="G97" s="17">
        <v>4.6349942062572425E-2</v>
      </c>
      <c r="H97" s="13">
        <v>0</v>
      </c>
      <c r="I97" s="13">
        <v>0</v>
      </c>
      <c r="J97" s="13">
        <v>0</v>
      </c>
      <c r="K97" s="13">
        <f t="shared" si="5"/>
        <v>0</v>
      </c>
      <c r="L97" s="13">
        <f t="shared" si="6"/>
        <v>0</v>
      </c>
      <c r="M97" s="13">
        <f t="shared" si="7"/>
        <v>0</v>
      </c>
    </row>
    <row r="98" spans="1:13" x14ac:dyDescent="0.2">
      <c r="A98" s="3">
        <v>1505031</v>
      </c>
      <c r="B98" s="3">
        <v>150503</v>
      </c>
      <c r="C98" s="1" t="s">
        <v>46</v>
      </c>
      <c r="D98" s="14" t="s">
        <v>116</v>
      </c>
      <c r="E98" s="2">
        <v>0</v>
      </c>
      <c r="F98" s="15" t="s">
        <v>184</v>
      </c>
      <c r="G98" s="17">
        <v>8.8525606031544628E-4</v>
      </c>
      <c r="H98" s="13">
        <v>0</v>
      </c>
      <c r="I98" s="13">
        <v>0</v>
      </c>
      <c r="J98" s="13">
        <v>0</v>
      </c>
      <c r="K98" s="13">
        <f t="shared" si="5"/>
        <v>0</v>
      </c>
      <c r="L98" s="13">
        <f t="shared" si="6"/>
        <v>0</v>
      </c>
      <c r="M98" s="13">
        <f t="shared" si="7"/>
        <v>0</v>
      </c>
    </row>
    <row r="99" spans="1:13" x14ac:dyDescent="0.2">
      <c r="A99" s="3">
        <v>1505064</v>
      </c>
      <c r="B99" s="3">
        <v>150506</v>
      </c>
      <c r="C99" s="1" t="s">
        <v>61</v>
      </c>
      <c r="D99" s="14" t="s">
        <v>117</v>
      </c>
      <c r="E99" s="2">
        <v>0</v>
      </c>
      <c r="F99" s="15">
        <v>0</v>
      </c>
      <c r="G99" s="17">
        <v>1.6571021273484903</v>
      </c>
      <c r="H99" s="13">
        <v>0</v>
      </c>
      <c r="I99" s="13">
        <v>0</v>
      </c>
      <c r="J99" s="13">
        <f t="shared" si="10"/>
        <v>0.90498448739094828</v>
      </c>
      <c r="K99" s="13">
        <f t="shared" si="5"/>
        <v>0</v>
      </c>
      <c r="L99" s="13">
        <f t="shared" si="6"/>
        <v>0.45249224369547414</v>
      </c>
      <c r="M99" s="13">
        <f t="shared" si="7"/>
        <v>0.22624612184773707</v>
      </c>
    </row>
    <row r="100" spans="1:13" x14ac:dyDescent="0.2">
      <c r="A100" s="3">
        <v>1505106</v>
      </c>
      <c r="B100" s="3">
        <v>150510</v>
      </c>
      <c r="C100" s="1" t="s">
        <v>34</v>
      </c>
      <c r="D100" s="14" t="s">
        <v>118</v>
      </c>
      <c r="E100" s="2">
        <v>0</v>
      </c>
      <c r="F100" s="15">
        <v>0</v>
      </c>
      <c r="G100" s="17">
        <v>0.18645834377286255</v>
      </c>
      <c r="H100" s="13">
        <v>0</v>
      </c>
      <c r="I100" s="13">
        <v>0</v>
      </c>
      <c r="J100" s="13">
        <v>0</v>
      </c>
      <c r="K100" s="13">
        <f t="shared" si="5"/>
        <v>0</v>
      </c>
      <c r="L100" s="13">
        <f t="shared" si="6"/>
        <v>0</v>
      </c>
      <c r="M100" s="13">
        <f t="shared" si="7"/>
        <v>0</v>
      </c>
    </row>
    <row r="101" spans="1:13" x14ac:dyDescent="0.2">
      <c r="A101" s="3">
        <v>1505205</v>
      </c>
      <c r="B101" s="3">
        <v>150520</v>
      </c>
      <c r="C101" s="1" t="s">
        <v>30</v>
      </c>
      <c r="D101" s="14" t="s">
        <v>119</v>
      </c>
      <c r="E101" s="2">
        <v>0</v>
      </c>
      <c r="F101" s="15" t="s">
        <v>184</v>
      </c>
      <c r="G101" s="17">
        <v>13.560518804146426</v>
      </c>
      <c r="H101" s="13">
        <v>0</v>
      </c>
      <c r="I101" s="13">
        <v>0</v>
      </c>
      <c r="J101" s="13">
        <v>100</v>
      </c>
      <c r="K101" s="13">
        <f t="shared" si="5"/>
        <v>0</v>
      </c>
      <c r="L101" s="13">
        <f t="shared" si="6"/>
        <v>50</v>
      </c>
      <c r="M101" s="13">
        <f t="shared" si="7"/>
        <v>25</v>
      </c>
    </row>
    <row r="102" spans="1:13" x14ac:dyDescent="0.2">
      <c r="A102" s="3">
        <v>1505304</v>
      </c>
      <c r="B102" s="3">
        <v>150530</v>
      </c>
      <c r="C102" s="1" t="s">
        <v>34</v>
      </c>
      <c r="D102" s="14" t="s">
        <v>120</v>
      </c>
      <c r="E102" s="2">
        <v>0</v>
      </c>
      <c r="F102" s="15" t="s">
        <v>184</v>
      </c>
      <c r="G102" s="17">
        <v>2.3230815834237542E-2</v>
      </c>
      <c r="H102" s="13">
        <v>0</v>
      </c>
      <c r="I102" s="13">
        <v>0</v>
      </c>
      <c r="J102" s="13">
        <v>0</v>
      </c>
      <c r="K102" s="13">
        <f t="shared" si="5"/>
        <v>0</v>
      </c>
      <c r="L102" s="13">
        <f t="shared" si="6"/>
        <v>0</v>
      </c>
      <c r="M102" s="13">
        <f t="shared" si="7"/>
        <v>0</v>
      </c>
    </row>
    <row r="103" spans="1:13" x14ac:dyDescent="0.2">
      <c r="A103" s="3">
        <v>1505403</v>
      </c>
      <c r="B103" s="3">
        <v>150540</v>
      </c>
      <c r="C103" s="1" t="s">
        <v>27</v>
      </c>
      <c r="D103" s="14" t="s">
        <v>121</v>
      </c>
      <c r="E103" s="2">
        <v>0</v>
      </c>
      <c r="F103" s="15" t="s">
        <v>184</v>
      </c>
      <c r="G103" s="17">
        <v>1.4242424242424243</v>
      </c>
      <c r="H103" s="13">
        <v>0</v>
      </c>
      <c r="I103" s="13">
        <v>0</v>
      </c>
      <c r="J103" s="13">
        <v>0</v>
      </c>
      <c r="K103" s="13">
        <f t="shared" si="5"/>
        <v>0</v>
      </c>
      <c r="L103" s="13">
        <f t="shared" si="6"/>
        <v>0</v>
      </c>
      <c r="M103" s="13">
        <f t="shared" si="7"/>
        <v>0</v>
      </c>
    </row>
    <row r="104" spans="1:13" x14ac:dyDescent="0.2">
      <c r="A104" s="3">
        <v>1505437</v>
      </c>
      <c r="B104" s="3">
        <v>150543</v>
      </c>
      <c r="C104" s="1" t="s">
        <v>32</v>
      </c>
      <c r="D104" s="14" t="s">
        <v>122</v>
      </c>
      <c r="E104" s="2">
        <v>0</v>
      </c>
      <c r="F104" s="15" t="s">
        <v>184</v>
      </c>
      <c r="G104" s="17">
        <v>8.5046669359811191E-4</v>
      </c>
      <c r="H104" s="13">
        <v>0</v>
      </c>
      <c r="I104" s="13">
        <v>0</v>
      </c>
      <c r="J104" s="13">
        <v>0</v>
      </c>
      <c r="K104" s="13">
        <f t="shared" si="5"/>
        <v>0</v>
      </c>
      <c r="L104" s="13">
        <f t="shared" si="6"/>
        <v>0</v>
      </c>
      <c r="M104" s="13">
        <f t="shared" si="7"/>
        <v>0</v>
      </c>
    </row>
    <row r="105" spans="1:13" x14ac:dyDescent="0.2">
      <c r="A105" s="3">
        <v>1505486</v>
      </c>
      <c r="B105" s="3">
        <v>150548</v>
      </c>
      <c r="C105" s="1" t="s">
        <v>37</v>
      </c>
      <c r="D105" s="14" t="s">
        <v>123</v>
      </c>
      <c r="E105" s="2">
        <v>0</v>
      </c>
      <c r="F105" s="15" t="s">
        <v>184</v>
      </c>
      <c r="G105" s="17">
        <v>6.1433447098976105E-3</v>
      </c>
      <c r="H105" s="13">
        <v>0</v>
      </c>
      <c r="I105" s="13">
        <v>0</v>
      </c>
      <c r="J105" s="13">
        <v>0</v>
      </c>
      <c r="K105" s="13">
        <f t="shared" si="5"/>
        <v>0</v>
      </c>
      <c r="L105" s="13">
        <f t="shared" si="6"/>
        <v>0</v>
      </c>
      <c r="M105" s="13">
        <f t="shared" si="7"/>
        <v>0</v>
      </c>
    </row>
    <row r="106" spans="1:13" x14ac:dyDescent="0.2">
      <c r="A106" s="3">
        <v>1505494</v>
      </c>
      <c r="B106" s="3">
        <v>150549</v>
      </c>
      <c r="C106" s="1" t="s">
        <v>55</v>
      </c>
      <c r="D106" s="14" t="s">
        <v>124</v>
      </c>
      <c r="E106" s="2">
        <v>0</v>
      </c>
      <c r="F106" s="15" t="s">
        <v>184</v>
      </c>
      <c r="G106" s="17">
        <v>0</v>
      </c>
      <c r="H106" s="13">
        <v>0</v>
      </c>
      <c r="I106" s="13">
        <v>0</v>
      </c>
      <c r="J106" s="13">
        <v>0</v>
      </c>
      <c r="K106" s="13">
        <f t="shared" si="5"/>
        <v>0</v>
      </c>
      <c r="L106" s="13">
        <f t="shared" si="6"/>
        <v>0</v>
      </c>
      <c r="M106" s="13">
        <f t="shared" si="7"/>
        <v>0</v>
      </c>
    </row>
    <row r="107" spans="1:13" x14ac:dyDescent="0.2">
      <c r="A107" s="3">
        <v>1505502</v>
      </c>
      <c r="B107" s="3">
        <v>150550</v>
      </c>
      <c r="C107" s="1" t="s">
        <v>27</v>
      </c>
      <c r="D107" s="14" t="s">
        <v>125</v>
      </c>
      <c r="E107" s="2">
        <v>100</v>
      </c>
      <c r="F107" s="15">
        <v>5.1832736072974352</v>
      </c>
      <c r="G107" s="17">
        <v>0</v>
      </c>
      <c r="H107" s="13">
        <f t="shared" si="9"/>
        <v>100</v>
      </c>
      <c r="I107" s="13">
        <f t="shared" ref="I84:I147" si="11">(F107-$F$2)/($F$1-$F$2)*100</f>
        <v>100</v>
      </c>
      <c r="J107" s="13">
        <v>0</v>
      </c>
      <c r="K107" s="13">
        <f t="shared" si="5"/>
        <v>100</v>
      </c>
      <c r="L107" s="13">
        <f t="shared" si="6"/>
        <v>50</v>
      </c>
      <c r="M107" s="13">
        <f t="shared" si="7"/>
        <v>75</v>
      </c>
    </row>
    <row r="108" spans="1:13" x14ac:dyDescent="0.2">
      <c r="A108" s="3">
        <v>1505536</v>
      </c>
      <c r="B108" s="3">
        <v>150553</v>
      </c>
      <c r="C108" s="1" t="s">
        <v>55</v>
      </c>
      <c r="D108" s="14" t="s">
        <v>126</v>
      </c>
      <c r="E108" s="2">
        <v>79.166666666666657</v>
      </c>
      <c r="F108" s="15" t="s">
        <v>184</v>
      </c>
      <c r="G108" s="17">
        <v>1.3916500994035786E-2</v>
      </c>
      <c r="H108" s="13">
        <f t="shared" si="9"/>
        <v>78.720406581188726</v>
      </c>
      <c r="I108" s="13">
        <v>0</v>
      </c>
      <c r="J108" s="13">
        <v>0</v>
      </c>
      <c r="K108" s="13">
        <f t="shared" si="5"/>
        <v>78.720406581188726</v>
      </c>
      <c r="L108" s="13">
        <f t="shared" si="6"/>
        <v>0</v>
      </c>
      <c r="M108" s="13">
        <f t="shared" si="7"/>
        <v>39.360203290594363</v>
      </c>
    </row>
    <row r="109" spans="1:13" x14ac:dyDescent="0.2">
      <c r="A109" s="3">
        <v>1505551</v>
      </c>
      <c r="B109" s="3">
        <v>150555</v>
      </c>
      <c r="C109" s="1" t="s">
        <v>32</v>
      </c>
      <c r="D109" s="14" t="s">
        <v>127</v>
      </c>
      <c r="E109" s="2">
        <v>0</v>
      </c>
      <c r="F109" s="15" t="s">
        <v>184</v>
      </c>
      <c r="G109" s="17">
        <v>0</v>
      </c>
      <c r="H109" s="13">
        <v>0</v>
      </c>
      <c r="I109" s="13">
        <v>0</v>
      </c>
      <c r="J109" s="13">
        <v>0</v>
      </c>
      <c r="K109" s="13">
        <f t="shared" si="5"/>
        <v>0</v>
      </c>
      <c r="L109" s="13">
        <f t="shared" si="6"/>
        <v>0</v>
      </c>
      <c r="M109" s="13">
        <f t="shared" si="7"/>
        <v>0</v>
      </c>
    </row>
    <row r="110" spans="1:13" x14ac:dyDescent="0.2">
      <c r="A110" s="3">
        <v>1505601</v>
      </c>
      <c r="B110" s="3">
        <v>150560</v>
      </c>
      <c r="C110" s="1" t="s">
        <v>43</v>
      </c>
      <c r="D110" s="14" t="s">
        <v>128</v>
      </c>
      <c r="E110" s="2">
        <v>0</v>
      </c>
      <c r="F110" s="15" t="s">
        <v>184</v>
      </c>
      <c r="G110" s="17">
        <v>7.5075075075075076E-2</v>
      </c>
      <c r="H110" s="13">
        <v>0</v>
      </c>
      <c r="I110" s="13">
        <v>0</v>
      </c>
      <c r="J110" s="13">
        <v>0</v>
      </c>
      <c r="K110" s="13">
        <f t="shared" si="5"/>
        <v>0</v>
      </c>
      <c r="L110" s="13">
        <f t="shared" si="6"/>
        <v>0</v>
      </c>
      <c r="M110" s="13">
        <f t="shared" si="7"/>
        <v>0</v>
      </c>
    </row>
    <row r="111" spans="1:13" x14ac:dyDescent="0.2">
      <c r="A111" s="3">
        <v>1505635</v>
      </c>
      <c r="B111" s="3">
        <v>150563</v>
      </c>
      <c r="C111" s="1" t="s">
        <v>55</v>
      </c>
      <c r="D111" s="14" t="s">
        <v>129</v>
      </c>
      <c r="E111" s="2">
        <v>0</v>
      </c>
      <c r="F111" s="15" t="s">
        <v>184</v>
      </c>
      <c r="G111" s="17">
        <v>1.2426219322771048E-2</v>
      </c>
      <c r="H111" s="13">
        <v>0</v>
      </c>
      <c r="I111" s="13">
        <v>0</v>
      </c>
      <c r="J111" s="13">
        <v>0</v>
      </c>
      <c r="K111" s="13">
        <f t="shared" si="5"/>
        <v>0</v>
      </c>
      <c r="L111" s="13">
        <f t="shared" si="6"/>
        <v>0</v>
      </c>
      <c r="M111" s="13">
        <f t="shared" si="7"/>
        <v>0</v>
      </c>
    </row>
    <row r="112" spans="1:13" x14ac:dyDescent="0.2">
      <c r="A112" s="3">
        <v>1505650</v>
      </c>
      <c r="B112" s="3">
        <v>150565</v>
      </c>
      <c r="C112" s="1" t="s">
        <v>37</v>
      </c>
      <c r="D112" s="14" t="s">
        <v>130</v>
      </c>
      <c r="E112" s="2">
        <v>0</v>
      </c>
      <c r="F112" s="15" t="s">
        <v>184</v>
      </c>
      <c r="G112" s="17">
        <v>1.5860068878013412E-3</v>
      </c>
      <c r="H112" s="13">
        <v>0</v>
      </c>
      <c r="I112" s="13">
        <v>0</v>
      </c>
      <c r="J112" s="13">
        <v>0</v>
      </c>
      <c r="K112" s="13">
        <f t="shared" si="5"/>
        <v>0</v>
      </c>
      <c r="L112" s="13">
        <f t="shared" si="6"/>
        <v>0</v>
      </c>
      <c r="M112" s="13">
        <f t="shared" si="7"/>
        <v>0</v>
      </c>
    </row>
    <row r="113" spans="1:13" x14ac:dyDescent="0.2">
      <c r="A113" s="3">
        <v>1505700</v>
      </c>
      <c r="B113" s="3">
        <v>150570</v>
      </c>
      <c r="C113" s="1" t="s">
        <v>30</v>
      </c>
      <c r="D113" s="14" t="s">
        <v>131</v>
      </c>
      <c r="E113" s="2">
        <v>0</v>
      </c>
      <c r="F113" s="15" t="s">
        <v>184</v>
      </c>
      <c r="G113" s="17">
        <v>9.5114385420705716</v>
      </c>
      <c r="H113" s="13">
        <v>0</v>
      </c>
      <c r="I113" s="13">
        <v>0</v>
      </c>
      <c r="J113" s="13">
        <v>100</v>
      </c>
      <c r="K113" s="13">
        <f t="shared" si="5"/>
        <v>0</v>
      </c>
      <c r="L113" s="13">
        <f t="shared" si="6"/>
        <v>50</v>
      </c>
      <c r="M113" s="13">
        <f t="shared" si="7"/>
        <v>25</v>
      </c>
    </row>
    <row r="114" spans="1:13" x14ac:dyDescent="0.2">
      <c r="A114" s="3">
        <v>1505809</v>
      </c>
      <c r="B114" s="3">
        <v>150580</v>
      </c>
      <c r="C114" s="1" t="s">
        <v>30</v>
      </c>
      <c r="D114" s="14" t="s">
        <v>132</v>
      </c>
      <c r="E114" s="2">
        <v>0</v>
      </c>
      <c r="F114" s="15" t="s">
        <v>184</v>
      </c>
      <c r="G114" s="17">
        <v>0.12078557076989188</v>
      </c>
      <c r="H114" s="13">
        <v>0</v>
      </c>
      <c r="I114" s="13">
        <v>0</v>
      </c>
      <c r="J114" s="13">
        <v>0</v>
      </c>
      <c r="K114" s="13">
        <f t="shared" si="5"/>
        <v>0</v>
      </c>
      <c r="L114" s="13">
        <f t="shared" si="6"/>
        <v>0</v>
      </c>
      <c r="M114" s="13">
        <f t="shared" si="7"/>
        <v>0</v>
      </c>
    </row>
    <row r="115" spans="1:13" x14ac:dyDescent="0.2">
      <c r="A115" s="3">
        <v>1505908</v>
      </c>
      <c r="B115" s="3">
        <v>150590</v>
      </c>
      <c r="C115" s="1" t="s">
        <v>37</v>
      </c>
      <c r="D115" s="14" t="s">
        <v>133</v>
      </c>
      <c r="E115" s="2">
        <v>0</v>
      </c>
      <c r="F115" s="15" t="s">
        <v>184</v>
      </c>
      <c r="G115" s="17">
        <v>0</v>
      </c>
      <c r="H115" s="13">
        <v>0</v>
      </c>
      <c r="I115" s="13">
        <v>0</v>
      </c>
      <c r="J115" s="13">
        <v>0</v>
      </c>
      <c r="K115" s="13">
        <f t="shared" si="5"/>
        <v>0</v>
      </c>
      <c r="L115" s="13">
        <f t="shared" si="6"/>
        <v>0</v>
      </c>
      <c r="M115" s="13">
        <f t="shared" si="7"/>
        <v>0</v>
      </c>
    </row>
    <row r="116" spans="1:13" x14ac:dyDescent="0.2">
      <c r="A116" s="3">
        <v>1506005</v>
      </c>
      <c r="B116" s="3">
        <v>150600</v>
      </c>
      <c r="C116" s="1" t="s">
        <v>34</v>
      </c>
      <c r="D116" s="14" t="s">
        <v>134</v>
      </c>
      <c r="E116" s="2">
        <v>0</v>
      </c>
      <c r="F116" s="15" t="s">
        <v>184</v>
      </c>
      <c r="G116" s="17">
        <v>3.90772721542922E-2</v>
      </c>
      <c r="H116" s="13">
        <v>0</v>
      </c>
      <c r="I116" s="13">
        <v>0</v>
      </c>
      <c r="J116" s="13">
        <v>0</v>
      </c>
      <c r="K116" s="13">
        <f t="shared" si="5"/>
        <v>0</v>
      </c>
      <c r="L116" s="13">
        <f t="shared" si="6"/>
        <v>0</v>
      </c>
      <c r="M116" s="13">
        <f t="shared" si="7"/>
        <v>0</v>
      </c>
    </row>
    <row r="117" spans="1:13" x14ac:dyDescent="0.2">
      <c r="A117" s="3">
        <v>1506104</v>
      </c>
      <c r="B117" s="3">
        <v>150610</v>
      </c>
      <c r="C117" s="1" t="s">
        <v>43</v>
      </c>
      <c r="D117" s="14" t="s">
        <v>135</v>
      </c>
      <c r="E117" s="2">
        <v>0</v>
      </c>
      <c r="F117" s="15" t="s">
        <v>184</v>
      </c>
      <c r="G117" s="17">
        <v>0.20040080160320642</v>
      </c>
      <c r="H117" s="13">
        <v>0</v>
      </c>
      <c r="I117" s="13">
        <v>0</v>
      </c>
      <c r="J117" s="13">
        <v>0</v>
      </c>
      <c r="K117" s="13">
        <f t="shared" si="5"/>
        <v>0</v>
      </c>
      <c r="L117" s="13">
        <f t="shared" si="6"/>
        <v>0</v>
      </c>
      <c r="M117" s="13">
        <f t="shared" si="7"/>
        <v>0</v>
      </c>
    </row>
    <row r="118" spans="1:13" x14ac:dyDescent="0.2">
      <c r="A118" s="3">
        <v>1506112</v>
      </c>
      <c r="B118" s="3">
        <v>150611</v>
      </c>
      <c r="C118" s="1" t="s">
        <v>43</v>
      </c>
      <c r="D118" s="14" t="s">
        <v>136</v>
      </c>
      <c r="E118" s="2">
        <v>0</v>
      </c>
      <c r="F118" s="15" t="s">
        <v>184</v>
      </c>
      <c r="G118" s="17">
        <v>0.44748858447488582</v>
      </c>
      <c r="H118" s="13">
        <v>0</v>
      </c>
      <c r="I118" s="13">
        <v>0</v>
      </c>
      <c r="J118" s="13">
        <v>0</v>
      </c>
      <c r="K118" s="13">
        <f t="shared" si="5"/>
        <v>0</v>
      </c>
      <c r="L118" s="13">
        <f t="shared" si="6"/>
        <v>0</v>
      </c>
      <c r="M118" s="13">
        <f t="shared" si="7"/>
        <v>0</v>
      </c>
    </row>
    <row r="119" spans="1:13" x14ac:dyDescent="0.2">
      <c r="A119" s="3">
        <v>1506138</v>
      </c>
      <c r="B119" s="3">
        <v>150613</v>
      </c>
      <c r="C119" s="1" t="s">
        <v>32</v>
      </c>
      <c r="D119" s="14" t="s">
        <v>137</v>
      </c>
      <c r="E119" s="2">
        <v>100</v>
      </c>
      <c r="F119" s="15">
        <v>0</v>
      </c>
      <c r="G119" s="17">
        <v>0</v>
      </c>
      <c r="H119" s="13">
        <f t="shared" si="9"/>
        <v>100</v>
      </c>
      <c r="I119" s="13">
        <v>0</v>
      </c>
      <c r="J119" s="13">
        <v>0</v>
      </c>
      <c r="K119" s="13">
        <f t="shared" si="5"/>
        <v>100</v>
      </c>
      <c r="L119" s="13">
        <f t="shared" si="6"/>
        <v>0</v>
      </c>
      <c r="M119" s="13">
        <f t="shared" si="7"/>
        <v>50</v>
      </c>
    </row>
    <row r="120" spans="1:13" x14ac:dyDescent="0.2">
      <c r="A120" s="3">
        <v>1506161</v>
      </c>
      <c r="B120" s="3">
        <v>150616</v>
      </c>
      <c r="C120" s="1" t="s">
        <v>32</v>
      </c>
      <c r="D120" s="14" t="s">
        <v>138</v>
      </c>
      <c r="E120" s="2">
        <v>0</v>
      </c>
      <c r="F120" s="15" t="s">
        <v>184</v>
      </c>
      <c r="G120" s="17">
        <v>0</v>
      </c>
      <c r="H120" s="13">
        <v>0</v>
      </c>
      <c r="I120" s="13">
        <v>0</v>
      </c>
      <c r="J120" s="13">
        <v>0</v>
      </c>
      <c r="K120" s="13">
        <f t="shared" si="5"/>
        <v>0</v>
      </c>
      <c r="L120" s="13">
        <f t="shared" si="6"/>
        <v>0</v>
      </c>
      <c r="M120" s="13">
        <f t="shared" si="7"/>
        <v>0</v>
      </c>
    </row>
    <row r="121" spans="1:13" x14ac:dyDescent="0.2">
      <c r="A121" s="3">
        <v>1506187</v>
      </c>
      <c r="B121" s="3">
        <v>150618</v>
      </c>
      <c r="C121" s="1" t="s">
        <v>27</v>
      </c>
      <c r="D121" s="14" t="s">
        <v>139</v>
      </c>
      <c r="E121" s="2">
        <v>0</v>
      </c>
      <c r="F121" s="15">
        <v>4.5983513359863561</v>
      </c>
      <c r="G121" s="17">
        <v>0</v>
      </c>
      <c r="H121" s="13">
        <v>0</v>
      </c>
      <c r="I121" s="13">
        <f t="shared" si="11"/>
        <v>56.385080423405199</v>
      </c>
      <c r="J121" s="13">
        <v>0</v>
      </c>
      <c r="K121" s="13">
        <f t="shared" si="5"/>
        <v>0</v>
      </c>
      <c r="L121" s="13">
        <f t="shared" si="6"/>
        <v>28.1925402117026</v>
      </c>
      <c r="M121" s="13">
        <f t="shared" si="7"/>
        <v>14.0962701058513</v>
      </c>
    </row>
    <row r="122" spans="1:13" x14ac:dyDescent="0.2">
      <c r="A122" s="3">
        <v>1506195</v>
      </c>
      <c r="B122" s="3">
        <v>150619</v>
      </c>
      <c r="C122" s="1" t="s">
        <v>46</v>
      </c>
      <c r="D122" s="14" t="s">
        <v>140</v>
      </c>
      <c r="E122" s="2">
        <v>0</v>
      </c>
      <c r="F122" s="15" t="s">
        <v>184</v>
      </c>
      <c r="G122" s="17">
        <v>4.972200876915427E-3</v>
      </c>
      <c r="H122" s="13">
        <v>0</v>
      </c>
      <c r="I122" s="13">
        <v>0</v>
      </c>
      <c r="J122" s="13">
        <v>0</v>
      </c>
      <c r="K122" s="13">
        <f t="shared" si="5"/>
        <v>0</v>
      </c>
      <c r="L122" s="13">
        <f t="shared" si="6"/>
        <v>0</v>
      </c>
      <c r="M122" s="13">
        <f t="shared" si="7"/>
        <v>0</v>
      </c>
    </row>
    <row r="123" spans="1:13" x14ac:dyDescent="0.2">
      <c r="A123" s="3">
        <v>1506203</v>
      </c>
      <c r="B123" s="3">
        <v>150620</v>
      </c>
      <c r="C123" s="1" t="s">
        <v>43</v>
      </c>
      <c r="D123" s="14" t="s">
        <v>141</v>
      </c>
      <c r="E123" s="2">
        <v>0</v>
      </c>
      <c r="F123" s="15" t="s">
        <v>184</v>
      </c>
      <c r="G123" s="17">
        <v>1.7605633802816902E-2</v>
      </c>
      <c r="H123" s="13">
        <v>0</v>
      </c>
      <c r="I123" s="13">
        <v>0</v>
      </c>
      <c r="J123" s="13">
        <v>0</v>
      </c>
      <c r="K123" s="13">
        <f t="shared" si="5"/>
        <v>0</v>
      </c>
      <c r="L123" s="13">
        <f t="shared" si="6"/>
        <v>0</v>
      </c>
      <c r="M123" s="13">
        <f t="shared" si="7"/>
        <v>0</v>
      </c>
    </row>
    <row r="124" spans="1:13" x14ac:dyDescent="0.2">
      <c r="A124" s="3">
        <v>1506302</v>
      </c>
      <c r="B124" s="3">
        <v>150630</v>
      </c>
      <c r="C124" s="1" t="s">
        <v>30</v>
      </c>
      <c r="D124" s="14" t="s">
        <v>142</v>
      </c>
      <c r="E124" s="2">
        <v>0</v>
      </c>
      <c r="F124" s="15" t="s">
        <v>184</v>
      </c>
      <c r="G124" s="17">
        <v>0</v>
      </c>
      <c r="H124" s="13">
        <v>0</v>
      </c>
      <c r="I124" s="13">
        <v>0</v>
      </c>
      <c r="J124" s="13">
        <v>0</v>
      </c>
      <c r="K124" s="13">
        <f t="shared" si="5"/>
        <v>0</v>
      </c>
      <c r="L124" s="13">
        <f t="shared" si="6"/>
        <v>0</v>
      </c>
      <c r="M124" s="13">
        <f t="shared" si="7"/>
        <v>0</v>
      </c>
    </row>
    <row r="125" spans="1:13" x14ac:dyDescent="0.2">
      <c r="A125" s="3">
        <v>1506351</v>
      </c>
      <c r="B125" s="3">
        <v>150635</v>
      </c>
      <c r="C125" s="1" t="s">
        <v>40</v>
      </c>
      <c r="D125" s="14" t="s">
        <v>143</v>
      </c>
      <c r="E125" s="2">
        <v>0</v>
      </c>
      <c r="F125" s="15" t="s">
        <v>184</v>
      </c>
      <c r="G125" s="17">
        <v>4.7384615384615385</v>
      </c>
      <c r="H125" s="13">
        <v>0</v>
      </c>
      <c r="I125" s="13">
        <v>0</v>
      </c>
      <c r="J125" s="13">
        <v>100</v>
      </c>
      <c r="K125" s="13">
        <f t="shared" si="5"/>
        <v>0</v>
      </c>
      <c r="L125" s="13">
        <f t="shared" si="6"/>
        <v>50</v>
      </c>
      <c r="M125" s="13">
        <f t="shared" si="7"/>
        <v>25</v>
      </c>
    </row>
    <row r="126" spans="1:13" x14ac:dyDescent="0.2">
      <c r="A126" s="3">
        <v>1506401</v>
      </c>
      <c r="B126" s="3">
        <v>150640</v>
      </c>
      <c r="C126" s="1" t="s">
        <v>30</v>
      </c>
      <c r="D126" s="14" t="s">
        <v>144</v>
      </c>
      <c r="E126" s="2">
        <v>0</v>
      </c>
      <c r="F126" s="15" t="s">
        <v>184</v>
      </c>
      <c r="G126" s="17">
        <v>57.058823529411768</v>
      </c>
      <c r="H126" s="13">
        <v>0</v>
      </c>
      <c r="I126" s="13">
        <v>0</v>
      </c>
      <c r="J126" s="13">
        <v>100</v>
      </c>
      <c r="K126" s="13">
        <f t="shared" si="5"/>
        <v>0</v>
      </c>
      <c r="L126" s="13">
        <f t="shared" si="6"/>
        <v>50</v>
      </c>
      <c r="M126" s="13">
        <f t="shared" si="7"/>
        <v>25</v>
      </c>
    </row>
    <row r="127" spans="1:13" x14ac:dyDescent="0.2">
      <c r="A127" s="3">
        <v>1506500</v>
      </c>
      <c r="B127" s="3">
        <v>150650</v>
      </c>
      <c r="C127" s="1" t="s">
        <v>71</v>
      </c>
      <c r="D127" s="14" t="s">
        <v>145</v>
      </c>
      <c r="E127" s="2">
        <v>0</v>
      </c>
      <c r="F127" s="15" t="s">
        <v>184</v>
      </c>
      <c r="G127" s="17">
        <v>1.6965428937259925</v>
      </c>
      <c r="H127" s="13">
        <v>0</v>
      </c>
      <c r="I127" s="13">
        <v>0</v>
      </c>
      <c r="J127" s="13">
        <f t="shared" si="10"/>
        <v>2.5205902643261746</v>
      </c>
      <c r="K127" s="13">
        <f t="shared" si="5"/>
        <v>0</v>
      </c>
      <c r="L127" s="13">
        <f t="shared" si="6"/>
        <v>1.2602951321630873</v>
      </c>
      <c r="M127" s="13">
        <f t="shared" si="7"/>
        <v>0.63014756608154365</v>
      </c>
    </row>
    <row r="128" spans="1:13" x14ac:dyDescent="0.2">
      <c r="A128" s="3">
        <v>1506559</v>
      </c>
      <c r="B128" s="3">
        <v>150655</v>
      </c>
      <c r="C128" s="1" t="s">
        <v>43</v>
      </c>
      <c r="D128" s="14" t="s">
        <v>146</v>
      </c>
      <c r="E128" s="2">
        <v>0</v>
      </c>
      <c r="F128" s="15" t="s">
        <v>184</v>
      </c>
      <c r="G128" s="17">
        <v>0.58230683090705493</v>
      </c>
      <c r="H128" s="13">
        <v>0</v>
      </c>
      <c r="I128" s="13">
        <v>0</v>
      </c>
      <c r="J128" s="13">
        <v>0</v>
      </c>
      <c r="K128" s="13">
        <f t="shared" si="5"/>
        <v>0</v>
      </c>
      <c r="L128" s="13">
        <f t="shared" si="6"/>
        <v>0</v>
      </c>
      <c r="M128" s="13">
        <f t="shared" si="7"/>
        <v>0</v>
      </c>
    </row>
    <row r="129" spans="1:13" x14ac:dyDescent="0.2">
      <c r="A129" s="3">
        <v>1506583</v>
      </c>
      <c r="B129" s="3">
        <v>150658</v>
      </c>
      <c r="C129" s="1" t="s">
        <v>32</v>
      </c>
      <c r="D129" s="14" t="s">
        <v>147</v>
      </c>
      <c r="E129" s="2">
        <v>0</v>
      </c>
      <c r="F129" s="15">
        <v>0.67758109076025785</v>
      </c>
      <c r="G129" s="17">
        <v>0</v>
      </c>
      <c r="H129" s="13">
        <v>0</v>
      </c>
      <c r="I129" s="13">
        <v>0</v>
      </c>
      <c r="J129" s="13">
        <v>0</v>
      </c>
      <c r="K129" s="13">
        <f t="shared" si="5"/>
        <v>0</v>
      </c>
      <c r="L129" s="13">
        <f t="shared" si="6"/>
        <v>0</v>
      </c>
      <c r="M129" s="13">
        <f t="shared" si="7"/>
        <v>0</v>
      </c>
    </row>
    <row r="130" spans="1:13" x14ac:dyDescent="0.2">
      <c r="A130" s="3">
        <v>1506609</v>
      </c>
      <c r="B130" s="3">
        <v>150660</v>
      </c>
      <c r="C130" s="1" t="s">
        <v>71</v>
      </c>
      <c r="D130" s="14" t="s">
        <v>148</v>
      </c>
      <c r="E130" s="2">
        <v>0</v>
      </c>
      <c r="F130" s="15">
        <v>0</v>
      </c>
      <c r="G130" s="17">
        <v>0.56947608200455579</v>
      </c>
      <c r="H130" s="13">
        <v>0</v>
      </c>
      <c r="I130" s="13">
        <v>0</v>
      </c>
      <c r="J130" s="13">
        <v>0</v>
      </c>
      <c r="K130" s="13">
        <f t="shared" si="5"/>
        <v>0</v>
      </c>
      <c r="L130" s="13">
        <f t="shared" si="6"/>
        <v>0</v>
      </c>
      <c r="M130" s="13">
        <f t="shared" si="7"/>
        <v>0</v>
      </c>
    </row>
    <row r="131" spans="1:13" x14ac:dyDescent="0.2">
      <c r="A131" s="3">
        <v>1506708</v>
      </c>
      <c r="B131" s="3">
        <v>150670</v>
      </c>
      <c r="C131" s="1" t="s">
        <v>32</v>
      </c>
      <c r="D131" s="14" t="s">
        <v>149</v>
      </c>
      <c r="E131" s="2">
        <v>0</v>
      </c>
      <c r="F131" s="15">
        <v>0</v>
      </c>
      <c r="G131" s="17">
        <v>0</v>
      </c>
      <c r="H131" s="13">
        <v>0</v>
      </c>
      <c r="I131" s="13">
        <v>0</v>
      </c>
      <c r="J131" s="13">
        <v>0</v>
      </c>
      <c r="K131" s="13">
        <f t="shared" si="5"/>
        <v>0</v>
      </c>
      <c r="L131" s="13">
        <f t="shared" si="6"/>
        <v>0</v>
      </c>
      <c r="M131" s="13">
        <f t="shared" si="7"/>
        <v>0</v>
      </c>
    </row>
    <row r="132" spans="1:13" x14ac:dyDescent="0.2">
      <c r="A132" s="3">
        <v>1506807</v>
      </c>
      <c r="B132" s="3">
        <v>150680</v>
      </c>
      <c r="C132" s="1" t="s">
        <v>34</v>
      </c>
      <c r="D132" s="14" t="s">
        <v>150</v>
      </c>
      <c r="E132" s="2">
        <v>77.347797096989282</v>
      </c>
      <c r="F132" s="15" t="s">
        <v>184</v>
      </c>
      <c r="G132" s="17">
        <v>8.1121000390299153E-3</v>
      </c>
      <c r="H132" s="13">
        <f t="shared" si="9"/>
        <v>76.862575944808754</v>
      </c>
      <c r="I132" s="13">
        <v>0</v>
      </c>
      <c r="J132" s="13">
        <v>0</v>
      </c>
      <c r="K132" s="13">
        <f t="shared" si="5"/>
        <v>76.862575944808754</v>
      </c>
      <c r="L132" s="13">
        <f t="shared" si="6"/>
        <v>0</v>
      </c>
      <c r="M132" s="13">
        <f t="shared" si="7"/>
        <v>38.431287972404377</v>
      </c>
    </row>
    <row r="133" spans="1:13" x14ac:dyDescent="0.2">
      <c r="A133" s="3">
        <v>1506906</v>
      </c>
      <c r="B133" s="3">
        <v>150690</v>
      </c>
      <c r="C133" s="1" t="s">
        <v>43</v>
      </c>
      <c r="D133" s="14" t="s">
        <v>151</v>
      </c>
      <c r="E133" s="2">
        <v>0</v>
      </c>
      <c r="F133" s="15" t="s">
        <v>184</v>
      </c>
      <c r="G133" s="17">
        <v>5.5350553505535055E-2</v>
      </c>
      <c r="H133" s="13">
        <v>0</v>
      </c>
      <c r="I133" s="13">
        <v>0</v>
      </c>
      <c r="J133" s="13">
        <v>0</v>
      </c>
      <c r="K133" s="13">
        <f t="shared" si="5"/>
        <v>0</v>
      </c>
      <c r="L133" s="13">
        <f t="shared" si="6"/>
        <v>0</v>
      </c>
      <c r="M133" s="13">
        <f t="shared" si="7"/>
        <v>0</v>
      </c>
    </row>
    <row r="134" spans="1:13" x14ac:dyDescent="0.2">
      <c r="A134" s="3">
        <v>1507003</v>
      </c>
      <c r="B134" s="3">
        <v>150700</v>
      </c>
      <c r="C134" s="1" t="s">
        <v>71</v>
      </c>
      <c r="D134" s="14" t="s">
        <v>152</v>
      </c>
      <c r="E134" s="2">
        <v>0</v>
      </c>
      <c r="F134" s="15" t="s">
        <v>184</v>
      </c>
      <c r="G134" s="17">
        <v>1.1889400921658986</v>
      </c>
      <c r="H134" s="13">
        <v>0</v>
      </c>
      <c r="I134" s="13">
        <v>0</v>
      </c>
      <c r="J134" s="13">
        <v>0</v>
      </c>
      <c r="K134" s="13">
        <f t="shared" si="5"/>
        <v>0</v>
      </c>
      <c r="L134" s="13">
        <f t="shared" si="6"/>
        <v>0</v>
      </c>
      <c r="M134" s="13">
        <f t="shared" si="7"/>
        <v>0</v>
      </c>
    </row>
    <row r="135" spans="1:13" x14ac:dyDescent="0.2">
      <c r="A135" s="3">
        <v>1507102</v>
      </c>
      <c r="B135" s="3">
        <v>150710</v>
      </c>
      <c r="C135" s="1" t="s">
        <v>71</v>
      </c>
      <c r="D135" s="14" t="s">
        <v>153</v>
      </c>
      <c r="E135" s="2">
        <v>0</v>
      </c>
      <c r="F135" s="15" t="s">
        <v>184</v>
      </c>
      <c r="G135" s="17">
        <v>0.47316791690709747</v>
      </c>
      <c r="H135" s="13">
        <v>0</v>
      </c>
      <c r="I135" s="13">
        <v>0</v>
      </c>
      <c r="J135" s="13">
        <v>0</v>
      </c>
      <c r="K135" s="13">
        <f t="shared" ref="K135:K162" si="12">H135</f>
        <v>0</v>
      </c>
      <c r="L135" s="13">
        <f t="shared" ref="L135:L162" si="13">AVERAGE(I135:J135)</f>
        <v>0</v>
      </c>
      <c r="M135" s="13">
        <f t="shared" ref="M135:M162" si="14">AVERAGE(K135:L135)</f>
        <v>0</v>
      </c>
    </row>
    <row r="136" spans="1:13" x14ac:dyDescent="0.2">
      <c r="A136" s="3">
        <v>1507151</v>
      </c>
      <c r="B136" s="3">
        <v>150715</v>
      </c>
      <c r="C136" s="1" t="s">
        <v>55</v>
      </c>
      <c r="D136" s="14" t="s">
        <v>154</v>
      </c>
      <c r="E136" s="2">
        <v>0</v>
      </c>
      <c r="F136" s="15" t="s">
        <v>184</v>
      </c>
      <c r="G136" s="17">
        <v>0.39832285115303978</v>
      </c>
      <c r="H136" s="13">
        <v>0</v>
      </c>
      <c r="I136" s="13">
        <v>0</v>
      </c>
      <c r="J136" s="13">
        <v>0</v>
      </c>
      <c r="K136" s="13">
        <f t="shared" si="12"/>
        <v>0</v>
      </c>
      <c r="L136" s="13">
        <f t="shared" si="13"/>
        <v>0</v>
      </c>
      <c r="M136" s="13">
        <f t="shared" si="14"/>
        <v>0</v>
      </c>
    </row>
    <row r="137" spans="1:13" x14ac:dyDescent="0.2">
      <c r="A137" s="3">
        <v>1507201</v>
      </c>
      <c r="B137" s="3">
        <v>150720</v>
      </c>
      <c r="C137" s="1" t="s">
        <v>71</v>
      </c>
      <c r="D137" s="14" t="s">
        <v>155</v>
      </c>
      <c r="E137" s="2">
        <v>0</v>
      </c>
      <c r="F137" s="15" t="s">
        <v>184</v>
      </c>
      <c r="G137" s="17">
        <v>15.290909090909091</v>
      </c>
      <c r="H137" s="13">
        <v>0</v>
      </c>
      <c r="I137" s="13">
        <v>0</v>
      </c>
      <c r="J137" s="13">
        <v>100</v>
      </c>
      <c r="K137" s="13">
        <f t="shared" si="12"/>
        <v>0</v>
      </c>
      <c r="L137" s="13">
        <f t="shared" si="13"/>
        <v>50</v>
      </c>
      <c r="M137" s="13">
        <f t="shared" si="14"/>
        <v>25</v>
      </c>
    </row>
    <row r="138" spans="1:13" x14ac:dyDescent="0.2">
      <c r="A138" s="3">
        <v>1507300</v>
      </c>
      <c r="B138" s="3">
        <v>150730</v>
      </c>
      <c r="C138" s="1" t="s">
        <v>32</v>
      </c>
      <c r="D138" s="14" t="s">
        <v>156</v>
      </c>
      <c r="E138" s="2">
        <v>0</v>
      </c>
      <c r="F138" s="15" t="s">
        <v>184</v>
      </c>
      <c r="G138" s="17">
        <v>4.4848883228571822E-3</v>
      </c>
      <c r="H138" s="13">
        <v>0</v>
      </c>
      <c r="I138" s="13">
        <v>0</v>
      </c>
      <c r="J138" s="13">
        <v>0</v>
      </c>
      <c r="K138" s="13">
        <f t="shared" si="12"/>
        <v>0</v>
      </c>
      <c r="L138" s="13">
        <f t="shared" si="13"/>
        <v>0</v>
      </c>
      <c r="M138" s="13">
        <f t="shared" si="14"/>
        <v>0</v>
      </c>
    </row>
    <row r="139" spans="1:13" x14ac:dyDescent="0.2">
      <c r="A139" s="3">
        <v>1507409</v>
      </c>
      <c r="B139" s="3">
        <v>150740</v>
      </c>
      <c r="C139" s="1" t="s">
        <v>71</v>
      </c>
      <c r="D139" s="14" t="s">
        <v>157</v>
      </c>
      <c r="E139" s="2">
        <v>0</v>
      </c>
      <c r="F139" s="15">
        <v>0</v>
      </c>
      <c r="G139" s="17">
        <v>2.0512820512820511</v>
      </c>
      <c r="H139" s="13">
        <v>0</v>
      </c>
      <c r="I139" s="13">
        <v>0</v>
      </c>
      <c r="J139" s="13">
        <f t="shared" si="10"/>
        <v>17.051713386203975</v>
      </c>
      <c r="K139" s="13">
        <f t="shared" si="12"/>
        <v>0</v>
      </c>
      <c r="L139" s="13">
        <f t="shared" si="13"/>
        <v>8.5258566931019875</v>
      </c>
      <c r="M139" s="13">
        <f t="shared" si="14"/>
        <v>4.2629283465509937</v>
      </c>
    </row>
    <row r="140" spans="1:13" x14ac:dyDescent="0.2">
      <c r="A140" s="3">
        <v>1507458</v>
      </c>
      <c r="B140" s="3">
        <v>150745</v>
      </c>
      <c r="C140" s="1" t="s">
        <v>55</v>
      </c>
      <c r="D140" s="14" t="s">
        <v>158</v>
      </c>
      <c r="E140" s="2">
        <v>100</v>
      </c>
      <c r="F140" s="15" t="s">
        <v>184</v>
      </c>
      <c r="G140" s="17">
        <v>4.2488619119878605E-2</v>
      </c>
      <c r="H140" s="13">
        <f t="shared" si="9"/>
        <v>100</v>
      </c>
      <c r="I140" s="13">
        <v>0</v>
      </c>
      <c r="J140" s="13">
        <v>0</v>
      </c>
      <c r="K140" s="13">
        <f t="shared" si="12"/>
        <v>100</v>
      </c>
      <c r="L140" s="13">
        <f t="shared" si="13"/>
        <v>0</v>
      </c>
      <c r="M140" s="13">
        <f t="shared" si="14"/>
        <v>50</v>
      </c>
    </row>
    <row r="141" spans="1:13" x14ac:dyDescent="0.2">
      <c r="A141" s="3">
        <v>1507466</v>
      </c>
      <c r="B141" s="3">
        <v>150746</v>
      </c>
      <c r="C141" s="1" t="s">
        <v>71</v>
      </c>
      <c r="D141" s="14" t="s">
        <v>159</v>
      </c>
      <c r="E141" s="2">
        <v>0</v>
      </c>
      <c r="F141" s="15" t="s">
        <v>184</v>
      </c>
      <c r="G141" s="17">
        <v>0.32835820895522388</v>
      </c>
      <c r="H141" s="13">
        <v>0</v>
      </c>
      <c r="I141" s="13">
        <v>0</v>
      </c>
      <c r="J141" s="13">
        <v>0</v>
      </c>
      <c r="K141" s="13">
        <f t="shared" si="12"/>
        <v>0</v>
      </c>
      <c r="L141" s="13">
        <f t="shared" si="13"/>
        <v>0</v>
      </c>
      <c r="M141" s="13">
        <f t="shared" si="14"/>
        <v>0</v>
      </c>
    </row>
    <row r="142" spans="1:13" x14ac:dyDescent="0.2">
      <c r="A142" s="3">
        <v>1507474</v>
      </c>
      <c r="B142" s="3">
        <v>150747</v>
      </c>
      <c r="C142" s="1" t="s">
        <v>43</v>
      </c>
      <c r="D142" s="14" t="s">
        <v>160</v>
      </c>
      <c r="E142" s="2">
        <v>0</v>
      </c>
      <c r="F142" s="15" t="s">
        <v>184</v>
      </c>
      <c r="G142" s="17">
        <v>1.603592046183451E-2</v>
      </c>
      <c r="H142" s="13">
        <v>0</v>
      </c>
      <c r="I142" s="13">
        <v>0</v>
      </c>
      <c r="J142" s="13">
        <v>0</v>
      </c>
      <c r="K142" s="13">
        <f t="shared" si="12"/>
        <v>0</v>
      </c>
      <c r="L142" s="13">
        <f t="shared" si="13"/>
        <v>0</v>
      </c>
      <c r="M142" s="13">
        <f t="shared" si="14"/>
        <v>0</v>
      </c>
    </row>
    <row r="143" spans="1:13" x14ac:dyDescent="0.2">
      <c r="A143" s="3">
        <v>1507508</v>
      </c>
      <c r="B143" s="3">
        <v>150750</v>
      </c>
      <c r="C143" s="1" t="s">
        <v>55</v>
      </c>
      <c r="D143" s="14" t="s">
        <v>161</v>
      </c>
      <c r="E143" s="2">
        <v>0</v>
      </c>
      <c r="F143" s="15" t="s">
        <v>184</v>
      </c>
      <c r="G143" s="17">
        <v>0.1744186046511628</v>
      </c>
      <c r="H143" s="13">
        <v>0</v>
      </c>
      <c r="I143" s="13">
        <v>0</v>
      </c>
      <c r="J143" s="13">
        <v>0</v>
      </c>
      <c r="K143" s="13">
        <f t="shared" si="12"/>
        <v>0</v>
      </c>
      <c r="L143" s="13">
        <f t="shared" si="13"/>
        <v>0</v>
      </c>
      <c r="M143" s="13">
        <f t="shared" si="14"/>
        <v>0</v>
      </c>
    </row>
    <row r="144" spans="1:13" x14ac:dyDescent="0.2">
      <c r="A144" s="3">
        <v>1507607</v>
      </c>
      <c r="B144" s="3">
        <v>150760</v>
      </c>
      <c r="C144" s="1" t="s">
        <v>71</v>
      </c>
      <c r="D144" s="14" t="s">
        <v>162</v>
      </c>
      <c r="E144" s="2">
        <v>0</v>
      </c>
      <c r="F144" s="15" t="s">
        <v>184</v>
      </c>
      <c r="G144" s="17">
        <v>19.863791146424518</v>
      </c>
      <c r="H144" s="13">
        <v>0</v>
      </c>
      <c r="I144" s="13">
        <v>0</v>
      </c>
      <c r="J144" s="13">
        <v>100</v>
      </c>
      <c r="K144" s="13">
        <f t="shared" si="12"/>
        <v>0</v>
      </c>
      <c r="L144" s="13">
        <f t="shared" si="13"/>
        <v>50</v>
      </c>
      <c r="M144" s="13">
        <f t="shared" si="14"/>
        <v>25</v>
      </c>
    </row>
    <row r="145" spans="1:13" x14ac:dyDescent="0.2">
      <c r="A145" s="3">
        <v>1507706</v>
      </c>
      <c r="B145" s="3">
        <v>150770</v>
      </c>
      <c r="C145" s="1" t="s">
        <v>30</v>
      </c>
      <c r="D145" s="14" t="s">
        <v>163</v>
      </c>
      <c r="E145" s="2">
        <v>0</v>
      </c>
      <c r="F145" s="15" t="s">
        <v>184</v>
      </c>
      <c r="G145" s="17">
        <v>3.9451405350491027</v>
      </c>
      <c r="H145" s="13">
        <v>0</v>
      </c>
      <c r="I145" s="13">
        <v>0</v>
      </c>
      <c r="J145" s="13">
        <f t="shared" si="10"/>
        <v>94.629534207078351</v>
      </c>
      <c r="K145" s="13">
        <f t="shared" si="12"/>
        <v>0</v>
      </c>
      <c r="L145" s="13">
        <f t="shared" si="13"/>
        <v>47.314767103539175</v>
      </c>
      <c r="M145" s="13">
        <f t="shared" si="14"/>
        <v>23.657383551769588</v>
      </c>
    </row>
    <row r="146" spans="1:13" x14ac:dyDescent="0.2">
      <c r="A146" s="3">
        <v>1507755</v>
      </c>
      <c r="B146" s="3">
        <v>150775</v>
      </c>
      <c r="C146" s="1" t="s">
        <v>32</v>
      </c>
      <c r="D146" s="14" t="s">
        <v>164</v>
      </c>
      <c r="E146" s="2">
        <v>0</v>
      </c>
      <c r="F146" s="15" t="s">
        <v>184</v>
      </c>
      <c r="G146" s="17">
        <v>0</v>
      </c>
      <c r="H146" s="13">
        <v>0</v>
      </c>
      <c r="I146" s="13">
        <v>0</v>
      </c>
      <c r="J146" s="13">
        <v>0</v>
      </c>
      <c r="K146" s="13">
        <f t="shared" si="12"/>
        <v>0</v>
      </c>
      <c r="L146" s="13">
        <f t="shared" si="13"/>
        <v>0</v>
      </c>
      <c r="M146" s="13">
        <f t="shared" si="14"/>
        <v>0</v>
      </c>
    </row>
    <row r="147" spans="1:13" x14ac:dyDescent="0.2">
      <c r="A147" s="3">
        <v>1507805</v>
      </c>
      <c r="B147" s="3">
        <v>150780</v>
      </c>
      <c r="C147" s="1" t="s">
        <v>37</v>
      </c>
      <c r="D147" s="14" t="s">
        <v>165</v>
      </c>
      <c r="E147" s="2">
        <v>0</v>
      </c>
      <c r="F147" s="15" t="s">
        <v>184</v>
      </c>
      <c r="G147" s="17">
        <v>4.7979203196287287E-3</v>
      </c>
      <c r="H147" s="13">
        <v>0</v>
      </c>
      <c r="I147" s="13">
        <v>0</v>
      </c>
      <c r="J147" s="13">
        <v>0</v>
      </c>
      <c r="K147" s="13">
        <f t="shared" si="12"/>
        <v>0</v>
      </c>
      <c r="L147" s="13">
        <f t="shared" si="13"/>
        <v>0</v>
      </c>
      <c r="M147" s="13">
        <f t="shared" si="14"/>
        <v>0</v>
      </c>
    </row>
    <row r="148" spans="1:13" x14ac:dyDescent="0.2">
      <c r="A148" s="3">
        <v>1507904</v>
      </c>
      <c r="B148" s="3">
        <v>150790</v>
      </c>
      <c r="C148" s="1" t="s">
        <v>30</v>
      </c>
      <c r="D148" s="14" t="s">
        <v>166</v>
      </c>
      <c r="E148" s="2">
        <v>0</v>
      </c>
      <c r="F148" s="15" t="s">
        <v>184</v>
      </c>
      <c r="G148" s="17">
        <v>0</v>
      </c>
      <c r="H148" s="13">
        <v>0</v>
      </c>
      <c r="I148" s="13">
        <v>0</v>
      </c>
      <c r="J148" s="13">
        <v>0</v>
      </c>
      <c r="K148" s="13">
        <f t="shared" si="12"/>
        <v>0</v>
      </c>
      <c r="L148" s="13">
        <f t="shared" si="13"/>
        <v>0</v>
      </c>
      <c r="M148" s="13">
        <f t="shared" si="14"/>
        <v>0</v>
      </c>
    </row>
    <row r="149" spans="1:13" x14ac:dyDescent="0.2">
      <c r="A149" s="3">
        <v>1507953</v>
      </c>
      <c r="B149" s="3">
        <v>150795</v>
      </c>
      <c r="C149" s="1" t="s">
        <v>25</v>
      </c>
      <c r="D149" s="14" t="s">
        <v>167</v>
      </c>
      <c r="E149" s="2">
        <v>0</v>
      </c>
      <c r="F149" s="15">
        <v>3.0501089324618738</v>
      </c>
      <c r="G149" s="17">
        <v>6.2723575243788895E-2</v>
      </c>
      <c r="H149" s="13">
        <v>0</v>
      </c>
      <c r="I149" s="13">
        <v>0</v>
      </c>
      <c r="J149" s="13">
        <v>0</v>
      </c>
      <c r="K149" s="13">
        <f t="shared" si="12"/>
        <v>0</v>
      </c>
      <c r="L149" s="13">
        <f t="shared" si="13"/>
        <v>0</v>
      </c>
      <c r="M149" s="13">
        <f t="shared" si="14"/>
        <v>0</v>
      </c>
    </row>
    <row r="150" spans="1:13" x14ac:dyDescent="0.2">
      <c r="A150" s="3">
        <v>1507961</v>
      </c>
      <c r="B150" s="3">
        <v>150796</v>
      </c>
      <c r="C150" s="1" t="s">
        <v>71</v>
      </c>
      <c r="D150" s="14" t="s">
        <v>168</v>
      </c>
      <c r="E150" s="2">
        <v>0</v>
      </c>
      <c r="F150" s="15">
        <v>0</v>
      </c>
      <c r="G150" s="17">
        <v>1.9886363636363635</v>
      </c>
      <c r="H150" s="13">
        <v>0</v>
      </c>
      <c r="I150" s="13">
        <v>0</v>
      </c>
      <c r="J150" s="13">
        <f t="shared" ref="J148:J162" si="15">(G150-$G$2)/($G$1-$G$2)*100</f>
        <v>14.485568147246727</v>
      </c>
      <c r="K150" s="13">
        <f t="shared" si="12"/>
        <v>0</v>
      </c>
      <c r="L150" s="13">
        <f t="shared" si="13"/>
        <v>7.2427840736233637</v>
      </c>
      <c r="M150" s="13">
        <f t="shared" si="14"/>
        <v>3.6213920368116819</v>
      </c>
    </row>
    <row r="151" spans="1:13" x14ac:dyDescent="0.2">
      <c r="A151" s="3">
        <v>1507979</v>
      </c>
      <c r="B151" s="3">
        <v>150797</v>
      </c>
      <c r="C151" s="1" t="s">
        <v>34</v>
      </c>
      <c r="D151" s="14" t="s">
        <v>169</v>
      </c>
      <c r="E151" s="2">
        <v>0</v>
      </c>
      <c r="F151" s="15" t="s">
        <v>184</v>
      </c>
      <c r="G151" s="17">
        <v>0.90345199568500534</v>
      </c>
      <c r="H151" s="13">
        <v>0</v>
      </c>
      <c r="I151" s="13">
        <v>0</v>
      </c>
      <c r="J151" s="13">
        <v>0</v>
      </c>
      <c r="K151" s="13">
        <f t="shared" si="12"/>
        <v>0</v>
      </c>
      <c r="L151" s="13">
        <f t="shared" si="13"/>
        <v>0</v>
      </c>
      <c r="M151" s="13">
        <f t="shared" si="14"/>
        <v>0</v>
      </c>
    </row>
    <row r="152" spans="1:13" x14ac:dyDescent="0.2">
      <c r="A152" s="3">
        <v>1508001</v>
      </c>
      <c r="B152" s="3">
        <v>150800</v>
      </c>
      <c r="C152" s="1" t="s">
        <v>27</v>
      </c>
      <c r="D152" s="14" t="s">
        <v>170</v>
      </c>
      <c r="E152" s="2">
        <v>0</v>
      </c>
      <c r="F152" s="15" t="s">
        <v>184</v>
      </c>
      <c r="G152" s="17">
        <v>0.15633242219344937</v>
      </c>
      <c r="H152" s="13">
        <v>0</v>
      </c>
      <c r="I152" s="13">
        <v>0</v>
      </c>
      <c r="J152" s="13">
        <v>0</v>
      </c>
      <c r="K152" s="13">
        <f t="shared" si="12"/>
        <v>0</v>
      </c>
      <c r="L152" s="13">
        <f t="shared" si="13"/>
        <v>0</v>
      </c>
      <c r="M152" s="13">
        <f t="shared" si="14"/>
        <v>0</v>
      </c>
    </row>
    <row r="153" spans="1:13" x14ac:dyDescent="0.2">
      <c r="A153" s="3">
        <v>1508035</v>
      </c>
      <c r="B153" s="3">
        <v>150803</v>
      </c>
      <c r="C153" s="1" t="s">
        <v>43</v>
      </c>
      <c r="D153" s="14" t="s">
        <v>171</v>
      </c>
      <c r="E153" s="2">
        <v>0</v>
      </c>
      <c r="F153" s="15" t="s">
        <v>184</v>
      </c>
      <c r="G153" s="17">
        <v>1.5957446808510638</v>
      </c>
      <c r="H153" s="13">
        <v>0</v>
      </c>
      <c r="I153" s="13">
        <v>0</v>
      </c>
      <c r="J153" s="13">
        <v>0</v>
      </c>
      <c r="K153" s="13">
        <f t="shared" si="12"/>
        <v>0</v>
      </c>
      <c r="L153" s="13">
        <f t="shared" si="13"/>
        <v>0</v>
      </c>
      <c r="M153" s="13">
        <f t="shared" si="14"/>
        <v>0</v>
      </c>
    </row>
    <row r="154" spans="1:13" x14ac:dyDescent="0.2">
      <c r="A154" s="3">
        <v>1508050</v>
      </c>
      <c r="B154" s="3">
        <v>150805</v>
      </c>
      <c r="C154" s="1" t="s">
        <v>46</v>
      </c>
      <c r="D154" s="14" t="s">
        <v>172</v>
      </c>
      <c r="E154" s="2">
        <v>0</v>
      </c>
      <c r="F154" s="15" t="s">
        <v>184</v>
      </c>
      <c r="G154" s="17">
        <v>2.6010143956142896E-3</v>
      </c>
      <c r="H154" s="13">
        <v>0</v>
      </c>
      <c r="I154" s="13">
        <v>0</v>
      </c>
      <c r="J154" s="13">
        <v>0</v>
      </c>
      <c r="K154" s="13">
        <f t="shared" si="12"/>
        <v>0</v>
      </c>
      <c r="L154" s="13">
        <f t="shared" si="13"/>
        <v>0</v>
      </c>
      <c r="M154" s="13">
        <f t="shared" si="14"/>
        <v>0</v>
      </c>
    </row>
    <row r="155" spans="1:13" x14ac:dyDescent="0.2">
      <c r="A155" s="3">
        <v>1508084</v>
      </c>
      <c r="B155" s="3">
        <v>150808</v>
      </c>
      <c r="C155" s="1" t="s">
        <v>32</v>
      </c>
      <c r="D155" s="14" t="s">
        <v>173</v>
      </c>
      <c r="E155" s="2">
        <v>0</v>
      </c>
      <c r="F155" s="15" t="s">
        <v>184</v>
      </c>
      <c r="G155" s="17">
        <v>0.14529058116232466</v>
      </c>
      <c r="H155" s="13">
        <v>0</v>
      </c>
      <c r="I155" s="13">
        <v>0</v>
      </c>
      <c r="J155" s="13">
        <v>0</v>
      </c>
      <c r="K155" s="13">
        <f t="shared" si="12"/>
        <v>0</v>
      </c>
      <c r="L155" s="13">
        <f t="shared" si="13"/>
        <v>0</v>
      </c>
      <c r="M155" s="13">
        <f t="shared" si="14"/>
        <v>0</v>
      </c>
    </row>
    <row r="156" spans="1:13" x14ac:dyDescent="0.2">
      <c r="A156" s="3">
        <v>1508100</v>
      </c>
      <c r="B156" s="3">
        <v>150810</v>
      </c>
      <c r="C156" s="1" t="s">
        <v>61</v>
      </c>
      <c r="D156" s="14" t="s">
        <v>174</v>
      </c>
      <c r="E156" s="2">
        <v>0</v>
      </c>
      <c r="F156" s="15">
        <v>19.138755980861244</v>
      </c>
      <c r="G156" s="17">
        <v>0.19986495611073599</v>
      </c>
      <c r="H156" s="13">
        <v>0</v>
      </c>
      <c r="I156" s="13">
        <v>0</v>
      </c>
      <c r="J156" s="13">
        <v>0</v>
      </c>
      <c r="K156" s="13">
        <f t="shared" si="12"/>
        <v>0</v>
      </c>
      <c r="L156" s="13">
        <f t="shared" si="13"/>
        <v>0</v>
      </c>
      <c r="M156" s="13">
        <f t="shared" si="14"/>
        <v>0</v>
      </c>
    </row>
    <row r="157" spans="1:13" x14ac:dyDescent="0.2">
      <c r="A157" s="3">
        <v>1508126</v>
      </c>
      <c r="B157" s="3">
        <v>150812</v>
      </c>
      <c r="C157" s="1" t="s">
        <v>27</v>
      </c>
      <c r="D157" s="14" t="s">
        <v>175</v>
      </c>
      <c r="E157" s="2">
        <v>0</v>
      </c>
      <c r="F157" s="15">
        <v>3.8421676807259977</v>
      </c>
      <c r="G157" s="17">
        <v>0</v>
      </c>
      <c r="H157" s="13">
        <v>0</v>
      </c>
      <c r="I157" s="13">
        <f t="shared" ref="I148:I162" si="16">(F157-$F$2)/($F$1-$F$2)*100</f>
        <v>0</v>
      </c>
      <c r="J157" s="13">
        <v>0</v>
      </c>
      <c r="K157" s="13">
        <f t="shared" si="12"/>
        <v>0</v>
      </c>
      <c r="L157" s="13">
        <f t="shared" si="13"/>
        <v>0</v>
      </c>
      <c r="M157" s="13">
        <f t="shared" si="14"/>
        <v>0</v>
      </c>
    </row>
    <row r="158" spans="1:13" x14ac:dyDescent="0.2">
      <c r="A158" s="3">
        <v>1508159</v>
      </c>
      <c r="B158" s="3">
        <v>150815</v>
      </c>
      <c r="C158" s="1" t="s">
        <v>37</v>
      </c>
      <c r="D158" s="14" t="s">
        <v>176</v>
      </c>
      <c r="E158" s="2">
        <v>0</v>
      </c>
      <c r="F158" s="15" t="s">
        <v>184</v>
      </c>
      <c r="G158" s="17">
        <v>2.3596621957277693E-2</v>
      </c>
      <c r="H158" s="13">
        <v>0</v>
      </c>
      <c r="I158" s="13">
        <v>0</v>
      </c>
      <c r="J158" s="13">
        <v>0</v>
      </c>
      <c r="K158" s="13">
        <f t="shared" si="12"/>
        <v>0</v>
      </c>
      <c r="L158" s="13">
        <f t="shared" si="13"/>
        <v>0</v>
      </c>
      <c r="M158" s="13">
        <f t="shared" si="14"/>
        <v>0</v>
      </c>
    </row>
    <row r="159" spans="1:13" x14ac:dyDescent="0.2">
      <c r="A159" s="3">
        <v>1508209</v>
      </c>
      <c r="B159" s="3">
        <v>150820</v>
      </c>
      <c r="C159" s="1" t="s">
        <v>71</v>
      </c>
      <c r="D159" s="14" t="s">
        <v>177</v>
      </c>
      <c r="E159" s="2">
        <v>0</v>
      </c>
      <c r="F159" s="15" t="s">
        <v>184</v>
      </c>
      <c r="G159" s="17">
        <v>0.46765393608729539</v>
      </c>
      <c r="H159" s="13">
        <v>0</v>
      </c>
      <c r="I159" s="13">
        <v>0</v>
      </c>
      <c r="J159" s="13">
        <v>0</v>
      </c>
      <c r="K159" s="13">
        <f t="shared" si="12"/>
        <v>0</v>
      </c>
      <c r="L159" s="13">
        <f t="shared" si="13"/>
        <v>0</v>
      </c>
      <c r="M159" s="13">
        <f t="shared" si="14"/>
        <v>0</v>
      </c>
    </row>
    <row r="160" spans="1:13" x14ac:dyDescent="0.2">
      <c r="A160" s="3">
        <v>1508308</v>
      </c>
      <c r="B160" s="3">
        <v>150830</v>
      </c>
      <c r="C160" s="1" t="s">
        <v>43</v>
      </c>
      <c r="D160" s="14" t="s">
        <v>178</v>
      </c>
      <c r="E160" s="2">
        <v>0</v>
      </c>
      <c r="F160" s="15" t="s">
        <v>184</v>
      </c>
      <c r="G160" s="17">
        <v>0.72737166696898248</v>
      </c>
      <c r="H160" s="13">
        <v>0</v>
      </c>
      <c r="I160" s="13">
        <v>0</v>
      </c>
      <c r="J160" s="13">
        <v>0</v>
      </c>
      <c r="K160" s="13">
        <f t="shared" si="12"/>
        <v>0</v>
      </c>
      <c r="L160" s="13">
        <f t="shared" si="13"/>
        <v>0</v>
      </c>
      <c r="M160" s="13">
        <f t="shared" si="14"/>
        <v>0</v>
      </c>
    </row>
    <row r="161" spans="1:13" x14ac:dyDescent="0.2">
      <c r="A161" s="3">
        <v>1508357</v>
      </c>
      <c r="B161" s="3">
        <v>150835</v>
      </c>
      <c r="C161" s="1" t="s">
        <v>37</v>
      </c>
      <c r="D161" s="14" t="s">
        <v>179</v>
      </c>
      <c r="E161" s="2">
        <v>100</v>
      </c>
      <c r="F161" s="15">
        <v>0</v>
      </c>
      <c r="G161" s="17">
        <v>8.2214305289120312E-2</v>
      </c>
      <c r="H161" s="13">
        <f t="shared" ref="H148:H162" si="17">(E161-$E$2)/($E$1-$E$2)*100</f>
        <v>100</v>
      </c>
      <c r="I161" s="13">
        <v>0</v>
      </c>
      <c r="J161" s="13">
        <v>0</v>
      </c>
      <c r="K161" s="13">
        <f t="shared" si="12"/>
        <v>100</v>
      </c>
      <c r="L161" s="13">
        <f t="shared" si="13"/>
        <v>0</v>
      </c>
      <c r="M161" s="13">
        <f t="shared" si="14"/>
        <v>50</v>
      </c>
    </row>
    <row r="162" spans="1:13" x14ac:dyDescent="0.2">
      <c r="A162" s="3">
        <v>1508407</v>
      </c>
      <c r="B162" s="3">
        <v>150840</v>
      </c>
      <c r="C162" s="1" t="s">
        <v>32</v>
      </c>
      <c r="D162" s="14" t="s">
        <v>180</v>
      </c>
      <c r="E162" s="2">
        <v>100</v>
      </c>
      <c r="F162" s="15" t="s">
        <v>184</v>
      </c>
      <c r="G162" s="17">
        <v>0</v>
      </c>
      <c r="H162" s="13">
        <f t="shared" si="17"/>
        <v>100</v>
      </c>
      <c r="I162" s="13">
        <v>0</v>
      </c>
      <c r="J162" s="13">
        <v>0</v>
      </c>
      <c r="K162" s="13">
        <f t="shared" si="12"/>
        <v>100</v>
      </c>
      <c r="L162" s="13">
        <f t="shared" si="13"/>
        <v>0</v>
      </c>
      <c r="M162" s="13">
        <f t="shared" si="14"/>
        <v>50</v>
      </c>
    </row>
  </sheetData>
  <autoFilter ref="H5:J162" xr:uid="{134302CE-56C1-4703-8076-6DA28DF423C7}"/>
  <mergeCells count="3">
    <mergeCell ref="H4:J4"/>
    <mergeCell ref="K4:L4"/>
    <mergeCell ref="M4:M5"/>
  </mergeCells>
  <phoneticPr fontId="4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D5C31-E00F-45D9-B99C-8CE7514F93F6}">
  <sheetPr filterMode="1"/>
  <dimension ref="A1:E149"/>
  <sheetViews>
    <sheetView workbookViewId="0">
      <selection activeCell="A9" sqref="A9:A137"/>
    </sheetView>
  </sheetViews>
  <sheetFormatPr defaultRowHeight="15" x14ac:dyDescent="0.25"/>
  <cols>
    <col min="1" max="1" width="10.7109375" customWidth="1"/>
    <col min="2" max="2" width="14.42578125" customWidth="1"/>
  </cols>
  <sheetData>
    <row r="1" spans="1:5" x14ac:dyDescent="0.25">
      <c r="A1" s="21" t="s">
        <v>189</v>
      </c>
    </row>
    <row r="2" spans="1:5" x14ac:dyDescent="0.25">
      <c r="A2" s="21"/>
    </row>
    <row r="3" spans="1:5" x14ac:dyDescent="0.25">
      <c r="A3" s="21" t="s">
        <v>190</v>
      </c>
    </row>
    <row r="5" spans="1:5" x14ac:dyDescent="0.25">
      <c r="A5" s="9" t="s">
        <v>191</v>
      </c>
      <c r="B5" s="9" t="s">
        <v>192</v>
      </c>
    </row>
    <row r="6" spans="1:5" hidden="1" x14ac:dyDescent="0.25">
      <c r="A6" s="17">
        <v>0.48637694213015087</v>
      </c>
      <c r="B6" s="3" t="str">
        <f>IF(AND(A6&lt;$E$10,A6&gt;$E$11),"Normal","Outliers")</f>
        <v>Outliers</v>
      </c>
      <c r="C6" s="1"/>
      <c r="D6" s="1" t="s">
        <v>193</v>
      </c>
      <c r="E6" s="2">
        <f>AVERAGE(A6:A149)</f>
        <v>3.0213273508636824</v>
      </c>
    </row>
    <row r="7" spans="1:5" hidden="1" x14ac:dyDescent="0.25">
      <c r="A7" s="17">
        <v>0</v>
      </c>
      <c r="B7" s="3" t="str">
        <f t="shared" ref="B7:B70" si="0">IF(AND(A7&lt;$E$10,A7&gt;$E$11),"Normal","Outliers")</f>
        <v>Outliers</v>
      </c>
      <c r="C7" s="1"/>
      <c r="D7" s="1" t="s">
        <v>194</v>
      </c>
      <c r="E7" s="2">
        <f>_xlfn.QUARTILE.EXC(A6:A149,1)</f>
        <v>5.7776955202742397E-3</v>
      </c>
    </row>
    <row r="8" spans="1:5" hidden="1" x14ac:dyDescent="0.25">
      <c r="A8" s="17">
        <v>0.3506326997045543</v>
      </c>
      <c r="B8" s="3" t="str">
        <f t="shared" si="0"/>
        <v>Outliers</v>
      </c>
      <c r="C8" s="1"/>
      <c r="D8" s="1" t="s">
        <v>195</v>
      </c>
      <c r="E8" s="2">
        <f>_xlfn.QUARTILE.EXC(A6:A149,3)</f>
        <v>0.95364333309450455</v>
      </c>
    </row>
    <row r="9" spans="1:5" x14ac:dyDescent="0.25">
      <c r="A9" s="17">
        <v>2.1207006116450868</v>
      </c>
      <c r="B9" s="3" t="str">
        <f t="shared" si="0"/>
        <v>Normal</v>
      </c>
      <c r="C9" s="1"/>
      <c r="D9" s="1" t="s">
        <v>196</v>
      </c>
      <c r="E9" s="2">
        <f>E8-E7</f>
        <v>0.94786563757423026</v>
      </c>
    </row>
    <row r="10" spans="1:5" hidden="1" x14ac:dyDescent="0.25">
      <c r="A10" s="17">
        <v>6.0787634058442975E-3</v>
      </c>
      <c r="B10" s="3" t="str">
        <f t="shared" si="0"/>
        <v>Outliers</v>
      </c>
      <c r="C10" s="1"/>
      <c r="D10" s="1" t="s">
        <v>197</v>
      </c>
      <c r="E10" s="2">
        <f>E6+1.5*E9</f>
        <v>4.4431258072250284</v>
      </c>
    </row>
    <row r="11" spans="1:5" hidden="1" x14ac:dyDescent="0.25">
      <c r="A11" s="17">
        <v>6.7886433851763697E-2</v>
      </c>
      <c r="B11" s="3" t="str">
        <f t="shared" si="0"/>
        <v>Outliers</v>
      </c>
      <c r="C11" s="1"/>
      <c r="D11" s="1" t="s">
        <v>198</v>
      </c>
      <c r="E11" s="2">
        <f>E6-1.5*E9</f>
        <v>1.5995288945023369</v>
      </c>
    </row>
    <row r="12" spans="1:5" hidden="1" x14ac:dyDescent="0.25">
      <c r="A12" s="17">
        <v>5.7776955202742397E-3</v>
      </c>
      <c r="B12" s="3" t="str">
        <f t="shared" si="0"/>
        <v>Outliers</v>
      </c>
      <c r="C12" s="1"/>
      <c r="D12" s="1"/>
      <c r="E12" s="1"/>
    </row>
    <row r="13" spans="1:5" hidden="1" x14ac:dyDescent="0.25">
      <c r="A13" s="17">
        <v>6.0249963356747436E-3</v>
      </c>
      <c r="B13" s="3" t="str">
        <f t="shared" si="0"/>
        <v>Outliers</v>
      </c>
      <c r="C13" s="1"/>
      <c r="D13" s="1"/>
      <c r="E13" s="1"/>
    </row>
    <row r="14" spans="1:5" hidden="1" x14ac:dyDescent="0.25">
      <c r="A14" s="17">
        <v>0.33221365028976413</v>
      </c>
      <c r="B14" s="3" t="str">
        <f t="shared" si="0"/>
        <v>Outliers</v>
      </c>
      <c r="C14" s="1"/>
      <c r="D14" s="1"/>
      <c r="E14" s="1"/>
    </row>
    <row r="15" spans="1:5" hidden="1" x14ac:dyDescent="0.25">
      <c r="A15" s="17">
        <v>1.2055837563451777</v>
      </c>
      <c r="B15" s="3" t="str">
        <f t="shared" si="0"/>
        <v>Outliers</v>
      </c>
      <c r="C15" s="1"/>
      <c r="D15" s="1"/>
      <c r="E15" s="1"/>
    </row>
    <row r="16" spans="1:5" hidden="1" x14ac:dyDescent="0.25">
      <c r="A16" s="17">
        <v>8.1323207282362042E-3</v>
      </c>
      <c r="B16" s="3" t="str">
        <f t="shared" si="0"/>
        <v>Outliers</v>
      </c>
      <c r="C16" s="1"/>
      <c r="D16" s="1"/>
      <c r="E16" s="1"/>
    </row>
    <row r="17" spans="1:5" x14ac:dyDescent="0.25">
      <c r="A17" s="17">
        <v>3.2435180477885108</v>
      </c>
      <c r="B17" s="3" t="str">
        <f t="shared" si="0"/>
        <v>Normal</v>
      </c>
      <c r="C17" s="1"/>
      <c r="D17" s="1"/>
      <c r="E17" s="1"/>
    </row>
    <row r="18" spans="1:5" hidden="1" x14ac:dyDescent="0.25">
      <c r="A18" s="17">
        <v>1.5338983050847457</v>
      </c>
      <c r="B18" s="3" t="str">
        <f t="shared" si="0"/>
        <v>Outliers</v>
      </c>
      <c r="C18" s="1"/>
      <c r="D18" s="1"/>
      <c r="E18" s="1"/>
    </row>
    <row r="19" spans="1:5" hidden="1" x14ac:dyDescent="0.25">
      <c r="A19" s="17">
        <v>1.9905936017598196E-2</v>
      </c>
      <c r="B19" s="3" t="str">
        <f t="shared" si="0"/>
        <v>Outliers</v>
      </c>
      <c r="C19" s="1"/>
      <c r="D19" s="1"/>
      <c r="E19" s="1"/>
    </row>
    <row r="20" spans="1:5" hidden="1" x14ac:dyDescent="0.25">
      <c r="A20" s="17">
        <v>7.9387058063325022E-2</v>
      </c>
      <c r="B20" s="3" t="str">
        <f t="shared" si="0"/>
        <v>Outliers</v>
      </c>
      <c r="C20" s="1"/>
      <c r="D20" s="1"/>
      <c r="E20" s="1"/>
    </row>
    <row r="21" spans="1:5" hidden="1" x14ac:dyDescent="0.25">
      <c r="A21" s="17">
        <v>0.95364333309450455</v>
      </c>
      <c r="B21" s="3" t="str">
        <f t="shared" si="0"/>
        <v>Outliers</v>
      </c>
      <c r="C21" s="1"/>
      <c r="D21" s="1"/>
      <c r="E21" s="1"/>
    </row>
    <row r="22" spans="1:5" hidden="1" x14ac:dyDescent="0.25">
      <c r="A22" s="17">
        <v>0</v>
      </c>
      <c r="B22" s="3" t="str">
        <f t="shared" si="0"/>
        <v>Outliers</v>
      </c>
      <c r="C22" s="1"/>
      <c r="D22" s="1"/>
      <c r="E22" s="1"/>
    </row>
    <row r="23" spans="1:5" hidden="1" x14ac:dyDescent="0.25">
      <c r="A23" s="17">
        <v>1.4820663207759981</v>
      </c>
      <c r="B23" s="3" t="str">
        <f t="shared" si="0"/>
        <v>Outliers</v>
      </c>
      <c r="C23" s="1"/>
      <c r="D23" s="1"/>
      <c r="E23" s="1"/>
    </row>
    <row r="24" spans="1:5" x14ac:dyDescent="0.25">
      <c r="A24" s="17">
        <v>2.3114247904719893</v>
      </c>
      <c r="B24" s="3" t="str">
        <f t="shared" si="0"/>
        <v>Normal</v>
      </c>
      <c r="C24" s="1"/>
      <c r="D24" s="1"/>
      <c r="E24" s="1"/>
    </row>
    <row r="25" spans="1:5" hidden="1" x14ac:dyDescent="0.25">
      <c r="A25" s="17">
        <v>7.92092847057203E-3</v>
      </c>
      <c r="B25" s="3" t="str">
        <f t="shared" si="0"/>
        <v>Outliers</v>
      </c>
      <c r="C25" s="1"/>
      <c r="D25" s="1"/>
      <c r="E25" s="1"/>
    </row>
    <row r="26" spans="1:5" hidden="1" x14ac:dyDescent="0.25">
      <c r="A26" s="17">
        <v>0.91911764705882359</v>
      </c>
      <c r="B26" s="3" t="str">
        <f t="shared" si="0"/>
        <v>Outliers</v>
      </c>
      <c r="C26" s="1"/>
      <c r="D26" s="1"/>
      <c r="E26" s="1"/>
    </row>
    <row r="27" spans="1:5" hidden="1" x14ac:dyDescent="0.25">
      <c r="A27" s="17">
        <v>9.8422995190694557E-2</v>
      </c>
      <c r="B27" s="3" t="str">
        <f t="shared" si="0"/>
        <v>Outliers</v>
      </c>
      <c r="C27" s="1"/>
      <c r="D27" s="1"/>
      <c r="E27" s="1"/>
    </row>
    <row r="28" spans="1:5" hidden="1" x14ac:dyDescent="0.25">
      <c r="A28" s="17">
        <v>0.1111111111111111</v>
      </c>
      <c r="B28" s="3" t="str">
        <f t="shared" si="0"/>
        <v>Outliers</v>
      </c>
      <c r="C28" s="1"/>
      <c r="D28" s="1"/>
      <c r="E28" s="1"/>
    </row>
    <row r="29" spans="1:5" x14ac:dyDescent="0.25">
      <c r="A29" s="17">
        <v>4.0310077519379846</v>
      </c>
      <c r="B29" s="3" t="str">
        <f t="shared" si="0"/>
        <v>Normal</v>
      </c>
      <c r="C29" s="1"/>
      <c r="D29" s="1"/>
      <c r="E29" s="1"/>
    </row>
    <row r="30" spans="1:5" hidden="1" x14ac:dyDescent="0.25">
      <c r="A30" s="17">
        <v>4.7370914258645196E-3</v>
      </c>
      <c r="B30" s="3" t="str">
        <f t="shared" si="0"/>
        <v>Outliers</v>
      </c>
      <c r="C30" s="1"/>
      <c r="D30" s="1"/>
      <c r="E30" s="1"/>
    </row>
    <row r="31" spans="1:5" hidden="1" x14ac:dyDescent="0.25">
      <c r="A31" s="17">
        <v>0.290955091714105</v>
      </c>
      <c r="B31" s="3" t="str">
        <f t="shared" si="0"/>
        <v>Outliers</v>
      </c>
      <c r="C31" s="1"/>
      <c r="D31" s="1"/>
      <c r="E31" s="1"/>
    </row>
    <row r="32" spans="1:5" hidden="1" x14ac:dyDescent="0.25">
      <c r="A32" s="17">
        <v>5.0325273106665028E-2</v>
      </c>
      <c r="B32" s="3" t="str">
        <f t="shared" si="0"/>
        <v>Outliers</v>
      </c>
      <c r="C32" s="1"/>
      <c r="D32" s="1"/>
      <c r="E32" s="1"/>
    </row>
    <row r="33" spans="1:5" hidden="1" x14ac:dyDescent="0.25">
      <c r="A33" s="17">
        <v>0.31822909894682094</v>
      </c>
      <c r="B33" s="3" t="str">
        <f t="shared" si="0"/>
        <v>Outliers</v>
      </c>
      <c r="C33" s="1"/>
      <c r="D33" s="1"/>
      <c r="E33" s="1"/>
    </row>
    <row r="34" spans="1:5" x14ac:dyDescent="0.25">
      <c r="A34" s="17">
        <v>1.6350093109869646</v>
      </c>
      <c r="B34" s="3" t="str">
        <f t="shared" si="0"/>
        <v>Normal</v>
      </c>
      <c r="C34" s="1"/>
      <c r="D34" s="1"/>
      <c r="E34" s="1"/>
    </row>
    <row r="35" spans="1:5" x14ac:dyDescent="0.25">
      <c r="A35" s="17">
        <v>4.0762463343108504</v>
      </c>
      <c r="B35" s="3" t="str">
        <f t="shared" si="0"/>
        <v>Normal</v>
      </c>
      <c r="C35" s="1"/>
      <c r="D35" s="1"/>
      <c r="E35" s="1"/>
    </row>
    <row r="36" spans="1:5" hidden="1" x14ac:dyDescent="0.25">
      <c r="A36" s="17">
        <v>0.30858358950106407</v>
      </c>
      <c r="B36" s="3" t="str">
        <f t="shared" si="0"/>
        <v>Outliers</v>
      </c>
      <c r="C36" s="1"/>
      <c r="D36" s="1"/>
      <c r="E36" s="1"/>
    </row>
    <row r="37" spans="1:5" x14ac:dyDescent="0.25">
      <c r="A37" s="17">
        <v>2.0465331635605972</v>
      </c>
      <c r="B37" s="3" t="str">
        <f t="shared" si="0"/>
        <v>Normal</v>
      </c>
      <c r="C37" s="1"/>
      <c r="D37" s="1"/>
      <c r="E37" s="1"/>
    </row>
    <row r="38" spans="1:5" hidden="1" x14ac:dyDescent="0.25">
      <c r="A38" s="17">
        <v>5.4024851431658562E-3</v>
      </c>
      <c r="B38" s="3" t="str">
        <f t="shared" si="0"/>
        <v>Outliers</v>
      </c>
      <c r="C38" s="1"/>
      <c r="D38" s="1"/>
      <c r="E38" s="1"/>
    </row>
    <row r="39" spans="1:5" hidden="1" x14ac:dyDescent="0.25">
      <c r="A39" s="17">
        <v>0.11532125205930807</v>
      </c>
      <c r="B39" s="3" t="str">
        <f t="shared" si="0"/>
        <v>Outliers</v>
      </c>
      <c r="C39" s="1"/>
      <c r="D39" s="1"/>
      <c r="E39" s="1"/>
    </row>
    <row r="40" spans="1:5" hidden="1" x14ac:dyDescent="0.25">
      <c r="A40" s="17">
        <v>0.12442698100851343</v>
      </c>
      <c r="B40" s="3" t="str">
        <f t="shared" si="0"/>
        <v>Outliers</v>
      </c>
      <c r="C40" s="1"/>
      <c r="D40" s="1"/>
      <c r="E40" s="1"/>
    </row>
    <row r="41" spans="1:5" hidden="1" x14ac:dyDescent="0.25">
      <c r="A41" s="17">
        <v>0</v>
      </c>
      <c r="B41" s="3" t="str">
        <f t="shared" si="0"/>
        <v>Outliers</v>
      </c>
      <c r="C41" s="1"/>
      <c r="D41" s="1"/>
      <c r="E41" s="1"/>
    </row>
    <row r="42" spans="1:5" hidden="1" x14ac:dyDescent="0.25">
      <c r="A42" s="17">
        <v>0.36206233166602542</v>
      </c>
      <c r="B42" s="3" t="str">
        <f t="shared" si="0"/>
        <v>Outliers</v>
      </c>
      <c r="C42" s="1"/>
      <c r="D42" s="1"/>
      <c r="E42" s="1"/>
    </row>
    <row r="43" spans="1:5" x14ac:dyDescent="0.25">
      <c r="A43" s="17">
        <v>4.0676632572777338</v>
      </c>
      <c r="B43" s="3" t="str">
        <f t="shared" si="0"/>
        <v>Normal</v>
      </c>
      <c r="C43" s="1"/>
      <c r="D43" s="1"/>
      <c r="E43" s="1"/>
    </row>
    <row r="44" spans="1:5" hidden="1" x14ac:dyDescent="0.25">
      <c r="A44" s="17">
        <v>0</v>
      </c>
      <c r="B44" s="3" t="str">
        <f t="shared" si="0"/>
        <v>Outliers</v>
      </c>
      <c r="C44" s="1"/>
      <c r="D44" s="1"/>
      <c r="E44" s="1"/>
    </row>
    <row r="45" spans="1:5" x14ac:dyDescent="0.25">
      <c r="A45" s="17">
        <v>3.8442211055276383</v>
      </c>
      <c r="B45" s="3" t="str">
        <f t="shared" si="0"/>
        <v>Normal</v>
      </c>
      <c r="C45" s="1"/>
      <c r="D45" s="1"/>
      <c r="E45" s="1"/>
    </row>
    <row r="46" spans="1:5" hidden="1" x14ac:dyDescent="0.25">
      <c r="A46" s="17">
        <v>0</v>
      </c>
      <c r="B46" s="3" t="str">
        <f t="shared" si="0"/>
        <v>Outliers</v>
      </c>
      <c r="C46" s="1"/>
      <c r="D46" s="1"/>
      <c r="E46" s="1"/>
    </row>
    <row r="47" spans="1:5" hidden="1" x14ac:dyDescent="0.25">
      <c r="A47" s="17">
        <v>0.93486331420857238</v>
      </c>
      <c r="B47" s="3" t="str">
        <f t="shared" si="0"/>
        <v>Outliers</v>
      </c>
      <c r="C47" s="1"/>
      <c r="D47" s="1"/>
      <c r="E47" s="1"/>
    </row>
    <row r="48" spans="1:5" hidden="1" x14ac:dyDescent="0.25">
      <c r="A48" s="17">
        <v>0.85852338616157708</v>
      </c>
      <c r="B48" s="3" t="str">
        <f t="shared" si="0"/>
        <v>Outliers</v>
      </c>
      <c r="C48" s="1"/>
      <c r="D48" s="1"/>
      <c r="E48" s="1"/>
    </row>
    <row r="49" spans="1:5" hidden="1" x14ac:dyDescent="0.25">
      <c r="A49" s="17">
        <v>0.47491638795986624</v>
      </c>
      <c r="B49" s="3" t="str">
        <f t="shared" si="0"/>
        <v>Outliers</v>
      </c>
      <c r="C49" s="1"/>
      <c r="D49" s="1"/>
      <c r="E49" s="1"/>
    </row>
    <row r="50" spans="1:5" hidden="1" x14ac:dyDescent="0.25">
      <c r="A50" s="17">
        <v>0.23774689100219459</v>
      </c>
      <c r="B50" s="3" t="str">
        <f t="shared" si="0"/>
        <v>Outliers</v>
      </c>
      <c r="C50" s="1"/>
      <c r="D50" s="1"/>
      <c r="E50" s="1"/>
    </row>
    <row r="51" spans="1:5" hidden="1" x14ac:dyDescent="0.25">
      <c r="A51" s="17">
        <v>0</v>
      </c>
      <c r="B51" s="3" t="str">
        <f t="shared" si="0"/>
        <v>Outliers</v>
      </c>
      <c r="C51" s="1"/>
      <c r="D51" s="1"/>
      <c r="E51" s="1"/>
    </row>
    <row r="52" spans="1:5" hidden="1" x14ac:dyDescent="0.25">
      <c r="A52" s="17">
        <v>0.18971542685971043</v>
      </c>
      <c r="B52" s="3" t="str">
        <f t="shared" si="0"/>
        <v>Outliers</v>
      </c>
      <c r="C52" s="1"/>
      <c r="D52" s="1"/>
      <c r="E52" s="1"/>
    </row>
    <row r="53" spans="1:5" hidden="1" x14ac:dyDescent="0.25">
      <c r="A53" s="17">
        <v>3.3716110350845874E-2</v>
      </c>
      <c r="B53" s="3" t="str">
        <f t="shared" si="0"/>
        <v>Outliers</v>
      </c>
      <c r="C53" s="1"/>
      <c r="D53" s="1"/>
      <c r="E53" s="1"/>
    </row>
    <row r="54" spans="1:5" hidden="1" x14ac:dyDescent="0.25">
      <c r="A54" s="17">
        <v>0</v>
      </c>
      <c r="B54" s="3" t="str">
        <f t="shared" si="0"/>
        <v>Outliers</v>
      </c>
      <c r="C54" s="1"/>
      <c r="D54" s="1"/>
      <c r="E54" s="1"/>
    </row>
    <row r="55" spans="1:5" hidden="1" x14ac:dyDescent="0.25">
      <c r="A55" s="17">
        <v>0.15299877600979192</v>
      </c>
      <c r="B55" s="3" t="str">
        <f t="shared" si="0"/>
        <v>Outliers</v>
      </c>
      <c r="C55" s="1"/>
      <c r="D55" s="1"/>
      <c r="E55" s="1"/>
    </row>
    <row r="56" spans="1:5" hidden="1" x14ac:dyDescent="0.25">
      <c r="A56" s="17">
        <v>2.8438265265818784E-2</v>
      </c>
      <c r="B56" s="3" t="str">
        <f t="shared" si="0"/>
        <v>Outliers</v>
      </c>
      <c r="C56" s="1"/>
      <c r="D56" s="1"/>
      <c r="E56" s="1"/>
    </row>
    <row r="57" spans="1:5" hidden="1" x14ac:dyDescent="0.25">
      <c r="A57" s="17">
        <v>3.3117700306890686E-2</v>
      </c>
      <c r="B57" s="3" t="str">
        <f t="shared" si="0"/>
        <v>Outliers</v>
      </c>
      <c r="C57" s="1"/>
      <c r="D57" s="1"/>
      <c r="E57" s="1"/>
    </row>
    <row r="58" spans="1:5" hidden="1" x14ac:dyDescent="0.25">
      <c r="A58" s="17">
        <v>0.24608501118568232</v>
      </c>
      <c r="B58" s="3" t="str">
        <f t="shared" si="0"/>
        <v>Outliers</v>
      </c>
      <c r="C58" s="1"/>
      <c r="D58" s="1"/>
      <c r="E58" s="1"/>
    </row>
    <row r="59" spans="1:5" x14ac:dyDescent="0.25">
      <c r="A59" s="17">
        <v>2.7092257862292342</v>
      </c>
      <c r="B59" s="3" t="str">
        <f t="shared" si="0"/>
        <v>Normal</v>
      </c>
      <c r="C59" s="1"/>
      <c r="D59" s="1"/>
      <c r="E59" s="1"/>
    </row>
    <row r="60" spans="1:5" hidden="1" x14ac:dyDescent="0.25">
      <c r="A60" s="17">
        <v>69.567099567099561</v>
      </c>
      <c r="B60" s="3" t="str">
        <f t="shared" si="0"/>
        <v>Outliers</v>
      </c>
      <c r="C60" s="1"/>
      <c r="D60" s="1"/>
      <c r="E60" s="1"/>
    </row>
    <row r="61" spans="1:5" hidden="1" x14ac:dyDescent="0.25">
      <c r="A61" s="17">
        <v>0</v>
      </c>
      <c r="B61" s="3" t="str">
        <f t="shared" si="0"/>
        <v>Outliers</v>
      </c>
      <c r="C61" s="1"/>
      <c r="D61" s="1"/>
      <c r="E61" s="1"/>
    </row>
    <row r="62" spans="1:5" x14ac:dyDescent="0.25">
      <c r="A62" s="17">
        <v>3.8167938931297711</v>
      </c>
      <c r="B62" s="3" t="str">
        <f t="shared" si="0"/>
        <v>Normal</v>
      </c>
      <c r="C62" s="1"/>
      <c r="D62" s="1"/>
      <c r="E62" s="1"/>
    </row>
    <row r="63" spans="1:5" hidden="1" x14ac:dyDescent="0.25">
      <c r="A63" s="17">
        <v>6.8603637846958261E-4</v>
      </c>
      <c r="B63" s="3" t="str">
        <f t="shared" si="0"/>
        <v>Outliers</v>
      </c>
      <c r="C63" s="1"/>
      <c r="D63" s="1"/>
      <c r="E63" s="1"/>
    </row>
    <row r="64" spans="1:5" hidden="1" x14ac:dyDescent="0.25">
      <c r="A64" s="17">
        <v>4.5491231931909897E-2</v>
      </c>
      <c r="B64" s="3" t="str">
        <f t="shared" si="0"/>
        <v>Outliers</v>
      </c>
      <c r="C64" s="1"/>
      <c r="D64" s="1"/>
      <c r="E64" s="1"/>
    </row>
    <row r="65" spans="1:5" hidden="1" x14ac:dyDescent="0.25">
      <c r="A65" s="17">
        <v>4.1822768315070719E-4</v>
      </c>
      <c r="B65" s="3" t="str">
        <f t="shared" si="0"/>
        <v>Outliers</v>
      </c>
      <c r="C65" s="1"/>
      <c r="D65" s="1"/>
      <c r="E65" s="1"/>
    </row>
    <row r="66" spans="1:5" hidden="1" x14ac:dyDescent="0.25">
      <c r="A66" s="17">
        <v>0.38801383019592778</v>
      </c>
      <c r="B66" s="3" t="str">
        <f t="shared" si="0"/>
        <v>Outliers</v>
      </c>
      <c r="C66" s="1"/>
      <c r="D66" s="1"/>
      <c r="E66" s="1"/>
    </row>
    <row r="67" spans="1:5" hidden="1" x14ac:dyDescent="0.25">
      <c r="A67" s="17">
        <v>1.3738590382986731E-2</v>
      </c>
      <c r="B67" s="3" t="str">
        <f t="shared" si="0"/>
        <v>Outliers</v>
      </c>
      <c r="C67" s="1"/>
      <c r="D67" s="1"/>
      <c r="E67" s="1"/>
    </row>
    <row r="68" spans="1:5" hidden="1" x14ac:dyDescent="0.25">
      <c r="A68" s="17">
        <v>58.480483271375469</v>
      </c>
      <c r="B68" s="3" t="str">
        <f t="shared" si="0"/>
        <v>Outliers</v>
      </c>
      <c r="C68" s="1"/>
      <c r="D68" s="1"/>
      <c r="E68" s="1"/>
    </row>
    <row r="69" spans="1:5" hidden="1" x14ac:dyDescent="0.25">
      <c r="A69" s="17">
        <v>0</v>
      </c>
      <c r="B69" s="3" t="str">
        <f t="shared" si="0"/>
        <v>Outliers</v>
      </c>
      <c r="C69" s="1"/>
      <c r="D69" s="1"/>
      <c r="E69" s="1"/>
    </row>
    <row r="70" spans="1:5" hidden="1" x14ac:dyDescent="0.25">
      <c r="A70" s="17">
        <v>35.087719298245617</v>
      </c>
      <c r="B70" s="3" t="str">
        <f t="shared" si="0"/>
        <v>Outliers</v>
      </c>
      <c r="C70" s="1"/>
      <c r="D70" s="1"/>
      <c r="E70" s="1"/>
    </row>
    <row r="71" spans="1:5" hidden="1" x14ac:dyDescent="0.25">
      <c r="A71" s="17">
        <v>1.8793893633156384E-2</v>
      </c>
      <c r="B71" s="3" t="str">
        <f t="shared" ref="B71:B134" si="1">IF(AND(A71&lt;$E$10,A71&gt;$E$11),"Normal","Outliers")</f>
        <v>Outliers</v>
      </c>
      <c r="C71" s="1"/>
      <c r="D71" s="1"/>
      <c r="E71" s="1"/>
    </row>
    <row r="72" spans="1:5" hidden="1" x14ac:dyDescent="0.25">
      <c r="A72" s="17">
        <v>5.0377833753148617E-2</v>
      </c>
      <c r="B72" s="3" t="str">
        <f t="shared" si="1"/>
        <v>Outliers</v>
      </c>
      <c r="C72" s="1"/>
      <c r="D72" s="1"/>
      <c r="E72" s="1"/>
    </row>
    <row r="73" spans="1:5" hidden="1" x14ac:dyDescent="0.25">
      <c r="A73" s="17">
        <v>8.4530853761622993</v>
      </c>
      <c r="B73" s="3" t="str">
        <f t="shared" si="1"/>
        <v>Outliers</v>
      </c>
      <c r="C73" s="1"/>
      <c r="D73" s="1"/>
      <c r="E73" s="1"/>
    </row>
    <row r="74" spans="1:5" hidden="1" x14ac:dyDescent="0.25">
      <c r="A74" s="17">
        <v>0.83892617449664431</v>
      </c>
      <c r="B74" s="3" t="str">
        <f t="shared" si="1"/>
        <v>Outliers</v>
      </c>
      <c r="C74" s="1"/>
      <c r="D74" s="1"/>
      <c r="E74" s="1"/>
    </row>
    <row r="75" spans="1:5" hidden="1" x14ac:dyDescent="0.25">
      <c r="A75" s="17">
        <v>6.9572242919341077E-3</v>
      </c>
      <c r="B75" s="3" t="str">
        <f t="shared" si="1"/>
        <v>Outliers</v>
      </c>
      <c r="C75" s="1"/>
      <c r="D75" s="1"/>
      <c r="E75" s="1"/>
    </row>
    <row r="76" spans="1:5" hidden="1" x14ac:dyDescent="0.25">
      <c r="A76" s="17">
        <v>2.4593553442009274E-2</v>
      </c>
      <c r="B76" s="3" t="str">
        <f t="shared" si="1"/>
        <v>Outliers</v>
      </c>
      <c r="C76" s="1"/>
      <c r="D76" s="1"/>
      <c r="E76" s="1"/>
    </row>
    <row r="77" spans="1:5" hidden="1" x14ac:dyDescent="0.25">
      <c r="A77" s="17">
        <v>62.250185048112513</v>
      </c>
      <c r="B77" s="3" t="str">
        <f t="shared" si="1"/>
        <v>Outliers</v>
      </c>
      <c r="C77" s="1"/>
      <c r="D77" s="1"/>
      <c r="E77" s="1"/>
    </row>
    <row r="78" spans="1:5" hidden="1" x14ac:dyDescent="0.25">
      <c r="A78" s="17">
        <v>3.4829171207885132E-2</v>
      </c>
      <c r="B78" s="3" t="str">
        <f t="shared" si="1"/>
        <v>Outliers</v>
      </c>
      <c r="C78" s="1"/>
      <c r="D78" s="1"/>
      <c r="E78" s="1"/>
    </row>
    <row r="79" spans="1:5" hidden="1" x14ac:dyDescent="0.25">
      <c r="A79" s="17" t="s">
        <v>184</v>
      </c>
      <c r="B79" s="3" t="str">
        <f t="shared" si="1"/>
        <v>Outliers</v>
      </c>
      <c r="C79" s="1"/>
      <c r="D79" s="1"/>
      <c r="E79" s="1"/>
    </row>
    <row r="80" spans="1:5" hidden="1" x14ac:dyDescent="0.25">
      <c r="A80" s="17">
        <v>3.9485255846510043E-3</v>
      </c>
      <c r="B80" s="3" t="str">
        <f t="shared" si="1"/>
        <v>Outliers</v>
      </c>
      <c r="C80" s="1"/>
      <c r="D80" s="1"/>
      <c r="E80" s="1"/>
    </row>
    <row r="81" spans="1:5" x14ac:dyDescent="0.25">
      <c r="A81" s="17">
        <v>3.6430618092509213</v>
      </c>
      <c r="B81" s="3" t="str">
        <f t="shared" si="1"/>
        <v>Normal</v>
      </c>
      <c r="C81" s="1"/>
      <c r="D81" s="1"/>
      <c r="E81" s="1"/>
    </row>
    <row r="82" spans="1:5" hidden="1" x14ac:dyDescent="0.25">
      <c r="A82" s="17">
        <v>3.263441298849637E-2</v>
      </c>
      <c r="B82" s="3" t="str">
        <f t="shared" si="1"/>
        <v>Outliers</v>
      </c>
      <c r="C82" s="1"/>
      <c r="D82" s="1"/>
      <c r="E82" s="1"/>
    </row>
    <row r="83" spans="1:5" hidden="1" x14ac:dyDescent="0.25">
      <c r="A83" s="17">
        <v>4.5648312611012436</v>
      </c>
      <c r="B83" s="3" t="str">
        <f t="shared" si="1"/>
        <v>Outliers</v>
      </c>
      <c r="C83" s="1"/>
      <c r="D83" s="1"/>
      <c r="E83" s="1"/>
    </row>
    <row r="84" spans="1:5" hidden="1" x14ac:dyDescent="0.25">
      <c r="A84" s="17">
        <v>4.6349942062572425E-2</v>
      </c>
      <c r="B84" s="3" t="str">
        <f t="shared" si="1"/>
        <v>Outliers</v>
      </c>
      <c r="C84" s="1"/>
      <c r="D84" s="1"/>
      <c r="E84" s="1"/>
    </row>
    <row r="85" spans="1:5" hidden="1" x14ac:dyDescent="0.25">
      <c r="A85" s="17">
        <v>8.8525606031544628E-4</v>
      </c>
      <c r="B85" s="3" t="str">
        <f t="shared" si="1"/>
        <v>Outliers</v>
      </c>
      <c r="C85" s="1"/>
      <c r="D85" s="1"/>
      <c r="E85" s="1"/>
    </row>
    <row r="86" spans="1:5" x14ac:dyDescent="0.25">
      <c r="A86" s="17">
        <v>1.6571021273484903</v>
      </c>
      <c r="B86" s="3" t="str">
        <f t="shared" si="1"/>
        <v>Normal</v>
      </c>
      <c r="C86" s="1"/>
      <c r="D86" s="1"/>
      <c r="E86" s="1"/>
    </row>
    <row r="87" spans="1:5" hidden="1" x14ac:dyDescent="0.25">
      <c r="A87" s="17">
        <v>0.18645834377286255</v>
      </c>
      <c r="B87" s="3" t="str">
        <f t="shared" si="1"/>
        <v>Outliers</v>
      </c>
      <c r="C87" s="1"/>
      <c r="D87" s="1"/>
      <c r="E87" s="1"/>
    </row>
    <row r="88" spans="1:5" hidden="1" x14ac:dyDescent="0.25">
      <c r="A88" s="17">
        <v>13.560518804146426</v>
      </c>
      <c r="B88" s="3" t="str">
        <f t="shared" si="1"/>
        <v>Outliers</v>
      </c>
      <c r="C88" s="1"/>
      <c r="D88" s="1"/>
      <c r="E88" s="1"/>
    </row>
    <row r="89" spans="1:5" hidden="1" x14ac:dyDescent="0.25">
      <c r="A89" s="17">
        <v>2.3230815834237542E-2</v>
      </c>
      <c r="B89" s="3" t="str">
        <f t="shared" si="1"/>
        <v>Outliers</v>
      </c>
      <c r="C89" s="1"/>
      <c r="D89" s="1"/>
      <c r="E89" s="1"/>
    </row>
    <row r="90" spans="1:5" hidden="1" x14ac:dyDescent="0.25">
      <c r="A90" s="17">
        <v>1.4242424242424243</v>
      </c>
      <c r="B90" s="3" t="str">
        <f t="shared" si="1"/>
        <v>Outliers</v>
      </c>
      <c r="C90" s="1"/>
      <c r="D90" s="1"/>
      <c r="E90" s="1"/>
    </row>
    <row r="91" spans="1:5" hidden="1" x14ac:dyDescent="0.25">
      <c r="A91" s="17">
        <v>8.5046669359811191E-4</v>
      </c>
      <c r="B91" s="3" t="str">
        <f t="shared" si="1"/>
        <v>Outliers</v>
      </c>
      <c r="C91" s="1"/>
      <c r="D91" s="1"/>
      <c r="E91" s="1"/>
    </row>
    <row r="92" spans="1:5" hidden="1" x14ac:dyDescent="0.25">
      <c r="A92" s="17">
        <v>6.1433447098976105E-3</v>
      </c>
      <c r="B92" s="3" t="str">
        <f t="shared" si="1"/>
        <v>Outliers</v>
      </c>
      <c r="C92" s="1"/>
      <c r="D92" s="1"/>
      <c r="E92" s="1"/>
    </row>
    <row r="93" spans="1:5" hidden="1" x14ac:dyDescent="0.25">
      <c r="A93" s="17">
        <v>0</v>
      </c>
      <c r="B93" s="3" t="str">
        <f t="shared" si="1"/>
        <v>Outliers</v>
      </c>
      <c r="C93" s="1"/>
      <c r="D93" s="1"/>
      <c r="E93" s="1"/>
    </row>
    <row r="94" spans="1:5" hidden="1" x14ac:dyDescent="0.25">
      <c r="A94" s="17">
        <v>0</v>
      </c>
      <c r="B94" s="3" t="str">
        <f t="shared" si="1"/>
        <v>Outliers</v>
      </c>
      <c r="C94" s="1"/>
      <c r="D94" s="1"/>
      <c r="E94" s="1"/>
    </row>
    <row r="95" spans="1:5" hidden="1" x14ac:dyDescent="0.25">
      <c r="A95" s="17">
        <v>1.3916500994035786E-2</v>
      </c>
      <c r="B95" s="3" t="str">
        <f t="shared" si="1"/>
        <v>Outliers</v>
      </c>
      <c r="C95" s="1"/>
      <c r="D95" s="1"/>
      <c r="E95" s="1"/>
    </row>
    <row r="96" spans="1:5" hidden="1" x14ac:dyDescent="0.25">
      <c r="A96" s="17">
        <v>0</v>
      </c>
      <c r="B96" s="3" t="str">
        <f t="shared" si="1"/>
        <v>Outliers</v>
      </c>
      <c r="C96" s="1"/>
      <c r="D96" s="1"/>
      <c r="E96" s="1"/>
    </row>
    <row r="97" spans="1:5" hidden="1" x14ac:dyDescent="0.25">
      <c r="A97" s="17">
        <v>7.5075075075075076E-2</v>
      </c>
      <c r="B97" s="3" t="str">
        <f t="shared" si="1"/>
        <v>Outliers</v>
      </c>
      <c r="C97" s="1"/>
      <c r="D97" s="1"/>
      <c r="E97" s="1"/>
    </row>
    <row r="98" spans="1:5" hidden="1" x14ac:dyDescent="0.25">
      <c r="A98" s="17">
        <v>1.2426219322771048E-2</v>
      </c>
      <c r="B98" s="3" t="str">
        <f t="shared" si="1"/>
        <v>Outliers</v>
      </c>
      <c r="C98" s="1"/>
      <c r="D98" s="1"/>
      <c r="E98" s="1"/>
    </row>
    <row r="99" spans="1:5" hidden="1" x14ac:dyDescent="0.25">
      <c r="A99" s="17">
        <v>1.5860068878013412E-3</v>
      </c>
      <c r="B99" s="3" t="str">
        <f t="shared" si="1"/>
        <v>Outliers</v>
      </c>
      <c r="C99" s="1"/>
      <c r="D99" s="1"/>
      <c r="E99" s="1"/>
    </row>
    <row r="100" spans="1:5" hidden="1" x14ac:dyDescent="0.25">
      <c r="A100" s="17">
        <v>9.5114385420705716</v>
      </c>
      <c r="B100" s="3" t="str">
        <f t="shared" si="1"/>
        <v>Outliers</v>
      </c>
      <c r="C100" s="1"/>
      <c r="D100" s="1"/>
      <c r="E100" s="1"/>
    </row>
    <row r="101" spans="1:5" hidden="1" x14ac:dyDescent="0.25">
      <c r="A101" s="17">
        <v>0.12078557076989188</v>
      </c>
      <c r="B101" s="3" t="str">
        <f t="shared" si="1"/>
        <v>Outliers</v>
      </c>
      <c r="C101" s="1"/>
      <c r="D101" s="1"/>
      <c r="E101" s="1"/>
    </row>
    <row r="102" spans="1:5" hidden="1" x14ac:dyDescent="0.25">
      <c r="A102" s="17">
        <v>0</v>
      </c>
      <c r="B102" s="3" t="str">
        <f t="shared" si="1"/>
        <v>Outliers</v>
      </c>
      <c r="C102" s="1"/>
      <c r="D102" s="1"/>
      <c r="E102" s="1"/>
    </row>
    <row r="103" spans="1:5" hidden="1" x14ac:dyDescent="0.25">
      <c r="A103" s="17">
        <v>3.90772721542922E-2</v>
      </c>
      <c r="B103" s="3" t="str">
        <f t="shared" si="1"/>
        <v>Outliers</v>
      </c>
      <c r="C103" s="1"/>
      <c r="D103" s="1"/>
      <c r="E103" s="1"/>
    </row>
    <row r="104" spans="1:5" hidden="1" x14ac:dyDescent="0.25">
      <c r="A104" s="17">
        <v>0.20040080160320642</v>
      </c>
      <c r="B104" s="3" t="str">
        <f t="shared" si="1"/>
        <v>Outliers</v>
      </c>
      <c r="C104" s="1"/>
      <c r="D104" s="1"/>
      <c r="E104" s="1"/>
    </row>
    <row r="105" spans="1:5" hidden="1" x14ac:dyDescent="0.25">
      <c r="A105" s="17">
        <v>0.44748858447488582</v>
      </c>
      <c r="B105" s="3" t="str">
        <f t="shared" si="1"/>
        <v>Outliers</v>
      </c>
      <c r="C105" s="1"/>
      <c r="D105" s="1"/>
      <c r="E105" s="1"/>
    </row>
    <row r="106" spans="1:5" hidden="1" x14ac:dyDescent="0.25">
      <c r="A106" s="17">
        <v>0</v>
      </c>
      <c r="B106" s="3" t="str">
        <f t="shared" si="1"/>
        <v>Outliers</v>
      </c>
      <c r="C106" s="1"/>
      <c r="D106" s="1"/>
      <c r="E106" s="1"/>
    </row>
    <row r="107" spans="1:5" hidden="1" x14ac:dyDescent="0.25">
      <c r="A107" s="17">
        <v>0</v>
      </c>
      <c r="B107" s="3" t="str">
        <f t="shared" si="1"/>
        <v>Outliers</v>
      </c>
      <c r="C107" s="1"/>
      <c r="D107" s="1"/>
      <c r="E107" s="1"/>
    </row>
    <row r="108" spans="1:5" hidden="1" x14ac:dyDescent="0.25">
      <c r="A108" s="17">
        <v>0</v>
      </c>
      <c r="B108" s="3" t="str">
        <f t="shared" si="1"/>
        <v>Outliers</v>
      </c>
      <c r="C108" s="1"/>
      <c r="D108" s="1"/>
      <c r="E108" s="1"/>
    </row>
    <row r="109" spans="1:5" hidden="1" x14ac:dyDescent="0.25">
      <c r="A109" s="17">
        <v>4.972200876915427E-3</v>
      </c>
      <c r="B109" s="3" t="str">
        <f t="shared" si="1"/>
        <v>Outliers</v>
      </c>
      <c r="C109" s="1"/>
      <c r="D109" s="1"/>
      <c r="E109" s="1"/>
    </row>
    <row r="110" spans="1:5" hidden="1" x14ac:dyDescent="0.25">
      <c r="A110" s="17">
        <v>1.7605633802816902E-2</v>
      </c>
      <c r="B110" s="3" t="str">
        <f t="shared" si="1"/>
        <v>Outliers</v>
      </c>
      <c r="C110" s="1"/>
      <c r="D110" s="1"/>
      <c r="E110" s="1"/>
    </row>
    <row r="111" spans="1:5" hidden="1" x14ac:dyDescent="0.25">
      <c r="A111" s="17">
        <v>0</v>
      </c>
      <c r="B111" s="3" t="str">
        <f t="shared" si="1"/>
        <v>Outliers</v>
      </c>
      <c r="C111" s="1"/>
      <c r="D111" s="1"/>
      <c r="E111" s="1"/>
    </row>
    <row r="112" spans="1:5" hidden="1" x14ac:dyDescent="0.25">
      <c r="A112" s="17">
        <v>4.7384615384615385</v>
      </c>
      <c r="B112" s="3" t="str">
        <f t="shared" si="1"/>
        <v>Outliers</v>
      </c>
      <c r="C112" s="1"/>
      <c r="D112" s="1"/>
      <c r="E112" s="1"/>
    </row>
    <row r="113" spans="1:5" hidden="1" x14ac:dyDescent="0.25">
      <c r="A113" s="17">
        <v>57.058823529411768</v>
      </c>
      <c r="B113" s="3" t="str">
        <f t="shared" si="1"/>
        <v>Outliers</v>
      </c>
      <c r="C113" s="1"/>
      <c r="D113" s="1"/>
      <c r="E113" s="1"/>
    </row>
    <row r="114" spans="1:5" x14ac:dyDescent="0.25">
      <c r="A114" s="17">
        <v>1.6965428937259925</v>
      </c>
      <c r="B114" s="3" t="str">
        <f t="shared" si="1"/>
        <v>Normal</v>
      </c>
      <c r="C114" s="1"/>
      <c r="D114" s="1"/>
      <c r="E114" s="1"/>
    </row>
    <row r="115" spans="1:5" hidden="1" x14ac:dyDescent="0.25">
      <c r="A115" s="17">
        <v>0.58230683090705493</v>
      </c>
      <c r="B115" s="3" t="str">
        <f t="shared" si="1"/>
        <v>Outliers</v>
      </c>
      <c r="C115" s="1"/>
      <c r="D115" s="1"/>
      <c r="E115" s="1"/>
    </row>
    <row r="116" spans="1:5" hidden="1" x14ac:dyDescent="0.25">
      <c r="A116" s="17">
        <v>0</v>
      </c>
      <c r="B116" s="3" t="str">
        <f t="shared" si="1"/>
        <v>Outliers</v>
      </c>
      <c r="C116" s="1"/>
      <c r="D116" s="1"/>
      <c r="E116" s="1"/>
    </row>
    <row r="117" spans="1:5" hidden="1" x14ac:dyDescent="0.25">
      <c r="A117" s="17">
        <v>0.56947608200455579</v>
      </c>
      <c r="B117" s="3" t="str">
        <f t="shared" si="1"/>
        <v>Outliers</v>
      </c>
      <c r="C117" s="1"/>
      <c r="D117" s="1"/>
      <c r="E117" s="1"/>
    </row>
    <row r="118" spans="1:5" hidden="1" x14ac:dyDescent="0.25">
      <c r="A118" s="17">
        <v>0</v>
      </c>
      <c r="B118" s="3" t="str">
        <f t="shared" si="1"/>
        <v>Outliers</v>
      </c>
      <c r="C118" s="1"/>
      <c r="D118" s="1"/>
      <c r="E118" s="1"/>
    </row>
    <row r="119" spans="1:5" hidden="1" x14ac:dyDescent="0.25">
      <c r="A119" s="17">
        <v>8.1121000390299153E-3</v>
      </c>
      <c r="B119" s="3" t="str">
        <f t="shared" si="1"/>
        <v>Outliers</v>
      </c>
      <c r="C119" s="1"/>
      <c r="D119" s="1"/>
      <c r="E119" s="1"/>
    </row>
    <row r="120" spans="1:5" hidden="1" x14ac:dyDescent="0.25">
      <c r="A120" s="17">
        <v>5.5350553505535055E-2</v>
      </c>
      <c r="B120" s="3" t="str">
        <f t="shared" si="1"/>
        <v>Outliers</v>
      </c>
      <c r="C120" s="1"/>
      <c r="D120" s="1"/>
      <c r="E120" s="1"/>
    </row>
    <row r="121" spans="1:5" hidden="1" x14ac:dyDescent="0.25">
      <c r="A121" s="17">
        <v>1.1889400921658986</v>
      </c>
      <c r="B121" s="3" t="str">
        <f t="shared" si="1"/>
        <v>Outliers</v>
      </c>
      <c r="C121" s="1"/>
      <c r="D121" s="1"/>
      <c r="E121" s="1"/>
    </row>
    <row r="122" spans="1:5" hidden="1" x14ac:dyDescent="0.25">
      <c r="A122" s="17">
        <v>0.47316791690709747</v>
      </c>
      <c r="B122" s="3" t="str">
        <f t="shared" si="1"/>
        <v>Outliers</v>
      </c>
      <c r="C122" s="1"/>
      <c r="D122" s="1"/>
      <c r="E122" s="1"/>
    </row>
    <row r="123" spans="1:5" hidden="1" x14ac:dyDescent="0.25">
      <c r="A123" s="17">
        <v>0.39832285115303978</v>
      </c>
      <c r="B123" s="3" t="str">
        <f t="shared" si="1"/>
        <v>Outliers</v>
      </c>
      <c r="C123" s="1"/>
      <c r="D123" s="1"/>
      <c r="E123" s="1"/>
    </row>
    <row r="124" spans="1:5" hidden="1" x14ac:dyDescent="0.25">
      <c r="A124" s="17">
        <v>15.290909090909091</v>
      </c>
      <c r="B124" s="3" t="str">
        <f t="shared" si="1"/>
        <v>Outliers</v>
      </c>
      <c r="C124" s="1"/>
      <c r="D124" s="1"/>
      <c r="E124" s="1"/>
    </row>
    <row r="125" spans="1:5" hidden="1" x14ac:dyDescent="0.25">
      <c r="A125" s="17">
        <v>4.4848883228571822E-3</v>
      </c>
      <c r="B125" s="3" t="str">
        <f t="shared" si="1"/>
        <v>Outliers</v>
      </c>
      <c r="C125" s="1"/>
      <c r="D125" s="1"/>
      <c r="E125" s="1"/>
    </row>
    <row r="126" spans="1:5" x14ac:dyDescent="0.25">
      <c r="A126" s="17">
        <v>2.0512820512820511</v>
      </c>
      <c r="B126" s="3" t="str">
        <f t="shared" si="1"/>
        <v>Normal</v>
      </c>
      <c r="C126" s="1"/>
      <c r="D126" s="1"/>
      <c r="E126" s="1"/>
    </row>
    <row r="127" spans="1:5" hidden="1" x14ac:dyDescent="0.25">
      <c r="A127" s="17">
        <v>4.2488619119878605E-2</v>
      </c>
      <c r="B127" s="3" t="str">
        <f t="shared" si="1"/>
        <v>Outliers</v>
      </c>
      <c r="C127" s="1"/>
      <c r="D127" s="1"/>
      <c r="E127" s="1"/>
    </row>
    <row r="128" spans="1:5" hidden="1" x14ac:dyDescent="0.25">
      <c r="A128" s="17">
        <v>0.32835820895522388</v>
      </c>
      <c r="B128" s="3" t="str">
        <f t="shared" si="1"/>
        <v>Outliers</v>
      </c>
      <c r="C128" s="1"/>
      <c r="D128" s="1"/>
      <c r="E128" s="1"/>
    </row>
    <row r="129" spans="1:5" hidden="1" x14ac:dyDescent="0.25">
      <c r="A129" s="17">
        <v>1.603592046183451E-2</v>
      </c>
      <c r="B129" s="3" t="str">
        <f t="shared" si="1"/>
        <v>Outliers</v>
      </c>
      <c r="C129" s="1"/>
      <c r="D129" s="1"/>
      <c r="E129" s="1"/>
    </row>
    <row r="130" spans="1:5" hidden="1" x14ac:dyDescent="0.25">
      <c r="A130" s="17">
        <v>0.1744186046511628</v>
      </c>
      <c r="B130" s="3" t="str">
        <f t="shared" si="1"/>
        <v>Outliers</v>
      </c>
      <c r="C130" s="1"/>
      <c r="D130" s="1"/>
      <c r="E130" s="1"/>
    </row>
    <row r="131" spans="1:5" hidden="1" x14ac:dyDescent="0.25">
      <c r="A131" s="17">
        <v>19.863791146424518</v>
      </c>
      <c r="B131" s="3" t="str">
        <f t="shared" si="1"/>
        <v>Outliers</v>
      </c>
      <c r="C131" s="1"/>
      <c r="D131" s="1"/>
      <c r="E131" s="1"/>
    </row>
    <row r="132" spans="1:5" x14ac:dyDescent="0.25">
      <c r="A132" s="17">
        <v>3.9451405350491027</v>
      </c>
      <c r="B132" s="3" t="str">
        <f t="shared" si="1"/>
        <v>Normal</v>
      </c>
      <c r="C132" s="1"/>
      <c r="D132" s="1"/>
      <c r="E132" s="1"/>
    </row>
    <row r="133" spans="1:5" hidden="1" x14ac:dyDescent="0.25">
      <c r="A133" s="17">
        <v>0</v>
      </c>
      <c r="B133" s="3" t="str">
        <f t="shared" si="1"/>
        <v>Outliers</v>
      </c>
      <c r="C133" s="1"/>
      <c r="D133" s="1"/>
      <c r="E133" s="1"/>
    </row>
    <row r="134" spans="1:5" hidden="1" x14ac:dyDescent="0.25">
      <c r="A134" s="17">
        <v>4.7979203196287287E-3</v>
      </c>
      <c r="B134" s="3" t="str">
        <f t="shared" si="1"/>
        <v>Outliers</v>
      </c>
      <c r="C134" s="1"/>
      <c r="D134" s="1"/>
      <c r="E134" s="1"/>
    </row>
    <row r="135" spans="1:5" hidden="1" x14ac:dyDescent="0.25">
      <c r="A135" s="17">
        <v>0</v>
      </c>
      <c r="B135" s="3" t="str">
        <f t="shared" ref="B135:B149" si="2">IF(AND(A135&lt;$E$10,A135&gt;$E$11),"Normal","Outliers")</f>
        <v>Outliers</v>
      </c>
      <c r="C135" s="1"/>
      <c r="D135" s="1"/>
      <c r="E135" s="1"/>
    </row>
    <row r="136" spans="1:5" hidden="1" x14ac:dyDescent="0.25">
      <c r="A136" s="17">
        <v>6.2723575243788895E-2</v>
      </c>
      <c r="B136" s="3" t="str">
        <f t="shared" si="2"/>
        <v>Outliers</v>
      </c>
      <c r="C136" s="1"/>
      <c r="D136" s="1"/>
      <c r="E136" s="1"/>
    </row>
    <row r="137" spans="1:5" x14ac:dyDescent="0.25">
      <c r="A137" s="17">
        <v>1.9886363636363635</v>
      </c>
      <c r="B137" s="3" t="str">
        <f t="shared" si="2"/>
        <v>Normal</v>
      </c>
      <c r="C137" s="1"/>
      <c r="D137" s="1"/>
      <c r="E137" s="1"/>
    </row>
    <row r="138" spans="1:5" hidden="1" x14ac:dyDescent="0.25">
      <c r="A138" s="17">
        <v>0.90345199568500534</v>
      </c>
      <c r="B138" s="3" t="str">
        <f t="shared" si="2"/>
        <v>Outliers</v>
      </c>
      <c r="C138" s="1"/>
      <c r="D138" s="1"/>
      <c r="E138" s="1"/>
    </row>
    <row r="139" spans="1:5" hidden="1" x14ac:dyDescent="0.25">
      <c r="A139" s="17">
        <v>0.15633242219344937</v>
      </c>
      <c r="B139" s="3" t="str">
        <f t="shared" si="2"/>
        <v>Outliers</v>
      </c>
      <c r="C139" s="1"/>
      <c r="D139" s="1"/>
      <c r="E139" s="1"/>
    </row>
    <row r="140" spans="1:5" hidden="1" x14ac:dyDescent="0.25">
      <c r="A140" s="17">
        <v>1.5957446808510638</v>
      </c>
      <c r="B140" s="3" t="str">
        <f t="shared" si="2"/>
        <v>Outliers</v>
      </c>
      <c r="C140" s="1"/>
      <c r="D140" s="1"/>
      <c r="E140" s="1"/>
    </row>
    <row r="141" spans="1:5" hidden="1" x14ac:dyDescent="0.25">
      <c r="A141" s="17">
        <v>2.6010143956142896E-3</v>
      </c>
      <c r="B141" s="3" t="str">
        <f t="shared" si="2"/>
        <v>Outliers</v>
      </c>
      <c r="C141" s="1"/>
      <c r="D141" s="1"/>
      <c r="E141" s="1"/>
    </row>
    <row r="142" spans="1:5" hidden="1" x14ac:dyDescent="0.25">
      <c r="A142" s="17">
        <v>0.14529058116232466</v>
      </c>
      <c r="B142" s="3" t="str">
        <f t="shared" si="2"/>
        <v>Outliers</v>
      </c>
      <c r="C142" s="1"/>
      <c r="D142" s="1"/>
      <c r="E142" s="1"/>
    </row>
    <row r="143" spans="1:5" hidden="1" x14ac:dyDescent="0.25">
      <c r="A143" s="17">
        <v>0.19986495611073599</v>
      </c>
      <c r="B143" s="3" t="str">
        <f t="shared" si="2"/>
        <v>Outliers</v>
      </c>
      <c r="C143" s="1"/>
      <c r="D143" s="1"/>
      <c r="E143" s="1"/>
    </row>
    <row r="144" spans="1:5" hidden="1" x14ac:dyDescent="0.25">
      <c r="A144" s="17">
        <v>0</v>
      </c>
      <c r="B144" s="3" t="str">
        <f t="shared" si="2"/>
        <v>Outliers</v>
      </c>
      <c r="C144" s="1"/>
      <c r="D144" s="1"/>
      <c r="E144" s="1"/>
    </row>
    <row r="145" spans="1:5" hidden="1" x14ac:dyDescent="0.25">
      <c r="A145" s="17">
        <v>2.3596621957277693E-2</v>
      </c>
      <c r="B145" s="3" t="str">
        <f t="shared" si="2"/>
        <v>Outliers</v>
      </c>
      <c r="C145" s="1"/>
      <c r="D145" s="1"/>
      <c r="E145" s="1"/>
    </row>
    <row r="146" spans="1:5" hidden="1" x14ac:dyDescent="0.25">
      <c r="A146" s="17">
        <v>0.46765393608729539</v>
      </c>
      <c r="B146" s="3" t="str">
        <f t="shared" si="2"/>
        <v>Outliers</v>
      </c>
      <c r="C146" s="1"/>
      <c r="D146" s="1"/>
      <c r="E146" s="1"/>
    </row>
    <row r="147" spans="1:5" hidden="1" x14ac:dyDescent="0.25">
      <c r="A147" s="17">
        <v>0.72737166696898248</v>
      </c>
      <c r="B147" s="3" t="str">
        <f t="shared" si="2"/>
        <v>Outliers</v>
      </c>
      <c r="C147" s="1"/>
      <c r="D147" s="1"/>
      <c r="E147" s="1"/>
    </row>
    <row r="148" spans="1:5" hidden="1" x14ac:dyDescent="0.25">
      <c r="A148" s="17">
        <v>8.2214305289120312E-2</v>
      </c>
      <c r="B148" s="3" t="str">
        <f t="shared" si="2"/>
        <v>Outliers</v>
      </c>
      <c r="C148" s="1"/>
      <c r="D148" s="1"/>
      <c r="E148" s="1"/>
    </row>
    <row r="149" spans="1:5" hidden="1" x14ac:dyDescent="0.25">
      <c r="A149" s="17">
        <v>0</v>
      </c>
      <c r="B149" s="3" t="str">
        <f t="shared" si="2"/>
        <v>Outliers</v>
      </c>
      <c r="C149" s="1"/>
      <c r="D149" s="1"/>
      <c r="E149" s="1"/>
    </row>
  </sheetData>
  <autoFilter ref="A5:B149" xr:uid="{961D5C31-E00F-45D9-B99C-8CE7514F93F6}">
    <filterColumn colId="1">
      <filters>
        <filter val="Normal"/>
      </filters>
    </filterColumn>
  </autoFilter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43F2F-3CEC-465A-B90E-C0AC91CEC844}">
  <dimension ref="A1:D149"/>
  <sheetViews>
    <sheetView topLeftCell="A4" workbookViewId="0">
      <selection activeCell="D7" sqref="D7:D8"/>
    </sheetView>
  </sheetViews>
  <sheetFormatPr defaultRowHeight="15" x14ac:dyDescent="0.25"/>
  <cols>
    <col min="1" max="1" width="19" customWidth="1"/>
  </cols>
  <sheetData>
    <row r="1" spans="1:4" x14ac:dyDescent="0.25">
      <c r="A1" s="21" t="s">
        <v>199</v>
      </c>
    </row>
    <row r="3" spans="1:4" ht="16.5" x14ac:dyDescent="0.3">
      <c r="A3" s="23" t="s">
        <v>200</v>
      </c>
    </row>
    <row r="5" spans="1:4" x14ac:dyDescent="0.25">
      <c r="A5" s="24" t="s">
        <v>201</v>
      </c>
    </row>
    <row r="6" spans="1:4" x14ac:dyDescent="0.25">
      <c r="A6" s="17">
        <v>2.1207006116450868</v>
      </c>
    </row>
    <row r="7" spans="1:4" x14ac:dyDescent="0.25">
      <c r="A7" s="17">
        <v>3.2435180477885108</v>
      </c>
      <c r="C7" s="1" t="s">
        <v>185</v>
      </c>
      <c r="D7" s="25">
        <f>MAX(A6:A140)</f>
        <v>4.0762463343108504</v>
      </c>
    </row>
    <row r="8" spans="1:4" x14ac:dyDescent="0.25">
      <c r="A8" s="17">
        <v>2.3114247904719893</v>
      </c>
      <c r="C8" s="1" t="s">
        <v>186</v>
      </c>
      <c r="D8" s="25">
        <f>MIN(A6:A149)</f>
        <v>1.6350093109869646</v>
      </c>
    </row>
    <row r="9" spans="1:4" x14ac:dyDescent="0.25">
      <c r="A9" s="17">
        <v>4.0310077519379846</v>
      </c>
    </row>
    <row r="10" spans="1:4" x14ac:dyDescent="0.25">
      <c r="A10" s="17">
        <v>1.6350093109869646</v>
      </c>
    </row>
    <row r="11" spans="1:4" x14ac:dyDescent="0.25">
      <c r="A11" s="17">
        <v>4.0762463343108504</v>
      </c>
    </row>
    <row r="12" spans="1:4" x14ac:dyDescent="0.25">
      <c r="A12" s="17">
        <v>2.0465331635605972</v>
      </c>
    </row>
    <row r="13" spans="1:4" x14ac:dyDescent="0.25">
      <c r="A13" s="17">
        <v>4.0676632572777338</v>
      </c>
    </row>
    <row r="14" spans="1:4" x14ac:dyDescent="0.25">
      <c r="A14" s="17">
        <v>3.8442211055276383</v>
      </c>
    </row>
    <row r="15" spans="1:4" x14ac:dyDescent="0.25">
      <c r="A15" s="17">
        <v>2.7092257862292342</v>
      </c>
    </row>
    <row r="16" spans="1:4" x14ac:dyDescent="0.25">
      <c r="A16" s="17">
        <v>3.8167938931297711</v>
      </c>
    </row>
    <row r="17" spans="1:1" x14ac:dyDescent="0.25">
      <c r="A17" s="17">
        <v>3.6430618092509213</v>
      </c>
    </row>
    <row r="18" spans="1:1" x14ac:dyDescent="0.25">
      <c r="A18" s="17">
        <v>1.6571021273484903</v>
      </c>
    </row>
    <row r="19" spans="1:1" x14ac:dyDescent="0.25">
      <c r="A19" s="17">
        <v>1.6965428937259925</v>
      </c>
    </row>
    <row r="20" spans="1:1" x14ac:dyDescent="0.25">
      <c r="A20" s="17">
        <v>2.0512820512820511</v>
      </c>
    </row>
    <row r="21" spans="1:1" x14ac:dyDescent="0.25">
      <c r="A21" s="17">
        <v>3.9451405350491027</v>
      </c>
    </row>
    <row r="22" spans="1:1" x14ac:dyDescent="0.25">
      <c r="A22" s="17">
        <v>1.9886363636363635</v>
      </c>
    </row>
    <row r="23" spans="1:1" x14ac:dyDescent="0.25">
      <c r="A23" s="22"/>
    </row>
    <row r="24" spans="1:1" x14ac:dyDescent="0.25">
      <c r="A24" s="22"/>
    </row>
    <row r="25" spans="1:1" x14ac:dyDescent="0.25">
      <c r="A25" s="22"/>
    </row>
    <row r="26" spans="1:1" x14ac:dyDescent="0.25">
      <c r="A26" s="22"/>
    </row>
    <row r="27" spans="1:1" x14ac:dyDescent="0.25">
      <c r="A27" s="22"/>
    </row>
    <row r="28" spans="1:1" x14ac:dyDescent="0.25">
      <c r="A28" s="22"/>
    </row>
    <row r="29" spans="1:1" x14ac:dyDescent="0.25">
      <c r="A29" s="22"/>
    </row>
    <row r="30" spans="1:1" x14ac:dyDescent="0.25">
      <c r="A30" s="22"/>
    </row>
    <row r="31" spans="1:1" x14ac:dyDescent="0.25">
      <c r="A31" s="22"/>
    </row>
    <row r="32" spans="1:1" x14ac:dyDescent="0.25">
      <c r="A32" s="22"/>
    </row>
    <row r="33" spans="1:1" x14ac:dyDescent="0.25">
      <c r="A33" s="22"/>
    </row>
    <row r="34" spans="1:1" x14ac:dyDescent="0.25">
      <c r="A34" s="22"/>
    </row>
    <row r="35" spans="1:1" x14ac:dyDescent="0.25">
      <c r="A35" s="22"/>
    </row>
    <row r="36" spans="1:1" x14ac:dyDescent="0.25">
      <c r="A36" s="22"/>
    </row>
    <row r="37" spans="1:1" x14ac:dyDescent="0.25">
      <c r="A37" s="22"/>
    </row>
    <row r="38" spans="1:1" x14ac:dyDescent="0.25">
      <c r="A38" s="22"/>
    </row>
    <row r="39" spans="1:1" x14ac:dyDescent="0.25">
      <c r="A39" s="22"/>
    </row>
    <row r="40" spans="1:1" x14ac:dyDescent="0.25">
      <c r="A40" s="22"/>
    </row>
    <row r="41" spans="1:1" x14ac:dyDescent="0.25">
      <c r="A41" s="22"/>
    </row>
    <row r="42" spans="1:1" x14ac:dyDescent="0.25">
      <c r="A42" s="22"/>
    </row>
    <row r="43" spans="1:1" x14ac:dyDescent="0.25">
      <c r="A43" s="22"/>
    </row>
    <row r="44" spans="1:1" x14ac:dyDescent="0.25">
      <c r="A44" s="22"/>
    </row>
    <row r="45" spans="1:1" x14ac:dyDescent="0.25">
      <c r="A45" s="22"/>
    </row>
    <row r="46" spans="1:1" x14ac:dyDescent="0.25">
      <c r="A46" s="22"/>
    </row>
    <row r="47" spans="1:1" x14ac:dyDescent="0.25">
      <c r="A47" s="22"/>
    </row>
    <row r="48" spans="1:1" x14ac:dyDescent="0.25">
      <c r="A48" s="22"/>
    </row>
    <row r="49" spans="1:1" x14ac:dyDescent="0.25">
      <c r="A49" s="22"/>
    </row>
    <row r="50" spans="1:1" x14ac:dyDescent="0.25">
      <c r="A50" s="22"/>
    </row>
    <row r="51" spans="1:1" x14ac:dyDescent="0.25">
      <c r="A51" s="22"/>
    </row>
    <row r="52" spans="1:1" x14ac:dyDescent="0.25">
      <c r="A52" s="22"/>
    </row>
    <row r="53" spans="1:1" x14ac:dyDescent="0.25">
      <c r="A53" s="22"/>
    </row>
    <row r="54" spans="1:1" x14ac:dyDescent="0.25">
      <c r="A54" s="22"/>
    </row>
    <row r="55" spans="1:1" x14ac:dyDescent="0.25">
      <c r="A55" s="22"/>
    </row>
    <row r="56" spans="1:1" x14ac:dyDescent="0.25">
      <c r="A56" s="22"/>
    </row>
    <row r="57" spans="1:1" x14ac:dyDescent="0.25">
      <c r="A57" s="22"/>
    </row>
    <row r="58" spans="1:1" x14ac:dyDescent="0.25">
      <c r="A58" s="22"/>
    </row>
    <row r="59" spans="1:1" x14ac:dyDescent="0.25">
      <c r="A59" s="22"/>
    </row>
    <row r="60" spans="1:1" x14ac:dyDescent="0.25">
      <c r="A60" s="22"/>
    </row>
    <row r="61" spans="1:1" x14ac:dyDescent="0.25">
      <c r="A61" s="22"/>
    </row>
    <row r="62" spans="1:1" x14ac:dyDescent="0.25">
      <c r="A62" s="22"/>
    </row>
    <row r="63" spans="1:1" x14ac:dyDescent="0.25">
      <c r="A63" s="22"/>
    </row>
    <row r="64" spans="1:1" x14ac:dyDescent="0.25">
      <c r="A64" s="22"/>
    </row>
    <row r="65" spans="1:1" x14ac:dyDescent="0.25">
      <c r="A65" s="22"/>
    </row>
    <row r="66" spans="1:1" x14ac:dyDescent="0.25">
      <c r="A66" s="22"/>
    </row>
    <row r="67" spans="1:1" x14ac:dyDescent="0.25">
      <c r="A67" s="22"/>
    </row>
    <row r="68" spans="1:1" x14ac:dyDescent="0.25">
      <c r="A68" s="22"/>
    </row>
    <row r="69" spans="1:1" x14ac:dyDescent="0.25">
      <c r="A69" s="22"/>
    </row>
    <row r="70" spans="1:1" x14ac:dyDescent="0.25">
      <c r="A70" s="22"/>
    </row>
    <row r="71" spans="1:1" x14ac:dyDescent="0.25">
      <c r="A71" s="22"/>
    </row>
    <row r="72" spans="1:1" x14ac:dyDescent="0.25">
      <c r="A72" s="22"/>
    </row>
    <row r="73" spans="1:1" x14ac:dyDescent="0.25">
      <c r="A73" s="22"/>
    </row>
    <row r="74" spans="1:1" x14ac:dyDescent="0.25">
      <c r="A74" s="22"/>
    </row>
    <row r="75" spans="1:1" x14ac:dyDescent="0.25">
      <c r="A75" s="22"/>
    </row>
    <row r="76" spans="1:1" x14ac:dyDescent="0.25">
      <c r="A76" s="22"/>
    </row>
    <row r="77" spans="1:1" x14ac:dyDescent="0.25">
      <c r="A77" s="22"/>
    </row>
    <row r="78" spans="1:1" x14ac:dyDescent="0.25">
      <c r="A78" s="22"/>
    </row>
    <row r="79" spans="1:1" x14ac:dyDescent="0.25">
      <c r="A79" s="22"/>
    </row>
    <row r="80" spans="1:1" x14ac:dyDescent="0.25">
      <c r="A80" s="22"/>
    </row>
    <row r="81" spans="1:1" x14ac:dyDescent="0.25">
      <c r="A81" s="22"/>
    </row>
    <row r="82" spans="1:1" x14ac:dyDescent="0.25">
      <c r="A82" s="22"/>
    </row>
    <row r="83" spans="1:1" x14ac:dyDescent="0.25">
      <c r="A83" s="22"/>
    </row>
    <row r="84" spans="1:1" x14ac:dyDescent="0.25">
      <c r="A84" s="22"/>
    </row>
    <row r="85" spans="1:1" x14ac:dyDescent="0.25">
      <c r="A85" s="22"/>
    </row>
    <row r="86" spans="1:1" x14ac:dyDescent="0.25">
      <c r="A86" s="22"/>
    </row>
    <row r="87" spans="1:1" x14ac:dyDescent="0.25">
      <c r="A87" s="22"/>
    </row>
    <row r="88" spans="1:1" x14ac:dyDescent="0.25">
      <c r="A88" s="22"/>
    </row>
    <row r="89" spans="1:1" x14ac:dyDescent="0.25">
      <c r="A89" s="22"/>
    </row>
    <row r="90" spans="1:1" x14ac:dyDescent="0.25">
      <c r="A90" s="22"/>
    </row>
    <row r="91" spans="1:1" x14ac:dyDescent="0.25">
      <c r="A91" s="22"/>
    </row>
    <row r="92" spans="1:1" x14ac:dyDescent="0.25">
      <c r="A92" s="22"/>
    </row>
    <row r="93" spans="1:1" x14ac:dyDescent="0.25">
      <c r="A93" s="22"/>
    </row>
    <row r="94" spans="1:1" x14ac:dyDescent="0.25">
      <c r="A94" s="22"/>
    </row>
    <row r="95" spans="1:1" x14ac:dyDescent="0.25">
      <c r="A95" s="22"/>
    </row>
    <row r="96" spans="1:1" x14ac:dyDescent="0.25">
      <c r="A96" s="22"/>
    </row>
    <row r="97" spans="1:1" x14ac:dyDescent="0.25">
      <c r="A97" s="22"/>
    </row>
    <row r="98" spans="1:1" x14ac:dyDescent="0.25">
      <c r="A98" s="22"/>
    </row>
    <row r="99" spans="1:1" x14ac:dyDescent="0.25">
      <c r="A99" s="22"/>
    </row>
    <row r="100" spans="1:1" x14ac:dyDescent="0.25">
      <c r="A100" s="22"/>
    </row>
    <row r="101" spans="1:1" x14ac:dyDescent="0.25">
      <c r="A101" s="22"/>
    </row>
    <row r="102" spans="1:1" x14ac:dyDescent="0.25">
      <c r="A102" s="22"/>
    </row>
    <row r="103" spans="1:1" x14ac:dyDescent="0.25">
      <c r="A103" s="22"/>
    </row>
    <row r="104" spans="1:1" x14ac:dyDescent="0.25">
      <c r="A104" s="22"/>
    </row>
    <row r="105" spans="1:1" x14ac:dyDescent="0.25">
      <c r="A105" s="22"/>
    </row>
    <row r="106" spans="1:1" x14ac:dyDescent="0.25">
      <c r="A106" s="22"/>
    </row>
    <row r="107" spans="1:1" x14ac:dyDescent="0.25">
      <c r="A107" s="22"/>
    </row>
    <row r="108" spans="1:1" x14ac:dyDescent="0.25">
      <c r="A108" s="22"/>
    </row>
    <row r="109" spans="1:1" x14ac:dyDescent="0.25">
      <c r="A109" s="22"/>
    </row>
    <row r="110" spans="1:1" x14ac:dyDescent="0.25">
      <c r="A110" s="22"/>
    </row>
    <row r="111" spans="1:1" x14ac:dyDescent="0.25">
      <c r="A111" s="22"/>
    </row>
    <row r="112" spans="1:1" x14ac:dyDescent="0.25">
      <c r="A112" s="22"/>
    </row>
    <row r="113" spans="1:1" x14ac:dyDescent="0.25">
      <c r="A113" s="22"/>
    </row>
    <row r="114" spans="1:1" x14ac:dyDescent="0.25">
      <c r="A114" s="22"/>
    </row>
    <row r="115" spans="1:1" x14ac:dyDescent="0.25">
      <c r="A115" s="22"/>
    </row>
    <row r="116" spans="1:1" x14ac:dyDescent="0.25">
      <c r="A116" s="22"/>
    </row>
    <row r="117" spans="1:1" x14ac:dyDescent="0.25">
      <c r="A117" s="22"/>
    </row>
    <row r="118" spans="1:1" x14ac:dyDescent="0.25">
      <c r="A118" s="22"/>
    </row>
    <row r="119" spans="1:1" x14ac:dyDescent="0.25">
      <c r="A119" s="22"/>
    </row>
    <row r="120" spans="1:1" x14ac:dyDescent="0.25">
      <c r="A120" s="22"/>
    </row>
    <row r="121" spans="1:1" x14ac:dyDescent="0.25">
      <c r="A121" s="22"/>
    </row>
    <row r="122" spans="1:1" x14ac:dyDescent="0.25">
      <c r="A122" s="22"/>
    </row>
    <row r="123" spans="1:1" x14ac:dyDescent="0.25">
      <c r="A123" s="22"/>
    </row>
    <row r="124" spans="1:1" x14ac:dyDescent="0.25">
      <c r="A124" s="22"/>
    </row>
    <row r="125" spans="1:1" x14ac:dyDescent="0.25">
      <c r="A125" s="22"/>
    </row>
    <row r="126" spans="1:1" x14ac:dyDescent="0.25">
      <c r="A126" s="22"/>
    </row>
    <row r="127" spans="1:1" x14ac:dyDescent="0.25">
      <c r="A127" s="22"/>
    </row>
    <row r="128" spans="1:1" x14ac:dyDescent="0.25">
      <c r="A128" s="22"/>
    </row>
    <row r="129" spans="1:1" x14ac:dyDescent="0.25">
      <c r="A129" s="22"/>
    </row>
    <row r="130" spans="1:1" x14ac:dyDescent="0.25">
      <c r="A130" s="22"/>
    </row>
    <row r="131" spans="1:1" x14ac:dyDescent="0.25">
      <c r="A131" s="22"/>
    </row>
    <row r="132" spans="1:1" x14ac:dyDescent="0.25">
      <c r="A132" s="22"/>
    </row>
    <row r="133" spans="1:1" x14ac:dyDescent="0.25">
      <c r="A133" s="22"/>
    </row>
    <row r="134" spans="1:1" x14ac:dyDescent="0.25">
      <c r="A134" s="22"/>
    </row>
    <row r="135" spans="1:1" x14ac:dyDescent="0.25">
      <c r="A135" s="22"/>
    </row>
    <row r="136" spans="1:1" x14ac:dyDescent="0.25">
      <c r="A136" s="22"/>
    </row>
    <row r="137" spans="1:1" x14ac:dyDescent="0.25">
      <c r="A137" s="22"/>
    </row>
    <row r="138" spans="1:1" x14ac:dyDescent="0.25">
      <c r="A138" s="22"/>
    </row>
    <row r="139" spans="1:1" x14ac:dyDescent="0.25">
      <c r="A139" s="22"/>
    </row>
    <row r="140" spans="1:1" x14ac:dyDescent="0.25">
      <c r="A140" s="12"/>
    </row>
    <row r="141" spans="1:1" x14ac:dyDescent="0.25">
      <c r="A141" s="12"/>
    </row>
    <row r="142" spans="1:1" x14ac:dyDescent="0.25">
      <c r="A142" s="12"/>
    </row>
    <row r="143" spans="1:1" x14ac:dyDescent="0.25">
      <c r="A143" s="12"/>
    </row>
    <row r="144" spans="1:1" x14ac:dyDescent="0.25">
      <c r="A144" s="12"/>
    </row>
    <row r="145" spans="1:1" x14ac:dyDescent="0.25">
      <c r="A145" s="12"/>
    </row>
    <row r="146" spans="1:1" x14ac:dyDescent="0.25">
      <c r="A146" s="12"/>
    </row>
    <row r="147" spans="1:1" x14ac:dyDescent="0.25">
      <c r="A147" s="12"/>
    </row>
    <row r="148" spans="1:1" x14ac:dyDescent="0.25">
      <c r="A148" s="12"/>
    </row>
    <row r="149" spans="1:1" x14ac:dyDescent="0.25">
      <c r="A149" s="1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Cálculo IDS</vt:lpstr>
      <vt:lpstr>Outliers</vt:lpstr>
      <vt:lpstr>Máximo e Minimo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Santos Chaves</dc:creator>
  <cp:lastModifiedBy>Marcelo Chaves</cp:lastModifiedBy>
  <dcterms:created xsi:type="dcterms:W3CDTF">2023-01-16T00:01:57Z</dcterms:created>
  <dcterms:modified xsi:type="dcterms:W3CDTF">2024-02-19T22:45:18Z</dcterms:modified>
</cp:coreProperties>
</file>