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PESPA\Projetos\Monitor ODS\Projeto 2024\Base de Dados ODS - Construção Indicadores\ODS 13\"/>
    </mc:Choice>
  </mc:AlternateContent>
  <xr:revisionPtr revIDLastSave="0" documentId="13_ncr:1_{C2F2C170-A777-4ED0-890D-59558D26F39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dica. 01" sheetId="1" r:id="rId1"/>
  </sheets>
  <definedNames>
    <definedName name="_xlnm._FilterDatabase" localSheetId="0" hidden="1">'Indica. 01'!$A$3:$J$160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9" i="1" l="1"/>
  <c r="M18" i="1"/>
  <c r="M20" i="1" l="1"/>
  <c r="M22" i="1" s="1"/>
  <c r="M21" i="1" l="1"/>
  <c r="J21" i="1" l="1"/>
  <c r="J33" i="1"/>
  <c r="J45" i="1"/>
  <c r="J57" i="1"/>
  <c r="J69" i="1"/>
  <c r="J81" i="1"/>
  <c r="J93" i="1"/>
  <c r="J105" i="1"/>
  <c r="J117" i="1"/>
  <c r="J129" i="1"/>
  <c r="J141" i="1"/>
  <c r="J153" i="1"/>
  <c r="J22" i="1"/>
  <c r="J34" i="1"/>
  <c r="J46" i="1"/>
  <c r="J58" i="1"/>
  <c r="J70" i="1"/>
  <c r="J82" i="1"/>
  <c r="J94" i="1"/>
  <c r="J106" i="1"/>
  <c r="J118" i="1"/>
  <c r="J130" i="1"/>
  <c r="J142" i="1"/>
  <c r="J154" i="1"/>
  <c r="J23" i="1"/>
  <c r="J35" i="1"/>
  <c r="J47" i="1"/>
  <c r="J59" i="1"/>
  <c r="J71" i="1"/>
  <c r="J83" i="1"/>
  <c r="J95" i="1"/>
  <c r="J107" i="1"/>
  <c r="J119" i="1"/>
  <c r="J131" i="1"/>
  <c r="J143" i="1"/>
  <c r="J155" i="1"/>
  <c r="J24" i="1"/>
  <c r="J36" i="1"/>
  <c r="J48" i="1"/>
  <c r="J60" i="1"/>
  <c r="J72" i="1"/>
  <c r="J84" i="1"/>
  <c r="J96" i="1"/>
  <c r="J108" i="1"/>
  <c r="J120" i="1"/>
  <c r="J132" i="1"/>
  <c r="J144" i="1"/>
  <c r="J156" i="1"/>
  <c r="J25" i="1"/>
  <c r="J37" i="1"/>
  <c r="J49" i="1"/>
  <c r="J61" i="1"/>
  <c r="J73" i="1"/>
  <c r="J85" i="1"/>
  <c r="J97" i="1"/>
  <c r="J109" i="1"/>
  <c r="J121" i="1"/>
  <c r="J133" i="1"/>
  <c r="J145" i="1"/>
  <c r="J157" i="1"/>
  <c r="J26" i="1"/>
  <c r="J38" i="1"/>
  <c r="J50" i="1"/>
  <c r="J62" i="1"/>
  <c r="J74" i="1"/>
  <c r="J86" i="1"/>
  <c r="J98" i="1"/>
  <c r="J110" i="1"/>
  <c r="J122" i="1"/>
  <c r="J134" i="1"/>
  <c r="J146" i="1"/>
  <c r="J158" i="1"/>
  <c r="J30" i="1"/>
  <c r="J54" i="1"/>
  <c r="J66" i="1"/>
  <c r="J90" i="1"/>
  <c r="J126" i="1"/>
  <c r="J31" i="1"/>
  <c r="J43" i="1"/>
  <c r="J67" i="1"/>
  <c r="J91" i="1"/>
  <c r="J103" i="1"/>
  <c r="J127" i="1"/>
  <c r="J151" i="1"/>
  <c r="J20" i="1"/>
  <c r="J32" i="1"/>
  <c r="J44" i="1"/>
  <c r="J56" i="1"/>
  <c r="J68" i="1"/>
  <c r="J80" i="1"/>
  <c r="J92" i="1"/>
  <c r="J104" i="1"/>
  <c r="J116" i="1"/>
  <c r="J128" i="1"/>
  <c r="J140" i="1"/>
  <c r="J152" i="1"/>
  <c r="J27" i="1"/>
  <c r="J39" i="1"/>
  <c r="J51" i="1"/>
  <c r="J63" i="1"/>
  <c r="J75" i="1"/>
  <c r="J87" i="1"/>
  <c r="J99" i="1"/>
  <c r="J111" i="1"/>
  <c r="J123" i="1"/>
  <c r="J135" i="1"/>
  <c r="J147" i="1"/>
  <c r="J159" i="1"/>
  <c r="J53" i="1"/>
  <c r="J77" i="1"/>
  <c r="J101" i="1"/>
  <c r="J125" i="1"/>
  <c r="J17" i="1"/>
  <c r="J102" i="1"/>
  <c r="J138" i="1"/>
  <c r="J150" i="1"/>
  <c r="J28" i="1"/>
  <c r="J40" i="1"/>
  <c r="J52" i="1"/>
  <c r="J64" i="1"/>
  <c r="J76" i="1"/>
  <c r="J88" i="1"/>
  <c r="J100" i="1"/>
  <c r="J112" i="1"/>
  <c r="J124" i="1"/>
  <c r="J136" i="1"/>
  <c r="J148" i="1"/>
  <c r="J160" i="1"/>
  <c r="J29" i="1"/>
  <c r="J41" i="1"/>
  <c r="J65" i="1"/>
  <c r="J89" i="1"/>
  <c r="J113" i="1"/>
  <c r="J137" i="1"/>
  <c r="J149" i="1"/>
  <c r="J18" i="1"/>
  <c r="J42" i="1"/>
  <c r="J78" i="1"/>
  <c r="J114" i="1"/>
  <c r="J19" i="1"/>
  <c r="J55" i="1"/>
  <c r="J79" i="1"/>
  <c r="J115" i="1"/>
  <c r="J139" i="1"/>
</calcChain>
</file>

<file path=xl/sharedStrings.xml><?xml version="1.0" encoding="utf-8"?>
<sst xmlns="http://schemas.openxmlformats.org/spreadsheetml/2006/main" count="346" uniqueCount="185">
  <si>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</si>
  <si>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</si>
  <si>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</si>
  <si>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</si>
  <si>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</si>
  <si>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</si>
  <si>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</si>
  <si>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</si>
  <si>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</si>
  <si>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</si>
  <si>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</si>
  <si>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</si>
  <si>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</si>
  <si>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</si>
  <si>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</si>
  <si>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</si>
  <si>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</si>
  <si>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</si>
  <si>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</si>
  <si>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</si>
  <si>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</si>
  <si>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</si>
  <si>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</si>
  <si>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</si>
  <si>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</si>
  <si>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</si>
  <si>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</si>
  <si>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</si>
  <si>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</si>
  <si>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</si>
  <si>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</si>
  <si>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</si>
  <si>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</si>
  <si>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</si>
  <si>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</si>
  <si>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</si>
  <si>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</si>
  <si>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</si>
  <si>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</si>
  <si>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</si>
  <si>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</si>
  <si>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</si>
  <si>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</si>
  <si>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</si>
  <si>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</si>
  <si>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</si>
  <si>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</si>
  <si>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</si>
  <si>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</si>
  <si>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</si>
  <si>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</si>
  <si>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</si>
  <si>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</si>
  <si>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</si>
  <si>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</si>
  <si>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</si>
  <si>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</si>
  <si>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</si>
  <si>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</si>
  <si>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</si>
  <si>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</si>
  <si>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</si>
  <si>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</si>
  <si>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</si>
  <si>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</si>
  <si>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</si>
  <si>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</si>
  <si>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</si>
  <si>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</si>
  <si>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</si>
  <si>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</si>
  <si>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</si>
  <si>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</si>
  <si>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</si>
  <si>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</si>
  <si>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</si>
  <si>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</si>
  <si>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</si>
  <si>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</si>
  <si>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</si>
  <si>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</si>
  <si>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</si>
  <si>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</si>
  <si>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</si>
  <si>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</si>
  <si>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</si>
  <si>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</si>
  <si>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</si>
  <si>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</si>
  <si>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</si>
  <si>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</si>
  <si>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</si>
  <si>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</si>
  <si>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</si>
  <si>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</si>
  <si>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</si>
  <si>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</si>
  <si>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</si>
  <si>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</si>
  <si>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</si>
  <si>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</si>
  <si>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</si>
  <si>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</si>
  <si>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</si>
  <si>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</si>
  <si>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</si>
  <si>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</si>
  <si>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</si>
  <si>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</si>
  <si>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</si>
  <si>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</si>
  <si>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</si>
  <si>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</si>
  <si>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</si>
  <si>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</si>
  <si>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</si>
  <si>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</si>
  <si>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</si>
  <si>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</si>
  <si>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</si>
  <si>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</si>
  <si>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</si>
  <si>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</si>
  <si>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</si>
  <si>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</si>
  <si>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</si>
  <si>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</si>
  <si>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</si>
  <si>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</si>
  <si>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</si>
  <si>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</si>
  <si>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</si>
  <si>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</si>
  <si>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</si>
  <si>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</si>
  <si>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</si>
  <si>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</si>
  <si>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</si>
  <si>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</si>
  <si>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</si>
  <si>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</si>
  <si>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</si>
  <si>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</si>
  <si>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</si>
  <si>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</si>
  <si>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</si>
  <si>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</si>
  <si>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</si>
  <si>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</si>
  <si>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</si>
  <si>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</si>
  <si>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</si>
  <si>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</si>
  <si>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</si>
  <si>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</si>
  <si>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</si>
  <si>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</si>
  <si>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</si>
  <si>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</si>
  <si>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</si>
  <si>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</si>
  <si>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</si>
  <si>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</si>
  <si>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</si>
  <si>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</si>
  <si>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</si>
  <si>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</si>
  <si>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</si>
  <si>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</si>
  <si>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</si>
  <si>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</si>
  <si>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</si>
  <si>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</si>
  <si>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Gastos municipais per capita relacionados a prevenção de desastres</t>
  </si>
  <si>
    <t>Fonte: https://siconfi.tesouro.gov.br/siconfi/pages/public/conteudo/conteudo.jsf?id=21904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</si>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</sst>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vertical="center"/>
    </xf>
    <xf numFmtId="165" fontId="1" fillId="0" borderId="0" xfId="1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4" fontId="1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tabSelected="1" workbookViewId="0">
      <selection activeCell="N10" sqref="N1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8" t="s">
        <v>173</v>
      </c>
      <c r="N1" s="1" t="s">
        <v>174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175</v>
      </c>
    </row>
    <row r="4" spans="1:14" x14ac:dyDescent="0.2">
      <c r="A4" s="2"/>
      <c r="B4" s="2"/>
      <c r="C4" s="2"/>
      <c r="D4" s="4" t="s">
        <v>4</v>
      </c>
      <c r="E4" s="9">
        <v>238.84272574745745</v>
      </c>
      <c r="F4" s="9">
        <v>247.5504213495656</v>
      </c>
      <c r="G4" s="9">
        <v>307.3663379917121</v>
      </c>
      <c r="H4" s="9">
        <v>251.48306727045224</v>
      </c>
      <c r="I4" s="10">
        <v>403.91223162100852</v>
      </c>
      <c r="L4" s="5" t="s">
        <v>176</v>
      </c>
      <c r="M4" s="10">
        <v>554.43412257976797</v>
      </c>
    </row>
    <row r="5" spans="1:14" x14ac:dyDescent="0.2">
      <c r="A5" s="2"/>
      <c r="B5" s="2"/>
      <c r="C5" s="2"/>
      <c r="D5" s="4" t="s">
        <v>5</v>
      </c>
      <c r="E5" s="9">
        <v>199.3224349673296</v>
      </c>
      <c r="F5" s="9">
        <v>209.30637247216009</v>
      </c>
      <c r="G5" s="9">
        <v>299.38459115108344</v>
      </c>
      <c r="H5" s="9">
        <v>234.91944250157721</v>
      </c>
      <c r="I5" s="10">
        <v>339.97332706560229</v>
      </c>
    </row>
    <row r="6" spans="1:14" x14ac:dyDescent="0.2">
      <c r="A6" s="2"/>
      <c r="B6" s="2"/>
      <c r="C6" s="2"/>
      <c r="D6" s="4" t="s">
        <v>6</v>
      </c>
      <c r="E6" s="9">
        <v>246.66210577970426</v>
      </c>
      <c r="F6" s="9">
        <v>194.88066505484852</v>
      </c>
      <c r="G6" s="9">
        <v>253.38914960580175</v>
      </c>
      <c r="H6" s="9">
        <v>211.24974927180122</v>
      </c>
      <c r="I6" s="10">
        <v>242.47111065016242</v>
      </c>
    </row>
    <row r="7" spans="1:14" x14ac:dyDescent="0.2">
      <c r="A7" s="2"/>
      <c r="B7" s="2"/>
      <c r="C7" s="2"/>
      <c r="D7" s="4" t="s">
        <v>7</v>
      </c>
      <c r="E7" s="9">
        <v>566.94179951048648</v>
      </c>
      <c r="F7" s="9">
        <v>750.33583956228699</v>
      </c>
      <c r="G7" s="9">
        <v>995.59695188911905</v>
      </c>
      <c r="H7" s="9">
        <v>879.52007672079492</v>
      </c>
      <c r="I7" s="10">
        <v>1190.2107589378147</v>
      </c>
    </row>
    <row r="8" spans="1:14" x14ac:dyDescent="0.2">
      <c r="A8" s="2"/>
      <c r="B8" s="2"/>
      <c r="C8" s="2"/>
      <c r="D8" s="4" t="s">
        <v>8</v>
      </c>
      <c r="E8" s="9">
        <v>215.35075545787322</v>
      </c>
      <c r="F8" s="9">
        <v>181.82980889406329</v>
      </c>
      <c r="G8" s="9">
        <v>167.44772483062462</v>
      </c>
      <c r="H8" s="9">
        <v>148.49021227448358</v>
      </c>
      <c r="I8" s="10">
        <v>250.03610318808055</v>
      </c>
    </row>
    <row r="9" spans="1:14" x14ac:dyDescent="0.2">
      <c r="A9" s="2"/>
      <c r="B9" s="2"/>
      <c r="C9" s="2"/>
      <c r="D9" s="4" t="s">
        <v>9</v>
      </c>
      <c r="E9" s="9">
        <v>231.89623697745489</v>
      </c>
      <c r="F9" s="9">
        <v>252.72388678711638</v>
      </c>
      <c r="G9" s="9">
        <v>301.7312707291585</v>
      </c>
      <c r="H9" s="9">
        <v>142.66988058597141</v>
      </c>
      <c r="I9" s="10">
        <v>391.52383646997049</v>
      </c>
    </row>
    <row r="10" spans="1:14" x14ac:dyDescent="0.2">
      <c r="A10" s="2"/>
      <c r="B10" s="2"/>
      <c r="C10" s="2"/>
      <c r="D10" s="4" t="s">
        <v>10</v>
      </c>
      <c r="E10" s="9">
        <v>131.12274774866952</v>
      </c>
      <c r="F10" s="9">
        <v>180.9545074405292</v>
      </c>
      <c r="G10" s="9">
        <v>312.94594489160875</v>
      </c>
      <c r="H10" s="9">
        <v>232.71229564275464</v>
      </c>
      <c r="I10" s="10">
        <v>529.66187080681243</v>
      </c>
    </row>
    <row r="11" spans="1:14" x14ac:dyDescent="0.2">
      <c r="A11" s="2"/>
      <c r="B11" s="2"/>
      <c r="C11" s="2"/>
      <c r="D11" s="4" t="s">
        <v>11</v>
      </c>
      <c r="E11" s="9">
        <v>147.07334040738971</v>
      </c>
      <c r="F11" s="9">
        <v>116.14685993501431</v>
      </c>
      <c r="G11" s="9">
        <v>161.84737307113028</v>
      </c>
      <c r="H11" s="9">
        <v>111.85419934136733</v>
      </c>
      <c r="I11" s="10">
        <v>207.44769483507707</v>
      </c>
    </row>
    <row r="12" spans="1:14" x14ac:dyDescent="0.2">
      <c r="A12" s="2"/>
      <c r="B12" s="2"/>
      <c r="C12" s="2"/>
      <c r="D12" s="4" t="s">
        <v>12</v>
      </c>
      <c r="E12" s="9">
        <v>200.29307497537144</v>
      </c>
      <c r="F12" s="9">
        <v>187.82828402800885</v>
      </c>
      <c r="G12" s="9">
        <v>229.57158432591584</v>
      </c>
      <c r="H12" s="9">
        <v>195.00205323412732</v>
      </c>
      <c r="I12" s="10">
        <v>351.97503980722144</v>
      </c>
    </row>
    <row r="13" spans="1:14" x14ac:dyDescent="0.2">
      <c r="A13" s="2"/>
      <c r="B13" s="2"/>
      <c r="C13" s="2"/>
      <c r="D13" s="4" t="s">
        <v>13</v>
      </c>
      <c r="E13" s="9">
        <v>176.7705064292638</v>
      </c>
      <c r="F13" s="9">
        <v>178.76324170211925</v>
      </c>
      <c r="G13" s="9">
        <v>229.11562344799526</v>
      </c>
      <c r="H13" s="9">
        <v>189.77958472498531</v>
      </c>
      <c r="I13" s="10">
        <v>292.69837483729339</v>
      </c>
    </row>
    <row r="14" spans="1:14" x14ac:dyDescent="0.2">
      <c r="A14" s="2"/>
      <c r="B14" s="2"/>
      <c r="C14" s="2"/>
      <c r="D14" s="4" t="s">
        <v>14</v>
      </c>
      <c r="E14" s="9">
        <v>299.69385823467633</v>
      </c>
      <c r="F14" s="9">
        <v>258.93957960531208</v>
      </c>
      <c r="G14" s="9">
        <v>402.37192390921609</v>
      </c>
      <c r="H14" s="9">
        <v>403.20223199855764</v>
      </c>
      <c r="I14" s="10">
        <v>327.31994047024511</v>
      </c>
    </row>
    <row r="15" spans="1:14" x14ac:dyDescent="0.2">
      <c r="A15" s="2"/>
      <c r="B15" s="2"/>
      <c r="C15" s="2"/>
      <c r="D15" s="4" t="s">
        <v>15</v>
      </c>
      <c r="E15" s="9">
        <v>201.89349935290412</v>
      </c>
      <c r="F15" s="9">
        <v>227.45105591923965</v>
      </c>
      <c r="G15" s="9">
        <v>286.995622167649</v>
      </c>
      <c r="H15" s="9">
        <v>254.34757401731486</v>
      </c>
      <c r="I15" s="10">
        <v>397.930988239459</v>
      </c>
      <c r="L15" s="7" t="s">
        <v>177</v>
      </c>
    </row>
    <row r="16" spans="1:14" x14ac:dyDescent="0.2">
      <c r="A16" s="2"/>
      <c r="B16" s="2"/>
      <c r="C16" s="2"/>
      <c r="D16" s="4" t="s">
        <v>16</v>
      </c>
      <c r="E16" s="9">
        <v>315.36065720064971</v>
      </c>
      <c r="F16" s="9">
        <v>402.62172196424478</v>
      </c>
      <c r="G16" s="9">
        <v>461.12238965702034</v>
      </c>
      <c r="H16" s="9">
        <v>334.50208503944378</v>
      </c>
      <c r="I16" s="10">
        <v>562.77346251951315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0">
        <v>209.33375606482414</v>
      </c>
      <c r="F17" s="11">
        <v>209.55197839604645</v>
      </c>
      <c r="G17" s="10">
        <v>163.88863594805375</v>
      </c>
      <c r="H17" s="10">
        <v>140.27510876107257</v>
      </c>
      <c r="I17" s="10">
        <v>386.02707645333396</v>
      </c>
      <c r="J17" s="5" t="str">
        <f t="shared" ref="J17:J48" si="0">IF(AND(I17&lt;$M$21,I17&gt;$M$22),"Normal","Outliers")</f>
        <v>Normal</v>
      </c>
      <c r="L17" s="1" t="s">
        <v>178</v>
      </c>
      <c r="M17" s="9">
        <f>AVERAGE(I17:I160)</f>
        <v>485.37198497701064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0">
        <v>152.95762875047743</v>
      </c>
      <c r="F18" s="11">
        <v>281.09652017683459</v>
      </c>
      <c r="G18" s="10">
        <v>2157.6407846517086</v>
      </c>
      <c r="H18" s="10">
        <v>24.736412447569613</v>
      </c>
      <c r="I18" s="10">
        <v>192.55116073968708</v>
      </c>
      <c r="J18" s="5" t="str">
        <f t="shared" si="0"/>
        <v>Normal</v>
      </c>
      <c r="L18" s="1" t="s">
        <v>179</v>
      </c>
      <c r="M18" s="9">
        <f>_xlfn.QUARTILE.EXC(I17:I160,1)</f>
        <v>209.79010881700435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0">
        <v>29.947467574142085</v>
      </c>
      <c r="F19" s="11">
        <v>16.993237298252541</v>
      </c>
      <c r="G19" s="10">
        <v>18.635820177857838</v>
      </c>
      <c r="H19" s="10">
        <v>18.057960987959994</v>
      </c>
      <c r="I19" s="10">
        <v>395.40641529573219</v>
      </c>
      <c r="J19" s="5" t="str">
        <f t="shared" si="0"/>
        <v>Normal</v>
      </c>
      <c r="L19" s="1" t="s">
        <v>180</v>
      </c>
      <c r="M19" s="9">
        <f>_xlfn.QUARTILE.EXC(I17:I160,3)</f>
        <v>602.2551012539908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0">
        <v>193.49675295280039</v>
      </c>
      <c r="F20" s="11">
        <v>179.02555947243656</v>
      </c>
      <c r="G20" s="10">
        <v>245.53207851355842</v>
      </c>
      <c r="H20" s="10">
        <v>207.83204993640169</v>
      </c>
      <c r="I20" s="10">
        <v>368.86324798093472</v>
      </c>
      <c r="J20" s="5" t="str">
        <f t="shared" si="0"/>
        <v>Normal</v>
      </c>
      <c r="L20" s="1" t="s">
        <v>181</v>
      </c>
      <c r="M20" s="9">
        <f>M19-M18</f>
        <v>392.46499243698645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0">
        <v>608.20182303508977</v>
      </c>
      <c r="F21" s="11">
        <v>571.45579646625595</v>
      </c>
      <c r="G21" s="10">
        <v>777.87874726559096</v>
      </c>
      <c r="H21" s="10">
        <v>719.7853214568737</v>
      </c>
      <c r="I21" s="10">
        <v>663.33312997787607</v>
      </c>
      <c r="J21" s="5" t="str">
        <f t="shared" si="0"/>
        <v>Normal</v>
      </c>
      <c r="L21" s="1" t="s">
        <v>182</v>
      </c>
      <c r="M21" s="9">
        <f>M17+1.5*M20</f>
        <v>1074.0694736324904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0">
        <v>145.07578399343387</v>
      </c>
      <c r="F22" s="11">
        <v>168.02805595558078</v>
      </c>
      <c r="G22" s="10">
        <v>257.09049181530395</v>
      </c>
      <c r="H22" s="10">
        <v>238.78533029091687</v>
      </c>
      <c r="I22" s="10">
        <v>306.43070657422487</v>
      </c>
      <c r="J22" s="5" t="str">
        <f t="shared" si="0"/>
        <v>Normal</v>
      </c>
      <c r="L22" s="1" t="s">
        <v>183</v>
      </c>
      <c r="M22" s="12">
        <f>M17-1.5*M20</f>
        <v>-103.32550367846903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0">
        <v>235.05593317404754</v>
      </c>
      <c r="F23" s="11">
        <v>270.94751720160099</v>
      </c>
      <c r="G23" s="10">
        <v>309.0589381223482</v>
      </c>
      <c r="H23" s="10">
        <v>306.63256407721758</v>
      </c>
      <c r="I23" s="10">
        <v>461.43523191365227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0">
        <v>459.43989051194717</v>
      </c>
      <c r="F24" s="11">
        <v>710.31157477958288</v>
      </c>
      <c r="G24" s="10">
        <v>725.83514165877614</v>
      </c>
      <c r="H24" s="10">
        <v>373.0887214763668</v>
      </c>
      <c r="I24" s="10">
        <v>138.05090759350327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0">
        <v>5.7195992733490915</v>
      </c>
      <c r="F25" s="11">
        <v>8.0380629523459337</v>
      </c>
      <c r="G25" s="10">
        <v>5.4649743863286613</v>
      </c>
      <c r="H25" s="10">
        <v>21.920382276138433</v>
      </c>
      <c r="I25" s="10">
        <v>18.781620077826567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0">
        <v>168.12261774742768</v>
      </c>
      <c r="F26" s="11">
        <v>138.25375214330205</v>
      </c>
      <c r="G26" s="10">
        <v>166.62438830814472</v>
      </c>
      <c r="H26" s="10">
        <v>159.119531117859</v>
      </c>
      <c r="I26" s="10">
        <v>422.88405615963973</v>
      </c>
      <c r="J26" s="5" t="str">
        <f t="shared" si="0"/>
        <v>Normal</v>
      </c>
      <c r="M26" s="10"/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0">
        <v>721.89161101671584</v>
      </c>
      <c r="F27" s="11">
        <v>670.9819832329257</v>
      </c>
      <c r="G27" s="10">
        <v>674.65081341228029</v>
      </c>
      <c r="H27" s="10">
        <v>623.21288622304212</v>
      </c>
      <c r="I27" s="10">
        <v>625.30122543171115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0">
        <v>56.588573023939077</v>
      </c>
      <c r="F28" s="11">
        <v>46.868447320780028</v>
      </c>
      <c r="G28" s="10">
        <v>114.14337414526823</v>
      </c>
      <c r="H28" s="10">
        <v>72.182235638045626</v>
      </c>
      <c r="I28" s="10">
        <v>205.27145940367487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0">
        <v>115.42533845225935</v>
      </c>
      <c r="F29" s="11">
        <v>117.22571284003673</v>
      </c>
      <c r="G29" s="10">
        <v>178.34588209203687</v>
      </c>
      <c r="H29" s="10">
        <v>147.72878213214997</v>
      </c>
      <c r="I29" s="10">
        <v>382.443751997981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0">
        <v>324.28954155049183</v>
      </c>
      <c r="F30" s="11">
        <v>465.34260843873716</v>
      </c>
      <c r="G30" s="10">
        <v>559.13153411719225</v>
      </c>
      <c r="H30" s="10">
        <v>72.105755723437383</v>
      </c>
      <c r="I30" s="10">
        <v>51.020611262985234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0">
        <v>30.064980888742518</v>
      </c>
      <c r="F31" s="11">
        <v>3.3174212495517481</v>
      </c>
      <c r="G31" s="10">
        <v>37.978350722635213</v>
      </c>
      <c r="H31" s="10">
        <v>22.344564483147906</v>
      </c>
      <c r="I31" s="10" t="s">
        <v>184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0">
        <v>108.18717744156754</v>
      </c>
      <c r="F32" s="11">
        <v>111.11449883962875</v>
      </c>
      <c r="G32" s="10">
        <v>97.555390844325601</v>
      </c>
      <c r="H32" s="10">
        <v>113.58300921231617</v>
      </c>
      <c r="I32" s="10">
        <v>144.95101237388897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0">
        <v>535.51507667334181</v>
      </c>
      <c r="F33" s="11">
        <v>326.88622058738338</v>
      </c>
      <c r="G33" s="10">
        <v>150.32569996518311</v>
      </c>
      <c r="H33" s="10">
        <v>219.01067265835016</v>
      </c>
      <c r="I33" s="10">
        <v>532.37921607541557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0">
        <v>588.49996796528274</v>
      </c>
      <c r="F34" s="11">
        <v>705.81829595794295</v>
      </c>
      <c r="G34" s="10">
        <v>980.75659817870269</v>
      </c>
      <c r="H34" s="10">
        <v>848.75463549345227</v>
      </c>
      <c r="I34" s="10">
        <v>1115.1196937228581</v>
      </c>
      <c r="J34" s="5" t="str">
        <f t="shared" si="0"/>
        <v>Outliers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0">
        <v>217.25215641333935</v>
      </c>
      <c r="F35" s="11">
        <v>173.47604413810552</v>
      </c>
      <c r="G35" s="10">
        <v>127.49908936353778</v>
      </c>
      <c r="H35" s="10">
        <v>129.21926875994441</v>
      </c>
      <c r="I35" s="10">
        <v>144.99617041697769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0">
        <v>32.509132152087055</v>
      </c>
      <c r="F36" s="11">
        <v>29.368277941386111</v>
      </c>
      <c r="G36" s="10">
        <v>71.683799288796578</v>
      </c>
      <c r="H36" s="10">
        <v>35.143656381098857</v>
      </c>
      <c r="I36" s="10">
        <v>179.92945300845349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0">
        <v>361.61596450764921</v>
      </c>
      <c r="F37" s="11">
        <v>491.57829956844751</v>
      </c>
      <c r="G37" s="10">
        <v>607.66279673859549</v>
      </c>
      <c r="H37" s="10">
        <v>210.61335514508772</v>
      </c>
      <c r="I37" s="10">
        <v>892.0907072852267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0">
        <v>85.435682422682362</v>
      </c>
      <c r="F38" s="11">
        <v>136.88903937985251</v>
      </c>
      <c r="G38" s="10">
        <v>153.98806645606712</v>
      </c>
      <c r="H38" s="10">
        <v>421.45609520332783</v>
      </c>
      <c r="I38" s="10">
        <v>336.39415884476534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0">
        <v>253.30389527423804</v>
      </c>
      <c r="F39" s="11">
        <v>278.19599755505936</v>
      </c>
      <c r="G39" s="10">
        <v>264.5084945306433</v>
      </c>
      <c r="H39" s="10">
        <v>348.4752896173718</v>
      </c>
      <c r="I39" s="10">
        <v>479.33798605609257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0">
        <v>224.14355524420489</v>
      </c>
      <c r="F40" s="11">
        <v>168.55149594086436</v>
      </c>
      <c r="G40" s="10">
        <v>147.29982021576424</v>
      </c>
      <c r="H40" s="10">
        <v>123.20936347066151</v>
      </c>
      <c r="I40" s="10">
        <v>289.75777904161453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0">
        <v>304.25406819929447</v>
      </c>
      <c r="F41" s="11">
        <v>251.21809345928801</v>
      </c>
      <c r="G41" s="10">
        <v>411.6112995885934</v>
      </c>
      <c r="H41" s="10">
        <v>173.46831021630979</v>
      </c>
      <c r="I41" s="10">
        <v>663.1458912533376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0">
        <v>268.19677338643248</v>
      </c>
      <c r="F42" s="11">
        <v>399.58498820148657</v>
      </c>
      <c r="G42" s="10">
        <v>370.85639798219222</v>
      </c>
      <c r="H42" s="10">
        <v>339.22481366768102</v>
      </c>
      <c r="I42" s="10">
        <v>483.5187910953855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0">
        <v>196.32882956295708</v>
      </c>
      <c r="F43" s="11">
        <v>144.82904948453384</v>
      </c>
      <c r="G43" s="10">
        <v>206.57603671085539</v>
      </c>
      <c r="H43" s="10">
        <v>204.38111328241382</v>
      </c>
      <c r="I43" s="10">
        <v>381.37225083129152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0">
        <v>168.93011450328612</v>
      </c>
      <c r="F44" s="11">
        <v>150.38281878216665</v>
      </c>
      <c r="G44" s="10">
        <v>255.60823852373838</v>
      </c>
      <c r="H44" s="10">
        <v>127.37248775162355</v>
      </c>
      <c r="I44" s="10">
        <v>299.75590587839355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0">
        <v>69.61119994833436</v>
      </c>
      <c r="F45" s="11">
        <v>53.835141519150362</v>
      </c>
      <c r="G45" s="10">
        <v>152.08689250010474</v>
      </c>
      <c r="H45" s="10">
        <v>112.43123946898324</v>
      </c>
      <c r="I45" s="10">
        <v>244.70048189312223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0">
        <v>222.33495936533345</v>
      </c>
      <c r="F46" s="11">
        <v>164.83483599197405</v>
      </c>
      <c r="G46" s="10">
        <v>213.48678903851672</v>
      </c>
      <c r="H46" s="10" t="s">
        <v>184</v>
      </c>
      <c r="I46" s="10" t="s">
        <v>184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0">
        <v>258.45679986780658</v>
      </c>
      <c r="F47" s="11">
        <v>193.8097339649573</v>
      </c>
      <c r="G47" s="10">
        <v>207.306500754312</v>
      </c>
      <c r="H47" s="10">
        <v>169.36390162730251</v>
      </c>
      <c r="I47" s="10">
        <v>431.81063932755984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0">
        <v>165.98512157086154</v>
      </c>
      <c r="F48" s="11">
        <v>167.89621118605888</v>
      </c>
      <c r="G48" s="10">
        <v>233.32123184285592</v>
      </c>
      <c r="H48" s="10">
        <v>169.08499559805412</v>
      </c>
      <c r="I48" s="10">
        <v>256.22962290586059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0">
        <v>1736.6410580097365</v>
      </c>
      <c r="F49" s="11">
        <v>2700.6952337801285</v>
      </c>
      <c r="G49" s="10">
        <v>7158.1348117248899</v>
      </c>
      <c r="H49" s="10">
        <v>3285.5567012943015</v>
      </c>
      <c r="I49" s="10">
        <v>4217.0159540211989</v>
      </c>
      <c r="J49" s="5" t="str">
        <f t="shared" ref="J49:J80" si="1">IF(AND(I49&lt;$M$21,I49&gt;$M$22),"Normal","Outliers")</f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0">
        <v>164.18043860962186</v>
      </c>
      <c r="F50" s="11">
        <v>279.70861228388276</v>
      </c>
      <c r="G50" s="10">
        <v>272.4007937330561</v>
      </c>
      <c r="H50" s="10">
        <v>214.80063640659674</v>
      </c>
      <c r="I50" s="10">
        <v>202.60696465607865</v>
      </c>
      <c r="J50" s="5" t="str">
        <f t="shared" si="1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0">
        <v>238.37907217772042</v>
      </c>
      <c r="F51" s="11">
        <v>247.13133643212845</v>
      </c>
      <c r="G51" s="10">
        <v>301.6852033561932</v>
      </c>
      <c r="H51" s="10">
        <v>279.06742966254512</v>
      </c>
      <c r="I51" s="10">
        <v>263.18886012104906</v>
      </c>
      <c r="J51" s="5" t="str">
        <f t="shared" si="1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0">
        <v>270.37548400642129</v>
      </c>
      <c r="F52" s="11">
        <v>348.92803502173132</v>
      </c>
      <c r="G52" s="10">
        <v>272.41402001421318</v>
      </c>
      <c r="H52" s="10" t="s">
        <v>184</v>
      </c>
      <c r="I52" s="10">
        <v>533.59407378703395</v>
      </c>
      <c r="J52" s="5" t="str">
        <f t="shared" si="1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0">
        <v>25.483429628575824</v>
      </c>
      <c r="F53" s="11" t="s">
        <v>184</v>
      </c>
      <c r="G53" s="10" t="s">
        <v>184</v>
      </c>
      <c r="H53" s="10" t="s">
        <v>184</v>
      </c>
      <c r="I53" s="10">
        <v>376.79322830852243</v>
      </c>
      <c r="J53" s="5" t="str">
        <f t="shared" si="1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0">
        <v>228.9986718437014</v>
      </c>
      <c r="F54" s="11">
        <v>239.15687282540483</v>
      </c>
      <c r="G54" s="10">
        <v>252.88511148853928</v>
      </c>
      <c r="H54" s="10">
        <v>211.1742979757868</v>
      </c>
      <c r="I54" s="10">
        <v>270.42078489275718</v>
      </c>
      <c r="J54" s="5" t="str">
        <f t="shared" si="1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0">
        <v>102.58164031520077</v>
      </c>
      <c r="F55" s="11">
        <v>41.309525744016618</v>
      </c>
      <c r="G55" s="10">
        <v>44.63672503627037</v>
      </c>
      <c r="H55" s="10">
        <v>52.723552623069722</v>
      </c>
      <c r="I55" s="10">
        <v>59.882921308021601</v>
      </c>
      <c r="J55" s="5" t="str">
        <f t="shared" si="1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0">
        <v>74.090291778217093</v>
      </c>
      <c r="F56" s="11">
        <v>122.62729473527564</v>
      </c>
      <c r="G56" s="10">
        <v>122.56687858923597</v>
      </c>
      <c r="H56" s="10">
        <v>129.8093461657632</v>
      </c>
      <c r="I56" s="10">
        <v>240.14101633123769</v>
      </c>
      <c r="J56" s="5" t="str">
        <f t="shared" si="1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0">
        <v>446.73643192787796</v>
      </c>
      <c r="F57" s="11">
        <v>454.07778158589372</v>
      </c>
      <c r="G57" s="10">
        <v>599.04850888753469</v>
      </c>
      <c r="H57" s="10">
        <v>335.67388744285427</v>
      </c>
      <c r="I57" s="10">
        <v>613.94067398119125</v>
      </c>
      <c r="J57" s="5" t="str">
        <f t="shared" si="1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0">
        <v>694.86044373924631</v>
      </c>
      <c r="F58" s="11">
        <v>336.73712150496749</v>
      </c>
      <c r="G58" s="10">
        <v>258.16188495713362</v>
      </c>
      <c r="H58" s="10">
        <v>1595.0541819006153</v>
      </c>
      <c r="I58" s="10" t="s">
        <v>184</v>
      </c>
      <c r="J58" s="5" t="str">
        <f t="shared" si="1"/>
        <v>Outliers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0">
        <v>45.006943418087374</v>
      </c>
      <c r="F59" s="11">
        <v>78.944413012044777</v>
      </c>
      <c r="G59" s="10">
        <v>50.797835132976374</v>
      </c>
      <c r="H59" s="10">
        <v>29.75323222189375</v>
      </c>
      <c r="I59" s="10">
        <v>189.3453909683509</v>
      </c>
      <c r="J59" s="5" t="str">
        <f t="shared" si="1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0">
        <v>304.17408386093359</v>
      </c>
      <c r="F60" s="11">
        <v>237.27455000652219</v>
      </c>
      <c r="G60" s="10">
        <v>209.3525877342874</v>
      </c>
      <c r="H60" s="10">
        <v>250.73367800700547</v>
      </c>
      <c r="I60" s="10">
        <v>56.919603315151946</v>
      </c>
      <c r="J60" s="5" t="str">
        <f t="shared" si="1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0">
        <v>362.91781346291197</v>
      </c>
      <c r="F61" s="11">
        <v>330.71297611429344</v>
      </c>
      <c r="G61" s="10">
        <v>321.3689292729743</v>
      </c>
      <c r="H61" s="10">
        <v>381.29951128258841</v>
      </c>
      <c r="I61" s="10">
        <v>600.03022199602538</v>
      </c>
      <c r="J61" s="5" t="str">
        <f t="shared" si="1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0">
        <v>211.14886627536993</v>
      </c>
      <c r="F62" s="11">
        <v>153.46397555110127</v>
      </c>
      <c r="G62" s="10">
        <v>215.13327798229713</v>
      </c>
      <c r="H62" s="10">
        <v>128.9189951740828</v>
      </c>
      <c r="I62" s="10">
        <v>87.563156247862665</v>
      </c>
      <c r="J62" s="5" t="str">
        <f t="shared" si="1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0">
        <v>316.10790157739899</v>
      </c>
      <c r="F63" s="11">
        <v>300.42018754484269</v>
      </c>
      <c r="G63" s="10">
        <v>490.62463327562335</v>
      </c>
      <c r="H63" s="10">
        <v>242.95117537714262</v>
      </c>
      <c r="I63" s="10">
        <v>481.08568281782067</v>
      </c>
      <c r="J63" s="5" t="str">
        <f t="shared" si="1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0" t="s">
        <v>184</v>
      </c>
      <c r="F64" s="11" t="s">
        <v>184</v>
      </c>
      <c r="G64" s="10" t="s">
        <v>184</v>
      </c>
      <c r="H64" s="10">
        <v>12.19412730352102</v>
      </c>
      <c r="I64" s="10">
        <v>43.960337992667277</v>
      </c>
      <c r="J64" s="5" t="str">
        <f t="shared" si="1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0">
        <v>58.816125937456484</v>
      </c>
      <c r="F65" s="11">
        <v>45.999003130185365</v>
      </c>
      <c r="G65" s="10">
        <v>100.56408427821974</v>
      </c>
      <c r="H65" s="10">
        <v>101.00042489517863</v>
      </c>
      <c r="I65" s="10">
        <v>225.02809308302605</v>
      </c>
      <c r="J65" s="5" t="str">
        <f t="shared" si="1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0">
        <v>171.6795157577007</v>
      </c>
      <c r="F66" s="11">
        <v>121.5433882211686</v>
      </c>
      <c r="G66" s="10">
        <v>155.04525965652923</v>
      </c>
      <c r="H66" s="10">
        <v>149.79312673094057</v>
      </c>
      <c r="I66" s="10">
        <v>239.68322835283163</v>
      </c>
      <c r="J66" s="5" t="str">
        <f t="shared" si="1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0">
        <v>277.02494927553943</v>
      </c>
      <c r="F67" s="11">
        <v>334.3227117837107</v>
      </c>
      <c r="G67" s="10">
        <v>474.15706109832848</v>
      </c>
      <c r="H67" s="10">
        <v>457.11158580640347</v>
      </c>
      <c r="I67" s="10">
        <v>925.55730559138146</v>
      </c>
      <c r="J67" s="5" t="str">
        <f t="shared" si="1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0">
        <v>50.653328820054064</v>
      </c>
      <c r="F68" s="11">
        <v>6.3955501410404278E-2</v>
      </c>
      <c r="G68" s="10">
        <v>25.704192352969748</v>
      </c>
      <c r="H68" s="10">
        <v>29.703937879582753</v>
      </c>
      <c r="I68" s="10" t="s">
        <v>184</v>
      </c>
      <c r="J68" s="5" t="str">
        <f t="shared" si="1"/>
        <v>Outliers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0">
        <v>198.17340703545332</v>
      </c>
      <c r="F69" s="11">
        <v>152.32503056198115</v>
      </c>
      <c r="G69" s="10">
        <v>196.86009723835949</v>
      </c>
      <c r="H69" s="10">
        <v>183.73953812497516</v>
      </c>
      <c r="I69" s="10">
        <v>274.50014833645281</v>
      </c>
      <c r="J69" s="5" t="str">
        <f t="shared" si="1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0">
        <v>96.041683813312844</v>
      </c>
      <c r="F70" s="11">
        <v>138.22130223861924</v>
      </c>
      <c r="G70" s="10">
        <v>144.73685837147502</v>
      </c>
      <c r="H70" s="10">
        <v>107.89117931016317</v>
      </c>
      <c r="I70" s="10">
        <v>236.6790006324135</v>
      </c>
      <c r="J70" s="5" t="str">
        <f t="shared" si="1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0">
        <v>271.0823553576829</v>
      </c>
      <c r="F71" s="11">
        <v>189.62989166677553</v>
      </c>
      <c r="G71" s="10">
        <v>247.23434142683175</v>
      </c>
      <c r="H71" s="10">
        <v>414.67300058660277</v>
      </c>
      <c r="I71" s="10">
        <v>637.0882392251815</v>
      </c>
      <c r="J71" s="5" t="str">
        <f t="shared" si="1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0">
        <v>110.43353002494003</v>
      </c>
      <c r="F72" s="11">
        <v>75.422915082256083</v>
      </c>
      <c r="G72" s="10">
        <v>124.94651535931887</v>
      </c>
      <c r="H72" s="10">
        <v>135.55655416115755</v>
      </c>
      <c r="I72" s="10" t="s">
        <v>184</v>
      </c>
      <c r="J72" s="5" t="str">
        <f t="shared" si="1"/>
        <v>Outliers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0">
        <v>111.6533968541912</v>
      </c>
      <c r="F73" s="11">
        <v>157.35081291913255</v>
      </c>
      <c r="G73" s="10">
        <v>235.59030739249937</v>
      </c>
      <c r="H73" s="10">
        <v>174.79369915562094</v>
      </c>
      <c r="I73" s="10">
        <v>172.13770893232112</v>
      </c>
      <c r="J73" s="5" t="str">
        <f t="shared" si="1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0">
        <v>187.80544458824497</v>
      </c>
      <c r="F74" s="11">
        <v>147.3939902206024</v>
      </c>
      <c r="G74" s="10">
        <v>238.39587874027308</v>
      </c>
      <c r="H74" s="10">
        <v>375.25871025615243</v>
      </c>
      <c r="I74" s="10">
        <v>330.81955349757533</v>
      </c>
      <c r="J74" s="5" t="str">
        <f t="shared" si="1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0">
        <v>179.5798941979404</v>
      </c>
      <c r="F75" s="11">
        <v>209.65361961152581</v>
      </c>
      <c r="G75" s="10">
        <v>300.46148505171129</v>
      </c>
      <c r="H75" s="10">
        <v>266.79826828385552</v>
      </c>
      <c r="I75" s="10">
        <v>366.2358819391406</v>
      </c>
      <c r="J75" s="5" t="str">
        <f t="shared" si="1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0">
        <v>391.96886763981257</v>
      </c>
      <c r="F76" s="11">
        <v>240.1669840596611</v>
      </c>
      <c r="G76" s="10">
        <v>495.27862045950599</v>
      </c>
      <c r="H76" s="10">
        <v>541.40420374767041</v>
      </c>
      <c r="I76" s="10" t="s">
        <v>184</v>
      </c>
      <c r="J76" s="5" t="str">
        <f t="shared" si="1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0">
        <v>4.490037098650121</v>
      </c>
      <c r="F77" s="11">
        <v>3.851962911877763</v>
      </c>
      <c r="G77" s="10">
        <v>8.7603928377600333</v>
      </c>
      <c r="H77" s="10">
        <v>2.4423773939359741</v>
      </c>
      <c r="I77" s="10" t="s">
        <v>184</v>
      </c>
      <c r="J77" s="5" t="str">
        <f t="shared" si="1"/>
        <v>Outliers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0">
        <v>88.128791196443586</v>
      </c>
      <c r="F78" s="11">
        <v>143.49176703101685</v>
      </c>
      <c r="G78" s="10">
        <v>37.147901440801597</v>
      </c>
      <c r="H78" s="10">
        <v>37.564329344069776</v>
      </c>
      <c r="I78" s="10">
        <v>123.46521452015487</v>
      </c>
      <c r="J78" s="5" t="str">
        <f t="shared" si="1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0">
        <v>55.125939190768207</v>
      </c>
      <c r="F79" s="11">
        <v>76.173548761625142</v>
      </c>
      <c r="G79" s="10">
        <v>102.2249389901603</v>
      </c>
      <c r="H79" s="10">
        <v>67.875253481860327</v>
      </c>
      <c r="I79" s="10" t="s">
        <v>184</v>
      </c>
      <c r="J79" s="5" t="str">
        <f t="shared" si="1"/>
        <v>Outliers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0">
        <v>116.10364192065633</v>
      </c>
      <c r="F80" s="11">
        <v>183.78149456718572</v>
      </c>
      <c r="G80" s="10">
        <v>244.73661693292084</v>
      </c>
      <c r="H80" s="10">
        <v>186.57907410784654</v>
      </c>
      <c r="I80" s="10">
        <v>218.09602101708731</v>
      </c>
      <c r="J80" s="5" t="str">
        <f t="shared" si="1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0">
        <v>78.199079782112264</v>
      </c>
      <c r="F81" s="11">
        <v>54.623590752886571</v>
      </c>
      <c r="G81" s="10">
        <v>22.475929878359114</v>
      </c>
      <c r="H81" s="10">
        <v>1.2739765222110409</v>
      </c>
      <c r="I81" s="10">
        <v>331.6142365988909</v>
      </c>
      <c r="J81" s="5" t="str">
        <f t="shared" ref="J81:J112" si="2">IF(AND(I81&lt;$M$21,I81&gt;$M$22),"Normal","Outliers")</f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0">
        <v>514.40240269211881</v>
      </c>
      <c r="F82" s="11">
        <v>610.43617682847412</v>
      </c>
      <c r="G82" s="10">
        <v>555.40285166429805</v>
      </c>
      <c r="H82" s="10">
        <v>448.3439498171914</v>
      </c>
      <c r="I82" s="10">
        <v>610.40063699429345</v>
      </c>
      <c r="J82" s="5" t="str">
        <f t="shared" si="2"/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0">
        <v>108.40209697307606</v>
      </c>
      <c r="F83" s="11">
        <v>165.86491004332373</v>
      </c>
      <c r="G83" s="10">
        <v>227.17953957909933</v>
      </c>
      <c r="H83" s="10">
        <v>209.78715654534895</v>
      </c>
      <c r="I83" s="10">
        <v>214.30875823033384</v>
      </c>
      <c r="J83" s="5" t="str">
        <f t="shared" si="2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0">
        <v>73.940527389129372</v>
      </c>
      <c r="F84" s="11">
        <v>61.904589406596983</v>
      </c>
      <c r="G84" s="10">
        <v>58.991680215117171</v>
      </c>
      <c r="H84" s="10">
        <v>37.873128153922472</v>
      </c>
      <c r="I84" s="10" t="s">
        <v>184</v>
      </c>
      <c r="J84" s="5" t="str">
        <f t="shared" si="2"/>
        <v>Outliers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0">
        <v>318.53855041777672</v>
      </c>
      <c r="F85" s="11">
        <v>300.54701850837341</v>
      </c>
      <c r="G85" s="10">
        <v>399.54870966955428</v>
      </c>
      <c r="H85" s="10">
        <v>260.02963652214117</v>
      </c>
      <c r="I85" s="10">
        <v>397.39637312698477</v>
      </c>
      <c r="J85" s="5" t="str">
        <f t="shared" si="2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0">
        <v>153.77440270006684</v>
      </c>
      <c r="F86" s="11">
        <v>166.39991057166205</v>
      </c>
      <c r="G86" s="10">
        <v>223.46582174105777</v>
      </c>
      <c r="H86" s="10">
        <v>234.90086945440578</v>
      </c>
      <c r="I86" s="10">
        <v>390.44766996382964</v>
      </c>
      <c r="J86" s="5" t="str">
        <f t="shared" si="2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0">
        <v>179.51562420764247</v>
      </c>
      <c r="F87" s="11">
        <v>232.14454383040075</v>
      </c>
      <c r="G87" s="10">
        <v>210.21089828338484</v>
      </c>
      <c r="H87" s="10">
        <v>266.36113033662002</v>
      </c>
      <c r="I87" s="10">
        <v>374.47365912270004</v>
      </c>
      <c r="J87" s="5" t="str">
        <f t="shared" si="2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0">
        <v>129.91903920362122</v>
      </c>
      <c r="F88" s="11">
        <v>51.598523219246843</v>
      </c>
      <c r="G88" s="10">
        <v>126.69535459615376</v>
      </c>
      <c r="H88" s="10">
        <v>62.781842395986466</v>
      </c>
      <c r="I88" s="10">
        <v>93.710994926097513</v>
      </c>
      <c r="J88" s="5" t="str">
        <f t="shared" si="2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0">
        <v>4.91295406028435</v>
      </c>
      <c r="F89" s="11">
        <v>5.4397556651465342</v>
      </c>
      <c r="G89" s="10">
        <v>52.64861476881287</v>
      </c>
      <c r="H89" s="10" t="s">
        <v>184</v>
      </c>
      <c r="I89" s="10" t="s">
        <v>184</v>
      </c>
      <c r="J89" s="5" t="str">
        <f t="shared" si="2"/>
        <v>Outliers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0">
        <v>60.849721423658288</v>
      </c>
      <c r="F90" s="11">
        <v>120.00633524218129</v>
      </c>
      <c r="G90" s="10">
        <v>185.01586916630498</v>
      </c>
      <c r="H90" s="10">
        <v>92.375868030481115</v>
      </c>
      <c r="I90" s="10">
        <v>371.88528828560487</v>
      </c>
      <c r="J90" s="5" t="str">
        <f t="shared" si="2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0">
        <v>156.57973583854056</v>
      </c>
      <c r="F91" s="11">
        <v>175.13678468184736</v>
      </c>
      <c r="G91" s="10">
        <v>310.02650449269953</v>
      </c>
      <c r="H91" s="10">
        <v>156.8669200382094</v>
      </c>
      <c r="I91" s="10">
        <v>221.73515196960608</v>
      </c>
      <c r="J91" s="5" t="str">
        <f t="shared" si="2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0">
        <v>8.4860112034554191</v>
      </c>
      <c r="F92" s="11">
        <v>16.428427456202478</v>
      </c>
      <c r="G92" s="10">
        <v>17.69420878073522</v>
      </c>
      <c r="H92" s="10">
        <v>12.753774132497327</v>
      </c>
      <c r="I92" s="10">
        <v>60.34308278963146</v>
      </c>
      <c r="J92" s="5" t="str">
        <f t="shared" si="2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0">
        <v>292.31862414936313</v>
      </c>
      <c r="F93" s="11">
        <v>297.00498734960701</v>
      </c>
      <c r="G93" s="10">
        <v>366.78005160141504</v>
      </c>
      <c r="H93" s="10">
        <v>135.08759122678975</v>
      </c>
      <c r="I93" s="10" t="s">
        <v>184</v>
      </c>
      <c r="J93" s="5" t="str">
        <f t="shared" si="2"/>
        <v>Outliers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0">
        <v>117.53190245288023</v>
      </c>
      <c r="F94" s="11">
        <v>71.145415039458086</v>
      </c>
      <c r="G94" s="10">
        <v>119.45881671614309</v>
      </c>
      <c r="H94" s="10">
        <v>124.19902255966986</v>
      </c>
      <c r="I94" s="10">
        <v>141.73112934432103</v>
      </c>
      <c r="J94" s="5" t="str">
        <f t="shared" si="2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0">
        <v>202.81421212869</v>
      </c>
      <c r="F95" s="11">
        <v>222.56897957235938</v>
      </c>
      <c r="G95" s="10">
        <v>258.51848344708219</v>
      </c>
      <c r="H95" s="10">
        <v>271.54565290799638</v>
      </c>
      <c r="I95" s="10">
        <v>484.37332344213644</v>
      </c>
      <c r="J95" s="5" t="str">
        <f t="shared" si="2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0">
        <v>679.63470940733635</v>
      </c>
      <c r="F96" s="11">
        <v>672.8269821446944</v>
      </c>
      <c r="G96" s="10">
        <v>1160.5089909784604</v>
      </c>
      <c r="H96" s="10">
        <v>902.47674146404768</v>
      </c>
      <c r="I96" s="10">
        <v>498.55885129912599</v>
      </c>
      <c r="J96" s="5" t="str">
        <f t="shared" si="2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0">
        <v>215.59401120236612</v>
      </c>
      <c r="F97" s="11">
        <v>263.63744942267203</v>
      </c>
      <c r="G97" s="10">
        <v>584.30264092685809</v>
      </c>
      <c r="H97" s="10">
        <v>423.61748033562549</v>
      </c>
      <c r="I97" s="10">
        <v>845.4086600144899</v>
      </c>
      <c r="J97" s="5" t="str">
        <f t="shared" si="2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0">
        <v>37.077021500882793</v>
      </c>
      <c r="F98" s="11">
        <v>30.474445472548233</v>
      </c>
      <c r="G98" s="10">
        <v>40.995667805292797</v>
      </c>
      <c r="H98" s="10">
        <v>20.894924462425713</v>
      </c>
      <c r="I98" s="10" t="s">
        <v>184</v>
      </c>
      <c r="J98" s="5" t="str">
        <f t="shared" si="2"/>
        <v>Outliers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0">
        <v>213.62252377825698</v>
      </c>
      <c r="F99" s="11">
        <v>187.80273411848523</v>
      </c>
      <c r="G99" s="10">
        <v>323.94096194943171</v>
      </c>
      <c r="H99" s="10">
        <v>188.69916431411423</v>
      </c>
      <c r="I99" s="10">
        <v>77.610394752393333</v>
      </c>
      <c r="J99" s="5" t="str">
        <f t="shared" si="2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0">
        <v>226.87539239067476</v>
      </c>
      <c r="F100" s="11">
        <v>288.32153636070655</v>
      </c>
      <c r="G100" s="10">
        <v>407.39830320871215</v>
      </c>
      <c r="H100" s="10">
        <v>489.27806673398965</v>
      </c>
      <c r="I100" s="10">
        <v>477.29791284739508</v>
      </c>
      <c r="J100" s="5" t="str">
        <f t="shared" si="2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0">
        <v>264.10179779113622</v>
      </c>
      <c r="F101" s="11">
        <v>366.49157050666207</v>
      </c>
      <c r="G101" s="10">
        <v>517.15270804753038</v>
      </c>
      <c r="H101" s="10">
        <v>342.50790914870868</v>
      </c>
      <c r="I101" s="10">
        <v>406.98611369364323</v>
      </c>
      <c r="J101" s="5" t="str">
        <f t="shared" si="2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0">
        <v>532.95240117250012</v>
      </c>
      <c r="F102" s="11">
        <v>375.56264510723338</v>
      </c>
      <c r="G102" s="10">
        <v>604.50707453542839</v>
      </c>
      <c r="H102" s="10">
        <v>335.34030134965309</v>
      </c>
      <c r="I102" s="10">
        <v>773.23689315304773</v>
      </c>
      <c r="J102" s="5" t="str">
        <f t="shared" si="2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0">
        <v>229.31524609398392</v>
      </c>
      <c r="F103" s="11">
        <v>171.72094409643</v>
      </c>
      <c r="G103" s="10">
        <v>376.29740106711625</v>
      </c>
      <c r="H103" s="10">
        <v>257.15547585861071</v>
      </c>
      <c r="I103" s="10">
        <v>550.15201596223562</v>
      </c>
      <c r="J103" s="5" t="str">
        <f t="shared" si="2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0">
        <v>469.97403308286852</v>
      </c>
      <c r="F104" s="11">
        <v>358.03274192805105</v>
      </c>
      <c r="G104" s="10">
        <v>471.34504458224762</v>
      </c>
      <c r="H104" s="10">
        <v>563.42582637794942</v>
      </c>
      <c r="I104" s="10">
        <v>787.09901234567894</v>
      </c>
      <c r="J104" s="5" t="str">
        <f t="shared" si="2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0">
        <v>385.67322879234791</v>
      </c>
      <c r="F105" s="11">
        <v>389.63608787919134</v>
      </c>
      <c r="G105" s="10">
        <v>326.99295493123134</v>
      </c>
      <c r="H105" s="10">
        <v>355.75952600006906</v>
      </c>
      <c r="I105" s="10">
        <v>672.58790554239704</v>
      </c>
      <c r="J105" s="5" t="str">
        <f t="shared" si="2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0">
        <v>608.5671174914803</v>
      </c>
      <c r="F106" s="11">
        <v>940.11856969486689</v>
      </c>
      <c r="G106" s="10">
        <v>910.60799717441557</v>
      </c>
      <c r="H106" s="10">
        <v>1305.2869812986855</v>
      </c>
      <c r="I106" s="10">
        <v>1270.381778215027</v>
      </c>
      <c r="J106" s="5" t="str">
        <f t="shared" si="2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0">
        <v>86.566503470323696</v>
      </c>
      <c r="F107" s="11">
        <v>108.27521523846004</v>
      </c>
      <c r="G107" s="10">
        <v>106.97514148366911</v>
      </c>
      <c r="H107" s="10">
        <v>65.011030632762186</v>
      </c>
      <c r="I107" s="10">
        <v>47.86940412638868</v>
      </c>
      <c r="J107" s="5" t="str">
        <f t="shared" si="2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0">
        <v>239.61412716485896</v>
      </c>
      <c r="F108" s="11">
        <v>84.097611300491025</v>
      </c>
      <c r="G108" s="10">
        <v>244.05843300873005</v>
      </c>
      <c r="H108" s="10">
        <v>148.89921040190242</v>
      </c>
      <c r="I108" s="10">
        <v>869.73639710319856</v>
      </c>
      <c r="J108" s="5" t="str">
        <f t="shared" si="2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0">
        <v>768.35445649231121</v>
      </c>
      <c r="F109" s="11">
        <v>656.02227381440002</v>
      </c>
      <c r="G109" s="10">
        <v>1135.2110789503226</v>
      </c>
      <c r="H109" s="10">
        <v>956.77595320817647</v>
      </c>
      <c r="I109" s="10">
        <v>1118.6736977867831</v>
      </c>
      <c r="J109" s="5" t="str">
        <f t="shared" si="2"/>
        <v>Outliers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0">
        <v>46.002169780840056</v>
      </c>
      <c r="F110" s="11">
        <v>38.872463734008868</v>
      </c>
      <c r="G110" s="10">
        <v>34.237132485357513</v>
      </c>
      <c r="H110" s="10">
        <v>28.296779589644284</v>
      </c>
      <c r="I110" s="10">
        <v>122.43156578101565</v>
      </c>
      <c r="J110" s="5" t="str">
        <f t="shared" si="2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0">
        <v>94.673984274614327</v>
      </c>
      <c r="F111" s="11">
        <v>138.89011176402272</v>
      </c>
      <c r="G111" s="10">
        <v>90.024408660428662</v>
      </c>
      <c r="H111" s="10">
        <v>89.815104864105507</v>
      </c>
      <c r="I111" s="10">
        <v>105.55105907780981</v>
      </c>
      <c r="J111" s="5" t="str">
        <f t="shared" si="2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0">
        <v>126.78075370473283</v>
      </c>
      <c r="F112" s="11">
        <v>127.9662933912211</v>
      </c>
      <c r="G112" s="10">
        <v>225.73548434004795</v>
      </c>
      <c r="H112" s="10">
        <v>191.29833738764626</v>
      </c>
      <c r="I112" s="10">
        <v>324.83660544293872</v>
      </c>
      <c r="J112" s="5" t="str">
        <f t="shared" si="2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0">
        <v>173.34761187410157</v>
      </c>
      <c r="F113" s="11">
        <v>136.73577797329062</v>
      </c>
      <c r="G113" s="10">
        <v>260.99408029097208</v>
      </c>
      <c r="H113" s="10">
        <v>235.05179645982844</v>
      </c>
      <c r="I113" s="10">
        <v>345.81730866812819</v>
      </c>
      <c r="J113" s="5" t="str">
        <f t="shared" ref="J113:J144" si="3">IF(AND(I113&lt;$M$21,I113&gt;$M$22),"Normal","Outliers")</f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0">
        <v>30.467902282599862</v>
      </c>
      <c r="F114" s="11">
        <v>26.152251871135494</v>
      </c>
      <c r="G114" s="10">
        <v>12.192975796944785</v>
      </c>
      <c r="H114" s="10" t="s">
        <v>184</v>
      </c>
      <c r="I114" s="10" t="s">
        <v>184</v>
      </c>
      <c r="J114" s="5" t="str">
        <f t="shared" si="3"/>
        <v>Outliers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0">
        <v>426.14771673566833</v>
      </c>
      <c r="F115" s="11">
        <v>764.65024508198701</v>
      </c>
      <c r="G115" s="10">
        <v>1067.2708296882608</v>
      </c>
      <c r="H115" s="10">
        <v>602.52037101392739</v>
      </c>
      <c r="I115" s="10">
        <v>1066.5328531932541</v>
      </c>
      <c r="J115" s="5" t="str">
        <f t="shared" si="3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0">
        <v>129.40864495934437</v>
      </c>
      <c r="F116" s="11">
        <v>99.877574888789766</v>
      </c>
      <c r="G116" s="10">
        <v>144.81871425635373</v>
      </c>
      <c r="H116" s="10">
        <v>121.88636931910925</v>
      </c>
      <c r="I116" s="10" t="s">
        <v>184</v>
      </c>
      <c r="J116" s="5" t="str">
        <f t="shared" si="3"/>
        <v>Outliers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0">
        <v>116.78700136282954</v>
      </c>
      <c r="F117" s="11">
        <v>158.41127905997368</v>
      </c>
      <c r="G117" s="10">
        <v>176.6123214396666</v>
      </c>
      <c r="H117" s="10">
        <v>182.18033119823534</v>
      </c>
      <c r="I117" s="10" t="s">
        <v>184</v>
      </c>
      <c r="J117" s="5" t="str">
        <f t="shared" si="3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0">
        <v>563.93232595988991</v>
      </c>
      <c r="F118" s="11">
        <v>378.2216367535583</v>
      </c>
      <c r="G118" s="10">
        <v>373.85827658871619</v>
      </c>
      <c r="H118" s="10">
        <v>442.74021203992993</v>
      </c>
      <c r="I118" s="10">
        <v>673.92891209747609</v>
      </c>
      <c r="J118" s="5" t="str">
        <f t="shared" si="3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0">
        <v>79.835465459028228</v>
      </c>
      <c r="F119" s="11">
        <v>56.84727967814208</v>
      </c>
      <c r="G119" s="10">
        <v>79.057027746565737</v>
      </c>
      <c r="H119" s="10">
        <v>89.354254155832081</v>
      </c>
      <c r="I119" s="10">
        <v>103.46919556667858</v>
      </c>
      <c r="J119" s="5" t="str">
        <f t="shared" si="3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0">
        <v>238.12712152993464</v>
      </c>
      <c r="F120" s="11">
        <v>200.49493088701863</v>
      </c>
      <c r="G120" s="10">
        <v>216.93286989751593</v>
      </c>
      <c r="H120" s="10">
        <v>184.83015349047662</v>
      </c>
      <c r="I120" s="10">
        <v>347.41231988593472</v>
      </c>
      <c r="J120" s="5" t="str">
        <f t="shared" si="3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0">
        <v>687.14580487802777</v>
      </c>
      <c r="F121" s="11">
        <v>476.48777223009381</v>
      </c>
      <c r="G121" s="10">
        <v>730.24629840793602</v>
      </c>
      <c r="H121" s="10">
        <v>493.40905560691726</v>
      </c>
      <c r="I121" s="10">
        <v>623.11089743589741</v>
      </c>
      <c r="J121" s="5" t="str">
        <f t="shared" si="3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0">
        <v>855.64306364488584</v>
      </c>
      <c r="F122" s="11">
        <v>225.67846009556604</v>
      </c>
      <c r="G122" s="10">
        <v>241.26668865129307</v>
      </c>
      <c r="H122" s="10">
        <v>144.52057307029693</v>
      </c>
      <c r="I122" s="10" t="s">
        <v>184</v>
      </c>
      <c r="J122" s="5" t="str">
        <f t="shared" si="3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0">
        <v>197.44251871521726</v>
      </c>
      <c r="F123" s="11">
        <v>207.68074799696274</v>
      </c>
      <c r="G123" s="10">
        <v>225.70182439155005</v>
      </c>
      <c r="H123" s="10">
        <v>337.07464453082105</v>
      </c>
      <c r="I123" s="10">
        <v>101.48075970977381</v>
      </c>
      <c r="J123" s="5" t="str">
        <f t="shared" si="3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0">
        <v>15.422563119169544</v>
      </c>
      <c r="F124" s="11">
        <v>28.451897161918115</v>
      </c>
      <c r="G124" s="10">
        <v>134.35486080508559</v>
      </c>
      <c r="H124" s="10">
        <v>34.405546255924428</v>
      </c>
      <c r="I124" s="10">
        <v>630.85018132975142</v>
      </c>
      <c r="J124" s="5" t="str">
        <f t="shared" si="3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0">
        <v>202.31697623357374</v>
      </c>
      <c r="F125" s="11">
        <v>217.43918379162443</v>
      </c>
      <c r="G125" s="10">
        <v>190.92017611909466</v>
      </c>
      <c r="H125" s="10">
        <v>192.64213833145072</v>
      </c>
      <c r="I125" s="10">
        <v>250.975936810967</v>
      </c>
      <c r="J125" s="5" t="str">
        <f t="shared" si="3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0">
        <v>99.654926785896222</v>
      </c>
      <c r="F126" s="11">
        <v>99.576465174118781</v>
      </c>
      <c r="G126" s="10">
        <v>88.109798825923903</v>
      </c>
      <c r="H126" s="10">
        <v>72.509300922397117</v>
      </c>
      <c r="I126" s="10">
        <v>65.314061855670104</v>
      </c>
      <c r="J126" s="5" t="str">
        <f t="shared" si="3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0">
        <v>140.36665364981843</v>
      </c>
      <c r="F127" s="11">
        <v>50.299681343449684</v>
      </c>
      <c r="G127" s="10">
        <v>95.11326099133089</v>
      </c>
      <c r="H127" s="10">
        <v>30.240710012711826</v>
      </c>
      <c r="I127" s="10">
        <v>8.8391358472322956</v>
      </c>
      <c r="J127" s="5" t="str">
        <f t="shared" si="3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0">
        <v>367.07856591031668</v>
      </c>
      <c r="F128" s="11">
        <v>430.29642689277364</v>
      </c>
      <c r="G128" s="10">
        <v>765.28463926339396</v>
      </c>
      <c r="H128" s="10">
        <v>317.56022891820606</v>
      </c>
      <c r="I128" s="10">
        <v>438.15881497725798</v>
      </c>
      <c r="J128" s="5" t="str">
        <f t="shared" si="3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0">
        <v>77.25962283292003</v>
      </c>
      <c r="F129" s="11">
        <v>88.73344152222937</v>
      </c>
      <c r="G129" s="10">
        <v>178.33407630032855</v>
      </c>
      <c r="H129" s="10">
        <v>186.57793545360718</v>
      </c>
      <c r="I129" s="10">
        <v>746.51591275105659</v>
      </c>
      <c r="J129" s="5" t="str">
        <f t="shared" si="3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0">
        <v>369.20979442571536</v>
      </c>
      <c r="F130" s="11">
        <v>221.15494006423307</v>
      </c>
      <c r="G130" s="10">
        <v>302.28624350551604</v>
      </c>
      <c r="H130" s="10">
        <v>228.01553400299693</v>
      </c>
      <c r="I130" s="10">
        <v>200.05888115996166</v>
      </c>
      <c r="J130" s="5" t="str">
        <f t="shared" si="3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0" t="s">
        <v>184</v>
      </c>
      <c r="F131" s="11">
        <v>101.24555171770248</v>
      </c>
      <c r="G131" s="10">
        <v>3.4654243311950124</v>
      </c>
      <c r="H131" s="10">
        <v>54.028018767720177</v>
      </c>
      <c r="I131" s="10" t="s">
        <v>184</v>
      </c>
      <c r="J131" s="5" t="str">
        <f t="shared" si="3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0">
        <v>227.78952963040484</v>
      </c>
      <c r="F132" s="11">
        <v>290.79637477390833</v>
      </c>
      <c r="G132" s="10">
        <v>353.9320148397162</v>
      </c>
      <c r="H132" s="10">
        <v>174.91118609833791</v>
      </c>
      <c r="I132" s="10">
        <v>450.6059833946324</v>
      </c>
      <c r="J132" s="5" t="str">
        <f t="shared" si="3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0">
        <v>243.02224999594191</v>
      </c>
      <c r="F133" s="11">
        <v>403.66210010512555</v>
      </c>
      <c r="G133" s="10">
        <v>651.84171767816053</v>
      </c>
      <c r="H133" s="10">
        <v>211.99613621707465</v>
      </c>
      <c r="I133" s="10">
        <v>373.45606324252969</v>
      </c>
      <c r="J133" s="5" t="str">
        <f t="shared" si="3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0">
        <v>14.240502922092981</v>
      </c>
      <c r="F134" s="11">
        <v>41.738223857247341</v>
      </c>
      <c r="G134" s="10">
        <v>56.706493280095017</v>
      </c>
      <c r="H134" s="10">
        <v>64.803683282636456</v>
      </c>
      <c r="I134" s="10">
        <v>680.6370998482837</v>
      </c>
      <c r="J134" s="5" t="str">
        <f t="shared" si="3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0">
        <v>59.835948606440276</v>
      </c>
      <c r="F135" s="11">
        <v>16.924852280208892</v>
      </c>
      <c r="G135" s="10">
        <v>87.719077694741429</v>
      </c>
      <c r="H135" s="10">
        <v>73.906796254123236</v>
      </c>
      <c r="I135" s="10">
        <v>541.80014902447795</v>
      </c>
      <c r="J135" s="5" t="str">
        <f t="shared" si="3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0">
        <v>41.581441442836294</v>
      </c>
      <c r="F136" s="11">
        <v>175.83249771444065</v>
      </c>
      <c r="G136" s="10">
        <v>257.2734247485655</v>
      </c>
      <c r="H136" s="10">
        <v>213.90651762181272</v>
      </c>
      <c r="I136" s="10">
        <v>214.41852150784189</v>
      </c>
      <c r="J136" s="5" t="str">
        <f t="shared" si="3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0">
        <v>71.602363400900629</v>
      </c>
      <c r="F137" s="11">
        <v>28.508242148128346</v>
      </c>
      <c r="G137" s="10">
        <v>70.899452202773901</v>
      </c>
      <c r="H137" s="10">
        <v>54.534331756701341</v>
      </c>
      <c r="I137" s="10">
        <v>337.4204726735598</v>
      </c>
      <c r="J137" s="5" t="str">
        <f t="shared" si="3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0">
        <v>567.51844973373466</v>
      </c>
      <c r="F138" s="11">
        <v>561.70665109000311</v>
      </c>
      <c r="G138" s="10">
        <v>892.11988659797669</v>
      </c>
      <c r="H138" s="10">
        <v>500.57175525030334</v>
      </c>
      <c r="I138" s="10">
        <v>800.76888064316631</v>
      </c>
      <c r="J138" s="5" t="str">
        <f t="shared" si="3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0">
        <v>355.98418349272532</v>
      </c>
      <c r="F139" s="11">
        <v>549.16874961173869</v>
      </c>
      <c r="G139" s="10">
        <v>1505.3141280517698</v>
      </c>
      <c r="H139" s="10">
        <v>385.2949179407392</v>
      </c>
      <c r="I139" s="10" t="s">
        <v>184</v>
      </c>
      <c r="J139" s="5" t="str">
        <f t="shared" si="3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0">
        <v>161.68118083471452</v>
      </c>
      <c r="F140" s="11">
        <v>131.15561760178937</v>
      </c>
      <c r="G140" s="10">
        <v>323.71252223107069</v>
      </c>
      <c r="H140" s="10">
        <v>587.43026994632157</v>
      </c>
      <c r="I140" s="10">
        <v>1662.0546203296437</v>
      </c>
      <c r="J140" s="5" t="str">
        <f t="shared" si="3"/>
        <v>Outliers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0">
        <v>23.355249715265476</v>
      </c>
      <c r="F141" s="11">
        <v>25.467783647498848</v>
      </c>
      <c r="G141" s="10">
        <v>24.931915212727521</v>
      </c>
      <c r="H141" s="10">
        <v>134.55337809676979</v>
      </c>
      <c r="I141" s="10">
        <v>279.26045813817331</v>
      </c>
      <c r="J141" s="5" t="str">
        <f t="shared" si="3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0">
        <v>412.74133835890103</v>
      </c>
      <c r="F142" s="11">
        <v>316.66579740253422</v>
      </c>
      <c r="G142" s="10">
        <v>696.66299020132783</v>
      </c>
      <c r="H142" s="10">
        <v>232.98434146903827</v>
      </c>
      <c r="I142" s="10">
        <v>584.38954474987713</v>
      </c>
      <c r="J142" s="5" t="str">
        <f t="shared" si="3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0">
        <v>119.42078407858364</v>
      </c>
      <c r="F143" s="11">
        <v>105.10479774766861</v>
      </c>
      <c r="G143" s="10">
        <v>128.45260500914802</v>
      </c>
      <c r="H143" s="10">
        <v>110.66598479747208</v>
      </c>
      <c r="I143" s="10">
        <v>216.36305580470304</v>
      </c>
      <c r="J143" s="5" t="str">
        <f t="shared" si="3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0">
        <v>75.311044265152447</v>
      </c>
      <c r="F144" s="11">
        <v>220.94722751520592</v>
      </c>
      <c r="G144" s="10">
        <v>375.19497537942567</v>
      </c>
      <c r="H144" s="10">
        <v>304.9183013893005</v>
      </c>
      <c r="I144" s="10">
        <v>528.04205575508809</v>
      </c>
      <c r="J144" s="5" t="str">
        <f t="shared" si="3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0">
        <v>367.07607876828655</v>
      </c>
      <c r="F145" s="11">
        <v>411.79034782125933</v>
      </c>
      <c r="G145" s="10">
        <v>501.51440044565771</v>
      </c>
      <c r="H145" s="10">
        <v>555.94694814448837</v>
      </c>
      <c r="I145" s="10">
        <v>519.5180107193479</v>
      </c>
      <c r="J145" s="5" t="str">
        <f t="shared" ref="J145:J160" si="4">IF(AND(I145&lt;$M$21,I145&gt;$M$22),"Normal","Outliers")</f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0">
        <v>228.66732957459732</v>
      </c>
      <c r="F146" s="11">
        <v>235.31925781057191</v>
      </c>
      <c r="G146" s="10">
        <v>293.37631162325113</v>
      </c>
      <c r="H146" s="10">
        <v>273.55051437647637</v>
      </c>
      <c r="I146" s="10">
        <v>531.46874442240949</v>
      </c>
      <c r="J146" s="5" t="str">
        <f t="shared" si="4"/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0">
        <v>195.24188269287507</v>
      </c>
      <c r="F147" s="11">
        <v>248.92939941243964</v>
      </c>
      <c r="G147" s="10">
        <v>305.19131427628764</v>
      </c>
      <c r="H147" s="10">
        <v>396.98791228199485</v>
      </c>
      <c r="I147" s="10">
        <v>497.75638047811509</v>
      </c>
      <c r="J147" s="5" t="str">
        <f t="shared" si="4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0">
        <v>129.79281824436811</v>
      </c>
      <c r="F148" s="11">
        <v>152.40796457098469</v>
      </c>
      <c r="G148" s="10">
        <v>113.47592044192841</v>
      </c>
      <c r="H148" s="10">
        <v>107.17217335680684</v>
      </c>
      <c r="I148" s="10">
        <v>220.63795096153845</v>
      </c>
      <c r="J148" s="5" t="str">
        <f t="shared" si="4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0">
        <v>772.62331007486739</v>
      </c>
      <c r="F149" s="11">
        <v>555.18722418236564</v>
      </c>
      <c r="G149" s="10">
        <v>573.31358560155718</v>
      </c>
      <c r="H149" s="10">
        <v>470.49005928411003</v>
      </c>
      <c r="I149" s="10">
        <v>1154.5304711958256</v>
      </c>
      <c r="J149" s="5" t="str">
        <f t="shared" si="4"/>
        <v>Outliers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0">
        <v>14.441909864455466</v>
      </c>
      <c r="F150" s="11">
        <v>29.567518332026484</v>
      </c>
      <c r="G150" s="10">
        <v>45.272692663550266</v>
      </c>
      <c r="H150" s="10">
        <v>134.67526620804921</v>
      </c>
      <c r="I150" s="10">
        <v>194.64355833394984</v>
      </c>
      <c r="J150" s="5" t="str">
        <f t="shared" si="4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0">
        <v>33.956943822106602</v>
      </c>
      <c r="F151" s="11">
        <v>14.944846008352261</v>
      </c>
      <c r="G151" s="10">
        <v>9.9092621046762055</v>
      </c>
      <c r="H151" s="10">
        <v>8.8978346864358073</v>
      </c>
      <c r="I151" s="10">
        <v>71.020633327504811</v>
      </c>
      <c r="J151" s="5" t="str">
        <f t="shared" si="4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0">
        <v>317.8751434076774</v>
      </c>
      <c r="F152" s="11">
        <v>310.51754926434586</v>
      </c>
      <c r="G152" s="10">
        <v>413.66146615503538</v>
      </c>
      <c r="H152" s="10">
        <v>461.80419732848941</v>
      </c>
      <c r="I152" s="10">
        <v>721.79380593098028</v>
      </c>
      <c r="J152" s="5" t="str">
        <f t="shared" si="4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0">
        <v>415.2832083217578</v>
      </c>
      <c r="F153" s="11">
        <v>379.81959920104197</v>
      </c>
      <c r="G153" s="10">
        <v>617.05009690726138</v>
      </c>
      <c r="H153" s="10">
        <v>281.67401803630145</v>
      </c>
      <c r="I153" s="10">
        <v>662.14435549936798</v>
      </c>
      <c r="J153" s="5" t="str">
        <f t="shared" si="4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0">
        <v>30.465537576538239</v>
      </c>
      <c r="F154" s="11">
        <v>186.93979423215777</v>
      </c>
      <c r="G154" s="10">
        <v>327.85823805587211</v>
      </c>
      <c r="H154" s="10">
        <v>160.40436902073449</v>
      </c>
      <c r="I154" s="10">
        <v>646.66092852605527</v>
      </c>
      <c r="J154" s="5" t="str">
        <f t="shared" si="4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0">
        <v>163.83541800758033</v>
      </c>
      <c r="F155" s="11">
        <v>166.03624047631686</v>
      </c>
      <c r="G155" s="10">
        <v>202.57177072787462</v>
      </c>
      <c r="H155" s="10">
        <v>176.52595212824829</v>
      </c>
      <c r="I155" s="10">
        <v>604.47998051195623</v>
      </c>
      <c r="J155" s="5" t="str">
        <f t="shared" si="4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0">
        <v>228.2273267822938</v>
      </c>
      <c r="F156" s="11">
        <v>373.6275456524574</v>
      </c>
      <c r="G156" s="10">
        <v>390.30467904069866</v>
      </c>
      <c r="H156" s="10">
        <v>259.29680199504821</v>
      </c>
      <c r="I156" s="10">
        <v>471.39479131273248</v>
      </c>
      <c r="J156" s="5" t="str">
        <f t="shared" si="4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0">
        <v>119.49960319931196</v>
      </c>
      <c r="F157" s="11">
        <v>119.84487710593081</v>
      </c>
      <c r="G157" s="10">
        <v>156.01784283323056</v>
      </c>
      <c r="H157" s="10">
        <v>193.76637472298842</v>
      </c>
      <c r="I157" s="10" t="s">
        <v>184</v>
      </c>
      <c r="J157" s="5" t="str">
        <f t="shared" si="4"/>
        <v>Outliers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0">
        <v>53.215769654518148</v>
      </c>
      <c r="F158" s="11">
        <v>80.911214222074847</v>
      </c>
      <c r="G158" s="10">
        <v>119.66218767441154</v>
      </c>
      <c r="H158" s="10">
        <v>123.8081538813999</v>
      </c>
      <c r="I158" s="10">
        <v>158.36064352893069</v>
      </c>
      <c r="J158" s="5" t="str">
        <f t="shared" si="4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0">
        <v>259.54053680213195</v>
      </c>
      <c r="F159" s="11">
        <v>497.63286833173788</v>
      </c>
      <c r="G159" s="10">
        <v>479.11806205366292</v>
      </c>
      <c r="H159" s="10">
        <v>1077.5239755794823</v>
      </c>
      <c r="I159" s="10">
        <v>5453.7584007176265</v>
      </c>
      <c r="J159" s="5" t="str">
        <f t="shared" si="4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0">
        <v>288.79724109408562</v>
      </c>
      <c r="F160" s="11">
        <v>293.00981720661184</v>
      </c>
      <c r="G160" s="10">
        <v>417.05270668394212</v>
      </c>
      <c r="H160" s="10">
        <v>317.11185615945755</v>
      </c>
      <c r="I160" s="10">
        <v>371.73919157544475</v>
      </c>
      <c r="J160" s="5" t="str">
        <f t="shared" si="4"/>
        <v>Normal</v>
      </c>
    </row>
  </sheetData>
  <autoFilter ref="A3:J160" xr:uid="{00000000-0009-0000-00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Indica. 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Santos Chaves</cp:lastModifiedBy>
  <dcterms:created xsi:type="dcterms:W3CDTF">2022-12-13T13:41:51Z</dcterms:created>
  <dcterms:modified xsi:type="dcterms:W3CDTF">2024-01-28T21:48:10Z</dcterms:modified>
</cp:coreProperties>
</file>