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ODS 13\"/>
    </mc:Choice>
  </mc:AlternateContent>
  <xr:revisionPtr revIDLastSave="0" documentId="13_ncr:1_{166567CF-A6C3-4A91-B7D0-98EDB343F939}" xr6:coauthVersionLast="47" xr6:coauthVersionMax="47" xr10:uidLastSave="{00000000-0000-0000-0000-000000000000}"/>
  <bookViews>
    <workbookView xWindow="-120" yWindow="-120" windowWidth="29040" windowHeight="15840" xr2:uid="{8DC4A82F-FF16-4B54-98A3-146EA18D4DD6}"/>
  </bookViews>
  <sheets>
    <sheet name="Cálculo IDS" sheetId="1" r:id="rId1"/>
    <sheet name="Outlires" sheetId="2" r:id="rId2"/>
    <sheet name="Máximo e Mínimo" sheetId="3" r:id="rId3"/>
  </sheets>
  <definedNames>
    <definedName name="_xlnm._FilterDatabase" localSheetId="0" hidden="1">'Cálculo IDS'!$A$5:$H$162</definedName>
    <definedName name="_xlnm._FilterDatabase" localSheetId="1" hidden="1">Outlires!$A$5:$B$149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159" i="1"/>
  <c r="F141" i="1"/>
  <c r="F133" i="1"/>
  <c r="F124" i="1"/>
  <c r="F119" i="1"/>
  <c r="F118" i="1"/>
  <c r="F116" i="1"/>
  <c r="F100" i="1"/>
  <c r="F95" i="1"/>
  <c r="F91" i="1"/>
  <c r="F86" i="1"/>
  <c r="F81" i="1"/>
  <c r="F79" i="1"/>
  <c r="F78" i="1"/>
  <c r="F74" i="1"/>
  <c r="F70" i="1"/>
  <c r="F60" i="1"/>
  <c r="F4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9" i="1"/>
  <c r="F50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69" i="1"/>
  <c r="F71" i="1"/>
  <c r="F72" i="1"/>
  <c r="F73" i="1"/>
  <c r="F75" i="1"/>
  <c r="F76" i="1"/>
  <c r="F77" i="1"/>
  <c r="F80" i="1"/>
  <c r="F82" i="1"/>
  <c r="F83" i="1"/>
  <c r="F84" i="1"/>
  <c r="F85" i="1"/>
  <c r="F87" i="1"/>
  <c r="F88" i="1"/>
  <c r="F89" i="1"/>
  <c r="F90" i="1"/>
  <c r="F92" i="1"/>
  <c r="F93" i="1"/>
  <c r="F94" i="1"/>
  <c r="F96" i="1"/>
  <c r="F97" i="1"/>
  <c r="F98" i="1"/>
  <c r="F99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7" i="1"/>
  <c r="F120" i="1"/>
  <c r="F121" i="1"/>
  <c r="F122" i="1"/>
  <c r="F123" i="1"/>
  <c r="F125" i="1"/>
  <c r="F126" i="1"/>
  <c r="F127" i="1"/>
  <c r="F128" i="1"/>
  <c r="F129" i="1"/>
  <c r="F130" i="1"/>
  <c r="F131" i="1"/>
  <c r="F132" i="1"/>
  <c r="F134" i="1"/>
  <c r="F135" i="1"/>
  <c r="F136" i="1"/>
  <c r="F137" i="1"/>
  <c r="F138" i="1"/>
  <c r="F139" i="1"/>
  <c r="F140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60" i="1"/>
  <c r="F162" i="1"/>
  <c r="F19" i="1"/>
  <c r="D7" i="3"/>
  <c r="D8" i="3"/>
  <c r="E8" i="2"/>
  <c r="E9" i="2" s="1"/>
  <c r="E7" i="2"/>
  <c r="E6" i="2"/>
  <c r="E11" i="2" l="1"/>
  <c r="E10" i="2"/>
  <c r="G9" i="1"/>
  <c r="H9" i="1" s="1"/>
  <c r="G18" i="1"/>
  <c r="H18" i="1" s="1"/>
  <c r="G23" i="1"/>
  <c r="H23" i="1" s="1"/>
  <c r="G29" i="1"/>
  <c r="H29" i="1" s="1"/>
  <c r="G36" i="1"/>
  <c r="H36" i="1" s="1"/>
  <c r="G39" i="1"/>
  <c r="H39" i="1" s="1"/>
  <c r="G43" i="1"/>
  <c r="H43" i="1" s="1"/>
  <c r="G51" i="1"/>
  <c r="H51" i="1" s="1"/>
  <c r="G59" i="1"/>
  <c r="H59" i="1" s="1"/>
  <c r="G63" i="1"/>
  <c r="H63" i="1" s="1"/>
  <c r="G69" i="1"/>
  <c r="H69" i="1" s="1"/>
  <c r="G73" i="1"/>
  <c r="H73" i="1" s="1"/>
  <c r="G84" i="1"/>
  <c r="H84" i="1" s="1"/>
  <c r="G99" i="1"/>
  <c r="H99" i="1" s="1"/>
  <c r="G104" i="1"/>
  <c r="H104" i="1" s="1"/>
  <c r="G105" i="1"/>
  <c r="H105" i="1" s="1"/>
  <c r="G106" i="1"/>
  <c r="H106" i="1" s="1"/>
  <c r="G107" i="1"/>
  <c r="H107" i="1" s="1"/>
  <c r="G108" i="1"/>
  <c r="H108" i="1" s="1"/>
  <c r="G110" i="1"/>
  <c r="H110" i="1" s="1"/>
  <c r="G111" i="1"/>
  <c r="H111" i="1" s="1"/>
  <c r="G117" i="1"/>
  <c r="H117" i="1" s="1"/>
  <c r="G120" i="1"/>
  <c r="H120" i="1" s="1"/>
  <c r="G123" i="1"/>
  <c r="H123" i="1" s="1"/>
  <c r="G126" i="1"/>
  <c r="H126" i="1" s="1"/>
  <c r="G131" i="1"/>
  <c r="H131" i="1" s="1"/>
  <c r="G136" i="1"/>
  <c r="H136" i="1" s="1"/>
  <c r="G140" i="1"/>
  <c r="H140" i="1" s="1"/>
  <c r="G142" i="1"/>
  <c r="H142" i="1" s="1"/>
  <c r="G144" i="1"/>
  <c r="H144" i="1" s="1"/>
  <c r="G151" i="1"/>
  <c r="H151" i="1" s="1"/>
  <c r="G154" i="1"/>
  <c r="H154" i="1" s="1"/>
  <c r="G155" i="1"/>
  <c r="H155" i="1" s="1"/>
  <c r="G156" i="1"/>
  <c r="H156" i="1" s="1"/>
  <c r="G157" i="1"/>
  <c r="H157" i="1" s="1"/>
  <c r="G161" i="1"/>
  <c r="H161" i="1" s="1"/>
  <c r="G7" i="1"/>
  <c r="H7" i="1" s="1"/>
  <c r="G8" i="1"/>
  <c r="H8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9" i="1"/>
  <c r="H19" i="1" s="1"/>
  <c r="G20" i="1"/>
  <c r="H20" i="1" s="1"/>
  <c r="G21" i="1"/>
  <c r="H21" i="1" s="1"/>
  <c r="G22" i="1"/>
  <c r="H22" i="1" s="1"/>
  <c r="G24" i="1"/>
  <c r="H24" i="1" s="1"/>
  <c r="G25" i="1"/>
  <c r="H25" i="1" s="1"/>
  <c r="G26" i="1"/>
  <c r="H26" i="1" s="1"/>
  <c r="G27" i="1"/>
  <c r="H27" i="1" s="1"/>
  <c r="G28" i="1"/>
  <c r="H28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7" i="1"/>
  <c r="H37" i="1" s="1"/>
  <c r="G38" i="1"/>
  <c r="H38" i="1" s="1"/>
  <c r="G40" i="1"/>
  <c r="H40" i="1" s="1"/>
  <c r="G41" i="1"/>
  <c r="H41" i="1" s="1"/>
  <c r="G42" i="1"/>
  <c r="H42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60" i="1"/>
  <c r="H60" i="1" s="1"/>
  <c r="G61" i="1"/>
  <c r="H61" i="1" s="1"/>
  <c r="G62" i="1"/>
  <c r="H62" i="1" s="1"/>
  <c r="G64" i="1"/>
  <c r="H64" i="1" s="1"/>
  <c r="G65" i="1"/>
  <c r="H65" i="1" s="1"/>
  <c r="G66" i="1"/>
  <c r="H66" i="1" s="1"/>
  <c r="G67" i="1"/>
  <c r="H67" i="1" s="1"/>
  <c r="G68" i="1"/>
  <c r="H68" i="1" s="1"/>
  <c r="G70" i="1"/>
  <c r="H70" i="1" s="1"/>
  <c r="G71" i="1"/>
  <c r="H71" i="1" s="1"/>
  <c r="G72" i="1"/>
  <c r="H72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100" i="1"/>
  <c r="H100" i="1" s="1"/>
  <c r="G101" i="1"/>
  <c r="H101" i="1" s="1"/>
  <c r="G102" i="1"/>
  <c r="H102" i="1" s="1"/>
  <c r="G103" i="1"/>
  <c r="H103" i="1" s="1"/>
  <c r="G109" i="1"/>
  <c r="H109" i="1" s="1"/>
  <c r="G112" i="1"/>
  <c r="H112" i="1" s="1"/>
  <c r="G113" i="1"/>
  <c r="H113" i="1" s="1"/>
  <c r="G114" i="1"/>
  <c r="H114" i="1" s="1"/>
  <c r="G115" i="1"/>
  <c r="H115" i="1" s="1"/>
  <c r="G116" i="1"/>
  <c r="H116" i="1" s="1"/>
  <c r="G118" i="1"/>
  <c r="H118" i="1" s="1"/>
  <c r="G119" i="1"/>
  <c r="H119" i="1" s="1"/>
  <c r="G121" i="1"/>
  <c r="H121" i="1" s="1"/>
  <c r="G122" i="1"/>
  <c r="H122" i="1" s="1"/>
  <c r="G124" i="1"/>
  <c r="H124" i="1" s="1"/>
  <c r="G125" i="1"/>
  <c r="H125" i="1" s="1"/>
  <c r="G127" i="1"/>
  <c r="H127" i="1" s="1"/>
  <c r="G128" i="1"/>
  <c r="H128" i="1" s="1"/>
  <c r="G129" i="1"/>
  <c r="H129" i="1" s="1"/>
  <c r="G130" i="1"/>
  <c r="H130" i="1" s="1"/>
  <c r="G132" i="1"/>
  <c r="H132" i="1" s="1"/>
  <c r="G133" i="1"/>
  <c r="H133" i="1" s="1"/>
  <c r="G134" i="1"/>
  <c r="H134" i="1" s="1"/>
  <c r="G135" i="1"/>
  <c r="H135" i="1" s="1"/>
  <c r="G137" i="1"/>
  <c r="H137" i="1" s="1"/>
  <c r="G138" i="1"/>
  <c r="H138" i="1" s="1"/>
  <c r="G139" i="1"/>
  <c r="H139" i="1" s="1"/>
  <c r="G141" i="1"/>
  <c r="H141" i="1" s="1"/>
  <c r="G143" i="1"/>
  <c r="H143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2" i="1"/>
  <c r="H152" i="1" s="1"/>
  <c r="G153" i="1"/>
  <c r="H153" i="1" s="1"/>
  <c r="G158" i="1"/>
  <c r="H158" i="1" s="1"/>
  <c r="G159" i="1"/>
  <c r="H159" i="1" s="1"/>
  <c r="G160" i="1"/>
  <c r="H160" i="1" s="1"/>
  <c r="G162" i="1"/>
  <c r="H162" i="1" s="1"/>
  <c r="B149" i="2" l="1"/>
  <c r="B137" i="2"/>
  <c r="B125" i="2"/>
  <c r="B113" i="2"/>
  <c r="B101" i="2"/>
  <c r="B89" i="2"/>
  <c r="B77" i="2"/>
  <c r="B65" i="2"/>
  <c r="B53" i="2"/>
  <c r="B41" i="2"/>
  <c r="B29" i="2"/>
  <c r="B17" i="2"/>
  <c r="B148" i="2"/>
  <c r="B136" i="2"/>
  <c r="B124" i="2"/>
  <c r="B112" i="2"/>
  <c r="B100" i="2"/>
  <c r="B88" i="2"/>
  <c r="B76" i="2"/>
  <c r="B64" i="2"/>
  <c r="B52" i="2"/>
  <c r="B40" i="2"/>
  <c r="B28" i="2"/>
  <c r="B16" i="2"/>
  <c r="B8" i="2"/>
  <c r="B103" i="2"/>
  <c r="B43" i="2"/>
  <c r="B102" i="2"/>
  <c r="B30" i="2"/>
  <c r="B147" i="2"/>
  <c r="B135" i="2"/>
  <c r="B123" i="2"/>
  <c r="B111" i="2"/>
  <c r="B99" i="2"/>
  <c r="B87" i="2"/>
  <c r="B75" i="2"/>
  <c r="B63" i="2"/>
  <c r="B51" i="2"/>
  <c r="B39" i="2"/>
  <c r="B27" i="2"/>
  <c r="B15" i="2"/>
  <c r="B146" i="2"/>
  <c r="B134" i="2"/>
  <c r="B122" i="2"/>
  <c r="B110" i="2"/>
  <c r="B98" i="2"/>
  <c r="B86" i="2"/>
  <c r="B74" i="2"/>
  <c r="B62" i="2"/>
  <c r="B50" i="2"/>
  <c r="B38" i="2"/>
  <c r="B26" i="2"/>
  <c r="B14" i="2"/>
  <c r="B7" i="2"/>
  <c r="B91" i="2"/>
  <c r="B19" i="2"/>
  <c r="B126" i="2"/>
  <c r="B145" i="2"/>
  <c r="B133" i="2"/>
  <c r="B121" i="2"/>
  <c r="B109" i="2"/>
  <c r="B97" i="2"/>
  <c r="B85" i="2"/>
  <c r="B73" i="2"/>
  <c r="B61" i="2"/>
  <c r="B49" i="2"/>
  <c r="B37" i="2"/>
  <c r="B25" i="2"/>
  <c r="B13" i="2"/>
  <c r="B144" i="2"/>
  <c r="B132" i="2"/>
  <c r="B120" i="2"/>
  <c r="B108" i="2"/>
  <c r="B96" i="2"/>
  <c r="B84" i="2"/>
  <c r="B72" i="2"/>
  <c r="B60" i="2"/>
  <c r="B48" i="2"/>
  <c r="B36" i="2"/>
  <c r="B24" i="2"/>
  <c r="B12" i="2"/>
  <c r="B6" i="2"/>
  <c r="B67" i="2"/>
  <c r="B66" i="2"/>
  <c r="B18" i="2"/>
  <c r="B143" i="2"/>
  <c r="B131" i="2"/>
  <c r="B119" i="2"/>
  <c r="B107" i="2"/>
  <c r="B95" i="2"/>
  <c r="B83" i="2"/>
  <c r="B71" i="2"/>
  <c r="B59" i="2"/>
  <c r="B47" i="2"/>
  <c r="B35" i="2"/>
  <c r="B23" i="2"/>
  <c r="B115" i="2"/>
  <c r="B90" i="2"/>
  <c r="B142" i="2"/>
  <c r="B130" i="2"/>
  <c r="B118" i="2"/>
  <c r="B106" i="2"/>
  <c r="B94" i="2"/>
  <c r="B82" i="2"/>
  <c r="B70" i="2"/>
  <c r="B58" i="2"/>
  <c r="B46" i="2"/>
  <c r="B34" i="2"/>
  <c r="B22" i="2"/>
  <c r="B11" i="2"/>
  <c r="B127" i="2"/>
  <c r="B31" i="2"/>
  <c r="B78" i="2"/>
  <c r="B42" i="2"/>
  <c r="B141" i="2"/>
  <c r="B129" i="2"/>
  <c r="B117" i="2"/>
  <c r="B105" i="2"/>
  <c r="B93" i="2"/>
  <c r="B81" i="2"/>
  <c r="B69" i="2"/>
  <c r="B57" i="2"/>
  <c r="B45" i="2"/>
  <c r="B33" i="2"/>
  <c r="B21" i="2"/>
  <c r="B79" i="2"/>
  <c r="B138" i="2"/>
  <c r="B54" i="2"/>
  <c r="B9" i="2"/>
  <c r="B140" i="2"/>
  <c r="B128" i="2"/>
  <c r="B116" i="2"/>
  <c r="B104" i="2"/>
  <c r="B92" i="2"/>
  <c r="B80" i="2"/>
  <c r="B68" i="2"/>
  <c r="B56" i="2"/>
  <c r="B44" i="2"/>
  <c r="B32" i="2"/>
  <c r="B20" i="2"/>
  <c r="B10" i="2"/>
  <c r="B139" i="2"/>
  <c r="B55" i="2"/>
  <c r="B114" i="2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tc={ED432FC2-BBA6-46E7-B61F-EBAFD37BE337}</author>
    <author>tc={D4334745-FDA4-4814-B48A-11212D90B8A4}</author>
    <author>tc={AC18BF18-F7F9-484C-A7B6-FC80EC2E5153}</author>
  </authors>
  <commentList>
    <comment ref="D9" authorId="0" shapeId="0" xr:uid="{ED432FC2-BBA6-46E7-B61F-EBAFD37BE3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D10" authorId="1" shapeId="0" xr:uid="{D4334745-FDA4-4814-B48A-11212D90B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D11" authorId="2" shapeId="0" xr:uid="{AC18BF18-F7F9-484C-A7B6-FC80EC2E51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<sst xmlns="http://schemas.openxmlformats.org/spreadsheetml/2006/main" count="350" uniqueCount="197">
  <si>
    <t>Meta 1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</si>
  <si>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</si>
  <si>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</si>
  <si>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</si>
  <si>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</si>
  <si>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</si>
  <si>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</si>
  <si>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</si>
  <si>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</si>
  <si>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</si>
  <si>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</si>
  <si>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</si>
  <si>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</si>
  <si>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</si>
  <si>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</si>
  <si>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</si>
  <si>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</si>
  <si>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</si>
  <si>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</si>
  <si>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</si>
  <si>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</si>
  <si>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</si>
  <si>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</si>
  <si>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</si>
  <si>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</si>
  <si>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</si>
  <si>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</si>
  <si>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</si>
  <si>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</si>
  <si>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</si>
  <si>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</si>
  <si>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</si>
  <si>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</si>
  <si>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</si>
  <si>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</si>
  <si>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</si>
  <si>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</si>
  <si>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</si>
  <si>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</si>
  <si>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</si>
  <si>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</si>
  <si>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</si>
  <si>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</si>
  <si>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</si>
  <si>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</si>
  <si>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</si>
  <si>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</si>
  <si>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</si>
  <si>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</si>
  <si>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</si>
  <si>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</si>
  <si>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</si>
  <si>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</si>
  <si>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</si>
  <si>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</si>
  <si>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</si>
  <si>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</si>
  <si>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</si>
  <si>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</si>
  <si>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</si>
  <si>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</si>
  <si>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</si>
  <si>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</si>
  <si>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</si>
  <si>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</si>
  <si>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</si>
  <si>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</si>
  <si>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</si>
  <si>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</si>
  <si>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</si>
  <si>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</si>
  <si>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</si>
  <si>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</si>
  <si>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</si>
  <si>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</si>
  <si>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</si>
  <si>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</si>
  <si>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</si>
  <si>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</si>
  <si>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</si>
  <si>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</si>
  <si>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</si>
  <si>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</si>
  <si>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</si>
  <si>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</si>
  <si>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</si>
  <si>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</si>
  <si>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</si>
  <si>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</si>
  <si>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</si>
  <si>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</si>
  <si>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</si>
  <si>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</si>
  <si>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</si>
  <si>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</si>
  <si>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</si>
  <si>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</si>
  <si>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</si>
  <si>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</si>
  <si>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</si>
  <si>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</si>
  <si>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</si>
  <si>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</si>
  <si>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</si>
  <si>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</si>
  <si>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</si>
  <si>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</si>
  <si>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</si>
  <si>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</si>
  <si>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</si>
  <si>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</si>
  <si>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</si>
  <si>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</si>
  <si>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</si>
  <si>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</si>
  <si>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</si>
  <si>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</si>
  <si>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</si>
  <si>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</si>
  <si>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</si>
  <si>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</si>
  <si>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</si>
  <si>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</si>
  <si>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</si>
  <si>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</si>
  <si>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</si>
  <si>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</si>
  <si>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</si>
  <si>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</si>
  <si>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</si>
  <si>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</si>
  <si>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</si>
  <si>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</si>
  <si>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</si>
  <si>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</si>
  <si>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</si>
  <si>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</si>
  <si>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</si>
  <si>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</si>
  <si>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</si>
  <si>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</si>
  <si>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</si>
  <si>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</si>
  <si>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</si>
  <si>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</si>
  <si>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</si>
  <si>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</si>
  <si>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</si>
  <si>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</si>
  <si>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</si>
  <si>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</si>
  <si>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</si>
  <si>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</si>
  <si>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</si>
  <si>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</si>
  <si>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</si>
  <si>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</si>
  <si>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</si>
  <si>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</si>
  <si>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</si>
  <si>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</si>
  <si>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</si>
  <si>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</si>
  <si>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</si>
  <si>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</si>
  <si>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</si>
  <si>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</si>
  <si>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</si>
  <si>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</si>
  <si>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</si>
  <si>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</si>
  <si>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</si>
  <si>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</si>
  <si>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</si>
  <si>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</si>
  <si>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</si>
  <si>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</si>
  <si>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Gastos municipais per capita relacionados a prevenção de desastres</t>
  </si>
  <si>
    <t>-</t>
  </si>
  <si>
    <t>Escore Valor (%)</t>
  </si>
  <si>
    <t>Obs. 01: Os valores de Normalização do estado e RI's correspodem a média dos resultados dos municípios.</t>
  </si>
  <si>
    <t>Obs. 02: Como os valores outliers estão fora da faixa de normalidade, é possivel que após o calculo dos escores apareçam numeros negativos. Caso isso aconteça, deve-se substituí-los por zero (0) ou 100, a depender se o indicador for positivo ou negativo.</t>
  </si>
  <si>
    <t>Máximo</t>
  </si>
  <si>
    <t>Mínimo</t>
  </si>
  <si>
    <t>Método de identificação de Outliers</t>
  </si>
  <si>
    <t>Obs.: Onde houver zero ou (-)  como resultado, deve-se atribuir o valor 0,0001</t>
  </si>
  <si>
    <t>Indicador</t>
  </si>
  <si>
    <t>Identificação</t>
  </si>
  <si>
    <t>Média</t>
  </si>
  <si>
    <t>Quartil 1</t>
  </si>
  <si>
    <t>Quartil 3</t>
  </si>
  <si>
    <t>IQR</t>
  </si>
  <si>
    <t>Lim. Superior</t>
  </si>
  <si>
    <t>Lim. Inferior</t>
  </si>
  <si>
    <t>Identificação de Máximos e Minimos</t>
  </si>
  <si>
    <t>Para classificação de pior cenário e melhor cenário é preciso antes identificar o valor máximo e o valor mínimo da série</t>
  </si>
  <si>
    <t>Indicador Sem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</si>
</sst>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#,##0.0"/>
    <numFmt numFmtId="167" formatCode="_-* #,##0.0_-;\-* #,##0.0_-;_-* &quot;-&quot;??_-;_-@_-"/>
    <numFmt numFmtId="168" formatCode="#,##0_ ;\-#,##0\ 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5" fontId="1" fillId="0" borderId="0" xfId="0" applyNumberFormat="1" applyFont="1"/>
    <xf numFmtId="0" fontId="2" fillId="0" borderId="0" xfId="0" applyFont="1"/>
    <xf numFmtId="3" fontId="1" fillId="0" borderId="0" xfId="0" applyNumberFormat="1" applyFont="1"/>
    <xf numFmtId="0" fontId="5" fillId="0" borderId="0" xfId="0" applyFont="1"/>
    <xf numFmtId="0" fontId="2" fillId="5" borderId="0" xfId="0" applyFont="1" applyFill="1"/>
    <xf numFmtId="166" fontId="1" fillId="0" borderId="0" xfId="0" applyNumberFormat="1" applyFont="1"/>
    <xf numFmtId="167" fontId="1" fillId="0" borderId="0" xfId="1" applyNumberFormat="1" applyFont="1"/>
    <xf numFmtId="167" fontId="1" fillId="0" borderId="0" xfId="0" applyNumberFormat="1" applyFont="1"/>
    <xf numFmtId="168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EFE6EB74-C040-4840-834F-F96581949F5D}" userId="948a825891ae5175" providerId="Windows Live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1-05T22:08:01.60" personId="{EFE6EB74-C040-4840-834F-F96581949F5D}" id="{ED432FC2-BBA6-46E7-B61F-EBAFD37BE337}">
    <text>Amplitude Interquartil (IQR):
IQR = Q3 - Q1</text>
  </threadedComment>
  <threadedComment ref="D10" dT="2023-01-05T22:09:41.02" personId="{EFE6EB74-C040-4840-834F-F96581949F5D}" id="{D4334745-FDA4-4814-B48A-11212D90B8A4}">
    <text>L. sup. = Média + 1,5 x IQR</text>
  </threadedComment>
  <threadedComment ref="D11" dT="2023-01-05T22:10:27.72" personId="{EFE6EB74-C040-4840-834F-F96581949F5D}" id="{AC18BF18-F7F9-484C-A7B6-FC80EC2E5153}">
    <text>L. inf. = Média - 1,5 x IQR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01C2-9ED1-488E-A2D1-AF5CE85D7D5F}">
  <dimension ref="A1:H162"/>
  <sheetViews>
    <sheetView tabSelected="1" topLeftCell="A129" workbookViewId="0">
      <selection activeCell="G20" sqref="G20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5" width="9.140625" style="1"/>
    <col min="6" max="6" width="13.42578125" style="1" bestFit="1" customWidth="1"/>
    <col min="7" max="7" width="9.140625" style="1"/>
    <col min="8" max="8" width="7.85546875" style="3" bestFit="1" customWidth="1"/>
    <col min="9" max="16384" width="9.140625" style="1"/>
  </cols>
  <sheetData>
    <row r="1" spans="1:8" x14ac:dyDescent="0.2">
      <c r="D1" s="7" t="s">
        <v>182</v>
      </c>
      <c r="E1" s="1">
        <v>1405.07</v>
      </c>
      <c r="G1" s="1" t="s">
        <v>180</v>
      </c>
    </row>
    <row r="2" spans="1:8" x14ac:dyDescent="0.2">
      <c r="D2" s="7" t="s">
        <v>183</v>
      </c>
      <c r="E2" s="1">
        <v>0</v>
      </c>
      <c r="G2" s="1" t="s">
        <v>181</v>
      </c>
    </row>
    <row r="3" spans="1:8" x14ac:dyDescent="0.2">
      <c r="F3" s="2"/>
    </row>
    <row r="4" spans="1:8" ht="15" customHeight="1" x14ac:dyDescent="0.2">
      <c r="E4" s="4" t="s">
        <v>0</v>
      </c>
      <c r="F4" s="11" t="s">
        <v>179</v>
      </c>
      <c r="G4" s="12" t="s">
        <v>1</v>
      </c>
      <c r="H4" s="22" t="s">
        <v>2</v>
      </c>
    </row>
    <row r="5" spans="1:8" x14ac:dyDescent="0.2">
      <c r="A5" s="5" t="s">
        <v>3</v>
      </c>
      <c r="B5" s="5" t="s">
        <v>4</v>
      </c>
      <c r="C5" s="5" t="s">
        <v>5</v>
      </c>
      <c r="D5" s="5" t="s">
        <v>6</v>
      </c>
      <c r="E5" s="6" t="s">
        <v>177</v>
      </c>
      <c r="F5" s="7" t="s">
        <v>7</v>
      </c>
      <c r="G5" s="4" t="s">
        <v>0</v>
      </c>
      <c r="H5" s="22"/>
    </row>
    <row r="6" spans="1:8" x14ac:dyDescent="0.2">
      <c r="A6" s="5"/>
      <c r="B6" s="5"/>
      <c r="C6" s="5"/>
      <c r="D6" s="8" t="s">
        <v>8</v>
      </c>
      <c r="E6" s="13">
        <v>403.91223162100852</v>
      </c>
      <c r="F6" s="9">
        <v>29.986395558251324</v>
      </c>
      <c r="G6" s="9">
        <f>F6</f>
        <v>29.986395558251324</v>
      </c>
      <c r="H6" s="9">
        <f>AVERAGE(G6:G6)</f>
        <v>29.986395558251324</v>
      </c>
    </row>
    <row r="7" spans="1:8" x14ac:dyDescent="0.2">
      <c r="A7" s="5"/>
      <c r="B7" s="5"/>
      <c r="C7" s="5"/>
      <c r="D7" s="8" t="s">
        <v>9</v>
      </c>
      <c r="E7" s="13">
        <v>339.97332706560229</v>
      </c>
      <c r="F7" s="9">
        <v>29.043859815944995</v>
      </c>
      <c r="G7" s="9">
        <f t="shared" ref="G7:G69" si="0">F7</f>
        <v>29.043859815944995</v>
      </c>
      <c r="H7" s="9">
        <f t="shared" ref="H7:H70" si="1">AVERAGE(G7:G7)</f>
        <v>29.043859815944995</v>
      </c>
    </row>
    <row r="8" spans="1:8" x14ac:dyDescent="0.2">
      <c r="A8" s="5"/>
      <c r="B8" s="5"/>
      <c r="C8" s="5"/>
      <c r="D8" s="8" t="s">
        <v>10</v>
      </c>
      <c r="E8" s="13">
        <v>242.47111065016242</v>
      </c>
      <c r="F8" s="9">
        <v>19.695970541750718</v>
      </c>
      <c r="G8" s="9">
        <f t="shared" si="0"/>
        <v>19.695970541750718</v>
      </c>
      <c r="H8" s="9">
        <f t="shared" si="1"/>
        <v>19.695970541750718</v>
      </c>
    </row>
    <row r="9" spans="1:8" x14ac:dyDescent="0.2">
      <c r="A9" s="5"/>
      <c r="B9" s="5"/>
      <c r="C9" s="5"/>
      <c r="D9" s="8" t="s">
        <v>11</v>
      </c>
      <c r="E9" s="13">
        <v>1190.2107589378147</v>
      </c>
      <c r="F9" s="9">
        <v>65.626837991171115</v>
      </c>
      <c r="G9" s="9">
        <f t="shared" si="0"/>
        <v>65.626837991171115</v>
      </c>
      <c r="H9" s="9">
        <f t="shared" si="1"/>
        <v>65.626837991171115</v>
      </c>
    </row>
    <row r="10" spans="1:8" x14ac:dyDescent="0.2">
      <c r="A10" s="5"/>
      <c r="B10" s="5"/>
      <c r="C10" s="5"/>
      <c r="D10" s="8" t="s">
        <v>12</v>
      </c>
      <c r="E10" s="13">
        <v>250.03610318808055</v>
      </c>
      <c r="F10" s="9">
        <v>27.88256907767731</v>
      </c>
      <c r="G10" s="9">
        <f t="shared" si="0"/>
        <v>27.88256907767731</v>
      </c>
      <c r="H10" s="9">
        <f t="shared" si="1"/>
        <v>27.88256907767731</v>
      </c>
    </row>
    <row r="11" spans="1:8" x14ac:dyDescent="0.2">
      <c r="A11" s="5"/>
      <c r="B11" s="5"/>
      <c r="C11" s="5"/>
      <c r="D11" s="8" t="s">
        <v>13</v>
      </c>
      <c r="E11" s="13">
        <v>391.52383646997049</v>
      </c>
      <c r="F11" s="9">
        <v>23.956898070327519</v>
      </c>
      <c r="G11" s="9">
        <f t="shared" si="0"/>
        <v>23.956898070327519</v>
      </c>
      <c r="H11" s="9">
        <f t="shared" si="1"/>
        <v>23.956898070327519</v>
      </c>
    </row>
    <row r="12" spans="1:8" x14ac:dyDescent="0.2">
      <c r="A12" s="5"/>
      <c r="B12" s="5"/>
      <c r="C12" s="5"/>
      <c r="D12" s="8" t="s">
        <v>14</v>
      </c>
      <c r="E12" s="13">
        <v>529.66187080681243</v>
      </c>
      <c r="F12" s="9">
        <v>33.622790082107549</v>
      </c>
      <c r="G12" s="9">
        <f t="shared" si="0"/>
        <v>33.622790082107549</v>
      </c>
      <c r="H12" s="9">
        <f t="shared" si="1"/>
        <v>33.622790082107549</v>
      </c>
    </row>
    <row r="13" spans="1:8" x14ac:dyDescent="0.2">
      <c r="A13" s="5"/>
      <c r="B13" s="5"/>
      <c r="C13" s="5"/>
      <c r="D13" s="8" t="s">
        <v>15</v>
      </c>
      <c r="E13" s="13">
        <v>207.44769483507707</v>
      </c>
      <c r="F13" s="9">
        <v>14.966958631562276</v>
      </c>
      <c r="G13" s="9">
        <f t="shared" si="0"/>
        <v>14.966958631562276</v>
      </c>
      <c r="H13" s="9">
        <f t="shared" si="1"/>
        <v>14.966958631562276</v>
      </c>
    </row>
    <row r="14" spans="1:8" x14ac:dyDescent="0.2">
      <c r="A14" s="5"/>
      <c r="B14" s="5"/>
      <c r="C14" s="5"/>
      <c r="D14" s="8" t="s">
        <v>16</v>
      </c>
      <c r="E14" s="13">
        <v>351.97503980722144</v>
      </c>
      <c r="F14" s="9">
        <v>31.359235998686934</v>
      </c>
      <c r="G14" s="9">
        <f t="shared" si="0"/>
        <v>31.359235998686934</v>
      </c>
      <c r="H14" s="9">
        <f t="shared" si="1"/>
        <v>31.359235998686934</v>
      </c>
    </row>
    <row r="15" spans="1:8" x14ac:dyDescent="0.2">
      <c r="A15" s="5"/>
      <c r="B15" s="5"/>
      <c r="C15" s="5"/>
      <c r="D15" s="8" t="s">
        <v>17</v>
      </c>
      <c r="E15" s="13">
        <v>292.69837483729339</v>
      </c>
      <c r="F15" s="9">
        <v>17.893557524188317</v>
      </c>
      <c r="G15" s="9">
        <f t="shared" si="0"/>
        <v>17.893557524188317</v>
      </c>
      <c r="H15" s="9">
        <f t="shared" si="1"/>
        <v>17.893557524188317</v>
      </c>
    </row>
    <row r="16" spans="1:8" x14ac:dyDescent="0.2">
      <c r="A16" s="5"/>
      <c r="B16" s="5"/>
      <c r="C16" s="5"/>
      <c r="D16" s="8" t="s">
        <v>18</v>
      </c>
      <c r="E16" s="13">
        <v>327.31994047024511</v>
      </c>
      <c r="F16" s="9">
        <v>23.125836457455282</v>
      </c>
      <c r="G16" s="9">
        <f t="shared" si="0"/>
        <v>23.125836457455282</v>
      </c>
      <c r="H16" s="9">
        <f t="shared" si="1"/>
        <v>23.125836457455282</v>
      </c>
    </row>
    <row r="17" spans="1:8" x14ac:dyDescent="0.2">
      <c r="A17" s="5"/>
      <c r="B17" s="5"/>
      <c r="C17" s="5"/>
      <c r="D17" s="8" t="s">
        <v>19</v>
      </c>
      <c r="E17" s="13">
        <v>397.930988239459</v>
      </c>
      <c r="F17" s="9">
        <v>22.247149229492479</v>
      </c>
      <c r="G17" s="9">
        <f t="shared" si="0"/>
        <v>22.247149229492479</v>
      </c>
      <c r="H17" s="9">
        <f t="shared" si="1"/>
        <v>22.247149229492479</v>
      </c>
    </row>
    <row r="18" spans="1:8" x14ac:dyDescent="0.2">
      <c r="A18" s="5"/>
      <c r="B18" s="5"/>
      <c r="C18" s="5"/>
      <c r="D18" s="8" t="s">
        <v>20</v>
      </c>
      <c r="E18" s="13">
        <v>562.77346251951315</v>
      </c>
      <c r="F18" s="9">
        <v>66.046658083963564</v>
      </c>
      <c r="G18" s="9">
        <f t="shared" si="0"/>
        <v>66.046658083963564</v>
      </c>
      <c r="H18" s="9">
        <f t="shared" si="1"/>
        <v>66.046658083963564</v>
      </c>
    </row>
    <row r="19" spans="1:8" x14ac:dyDescent="0.2">
      <c r="A19" s="3">
        <v>1500107</v>
      </c>
      <c r="B19" s="3">
        <v>150010</v>
      </c>
      <c r="C19" s="1" t="s">
        <v>21</v>
      </c>
      <c r="D19" s="10" t="s">
        <v>22</v>
      </c>
      <c r="E19" s="13">
        <v>386.02707645333396</v>
      </c>
      <c r="F19" s="9">
        <f>(E19-$E$2)/($E$1-$E$2)*100</f>
        <v>27.473867953435345</v>
      </c>
      <c r="G19" s="9">
        <f t="shared" si="0"/>
        <v>27.473867953435345</v>
      </c>
      <c r="H19" s="9">
        <f t="shared" si="1"/>
        <v>27.473867953435345</v>
      </c>
    </row>
    <row r="20" spans="1:8" x14ac:dyDescent="0.2">
      <c r="A20" s="3">
        <v>1500131</v>
      </c>
      <c r="B20" s="3">
        <v>150013</v>
      </c>
      <c r="C20" s="1" t="s">
        <v>23</v>
      </c>
      <c r="D20" s="10" t="s">
        <v>24</v>
      </c>
      <c r="E20" s="13">
        <v>192.55116073968708</v>
      </c>
      <c r="F20" s="9">
        <f t="shared" ref="F20:F83" si="2">(E20-$E$2)/($E$1-$E$2)*100</f>
        <v>13.704026186573415</v>
      </c>
      <c r="G20" s="9">
        <f t="shared" si="0"/>
        <v>13.704026186573415</v>
      </c>
      <c r="H20" s="9">
        <f t="shared" si="1"/>
        <v>13.704026186573415</v>
      </c>
    </row>
    <row r="21" spans="1:8" x14ac:dyDescent="0.2">
      <c r="A21" s="3">
        <v>1500206</v>
      </c>
      <c r="B21" s="3">
        <v>150020</v>
      </c>
      <c r="C21" s="1" t="s">
        <v>21</v>
      </c>
      <c r="D21" s="10" t="s">
        <v>25</v>
      </c>
      <c r="E21" s="13">
        <v>395.40641529573219</v>
      </c>
      <c r="F21" s="9">
        <f t="shared" si="2"/>
        <v>28.141403296329166</v>
      </c>
      <c r="G21" s="9">
        <f t="shared" si="0"/>
        <v>28.141403296329166</v>
      </c>
      <c r="H21" s="9">
        <f t="shared" si="1"/>
        <v>28.141403296329166</v>
      </c>
    </row>
    <row r="22" spans="1:8" x14ac:dyDescent="0.2">
      <c r="A22" s="3">
        <v>1500305</v>
      </c>
      <c r="B22" s="3">
        <v>150030</v>
      </c>
      <c r="C22" s="1" t="s">
        <v>26</v>
      </c>
      <c r="D22" s="10" t="s">
        <v>27</v>
      </c>
      <c r="E22" s="13">
        <v>368.86324798093472</v>
      </c>
      <c r="F22" s="9">
        <f t="shared" si="2"/>
        <v>26.252304011966288</v>
      </c>
      <c r="G22" s="9">
        <f t="shared" si="0"/>
        <v>26.252304011966288</v>
      </c>
      <c r="H22" s="9">
        <f t="shared" si="1"/>
        <v>26.252304011966288</v>
      </c>
    </row>
    <row r="23" spans="1:8" x14ac:dyDescent="0.2">
      <c r="A23" s="3">
        <v>1500347</v>
      </c>
      <c r="B23" s="3">
        <v>150034</v>
      </c>
      <c r="C23" s="1" t="s">
        <v>28</v>
      </c>
      <c r="D23" s="10" t="s">
        <v>29</v>
      </c>
      <c r="E23" s="13">
        <v>663.33312997787607</v>
      </c>
      <c r="F23" s="9">
        <f t="shared" si="2"/>
        <v>47.209970320188752</v>
      </c>
      <c r="G23" s="9">
        <f t="shared" si="0"/>
        <v>47.209970320188752</v>
      </c>
      <c r="H23" s="9">
        <f t="shared" si="1"/>
        <v>47.209970320188752</v>
      </c>
    </row>
    <row r="24" spans="1:8" x14ac:dyDescent="0.2">
      <c r="A24" s="3">
        <v>1500404</v>
      </c>
      <c r="B24" s="3">
        <v>150040</v>
      </c>
      <c r="C24" s="1" t="s">
        <v>30</v>
      </c>
      <c r="D24" s="10" t="s">
        <v>31</v>
      </c>
      <c r="E24" s="13">
        <v>306.43070657422487</v>
      </c>
      <c r="F24" s="9">
        <f t="shared" si="2"/>
        <v>21.808928136977155</v>
      </c>
      <c r="G24" s="9">
        <f t="shared" si="0"/>
        <v>21.808928136977155</v>
      </c>
      <c r="H24" s="9">
        <f t="shared" si="1"/>
        <v>21.808928136977155</v>
      </c>
    </row>
    <row r="25" spans="1:8" x14ac:dyDescent="0.2">
      <c r="A25" s="3">
        <v>1500503</v>
      </c>
      <c r="B25" s="3">
        <v>150050</v>
      </c>
      <c r="C25" s="1" t="s">
        <v>30</v>
      </c>
      <c r="D25" s="10" t="s">
        <v>32</v>
      </c>
      <c r="E25" s="13">
        <v>461.43523191365227</v>
      </c>
      <c r="F25" s="9">
        <f t="shared" si="2"/>
        <v>32.84072906785088</v>
      </c>
      <c r="G25" s="9">
        <f t="shared" si="0"/>
        <v>32.84072906785088</v>
      </c>
      <c r="H25" s="9">
        <f t="shared" si="1"/>
        <v>32.84072906785088</v>
      </c>
    </row>
    <row r="26" spans="1:8" x14ac:dyDescent="0.2">
      <c r="A26" s="3">
        <v>1500602</v>
      </c>
      <c r="B26" s="3">
        <v>150060</v>
      </c>
      <c r="C26" s="1" t="s">
        <v>33</v>
      </c>
      <c r="D26" s="10" t="s">
        <v>34</v>
      </c>
      <c r="E26" s="13">
        <v>138.05090759350327</v>
      </c>
      <c r="F26" s="9">
        <f t="shared" si="2"/>
        <v>9.8251978615658491</v>
      </c>
      <c r="G26" s="9">
        <f t="shared" si="0"/>
        <v>9.8251978615658491</v>
      </c>
      <c r="H26" s="9">
        <f t="shared" si="1"/>
        <v>9.8251978615658491</v>
      </c>
    </row>
    <row r="27" spans="1:8" x14ac:dyDescent="0.2">
      <c r="A27" s="3">
        <v>1500701</v>
      </c>
      <c r="B27" s="3">
        <v>150070</v>
      </c>
      <c r="C27" s="1" t="s">
        <v>26</v>
      </c>
      <c r="D27" s="10" t="s">
        <v>35</v>
      </c>
      <c r="E27" s="13">
        <v>18.781620077826567</v>
      </c>
      <c r="F27" s="9">
        <f t="shared" si="2"/>
        <v>1.3367035149726754</v>
      </c>
      <c r="G27" s="9">
        <f t="shared" si="0"/>
        <v>1.3367035149726754</v>
      </c>
      <c r="H27" s="9">
        <f t="shared" si="1"/>
        <v>1.3367035149726754</v>
      </c>
    </row>
    <row r="28" spans="1:8" x14ac:dyDescent="0.2">
      <c r="A28" s="3">
        <v>1500800</v>
      </c>
      <c r="B28" s="3">
        <v>150080</v>
      </c>
      <c r="C28" s="1" t="s">
        <v>36</v>
      </c>
      <c r="D28" s="10" t="s">
        <v>37</v>
      </c>
      <c r="E28" s="13">
        <v>422.88405615963973</v>
      </c>
      <c r="F28" s="9">
        <f t="shared" si="2"/>
        <v>30.097009840053502</v>
      </c>
      <c r="G28" s="9">
        <f t="shared" si="0"/>
        <v>30.097009840053502</v>
      </c>
      <c r="H28" s="9">
        <f t="shared" si="1"/>
        <v>30.097009840053502</v>
      </c>
    </row>
    <row r="29" spans="1:8" x14ac:dyDescent="0.2">
      <c r="A29" s="3">
        <v>1500859</v>
      </c>
      <c r="B29" s="3">
        <v>150085</v>
      </c>
      <c r="C29" s="1" t="s">
        <v>33</v>
      </c>
      <c r="D29" s="10" t="s">
        <v>38</v>
      </c>
      <c r="E29" s="13">
        <v>625.30122543171115</v>
      </c>
      <c r="F29" s="9">
        <f t="shared" si="2"/>
        <v>44.503208055948186</v>
      </c>
      <c r="G29" s="9">
        <f t="shared" si="0"/>
        <v>44.503208055948186</v>
      </c>
      <c r="H29" s="9">
        <f t="shared" si="1"/>
        <v>44.503208055948186</v>
      </c>
    </row>
    <row r="30" spans="1:8" x14ac:dyDescent="0.2">
      <c r="A30" s="3">
        <v>1500909</v>
      </c>
      <c r="B30" s="3">
        <v>150090</v>
      </c>
      <c r="C30" s="1" t="s">
        <v>39</v>
      </c>
      <c r="D30" s="10" t="s">
        <v>40</v>
      </c>
      <c r="E30" s="13">
        <v>205.27145940367487</v>
      </c>
      <c r="F30" s="9">
        <f t="shared" si="2"/>
        <v>14.609340417464958</v>
      </c>
      <c r="G30" s="9">
        <f t="shared" si="0"/>
        <v>14.609340417464958</v>
      </c>
      <c r="H30" s="9">
        <f t="shared" si="1"/>
        <v>14.609340417464958</v>
      </c>
    </row>
    <row r="31" spans="1:8" x14ac:dyDescent="0.2">
      <c r="A31" s="3">
        <v>1500958</v>
      </c>
      <c r="B31" s="3">
        <v>150095</v>
      </c>
      <c r="C31" s="1" t="s">
        <v>23</v>
      </c>
      <c r="D31" s="10" t="s">
        <v>41</v>
      </c>
      <c r="E31" s="13">
        <v>382.443751997981</v>
      </c>
      <c r="F31" s="9">
        <f t="shared" si="2"/>
        <v>27.218839772963697</v>
      </c>
      <c r="G31" s="9">
        <f t="shared" si="0"/>
        <v>27.218839772963697</v>
      </c>
      <c r="H31" s="9">
        <f t="shared" si="1"/>
        <v>27.218839772963697</v>
      </c>
    </row>
    <row r="32" spans="1:8" x14ac:dyDescent="0.2">
      <c r="A32" s="3">
        <v>1501006</v>
      </c>
      <c r="B32" s="3">
        <v>150100</v>
      </c>
      <c r="C32" s="1" t="s">
        <v>42</v>
      </c>
      <c r="D32" s="10" t="s">
        <v>43</v>
      </c>
      <c r="E32" s="13">
        <v>51.020611262985234</v>
      </c>
      <c r="F32" s="9">
        <f t="shared" si="2"/>
        <v>3.6311793193922894</v>
      </c>
      <c r="G32" s="9">
        <f t="shared" si="0"/>
        <v>3.6311793193922894</v>
      </c>
      <c r="H32" s="9">
        <f t="shared" si="1"/>
        <v>3.6311793193922894</v>
      </c>
    </row>
    <row r="33" spans="1:8" x14ac:dyDescent="0.2">
      <c r="A33" s="3">
        <v>1501105</v>
      </c>
      <c r="B33" s="3">
        <v>150110</v>
      </c>
      <c r="C33" s="1" t="s">
        <v>26</v>
      </c>
      <c r="D33" s="10" t="s">
        <v>44</v>
      </c>
      <c r="E33" s="21">
        <v>0</v>
      </c>
      <c r="F33" s="9">
        <f t="shared" si="2"/>
        <v>0</v>
      </c>
      <c r="G33" s="9">
        <f t="shared" si="0"/>
        <v>0</v>
      </c>
      <c r="H33" s="9">
        <f t="shared" si="1"/>
        <v>0</v>
      </c>
    </row>
    <row r="34" spans="1:8" x14ac:dyDescent="0.2">
      <c r="A34" s="3">
        <v>1501204</v>
      </c>
      <c r="B34" s="3">
        <v>150120</v>
      </c>
      <c r="C34" s="1" t="s">
        <v>21</v>
      </c>
      <c r="D34" s="10" t="s">
        <v>45</v>
      </c>
      <c r="E34" s="13">
        <v>144.95101237388897</v>
      </c>
      <c r="F34" s="9">
        <f t="shared" si="2"/>
        <v>10.316284055163727</v>
      </c>
      <c r="G34" s="9">
        <f t="shared" si="0"/>
        <v>10.316284055163727</v>
      </c>
      <c r="H34" s="9">
        <f t="shared" si="1"/>
        <v>10.316284055163727</v>
      </c>
    </row>
    <row r="35" spans="1:8" x14ac:dyDescent="0.2">
      <c r="A35" s="3">
        <v>1501253</v>
      </c>
      <c r="B35" s="3">
        <v>150125</v>
      </c>
      <c r="C35" s="1" t="s">
        <v>28</v>
      </c>
      <c r="D35" s="10" t="s">
        <v>46</v>
      </c>
      <c r="E35" s="13">
        <v>532.37921607541557</v>
      </c>
      <c r="F35" s="9">
        <f t="shared" si="2"/>
        <v>37.889871399675144</v>
      </c>
      <c r="G35" s="9">
        <f t="shared" si="0"/>
        <v>37.889871399675144</v>
      </c>
      <c r="H35" s="9">
        <f t="shared" si="1"/>
        <v>37.889871399675144</v>
      </c>
    </row>
    <row r="36" spans="1:8" x14ac:dyDescent="0.2">
      <c r="A36" s="3">
        <v>1501303</v>
      </c>
      <c r="B36" s="3">
        <v>150130</v>
      </c>
      <c r="C36" s="1" t="s">
        <v>21</v>
      </c>
      <c r="D36" s="10" t="s">
        <v>47</v>
      </c>
      <c r="E36" s="13">
        <v>1115.1196937228581</v>
      </c>
      <c r="F36" s="9">
        <f t="shared" si="2"/>
        <v>79.363995653089034</v>
      </c>
      <c r="G36" s="9">
        <f t="shared" si="0"/>
        <v>79.363995653089034</v>
      </c>
      <c r="H36" s="9">
        <f t="shared" si="1"/>
        <v>79.363995653089034</v>
      </c>
    </row>
    <row r="37" spans="1:8" x14ac:dyDescent="0.2">
      <c r="A37" s="3">
        <v>1501402</v>
      </c>
      <c r="B37" s="3">
        <v>150140</v>
      </c>
      <c r="C37" s="1" t="s">
        <v>36</v>
      </c>
      <c r="D37" s="10" t="s">
        <v>48</v>
      </c>
      <c r="E37" s="13">
        <v>144.99617041697769</v>
      </c>
      <c r="F37" s="9">
        <f t="shared" si="2"/>
        <v>10.319497990632332</v>
      </c>
      <c r="G37" s="9">
        <f t="shared" si="0"/>
        <v>10.319497990632332</v>
      </c>
      <c r="H37" s="9">
        <f t="shared" si="1"/>
        <v>10.319497990632332</v>
      </c>
    </row>
    <row r="38" spans="1:8" x14ac:dyDescent="0.2">
      <c r="A38" s="3">
        <v>1501451</v>
      </c>
      <c r="B38" s="3">
        <v>150145</v>
      </c>
      <c r="C38" s="1" t="s">
        <v>30</v>
      </c>
      <c r="D38" s="10" t="s">
        <v>49</v>
      </c>
      <c r="E38" s="13">
        <v>179.92945300845349</v>
      </c>
      <c r="F38" s="9">
        <f t="shared" si="2"/>
        <v>12.805728754329216</v>
      </c>
      <c r="G38" s="9">
        <f t="shared" si="0"/>
        <v>12.805728754329216</v>
      </c>
      <c r="H38" s="9">
        <f t="shared" si="1"/>
        <v>12.805728754329216</v>
      </c>
    </row>
    <row r="39" spans="1:8" x14ac:dyDescent="0.2">
      <c r="A39" s="3">
        <v>1501501</v>
      </c>
      <c r="B39" s="3">
        <v>150150</v>
      </c>
      <c r="C39" s="1" t="s">
        <v>36</v>
      </c>
      <c r="D39" s="10" t="s">
        <v>50</v>
      </c>
      <c r="E39" s="13">
        <v>892.0907072852267</v>
      </c>
      <c r="F39" s="9">
        <f t="shared" si="2"/>
        <v>63.490837273959791</v>
      </c>
      <c r="G39" s="9">
        <f t="shared" si="0"/>
        <v>63.490837273959791</v>
      </c>
      <c r="H39" s="9">
        <f t="shared" si="1"/>
        <v>63.490837273959791</v>
      </c>
    </row>
    <row r="40" spans="1:8" x14ac:dyDescent="0.2">
      <c r="A40" s="3">
        <v>1501576</v>
      </c>
      <c r="B40" s="3">
        <v>150157</v>
      </c>
      <c r="C40" s="1" t="s">
        <v>51</v>
      </c>
      <c r="D40" s="10" t="s">
        <v>52</v>
      </c>
      <c r="E40" s="13">
        <v>336.39415884476534</v>
      </c>
      <c r="F40" s="9">
        <f t="shared" si="2"/>
        <v>23.941451945082122</v>
      </c>
      <c r="G40" s="9">
        <f t="shared" si="0"/>
        <v>23.941451945082122</v>
      </c>
      <c r="H40" s="9">
        <f t="shared" si="1"/>
        <v>23.941451945082122</v>
      </c>
    </row>
    <row r="41" spans="1:8" x14ac:dyDescent="0.2">
      <c r="A41" s="3">
        <v>1501600</v>
      </c>
      <c r="B41" s="3">
        <v>150160</v>
      </c>
      <c r="C41" s="1" t="s">
        <v>39</v>
      </c>
      <c r="D41" s="10" t="s">
        <v>53</v>
      </c>
      <c r="E41" s="13">
        <v>479.33798605609257</v>
      </c>
      <c r="F41" s="9">
        <f t="shared" si="2"/>
        <v>34.114882963560007</v>
      </c>
      <c r="G41" s="9">
        <f t="shared" si="0"/>
        <v>34.114882963560007</v>
      </c>
      <c r="H41" s="9">
        <f t="shared" si="1"/>
        <v>34.114882963560007</v>
      </c>
    </row>
    <row r="42" spans="1:8" x14ac:dyDescent="0.2">
      <c r="A42" s="3">
        <v>1501709</v>
      </c>
      <c r="B42" s="3">
        <v>150170</v>
      </c>
      <c r="C42" s="1" t="s">
        <v>39</v>
      </c>
      <c r="D42" s="10" t="s">
        <v>54</v>
      </c>
      <c r="E42" s="13">
        <v>289.75777904161453</v>
      </c>
      <c r="F42" s="9">
        <f t="shared" si="2"/>
        <v>20.622302023501643</v>
      </c>
      <c r="G42" s="9">
        <f t="shared" si="0"/>
        <v>20.622302023501643</v>
      </c>
      <c r="H42" s="9">
        <f t="shared" si="1"/>
        <v>20.622302023501643</v>
      </c>
    </row>
    <row r="43" spans="1:8" x14ac:dyDescent="0.2">
      <c r="A43" s="3">
        <v>1501725</v>
      </c>
      <c r="B43" s="3">
        <v>150172</v>
      </c>
      <c r="C43" s="1" t="s">
        <v>33</v>
      </c>
      <c r="D43" s="10" t="s">
        <v>55</v>
      </c>
      <c r="E43" s="13">
        <v>663.1458912533376</v>
      </c>
      <c r="F43" s="9">
        <f t="shared" si="2"/>
        <v>47.196644384503095</v>
      </c>
      <c r="G43" s="9">
        <f t="shared" si="0"/>
        <v>47.196644384503095</v>
      </c>
      <c r="H43" s="9">
        <f t="shared" si="1"/>
        <v>47.196644384503095</v>
      </c>
    </row>
    <row r="44" spans="1:8" x14ac:dyDescent="0.2">
      <c r="A44" s="3">
        <v>1501758</v>
      </c>
      <c r="B44" s="3">
        <v>150175</v>
      </c>
      <c r="C44" s="1" t="s">
        <v>51</v>
      </c>
      <c r="D44" s="10" t="s">
        <v>56</v>
      </c>
      <c r="E44" s="13">
        <v>483.5187910953855</v>
      </c>
      <c r="F44" s="9">
        <f t="shared" si="2"/>
        <v>34.412434333904038</v>
      </c>
      <c r="G44" s="9">
        <f t="shared" si="0"/>
        <v>34.412434333904038</v>
      </c>
      <c r="H44" s="9">
        <f t="shared" si="1"/>
        <v>34.412434333904038</v>
      </c>
    </row>
    <row r="45" spans="1:8" x14ac:dyDescent="0.2">
      <c r="A45" s="3">
        <v>1501782</v>
      </c>
      <c r="B45" s="3">
        <v>150178</v>
      </c>
      <c r="C45" s="1" t="s">
        <v>57</v>
      </c>
      <c r="D45" s="10" t="s">
        <v>58</v>
      </c>
      <c r="E45" s="13">
        <v>381.37225083129152</v>
      </c>
      <c r="F45" s="9">
        <f t="shared" si="2"/>
        <v>27.142580144141682</v>
      </c>
      <c r="G45" s="9">
        <f t="shared" si="0"/>
        <v>27.142580144141682</v>
      </c>
      <c r="H45" s="9">
        <f t="shared" si="1"/>
        <v>27.142580144141682</v>
      </c>
    </row>
    <row r="46" spans="1:8" x14ac:dyDescent="0.2">
      <c r="A46" s="3">
        <v>1501808</v>
      </c>
      <c r="B46" s="3">
        <v>150180</v>
      </c>
      <c r="C46" s="1" t="s">
        <v>26</v>
      </c>
      <c r="D46" s="10" t="s">
        <v>59</v>
      </c>
      <c r="E46" s="13">
        <v>299.75590587839355</v>
      </c>
      <c r="F46" s="9">
        <f t="shared" si="2"/>
        <v>21.333877022382769</v>
      </c>
      <c r="G46" s="9">
        <f t="shared" si="0"/>
        <v>21.333877022382769</v>
      </c>
      <c r="H46" s="9">
        <f t="shared" si="1"/>
        <v>21.333877022382769</v>
      </c>
    </row>
    <row r="47" spans="1:8" x14ac:dyDescent="0.2">
      <c r="A47" s="3">
        <v>1501907</v>
      </c>
      <c r="B47" s="3">
        <v>150190</v>
      </c>
      <c r="C47" s="1" t="s">
        <v>23</v>
      </c>
      <c r="D47" s="10" t="s">
        <v>60</v>
      </c>
      <c r="E47" s="13">
        <v>244.70048189312223</v>
      </c>
      <c r="F47" s="9">
        <f t="shared" si="2"/>
        <v>17.415536727218019</v>
      </c>
      <c r="G47" s="9">
        <f t="shared" si="0"/>
        <v>17.415536727218019</v>
      </c>
      <c r="H47" s="9">
        <f t="shared" si="1"/>
        <v>17.415536727218019</v>
      </c>
    </row>
    <row r="48" spans="1:8" x14ac:dyDescent="0.2">
      <c r="A48" s="3">
        <v>1502004</v>
      </c>
      <c r="B48" s="3">
        <v>150200</v>
      </c>
      <c r="C48" s="1" t="s">
        <v>26</v>
      </c>
      <c r="D48" s="10" t="s">
        <v>61</v>
      </c>
      <c r="E48" s="21">
        <v>0</v>
      </c>
      <c r="F48" s="9">
        <f t="shared" si="2"/>
        <v>0</v>
      </c>
      <c r="G48" s="9">
        <f t="shared" si="0"/>
        <v>0</v>
      </c>
      <c r="H48" s="9">
        <f t="shared" si="1"/>
        <v>0</v>
      </c>
    </row>
    <row r="49" spans="1:8" x14ac:dyDescent="0.2">
      <c r="A49" s="3">
        <v>1501956</v>
      </c>
      <c r="B49" s="3">
        <v>150195</v>
      </c>
      <c r="C49" s="1" t="s">
        <v>39</v>
      </c>
      <c r="D49" s="10" t="s">
        <v>62</v>
      </c>
      <c r="E49" s="13">
        <v>431.81063932755984</v>
      </c>
      <c r="F49" s="9">
        <f t="shared" si="2"/>
        <v>30.73232218519788</v>
      </c>
      <c r="G49" s="9">
        <f t="shared" si="0"/>
        <v>30.73232218519788</v>
      </c>
      <c r="H49" s="9">
        <f t="shared" si="1"/>
        <v>30.73232218519788</v>
      </c>
    </row>
    <row r="50" spans="1:8" x14ac:dyDescent="0.2">
      <c r="A50" s="3">
        <v>1502103</v>
      </c>
      <c r="B50" s="3">
        <v>150210</v>
      </c>
      <c r="C50" s="1" t="s">
        <v>21</v>
      </c>
      <c r="D50" s="10" t="s">
        <v>63</v>
      </c>
      <c r="E50" s="13">
        <v>256.22962290586059</v>
      </c>
      <c r="F50" s="9">
        <f t="shared" si="2"/>
        <v>18.236075277805419</v>
      </c>
      <c r="G50" s="9">
        <f t="shared" si="0"/>
        <v>18.236075277805419</v>
      </c>
      <c r="H50" s="9">
        <f t="shared" si="1"/>
        <v>18.236075277805419</v>
      </c>
    </row>
    <row r="51" spans="1:8" x14ac:dyDescent="0.2">
      <c r="A51" s="3">
        <v>1502152</v>
      </c>
      <c r="B51" s="3">
        <v>150215</v>
      </c>
      <c r="C51" s="1" t="s">
        <v>51</v>
      </c>
      <c r="D51" s="10" t="s">
        <v>64</v>
      </c>
      <c r="E51" s="13">
        <v>4217.0159540211989</v>
      </c>
      <c r="F51" s="9">
        <v>100</v>
      </c>
      <c r="G51" s="9">
        <f t="shared" si="0"/>
        <v>100</v>
      </c>
      <c r="H51" s="9">
        <f t="shared" si="1"/>
        <v>100</v>
      </c>
    </row>
    <row r="52" spans="1:8" x14ac:dyDescent="0.2">
      <c r="A52" s="3">
        <v>1502202</v>
      </c>
      <c r="B52" s="3">
        <v>150220</v>
      </c>
      <c r="C52" s="1" t="s">
        <v>39</v>
      </c>
      <c r="D52" s="10" t="s">
        <v>65</v>
      </c>
      <c r="E52" s="13">
        <v>202.60696465607865</v>
      </c>
      <c r="F52" s="9">
        <f t="shared" si="2"/>
        <v>14.419706111160203</v>
      </c>
      <c r="G52" s="9">
        <f t="shared" si="0"/>
        <v>14.419706111160203</v>
      </c>
      <c r="H52" s="9">
        <f t="shared" si="1"/>
        <v>14.419706111160203</v>
      </c>
    </row>
    <row r="53" spans="1:8" x14ac:dyDescent="0.2">
      <c r="A53" s="3">
        <v>1502301</v>
      </c>
      <c r="B53" s="3">
        <v>150230</v>
      </c>
      <c r="C53" s="1" t="s">
        <v>23</v>
      </c>
      <c r="D53" s="10" t="s">
        <v>66</v>
      </c>
      <c r="E53" s="13">
        <v>263.18886012104906</v>
      </c>
      <c r="F53" s="9">
        <f t="shared" si="2"/>
        <v>18.73136997594775</v>
      </c>
      <c r="G53" s="9">
        <f t="shared" si="0"/>
        <v>18.73136997594775</v>
      </c>
      <c r="H53" s="9">
        <f t="shared" si="1"/>
        <v>18.73136997594775</v>
      </c>
    </row>
    <row r="54" spans="1:8" x14ac:dyDescent="0.2">
      <c r="A54" s="3">
        <v>1502400</v>
      </c>
      <c r="B54" s="3">
        <v>150240</v>
      </c>
      <c r="C54" s="1" t="s">
        <v>67</v>
      </c>
      <c r="D54" s="10" t="s">
        <v>68</v>
      </c>
      <c r="E54" s="13">
        <v>533.59407378703395</v>
      </c>
      <c r="F54" s="9">
        <f t="shared" si="2"/>
        <v>37.97633383297871</v>
      </c>
      <c r="G54" s="9">
        <f t="shared" si="0"/>
        <v>37.97633383297871</v>
      </c>
      <c r="H54" s="9">
        <f t="shared" si="1"/>
        <v>37.97633383297871</v>
      </c>
    </row>
    <row r="55" spans="1:8" x14ac:dyDescent="0.2">
      <c r="A55" s="3">
        <v>1502509</v>
      </c>
      <c r="B55" s="3">
        <v>150250</v>
      </c>
      <c r="C55" s="1" t="s">
        <v>26</v>
      </c>
      <c r="D55" s="10" t="s">
        <v>69</v>
      </c>
      <c r="E55" s="13">
        <v>376.79322830852243</v>
      </c>
      <c r="F55" s="9">
        <f t="shared" si="2"/>
        <v>26.816687304441945</v>
      </c>
      <c r="G55" s="9">
        <f t="shared" si="0"/>
        <v>26.816687304441945</v>
      </c>
      <c r="H55" s="9">
        <f t="shared" si="1"/>
        <v>26.816687304441945</v>
      </c>
    </row>
    <row r="56" spans="1:8" x14ac:dyDescent="0.2">
      <c r="A56" s="3">
        <v>1502608</v>
      </c>
      <c r="B56" s="3">
        <v>150260</v>
      </c>
      <c r="C56" s="1" t="s">
        <v>67</v>
      </c>
      <c r="D56" s="10" t="s">
        <v>70</v>
      </c>
      <c r="E56" s="13">
        <v>270.42078489275718</v>
      </c>
      <c r="F56" s="9">
        <f t="shared" si="2"/>
        <v>19.246072074185427</v>
      </c>
      <c r="G56" s="9">
        <f t="shared" si="0"/>
        <v>19.246072074185427</v>
      </c>
      <c r="H56" s="9">
        <f t="shared" si="1"/>
        <v>19.246072074185427</v>
      </c>
    </row>
    <row r="57" spans="1:8" x14ac:dyDescent="0.2">
      <c r="A57" s="3">
        <v>1502707</v>
      </c>
      <c r="B57" s="3">
        <v>150270</v>
      </c>
      <c r="C57" s="1" t="s">
        <v>28</v>
      </c>
      <c r="D57" s="10" t="s">
        <v>71</v>
      </c>
      <c r="E57" s="13">
        <v>59.882921308021601</v>
      </c>
      <c r="F57" s="9">
        <f t="shared" si="2"/>
        <v>4.2619172929477962</v>
      </c>
      <c r="G57" s="9">
        <f t="shared" si="0"/>
        <v>4.2619172929477962</v>
      </c>
      <c r="H57" s="9">
        <f t="shared" si="1"/>
        <v>4.2619172929477962</v>
      </c>
    </row>
    <row r="58" spans="1:8" x14ac:dyDescent="0.2">
      <c r="A58" s="3">
        <v>1502756</v>
      </c>
      <c r="B58" s="3">
        <v>150275</v>
      </c>
      <c r="C58" s="1" t="s">
        <v>23</v>
      </c>
      <c r="D58" s="10" t="s">
        <v>72</v>
      </c>
      <c r="E58" s="13">
        <v>240.14101633123769</v>
      </c>
      <c r="F58" s="9">
        <f t="shared" si="2"/>
        <v>17.091035772683046</v>
      </c>
      <c r="G58" s="9">
        <f t="shared" si="0"/>
        <v>17.091035772683046</v>
      </c>
      <c r="H58" s="9">
        <f t="shared" si="1"/>
        <v>17.091035772683046</v>
      </c>
    </row>
    <row r="59" spans="1:8" x14ac:dyDescent="0.2">
      <c r="A59" s="3">
        <v>1502764</v>
      </c>
      <c r="B59" s="3">
        <v>150276</v>
      </c>
      <c r="C59" s="1" t="s">
        <v>28</v>
      </c>
      <c r="D59" s="10" t="s">
        <v>73</v>
      </c>
      <c r="E59" s="13">
        <v>613.94067398119125</v>
      </c>
      <c r="F59" s="9">
        <f t="shared" si="2"/>
        <v>43.694668164660214</v>
      </c>
      <c r="G59" s="9">
        <f t="shared" si="0"/>
        <v>43.694668164660214</v>
      </c>
      <c r="H59" s="9">
        <f t="shared" si="1"/>
        <v>43.694668164660214</v>
      </c>
    </row>
    <row r="60" spans="1:8" x14ac:dyDescent="0.2">
      <c r="A60" s="3">
        <v>1502772</v>
      </c>
      <c r="B60" s="3">
        <v>150277</v>
      </c>
      <c r="C60" s="1" t="s">
        <v>51</v>
      </c>
      <c r="D60" s="10" t="s">
        <v>74</v>
      </c>
      <c r="E60" s="21">
        <v>0</v>
      </c>
      <c r="F60" s="9">
        <f t="shared" si="2"/>
        <v>0</v>
      </c>
      <c r="G60" s="9">
        <f t="shared" si="0"/>
        <v>0</v>
      </c>
      <c r="H60" s="9">
        <f t="shared" si="1"/>
        <v>0</v>
      </c>
    </row>
    <row r="61" spans="1:8" x14ac:dyDescent="0.2">
      <c r="A61" s="3">
        <v>1502806</v>
      </c>
      <c r="B61" s="3">
        <v>150280</v>
      </c>
      <c r="C61" s="1" t="s">
        <v>26</v>
      </c>
      <c r="D61" s="10" t="s">
        <v>75</v>
      </c>
      <c r="E61" s="13">
        <v>189.3453909683509</v>
      </c>
      <c r="F61" s="9">
        <f t="shared" si="2"/>
        <v>13.475868886842001</v>
      </c>
      <c r="G61" s="9">
        <f t="shared" si="0"/>
        <v>13.475868886842001</v>
      </c>
      <c r="H61" s="9">
        <f t="shared" si="1"/>
        <v>13.475868886842001</v>
      </c>
    </row>
    <row r="62" spans="1:8" x14ac:dyDescent="0.2">
      <c r="A62" s="3">
        <v>1502855</v>
      </c>
      <c r="B62" s="3">
        <v>150285</v>
      </c>
      <c r="C62" s="1" t="s">
        <v>30</v>
      </c>
      <c r="D62" s="10" t="s">
        <v>76</v>
      </c>
      <c r="E62" s="13">
        <v>56.919603315151946</v>
      </c>
      <c r="F62" s="9">
        <f t="shared" si="2"/>
        <v>4.0510154878512772</v>
      </c>
      <c r="G62" s="9">
        <f t="shared" si="0"/>
        <v>4.0510154878512772</v>
      </c>
      <c r="H62" s="9">
        <f t="shared" si="1"/>
        <v>4.0510154878512772</v>
      </c>
    </row>
    <row r="63" spans="1:8" x14ac:dyDescent="0.2">
      <c r="A63" s="3">
        <v>1502905</v>
      </c>
      <c r="B63" s="3">
        <v>150290</v>
      </c>
      <c r="C63" s="1" t="s">
        <v>67</v>
      </c>
      <c r="D63" s="10" t="s">
        <v>77</v>
      </c>
      <c r="E63" s="13">
        <v>600.03022199602538</v>
      </c>
      <c r="F63" s="9">
        <f t="shared" si="2"/>
        <v>42.704649732470649</v>
      </c>
      <c r="G63" s="9">
        <f t="shared" si="0"/>
        <v>42.704649732470649</v>
      </c>
      <c r="H63" s="9">
        <f t="shared" si="1"/>
        <v>42.704649732470649</v>
      </c>
    </row>
    <row r="64" spans="1:8" x14ac:dyDescent="0.2">
      <c r="A64" s="3">
        <v>1502939</v>
      </c>
      <c r="B64" s="3">
        <v>150293</v>
      </c>
      <c r="C64" s="1" t="s">
        <v>23</v>
      </c>
      <c r="D64" s="10" t="s">
        <v>78</v>
      </c>
      <c r="E64" s="13">
        <v>87.563156247862665</v>
      </c>
      <c r="F64" s="9">
        <f t="shared" si="2"/>
        <v>6.2319426254821941</v>
      </c>
      <c r="G64" s="9">
        <f t="shared" si="0"/>
        <v>6.2319426254821941</v>
      </c>
      <c r="H64" s="9">
        <f t="shared" si="1"/>
        <v>6.2319426254821941</v>
      </c>
    </row>
    <row r="65" spans="1:8" x14ac:dyDescent="0.2">
      <c r="A65" s="3">
        <v>1502954</v>
      </c>
      <c r="B65" s="3">
        <v>150295</v>
      </c>
      <c r="C65" s="1" t="s">
        <v>51</v>
      </c>
      <c r="D65" s="10" t="s">
        <v>79</v>
      </c>
      <c r="E65" s="13">
        <v>481.08568281782067</v>
      </c>
      <c r="F65" s="9">
        <f t="shared" si="2"/>
        <v>34.23926799503375</v>
      </c>
      <c r="G65" s="9">
        <f t="shared" si="0"/>
        <v>34.23926799503375</v>
      </c>
      <c r="H65" s="9">
        <f t="shared" si="1"/>
        <v>34.23926799503375</v>
      </c>
    </row>
    <row r="66" spans="1:8" x14ac:dyDescent="0.2">
      <c r="A66" s="3">
        <v>1503002</v>
      </c>
      <c r="B66" s="3">
        <v>150300</v>
      </c>
      <c r="C66" s="1" t="s">
        <v>30</v>
      </c>
      <c r="D66" s="10" t="s">
        <v>80</v>
      </c>
      <c r="E66" s="13">
        <v>43.960337992667277</v>
      </c>
      <c r="F66" s="9">
        <f t="shared" si="2"/>
        <v>3.1286938012104222</v>
      </c>
      <c r="G66" s="9">
        <f t="shared" si="0"/>
        <v>3.1286938012104222</v>
      </c>
      <c r="H66" s="9">
        <f t="shared" si="1"/>
        <v>3.1286938012104222</v>
      </c>
    </row>
    <row r="67" spans="1:8" x14ac:dyDescent="0.2">
      <c r="A67" s="3">
        <v>1503044</v>
      </c>
      <c r="B67" s="3">
        <v>150304</v>
      </c>
      <c r="C67" s="1" t="s">
        <v>28</v>
      </c>
      <c r="D67" s="10" t="s">
        <v>81</v>
      </c>
      <c r="E67" s="13">
        <v>225.02809308302605</v>
      </c>
      <c r="F67" s="9">
        <f t="shared" si="2"/>
        <v>16.015436461032266</v>
      </c>
      <c r="G67" s="9">
        <f t="shared" si="0"/>
        <v>16.015436461032266</v>
      </c>
      <c r="H67" s="9">
        <f t="shared" si="1"/>
        <v>16.015436461032266</v>
      </c>
    </row>
    <row r="68" spans="1:8" x14ac:dyDescent="0.2">
      <c r="A68" s="3">
        <v>1503077</v>
      </c>
      <c r="B68" s="3">
        <v>150307</v>
      </c>
      <c r="C68" s="1" t="s">
        <v>23</v>
      </c>
      <c r="D68" s="10" t="s">
        <v>82</v>
      </c>
      <c r="E68" s="13">
        <v>239.68322835283163</v>
      </c>
      <c r="F68" s="9">
        <f t="shared" si="2"/>
        <v>17.058454621679463</v>
      </c>
      <c r="G68" s="9">
        <f t="shared" si="0"/>
        <v>17.058454621679463</v>
      </c>
      <c r="H68" s="9">
        <f t="shared" si="1"/>
        <v>17.058454621679463</v>
      </c>
    </row>
    <row r="69" spans="1:8" x14ac:dyDescent="0.2">
      <c r="A69" s="3">
        <v>1503093</v>
      </c>
      <c r="B69" s="3">
        <v>150309</v>
      </c>
      <c r="C69" s="1" t="s">
        <v>57</v>
      </c>
      <c r="D69" s="10" t="s">
        <v>83</v>
      </c>
      <c r="E69" s="13">
        <v>925.55730559138146</v>
      </c>
      <c r="F69" s="9">
        <f t="shared" si="2"/>
        <v>65.872682897747552</v>
      </c>
      <c r="G69" s="9">
        <f t="shared" si="0"/>
        <v>65.872682897747552</v>
      </c>
      <c r="H69" s="9">
        <f t="shared" si="1"/>
        <v>65.872682897747552</v>
      </c>
    </row>
    <row r="70" spans="1:8" x14ac:dyDescent="0.2">
      <c r="A70" s="3">
        <v>1503101</v>
      </c>
      <c r="B70" s="3">
        <v>150310</v>
      </c>
      <c r="C70" s="1" t="s">
        <v>26</v>
      </c>
      <c r="D70" s="10" t="s">
        <v>84</v>
      </c>
      <c r="E70" s="21">
        <v>0</v>
      </c>
      <c r="F70" s="9">
        <f t="shared" si="2"/>
        <v>0</v>
      </c>
      <c r="G70" s="9">
        <f t="shared" ref="G70:G133" si="3">F70</f>
        <v>0</v>
      </c>
      <c r="H70" s="9">
        <f t="shared" si="1"/>
        <v>0</v>
      </c>
    </row>
    <row r="71" spans="1:8" x14ac:dyDescent="0.2">
      <c r="A71" s="3">
        <v>1503200</v>
      </c>
      <c r="B71" s="3">
        <v>150320</v>
      </c>
      <c r="C71" s="1" t="s">
        <v>67</v>
      </c>
      <c r="D71" s="10" t="s">
        <v>85</v>
      </c>
      <c r="E71" s="13">
        <v>274.50014833645281</v>
      </c>
      <c r="F71" s="9">
        <f t="shared" si="2"/>
        <v>19.53640376183769</v>
      </c>
      <c r="G71" s="9">
        <f t="shared" si="3"/>
        <v>19.53640376183769</v>
      </c>
      <c r="H71" s="9">
        <f t="shared" ref="H71:H134" si="4">AVERAGE(G71:G71)</f>
        <v>19.53640376183769</v>
      </c>
    </row>
    <row r="72" spans="1:8" x14ac:dyDescent="0.2">
      <c r="A72" s="3">
        <v>1503309</v>
      </c>
      <c r="B72" s="3">
        <v>150330</v>
      </c>
      <c r="C72" s="1" t="s">
        <v>21</v>
      </c>
      <c r="D72" s="10" t="s">
        <v>86</v>
      </c>
      <c r="E72" s="13">
        <v>236.6790006324135</v>
      </c>
      <c r="F72" s="9">
        <f t="shared" si="2"/>
        <v>16.844641237263165</v>
      </c>
      <c r="G72" s="9">
        <f t="shared" si="3"/>
        <v>16.844641237263165</v>
      </c>
      <c r="H72" s="9">
        <f t="shared" si="4"/>
        <v>16.844641237263165</v>
      </c>
    </row>
    <row r="73" spans="1:8" x14ac:dyDescent="0.2">
      <c r="A73" s="3">
        <v>1503408</v>
      </c>
      <c r="B73" s="3">
        <v>150340</v>
      </c>
      <c r="C73" s="1" t="s">
        <v>67</v>
      </c>
      <c r="D73" s="10" t="s">
        <v>87</v>
      </c>
      <c r="E73" s="13">
        <v>637.0882392251815</v>
      </c>
      <c r="F73" s="9">
        <f t="shared" si="2"/>
        <v>45.342099626721911</v>
      </c>
      <c r="G73" s="9">
        <f t="shared" si="3"/>
        <v>45.342099626721911</v>
      </c>
      <c r="H73" s="9">
        <f t="shared" si="4"/>
        <v>45.342099626721911</v>
      </c>
    </row>
    <row r="74" spans="1:8" x14ac:dyDescent="0.2">
      <c r="A74" s="3">
        <v>1503457</v>
      </c>
      <c r="B74" s="3">
        <v>150345</v>
      </c>
      <c r="C74" s="1" t="s">
        <v>23</v>
      </c>
      <c r="D74" s="10" t="s">
        <v>88</v>
      </c>
      <c r="E74" s="21">
        <v>0</v>
      </c>
      <c r="F74" s="9">
        <f t="shared" si="2"/>
        <v>0</v>
      </c>
      <c r="G74" s="9">
        <f t="shared" si="3"/>
        <v>0</v>
      </c>
      <c r="H74" s="9">
        <f t="shared" si="4"/>
        <v>0</v>
      </c>
    </row>
    <row r="75" spans="1:8" x14ac:dyDescent="0.2">
      <c r="A75" s="3">
        <v>1503507</v>
      </c>
      <c r="B75" s="3">
        <v>150350</v>
      </c>
      <c r="C75" s="1" t="s">
        <v>23</v>
      </c>
      <c r="D75" s="10" t="s">
        <v>89</v>
      </c>
      <c r="E75" s="13">
        <v>172.13770893232112</v>
      </c>
      <c r="F75" s="9">
        <f t="shared" si="2"/>
        <v>12.251183850791856</v>
      </c>
      <c r="G75" s="9">
        <f t="shared" si="3"/>
        <v>12.251183850791856</v>
      </c>
      <c r="H75" s="9">
        <f t="shared" si="4"/>
        <v>12.251183850791856</v>
      </c>
    </row>
    <row r="76" spans="1:8" x14ac:dyDescent="0.2">
      <c r="A76" s="3">
        <v>1503606</v>
      </c>
      <c r="B76" s="3">
        <v>150360</v>
      </c>
      <c r="C76" s="1" t="s">
        <v>42</v>
      </c>
      <c r="D76" s="10" t="s">
        <v>90</v>
      </c>
      <c r="E76" s="13">
        <v>330.81955349757533</v>
      </c>
      <c r="F76" s="9">
        <f t="shared" si="2"/>
        <v>23.54470264809407</v>
      </c>
      <c r="G76" s="9">
        <f t="shared" si="3"/>
        <v>23.54470264809407</v>
      </c>
      <c r="H76" s="9">
        <f t="shared" si="4"/>
        <v>23.54470264809407</v>
      </c>
    </row>
    <row r="77" spans="1:8" x14ac:dyDescent="0.2">
      <c r="A77" s="3">
        <v>1503705</v>
      </c>
      <c r="B77" s="3">
        <v>150370</v>
      </c>
      <c r="C77" s="1" t="s">
        <v>57</v>
      </c>
      <c r="D77" s="10" t="s">
        <v>91</v>
      </c>
      <c r="E77" s="13">
        <v>366.2358819391406</v>
      </c>
      <c r="F77" s="9">
        <f t="shared" si="2"/>
        <v>26.065312186520291</v>
      </c>
      <c r="G77" s="9">
        <f t="shared" si="3"/>
        <v>26.065312186520291</v>
      </c>
      <c r="H77" s="9">
        <f t="shared" si="4"/>
        <v>26.065312186520291</v>
      </c>
    </row>
    <row r="78" spans="1:8" x14ac:dyDescent="0.2">
      <c r="A78" s="3">
        <v>1503754</v>
      </c>
      <c r="B78" s="3">
        <v>150375</v>
      </c>
      <c r="C78" s="1" t="s">
        <v>42</v>
      </c>
      <c r="D78" s="10" t="s">
        <v>92</v>
      </c>
      <c r="E78" s="21">
        <v>0</v>
      </c>
      <c r="F78" s="9">
        <f t="shared" ref="F78" si="5">(E78-$E$2)/($E$1-$E$2)*100</f>
        <v>0</v>
      </c>
      <c r="G78" s="9">
        <f t="shared" si="3"/>
        <v>0</v>
      </c>
      <c r="H78" s="9">
        <f t="shared" si="4"/>
        <v>0</v>
      </c>
    </row>
    <row r="79" spans="1:8" x14ac:dyDescent="0.2">
      <c r="A79" s="3">
        <v>1503804</v>
      </c>
      <c r="B79" s="3">
        <v>150380</v>
      </c>
      <c r="C79" s="1" t="s">
        <v>57</v>
      </c>
      <c r="D79" s="10" t="s">
        <v>93</v>
      </c>
      <c r="E79" s="21">
        <v>0</v>
      </c>
      <c r="F79" s="9">
        <f t="shared" ref="F79" si="6">(E79-$E$2)/($E$1-$E$2)*100</f>
        <v>0</v>
      </c>
      <c r="G79" s="9">
        <f t="shared" si="3"/>
        <v>0</v>
      </c>
      <c r="H79" s="9">
        <f t="shared" si="4"/>
        <v>0</v>
      </c>
    </row>
    <row r="80" spans="1:8" x14ac:dyDescent="0.2">
      <c r="A80" s="3">
        <v>1503903</v>
      </c>
      <c r="B80" s="3">
        <v>150390</v>
      </c>
      <c r="C80" s="1" t="s">
        <v>30</v>
      </c>
      <c r="D80" s="10" t="s">
        <v>94</v>
      </c>
      <c r="E80" s="13">
        <v>123.46521452015487</v>
      </c>
      <c r="F80" s="9">
        <f t="shared" si="2"/>
        <v>8.7871219597710351</v>
      </c>
      <c r="G80" s="9">
        <f t="shared" si="3"/>
        <v>8.7871219597710351</v>
      </c>
      <c r="H80" s="9">
        <f t="shared" si="4"/>
        <v>8.7871219597710351</v>
      </c>
    </row>
    <row r="81" spans="1:8" x14ac:dyDescent="0.2">
      <c r="A81" s="3">
        <v>1504000</v>
      </c>
      <c r="B81" s="3">
        <v>150400</v>
      </c>
      <c r="C81" s="1" t="s">
        <v>21</v>
      </c>
      <c r="D81" s="10" t="s">
        <v>95</v>
      </c>
      <c r="E81" s="21">
        <v>0</v>
      </c>
      <c r="F81" s="9">
        <f t="shared" si="2"/>
        <v>0</v>
      </c>
      <c r="G81" s="9">
        <f t="shared" si="3"/>
        <v>0</v>
      </c>
      <c r="H81" s="9">
        <f t="shared" si="4"/>
        <v>0</v>
      </c>
    </row>
    <row r="82" spans="1:8" x14ac:dyDescent="0.2">
      <c r="A82" s="3">
        <v>1504059</v>
      </c>
      <c r="B82" s="3">
        <v>150405</v>
      </c>
      <c r="C82" s="1" t="s">
        <v>23</v>
      </c>
      <c r="D82" s="10" t="s">
        <v>96</v>
      </c>
      <c r="E82" s="13">
        <v>218.09602101708731</v>
      </c>
      <c r="F82" s="9">
        <f t="shared" si="2"/>
        <v>15.522075129145687</v>
      </c>
      <c r="G82" s="9">
        <f t="shared" si="3"/>
        <v>15.522075129145687</v>
      </c>
      <c r="H82" s="9">
        <f t="shared" si="4"/>
        <v>15.522075129145687</v>
      </c>
    </row>
    <row r="83" spans="1:8" x14ac:dyDescent="0.2">
      <c r="A83" s="3">
        <v>1504109</v>
      </c>
      <c r="B83" s="3">
        <v>150410</v>
      </c>
      <c r="C83" s="1" t="s">
        <v>67</v>
      </c>
      <c r="D83" s="10" t="s">
        <v>97</v>
      </c>
      <c r="E83" s="13">
        <v>331.6142365988909</v>
      </c>
      <c r="F83" s="9">
        <f t="shared" si="2"/>
        <v>23.601260905071697</v>
      </c>
      <c r="G83" s="9">
        <f t="shared" si="3"/>
        <v>23.601260905071697</v>
      </c>
      <c r="H83" s="9">
        <f t="shared" si="4"/>
        <v>23.601260905071697</v>
      </c>
    </row>
    <row r="84" spans="1:8" x14ac:dyDescent="0.2">
      <c r="A84" s="3">
        <v>1504208</v>
      </c>
      <c r="B84" s="3">
        <v>150420</v>
      </c>
      <c r="C84" s="1" t="s">
        <v>51</v>
      </c>
      <c r="D84" s="10" t="s">
        <v>98</v>
      </c>
      <c r="E84" s="13">
        <v>610.40063699429345</v>
      </c>
      <c r="F84" s="9">
        <f t="shared" ref="F84:F147" si="7">(E84-$E$2)/($E$1-$E$2)*100</f>
        <v>43.442720789305405</v>
      </c>
      <c r="G84" s="9">
        <f t="shared" si="3"/>
        <v>43.442720789305405</v>
      </c>
      <c r="H84" s="9">
        <f t="shared" si="4"/>
        <v>43.442720789305405</v>
      </c>
    </row>
    <row r="85" spans="1:8" x14ac:dyDescent="0.2">
      <c r="A85" s="3">
        <v>1504307</v>
      </c>
      <c r="B85" s="3">
        <v>150430</v>
      </c>
      <c r="C85" s="1" t="s">
        <v>67</v>
      </c>
      <c r="D85" s="10" t="s">
        <v>99</v>
      </c>
      <c r="E85" s="13">
        <v>214.30875823033384</v>
      </c>
      <c r="F85" s="9">
        <f t="shared" si="7"/>
        <v>15.252532488084853</v>
      </c>
      <c r="G85" s="9">
        <f t="shared" si="3"/>
        <v>15.252532488084853</v>
      </c>
      <c r="H85" s="9">
        <f t="shared" si="4"/>
        <v>15.252532488084853</v>
      </c>
    </row>
    <row r="86" spans="1:8" x14ac:dyDescent="0.2">
      <c r="A86" s="3">
        <v>1504406</v>
      </c>
      <c r="B86" s="3">
        <v>150440</v>
      </c>
      <c r="C86" s="1" t="s">
        <v>67</v>
      </c>
      <c r="D86" s="10" t="s">
        <v>100</v>
      </c>
      <c r="E86" s="21">
        <v>0</v>
      </c>
      <c r="F86" s="9">
        <f t="shared" si="7"/>
        <v>0</v>
      </c>
      <c r="G86" s="9">
        <f t="shared" si="3"/>
        <v>0</v>
      </c>
      <c r="H86" s="9">
        <f t="shared" si="4"/>
        <v>0</v>
      </c>
    </row>
    <row r="87" spans="1:8" x14ac:dyDescent="0.2">
      <c r="A87" s="3">
        <v>1504422</v>
      </c>
      <c r="B87" s="3">
        <v>150442</v>
      </c>
      <c r="C87" s="1" t="s">
        <v>36</v>
      </c>
      <c r="D87" s="10" t="s">
        <v>101</v>
      </c>
      <c r="E87" s="13">
        <v>397.39637312698477</v>
      </c>
      <c r="F87" s="9">
        <f t="shared" si="7"/>
        <v>28.283030249523851</v>
      </c>
      <c r="G87" s="9">
        <f t="shared" si="3"/>
        <v>28.283030249523851</v>
      </c>
      <c r="H87" s="9">
        <f t="shared" si="4"/>
        <v>28.283030249523851</v>
      </c>
    </row>
    <row r="88" spans="1:8" x14ac:dyDescent="0.2">
      <c r="A88" s="3">
        <v>1504455</v>
      </c>
      <c r="B88" s="3">
        <v>150445</v>
      </c>
      <c r="C88" s="1" t="s">
        <v>33</v>
      </c>
      <c r="D88" s="10" t="s">
        <v>102</v>
      </c>
      <c r="E88" s="13">
        <v>390.44766996382964</v>
      </c>
      <c r="F88" s="9">
        <f t="shared" si="7"/>
        <v>27.788485268622182</v>
      </c>
      <c r="G88" s="9">
        <f t="shared" si="3"/>
        <v>27.788485268622182</v>
      </c>
      <c r="H88" s="9">
        <f t="shared" si="4"/>
        <v>27.788485268622182</v>
      </c>
    </row>
    <row r="89" spans="1:8" x14ac:dyDescent="0.2">
      <c r="A89" s="3">
        <v>1504505</v>
      </c>
      <c r="B89" s="3">
        <v>150450</v>
      </c>
      <c r="C89" s="1" t="s">
        <v>26</v>
      </c>
      <c r="D89" s="10" t="s">
        <v>103</v>
      </c>
      <c r="E89" s="13">
        <v>374.47365912270004</v>
      </c>
      <c r="F89" s="9">
        <f t="shared" si="7"/>
        <v>26.651601637121285</v>
      </c>
      <c r="G89" s="9">
        <f t="shared" si="3"/>
        <v>26.651601637121285</v>
      </c>
      <c r="H89" s="9">
        <f t="shared" si="4"/>
        <v>26.651601637121285</v>
      </c>
    </row>
    <row r="90" spans="1:8" x14ac:dyDescent="0.2">
      <c r="A90" s="3">
        <v>1504604</v>
      </c>
      <c r="B90" s="3">
        <v>150460</v>
      </c>
      <c r="C90" s="1" t="s">
        <v>21</v>
      </c>
      <c r="D90" s="10" t="s">
        <v>104</v>
      </c>
      <c r="E90" s="13">
        <v>93.710994926097513</v>
      </c>
      <c r="F90" s="9">
        <f t="shared" si="7"/>
        <v>6.6694894151962201</v>
      </c>
      <c r="G90" s="9">
        <f t="shared" si="3"/>
        <v>6.6694894151962201</v>
      </c>
      <c r="H90" s="9">
        <f t="shared" si="4"/>
        <v>6.6694894151962201</v>
      </c>
    </row>
    <row r="91" spans="1:8" x14ac:dyDescent="0.2">
      <c r="A91" s="3">
        <v>1504703</v>
      </c>
      <c r="B91" s="3">
        <v>150470</v>
      </c>
      <c r="C91" s="1" t="s">
        <v>21</v>
      </c>
      <c r="D91" s="10" t="s">
        <v>105</v>
      </c>
      <c r="E91" s="21">
        <v>0</v>
      </c>
      <c r="F91" s="9">
        <f t="shared" si="7"/>
        <v>0</v>
      </c>
      <c r="G91" s="9">
        <f t="shared" si="3"/>
        <v>0</v>
      </c>
      <c r="H91" s="9">
        <f t="shared" si="4"/>
        <v>0</v>
      </c>
    </row>
    <row r="92" spans="1:8" x14ac:dyDescent="0.2">
      <c r="A92" s="3">
        <v>1504752</v>
      </c>
      <c r="B92" s="3">
        <v>150475</v>
      </c>
      <c r="C92" s="1" t="s">
        <v>30</v>
      </c>
      <c r="D92" s="10" t="s">
        <v>106</v>
      </c>
      <c r="E92" s="13">
        <v>371.88528828560487</v>
      </c>
      <c r="F92" s="9">
        <f t="shared" si="7"/>
        <v>26.46738513281224</v>
      </c>
      <c r="G92" s="9">
        <f t="shared" si="3"/>
        <v>26.46738513281224</v>
      </c>
      <c r="H92" s="9">
        <f t="shared" si="4"/>
        <v>26.46738513281224</v>
      </c>
    </row>
    <row r="93" spans="1:8" x14ac:dyDescent="0.2">
      <c r="A93" s="3">
        <v>1504802</v>
      </c>
      <c r="B93" s="3">
        <v>150480</v>
      </c>
      <c r="C93" s="1" t="s">
        <v>30</v>
      </c>
      <c r="D93" s="10" t="s">
        <v>107</v>
      </c>
      <c r="E93" s="13">
        <v>221.73515196960608</v>
      </c>
      <c r="F93" s="9">
        <f t="shared" si="7"/>
        <v>15.78107510441516</v>
      </c>
      <c r="G93" s="9">
        <f t="shared" si="3"/>
        <v>15.78107510441516</v>
      </c>
      <c r="H93" s="9">
        <f t="shared" si="4"/>
        <v>15.78107510441516</v>
      </c>
    </row>
    <row r="94" spans="1:8" x14ac:dyDescent="0.2">
      <c r="A94" s="3">
        <v>1504901</v>
      </c>
      <c r="B94" s="3">
        <v>150490</v>
      </c>
      <c r="C94" s="1" t="s">
        <v>26</v>
      </c>
      <c r="D94" s="10" t="s">
        <v>108</v>
      </c>
      <c r="E94" s="13">
        <v>60.34308278963146</v>
      </c>
      <c r="F94" s="9">
        <f t="shared" si="7"/>
        <v>4.2946673681475982</v>
      </c>
      <c r="G94" s="9">
        <f t="shared" si="3"/>
        <v>4.2946673681475982</v>
      </c>
      <c r="H94" s="9">
        <f t="shared" si="4"/>
        <v>4.2946673681475982</v>
      </c>
    </row>
    <row r="95" spans="1:8" x14ac:dyDescent="0.2">
      <c r="A95" s="3">
        <v>1504950</v>
      </c>
      <c r="B95" s="3">
        <v>150495</v>
      </c>
      <c r="C95" s="1" t="s">
        <v>23</v>
      </c>
      <c r="D95" s="10" t="s">
        <v>109</v>
      </c>
      <c r="E95" s="21">
        <v>0</v>
      </c>
      <c r="F95" s="9">
        <f t="shared" si="7"/>
        <v>0</v>
      </c>
      <c r="G95" s="9">
        <f t="shared" si="3"/>
        <v>0</v>
      </c>
      <c r="H95" s="9">
        <f t="shared" si="4"/>
        <v>0</v>
      </c>
    </row>
    <row r="96" spans="1:8" x14ac:dyDescent="0.2">
      <c r="A96" s="3">
        <v>1504976</v>
      </c>
      <c r="B96" s="3">
        <v>150497</v>
      </c>
      <c r="C96" s="1" t="s">
        <v>57</v>
      </c>
      <c r="D96" s="10" t="s">
        <v>110</v>
      </c>
      <c r="E96" s="13">
        <v>141.73112934432103</v>
      </c>
      <c r="F96" s="9">
        <f t="shared" si="7"/>
        <v>10.087122303110952</v>
      </c>
      <c r="G96" s="9">
        <f t="shared" si="3"/>
        <v>10.087122303110952</v>
      </c>
      <c r="H96" s="9">
        <f t="shared" si="4"/>
        <v>10.087122303110952</v>
      </c>
    </row>
    <row r="97" spans="1:8" x14ac:dyDescent="0.2">
      <c r="A97" s="3">
        <v>1505007</v>
      </c>
      <c r="B97" s="3">
        <v>150500</v>
      </c>
      <c r="C97" s="1" t="s">
        <v>39</v>
      </c>
      <c r="D97" s="10" t="s">
        <v>111</v>
      </c>
      <c r="E97" s="13">
        <v>484.37332344213644</v>
      </c>
      <c r="F97" s="9">
        <f t="shared" si="7"/>
        <v>34.473252111434768</v>
      </c>
      <c r="G97" s="9">
        <f t="shared" si="3"/>
        <v>34.473252111434768</v>
      </c>
      <c r="H97" s="9">
        <f t="shared" si="4"/>
        <v>34.473252111434768</v>
      </c>
    </row>
    <row r="98" spans="1:8" x14ac:dyDescent="0.2">
      <c r="A98" s="3">
        <v>1505031</v>
      </c>
      <c r="B98" s="3">
        <v>150503</v>
      </c>
      <c r="C98" s="1" t="s">
        <v>42</v>
      </c>
      <c r="D98" s="10" t="s">
        <v>112</v>
      </c>
      <c r="E98" s="13">
        <v>498.55885129912599</v>
      </c>
      <c r="F98" s="9">
        <f t="shared" si="7"/>
        <v>35.482847922105378</v>
      </c>
      <c r="G98" s="9">
        <f t="shared" si="3"/>
        <v>35.482847922105378</v>
      </c>
      <c r="H98" s="9">
        <f t="shared" si="4"/>
        <v>35.482847922105378</v>
      </c>
    </row>
    <row r="99" spans="1:8" x14ac:dyDescent="0.2">
      <c r="A99" s="3">
        <v>1505064</v>
      </c>
      <c r="B99" s="3">
        <v>150506</v>
      </c>
      <c r="C99" s="1" t="s">
        <v>57</v>
      </c>
      <c r="D99" s="10" t="s">
        <v>113</v>
      </c>
      <c r="E99" s="13">
        <v>845.4086600144899</v>
      </c>
      <c r="F99" s="9">
        <f t="shared" si="7"/>
        <v>60.168437160745725</v>
      </c>
      <c r="G99" s="9">
        <f t="shared" si="3"/>
        <v>60.168437160745725</v>
      </c>
      <c r="H99" s="9">
        <f t="shared" si="4"/>
        <v>60.168437160745725</v>
      </c>
    </row>
    <row r="100" spans="1:8" x14ac:dyDescent="0.2">
      <c r="A100" s="3">
        <v>1505106</v>
      </c>
      <c r="B100" s="3">
        <v>150510</v>
      </c>
      <c r="C100" s="1" t="s">
        <v>30</v>
      </c>
      <c r="D100" s="10" t="s">
        <v>114</v>
      </c>
      <c r="E100" s="21">
        <v>0</v>
      </c>
      <c r="F100" s="9">
        <f t="shared" si="7"/>
        <v>0</v>
      </c>
      <c r="G100" s="9">
        <f t="shared" si="3"/>
        <v>0</v>
      </c>
      <c r="H100" s="9">
        <f t="shared" si="4"/>
        <v>0</v>
      </c>
    </row>
    <row r="101" spans="1:8" x14ac:dyDescent="0.2">
      <c r="A101" s="3">
        <v>1505205</v>
      </c>
      <c r="B101" s="3">
        <v>150520</v>
      </c>
      <c r="C101" s="1" t="s">
        <v>26</v>
      </c>
      <c r="D101" s="10" t="s">
        <v>115</v>
      </c>
      <c r="E101" s="13">
        <v>77.610394752393333</v>
      </c>
      <c r="F101" s="9">
        <f t="shared" si="7"/>
        <v>5.5235963156563965</v>
      </c>
      <c r="G101" s="9">
        <f t="shared" si="3"/>
        <v>5.5235963156563965</v>
      </c>
      <c r="H101" s="9">
        <f t="shared" si="4"/>
        <v>5.5235963156563965</v>
      </c>
    </row>
    <row r="102" spans="1:8" x14ac:dyDescent="0.2">
      <c r="A102" s="3">
        <v>1505304</v>
      </c>
      <c r="B102" s="3">
        <v>150530</v>
      </c>
      <c r="C102" s="1" t="s">
        <v>30</v>
      </c>
      <c r="D102" s="10" t="s">
        <v>116</v>
      </c>
      <c r="E102" s="13">
        <v>477.29791284739508</v>
      </c>
      <c r="F102" s="9">
        <f t="shared" si="7"/>
        <v>33.969689257289325</v>
      </c>
      <c r="G102" s="9">
        <f t="shared" si="3"/>
        <v>33.969689257289325</v>
      </c>
      <c r="H102" s="9">
        <f t="shared" si="4"/>
        <v>33.969689257289325</v>
      </c>
    </row>
    <row r="103" spans="1:8" x14ac:dyDescent="0.2">
      <c r="A103" s="3">
        <v>1505403</v>
      </c>
      <c r="B103" s="3">
        <v>150540</v>
      </c>
      <c r="C103" s="1" t="s">
        <v>23</v>
      </c>
      <c r="D103" s="10" t="s">
        <v>117</v>
      </c>
      <c r="E103" s="13">
        <v>406.98611369364323</v>
      </c>
      <c r="F103" s="9">
        <f t="shared" si="7"/>
        <v>28.96554005805001</v>
      </c>
      <c r="G103" s="9">
        <f t="shared" si="3"/>
        <v>28.96554005805001</v>
      </c>
      <c r="H103" s="9">
        <f t="shared" si="4"/>
        <v>28.96554005805001</v>
      </c>
    </row>
    <row r="104" spans="1:8" x14ac:dyDescent="0.2">
      <c r="A104" s="3">
        <v>1505437</v>
      </c>
      <c r="B104" s="3">
        <v>150543</v>
      </c>
      <c r="C104" s="1" t="s">
        <v>28</v>
      </c>
      <c r="D104" s="10" t="s">
        <v>118</v>
      </c>
      <c r="E104" s="13">
        <v>773.23689315304773</v>
      </c>
      <c r="F104" s="9">
        <f t="shared" si="7"/>
        <v>55.031912513472477</v>
      </c>
      <c r="G104" s="9">
        <f t="shared" si="3"/>
        <v>55.031912513472477</v>
      </c>
      <c r="H104" s="9">
        <f t="shared" si="4"/>
        <v>55.031912513472477</v>
      </c>
    </row>
    <row r="105" spans="1:8" x14ac:dyDescent="0.2">
      <c r="A105" s="3">
        <v>1505486</v>
      </c>
      <c r="B105" s="3">
        <v>150548</v>
      </c>
      <c r="C105" s="1" t="s">
        <v>33</v>
      </c>
      <c r="D105" s="10" t="s">
        <v>119</v>
      </c>
      <c r="E105" s="13">
        <v>550.15201596223562</v>
      </c>
      <c r="F105" s="9">
        <f t="shared" si="7"/>
        <v>39.15477634297477</v>
      </c>
      <c r="G105" s="9">
        <f t="shared" si="3"/>
        <v>39.15477634297477</v>
      </c>
      <c r="H105" s="9">
        <f t="shared" si="4"/>
        <v>39.15477634297477</v>
      </c>
    </row>
    <row r="106" spans="1:8" x14ac:dyDescent="0.2">
      <c r="A106" s="3">
        <v>1505494</v>
      </c>
      <c r="B106" s="3">
        <v>150549</v>
      </c>
      <c r="C106" s="1" t="s">
        <v>51</v>
      </c>
      <c r="D106" s="10" t="s">
        <v>120</v>
      </c>
      <c r="E106" s="13">
        <v>787.09901234567894</v>
      </c>
      <c r="F106" s="9">
        <f t="shared" si="7"/>
        <v>56.018491060636052</v>
      </c>
      <c r="G106" s="9">
        <f t="shared" si="3"/>
        <v>56.018491060636052</v>
      </c>
      <c r="H106" s="9">
        <f t="shared" si="4"/>
        <v>56.018491060636052</v>
      </c>
    </row>
    <row r="107" spans="1:8" x14ac:dyDescent="0.2">
      <c r="A107" s="3">
        <v>1505502</v>
      </c>
      <c r="B107" s="3">
        <v>150550</v>
      </c>
      <c r="C107" s="1" t="s">
        <v>23</v>
      </c>
      <c r="D107" s="10" t="s">
        <v>121</v>
      </c>
      <c r="E107" s="13">
        <v>672.58790554239704</v>
      </c>
      <c r="F107" s="9">
        <f t="shared" si="7"/>
        <v>47.868640391040806</v>
      </c>
      <c r="G107" s="9">
        <f t="shared" si="3"/>
        <v>47.868640391040806</v>
      </c>
      <c r="H107" s="9">
        <f t="shared" si="4"/>
        <v>47.868640391040806</v>
      </c>
    </row>
    <row r="108" spans="1:8" x14ac:dyDescent="0.2">
      <c r="A108" s="3">
        <v>1505536</v>
      </c>
      <c r="B108" s="3">
        <v>150553</v>
      </c>
      <c r="C108" s="1" t="s">
        <v>51</v>
      </c>
      <c r="D108" s="10" t="s">
        <v>122</v>
      </c>
      <c r="E108" s="13">
        <v>1270.381778215027</v>
      </c>
      <c r="F108" s="9">
        <f t="shared" si="7"/>
        <v>90.414127282984268</v>
      </c>
      <c r="G108" s="9">
        <f t="shared" si="3"/>
        <v>90.414127282984268</v>
      </c>
      <c r="H108" s="9">
        <f t="shared" si="4"/>
        <v>90.414127282984268</v>
      </c>
    </row>
    <row r="109" spans="1:8" x14ac:dyDescent="0.2">
      <c r="A109" s="3">
        <v>1505551</v>
      </c>
      <c r="B109" s="3">
        <v>150555</v>
      </c>
      <c r="C109" s="1" t="s">
        <v>28</v>
      </c>
      <c r="D109" s="10" t="s">
        <v>123</v>
      </c>
      <c r="E109" s="13">
        <v>47.86940412638868</v>
      </c>
      <c r="F109" s="9">
        <f t="shared" si="7"/>
        <v>3.4069052877357486</v>
      </c>
      <c r="G109" s="9">
        <f t="shared" si="3"/>
        <v>3.4069052877357486</v>
      </c>
      <c r="H109" s="9">
        <f t="shared" si="4"/>
        <v>3.4069052877357486</v>
      </c>
    </row>
    <row r="110" spans="1:8" x14ac:dyDescent="0.2">
      <c r="A110" s="3">
        <v>1505601</v>
      </c>
      <c r="B110" s="3">
        <v>150560</v>
      </c>
      <c r="C110" s="1" t="s">
        <v>39</v>
      </c>
      <c r="D110" s="10" t="s">
        <v>124</v>
      </c>
      <c r="E110" s="13">
        <v>869.73639710319856</v>
      </c>
      <c r="F110" s="9">
        <f t="shared" si="7"/>
        <v>61.899862434127741</v>
      </c>
      <c r="G110" s="9">
        <f t="shared" si="3"/>
        <v>61.899862434127741</v>
      </c>
      <c r="H110" s="9">
        <f t="shared" si="4"/>
        <v>61.899862434127741</v>
      </c>
    </row>
    <row r="111" spans="1:8" x14ac:dyDescent="0.2">
      <c r="A111" s="3">
        <v>1505635</v>
      </c>
      <c r="B111" s="3">
        <v>150563</v>
      </c>
      <c r="C111" s="1" t="s">
        <v>51</v>
      </c>
      <c r="D111" s="10" t="s">
        <v>125</v>
      </c>
      <c r="E111" s="13">
        <v>1118.6736977867831</v>
      </c>
      <c r="F111" s="9">
        <f t="shared" si="7"/>
        <v>79.616937076927357</v>
      </c>
      <c r="G111" s="9">
        <f t="shared" si="3"/>
        <v>79.616937076927357</v>
      </c>
      <c r="H111" s="9">
        <f t="shared" si="4"/>
        <v>79.616937076927357</v>
      </c>
    </row>
    <row r="112" spans="1:8" x14ac:dyDescent="0.2">
      <c r="A112" s="3">
        <v>1505650</v>
      </c>
      <c r="B112" s="3">
        <v>150565</v>
      </c>
      <c r="C112" s="1" t="s">
        <v>33</v>
      </c>
      <c r="D112" s="10" t="s">
        <v>126</v>
      </c>
      <c r="E112" s="13">
        <v>122.43156578101565</v>
      </c>
      <c r="F112" s="9">
        <f t="shared" si="7"/>
        <v>8.7135563196862531</v>
      </c>
      <c r="G112" s="9">
        <f t="shared" si="3"/>
        <v>8.7135563196862531</v>
      </c>
      <c r="H112" s="9">
        <f t="shared" si="4"/>
        <v>8.7135563196862531</v>
      </c>
    </row>
    <row r="113" spans="1:8" x14ac:dyDescent="0.2">
      <c r="A113" s="3">
        <v>1505700</v>
      </c>
      <c r="B113" s="3">
        <v>150570</v>
      </c>
      <c r="C113" s="1" t="s">
        <v>26</v>
      </c>
      <c r="D113" s="10" t="s">
        <v>127</v>
      </c>
      <c r="E113" s="13">
        <v>105.55105907780981</v>
      </c>
      <c r="F113" s="9">
        <f t="shared" si="7"/>
        <v>7.5121566240692506</v>
      </c>
      <c r="G113" s="9">
        <f t="shared" si="3"/>
        <v>7.5121566240692506</v>
      </c>
      <c r="H113" s="9">
        <f t="shared" si="4"/>
        <v>7.5121566240692506</v>
      </c>
    </row>
    <row r="114" spans="1:8" x14ac:dyDescent="0.2">
      <c r="A114" s="3">
        <v>1505809</v>
      </c>
      <c r="B114" s="3">
        <v>150580</v>
      </c>
      <c r="C114" s="1" t="s">
        <v>26</v>
      </c>
      <c r="D114" s="10" t="s">
        <v>128</v>
      </c>
      <c r="E114" s="13">
        <v>324.83660544293872</v>
      </c>
      <c r="F114" s="9">
        <f t="shared" si="7"/>
        <v>23.118891261142771</v>
      </c>
      <c r="G114" s="9">
        <f t="shared" si="3"/>
        <v>23.118891261142771</v>
      </c>
      <c r="H114" s="9">
        <f t="shared" si="4"/>
        <v>23.118891261142771</v>
      </c>
    </row>
    <row r="115" spans="1:8" x14ac:dyDescent="0.2">
      <c r="A115" s="3">
        <v>1505908</v>
      </c>
      <c r="B115" s="3">
        <v>150590</v>
      </c>
      <c r="C115" s="1" t="s">
        <v>33</v>
      </c>
      <c r="D115" s="10" t="s">
        <v>129</v>
      </c>
      <c r="E115" s="13">
        <v>345.81730866812819</v>
      </c>
      <c r="F115" s="9">
        <f t="shared" si="7"/>
        <v>24.6121053519133</v>
      </c>
      <c r="G115" s="9">
        <f t="shared" si="3"/>
        <v>24.6121053519133</v>
      </c>
      <c r="H115" s="9">
        <f t="shared" si="4"/>
        <v>24.6121053519133</v>
      </c>
    </row>
    <row r="116" spans="1:8" x14ac:dyDescent="0.2">
      <c r="A116" s="3">
        <v>1506005</v>
      </c>
      <c r="B116" s="3">
        <v>150600</v>
      </c>
      <c r="C116" s="1" t="s">
        <v>30</v>
      </c>
      <c r="D116" s="10" t="s">
        <v>130</v>
      </c>
      <c r="E116" s="21">
        <v>0</v>
      </c>
      <c r="F116" s="9">
        <f t="shared" si="7"/>
        <v>0</v>
      </c>
      <c r="G116" s="9">
        <f t="shared" si="3"/>
        <v>0</v>
      </c>
      <c r="H116" s="9">
        <f t="shared" si="4"/>
        <v>0</v>
      </c>
    </row>
    <row r="117" spans="1:8" x14ac:dyDescent="0.2">
      <c r="A117" s="3">
        <v>1506104</v>
      </c>
      <c r="B117" s="3">
        <v>150610</v>
      </c>
      <c r="C117" s="1" t="s">
        <v>39</v>
      </c>
      <c r="D117" s="10" t="s">
        <v>131</v>
      </c>
      <c r="E117" s="13">
        <v>1066.5328531932541</v>
      </c>
      <c r="F117" s="9">
        <f t="shared" si="7"/>
        <v>75.906029820098226</v>
      </c>
      <c r="G117" s="9">
        <f t="shared" si="3"/>
        <v>75.906029820098226</v>
      </c>
      <c r="H117" s="9">
        <f t="shared" si="4"/>
        <v>75.906029820098226</v>
      </c>
    </row>
    <row r="118" spans="1:8" x14ac:dyDescent="0.2">
      <c r="A118" s="3">
        <v>1506112</v>
      </c>
      <c r="B118" s="3">
        <v>150611</v>
      </c>
      <c r="C118" s="1" t="s">
        <v>39</v>
      </c>
      <c r="D118" s="10" t="s">
        <v>132</v>
      </c>
      <c r="E118" s="21">
        <v>0</v>
      </c>
      <c r="F118" s="9">
        <f t="shared" ref="F118" si="8">(E118-$E$2)/($E$1-$E$2)*100</f>
        <v>0</v>
      </c>
      <c r="G118" s="9">
        <f t="shared" si="3"/>
        <v>0</v>
      </c>
      <c r="H118" s="9">
        <f t="shared" si="4"/>
        <v>0</v>
      </c>
    </row>
    <row r="119" spans="1:8" x14ac:dyDescent="0.2">
      <c r="A119" s="3">
        <v>1506138</v>
      </c>
      <c r="B119" s="3">
        <v>150613</v>
      </c>
      <c r="C119" s="1" t="s">
        <v>28</v>
      </c>
      <c r="D119" s="10" t="s">
        <v>133</v>
      </c>
      <c r="E119" s="21">
        <v>0</v>
      </c>
      <c r="F119" s="9">
        <f t="shared" ref="F119" si="9">(E119-$E$2)/($E$1-$E$2)*100</f>
        <v>0</v>
      </c>
      <c r="G119" s="9">
        <f t="shared" si="3"/>
        <v>0</v>
      </c>
      <c r="H119" s="9">
        <f t="shared" si="4"/>
        <v>0</v>
      </c>
    </row>
    <row r="120" spans="1:8" x14ac:dyDescent="0.2">
      <c r="A120" s="3">
        <v>1506161</v>
      </c>
      <c r="B120" s="3">
        <v>150616</v>
      </c>
      <c r="C120" s="1" t="s">
        <v>28</v>
      </c>
      <c r="D120" s="10" t="s">
        <v>134</v>
      </c>
      <c r="E120" s="13">
        <v>673.92891209747609</v>
      </c>
      <c r="F120" s="9">
        <f t="shared" si="7"/>
        <v>47.964080942406859</v>
      </c>
      <c r="G120" s="9">
        <f t="shared" si="3"/>
        <v>47.964080942406859</v>
      </c>
      <c r="H120" s="9">
        <f t="shared" si="4"/>
        <v>47.964080942406859</v>
      </c>
    </row>
    <row r="121" spans="1:8" x14ac:dyDescent="0.2">
      <c r="A121" s="3">
        <v>1506187</v>
      </c>
      <c r="B121" s="3">
        <v>150618</v>
      </c>
      <c r="C121" s="1" t="s">
        <v>23</v>
      </c>
      <c r="D121" s="10" t="s">
        <v>135</v>
      </c>
      <c r="E121" s="13">
        <v>103.46919556667858</v>
      </c>
      <c r="F121" s="9">
        <f t="shared" si="7"/>
        <v>7.3639886672321371</v>
      </c>
      <c r="G121" s="9">
        <f t="shared" si="3"/>
        <v>7.3639886672321371</v>
      </c>
      <c r="H121" s="9">
        <f t="shared" si="4"/>
        <v>7.3639886672321371</v>
      </c>
    </row>
    <row r="122" spans="1:8" x14ac:dyDescent="0.2">
      <c r="A122" s="3">
        <v>1506195</v>
      </c>
      <c r="B122" s="3">
        <v>150619</v>
      </c>
      <c r="C122" s="1" t="s">
        <v>42</v>
      </c>
      <c r="D122" s="10" t="s">
        <v>136</v>
      </c>
      <c r="E122" s="13">
        <v>347.41231988593472</v>
      </c>
      <c r="F122" s="9">
        <f t="shared" si="7"/>
        <v>24.725623626291554</v>
      </c>
      <c r="G122" s="9">
        <f t="shared" si="3"/>
        <v>24.725623626291554</v>
      </c>
      <c r="H122" s="9">
        <f t="shared" si="4"/>
        <v>24.725623626291554</v>
      </c>
    </row>
    <row r="123" spans="1:8" x14ac:dyDescent="0.2">
      <c r="A123" s="3">
        <v>1506203</v>
      </c>
      <c r="B123" s="3">
        <v>150620</v>
      </c>
      <c r="C123" s="1" t="s">
        <v>39</v>
      </c>
      <c r="D123" s="10" t="s">
        <v>137</v>
      </c>
      <c r="E123" s="13">
        <v>623.11089743589741</v>
      </c>
      <c r="F123" s="9">
        <f t="shared" si="7"/>
        <v>44.347320591564646</v>
      </c>
      <c r="G123" s="9">
        <f t="shared" si="3"/>
        <v>44.347320591564646</v>
      </c>
      <c r="H123" s="9">
        <f t="shared" si="4"/>
        <v>44.347320591564646</v>
      </c>
    </row>
    <row r="124" spans="1:8" x14ac:dyDescent="0.2">
      <c r="A124" s="3">
        <v>1506302</v>
      </c>
      <c r="B124" s="3">
        <v>150630</v>
      </c>
      <c r="C124" s="1" t="s">
        <v>26</v>
      </c>
      <c r="D124" s="10" t="s">
        <v>138</v>
      </c>
      <c r="E124" s="21">
        <v>0</v>
      </c>
      <c r="F124" s="9">
        <f t="shared" si="7"/>
        <v>0</v>
      </c>
      <c r="G124" s="9">
        <f t="shared" si="3"/>
        <v>0</v>
      </c>
      <c r="H124" s="9">
        <f t="shared" si="4"/>
        <v>0</v>
      </c>
    </row>
    <row r="125" spans="1:8" x14ac:dyDescent="0.2">
      <c r="A125" s="3">
        <v>1506351</v>
      </c>
      <c r="B125" s="3">
        <v>150635</v>
      </c>
      <c r="C125" s="1" t="s">
        <v>36</v>
      </c>
      <c r="D125" s="10" t="s">
        <v>139</v>
      </c>
      <c r="E125" s="13">
        <v>101.48075970977381</v>
      </c>
      <c r="F125" s="9">
        <f t="shared" si="7"/>
        <v>7.2224700342170722</v>
      </c>
      <c r="G125" s="9">
        <f t="shared" si="3"/>
        <v>7.2224700342170722</v>
      </c>
      <c r="H125" s="9">
        <f t="shared" si="4"/>
        <v>7.2224700342170722</v>
      </c>
    </row>
    <row r="126" spans="1:8" x14ac:dyDescent="0.2">
      <c r="A126" s="3">
        <v>1506401</v>
      </c>
      <c r="B126" s="3">
        <v>150640</v>
      </c>
      <c r="C126" s="1" t="s">
        <v>26</v>
      </c>
      <c r="D126" s="10" t="s">
        <v>140</v>
      </c>
      <c r="E126" s="13">
        <v>630.85018132975142</v>
      </c>
      <c r="F126" s="9">
        <f t="shared" si="7"/>
        <v>44.898131860316667</v>
      </c>
      <c r="G126" s="9">
        <f t="shared" si="3"/>
        <v>44.898131860316667</v>
      </c>
      <c r="H126" s="9">
        <f t="shared" si="4"/>
        <v>44.898131860316667</v>
      </c>
    </row>
    <row r="127" spans="1:8" x14ac:dyDescent="0.2">
      <c r="A127" s="3">
        <v>1506500</v>
      </c>
      <c r="B127" s="3">
        <v>150650</v>
      </c>
      <c r="C127" s="1" t="s">
        <v>67</v>
      </c>
      <c r="D127" s="10" t="s">
        <v>141</v>
      </c>
      <c r="E127" s="13">
        <v>250.975936810967</v>
      </c>
      <c r="F127" s="9">
        <f t="shared" si="7"/>
        <v>17.862166070798395</v>
      </c>
      <c r="G127" s="9">
        <f t="shared" si="3"/>
        <v>17.862166070798395</v>
      </c>
      <c r="H127" s="9">
        <f t="shared" si="4"/>
        <v>17.862166070798395</v>
      </c>
    </row>
    <row r="128" spans="1:8" x14ac:dyDescent="0.2">
      <c r="A128" s="3">
        <v>1506559</v>
      </c>
      <c r="B128" s="3">
        <v>150655</v>
      </c>
      <c r="C128" s="1" t="s">
        <v>39</v>
      </c>
      <c r="D128" s="10" t="s">
        <v>142</v>
      </c>
      <c r="E128" s="13">
        <v>65.314061855670104</v>
      </c>
      <c r="F128" s="9">
        <f t="shared" si="7"/>
        <v>4.6484560808835225</v>
      </c>
      <c r="G128" s="9">
        <f t="shared" si="3"/>
        <v>4.6484560808835225</v>
      </c>
      <c r="H128" s="9">
        <f t="shared" si="4"/>
        <v>4.6484560808835225</v>
      </c>
    </row>
    <row r="129" spans="1:8" x14ac:dyDescent="0.2">
      <c r="A129" s="3">
        <v>1506583</v>
      </c>
      <c r="B129" s="3">
        <v>150658</v>
      </c>
      <c r="C129" s="1" t="s">
        <v>28</v>
      </c>
      <c r="D129" s="10" t="s">
        <v>143</v>
      </c>
      <c r="E129" s="13">
        <v>8.8391358472322956</v>
      </c>
      <c r="F129" s="9">
        <f t="shared" si="7"/>
        <v>0.62908864663200381</v>
      </c>
      <c r="G129" s="9">
        <f t="shared" si="3"/>
        <v>0.62908864663200381</v>
      </c>
      <c r="H129" s="9">
        <f t="shared" si="4"/>
        <v>0.62908864663200381</v>
      </c>
    </row>
    <row r="130" spans="1:8" x14ac:dyDescent="0.2">
      <c r="A130" s="3">
        <v>1506609</v>
      </c>
      <c r="B130" s="3">
        <v>150660</v>
      </c>
      <c r="C130" s="1" t="s">
        <v>67</v>
      </c>
      <c r="D130" s="10" t="s">
        <v>144</v>
      </c>
      <c r="E130" s="13">
        <v>438.15881497725798</v>
      </c>
      <c r="F130" s="9">
        <f t="shared" si="7"/>
        <v>31.184127123720383</v>
      </c>
      <c r="G130" s="9">
        <f t="shared" si="3"/>
        <v>31.184127123720383</v>
      </c>
      <c r="H130" s="9">
        <f t="shared" si="4"/>
        <v>31.184127123720383</v>
      </c>
    </row>
    <row r="131" spans="1:8" x14ac:dyDescent="0.2">
      <c r="A131" s="3">
        <v>1506708</v>
      </c>
      <c r="B131" s="3">
        <v>150670</v>
      </c>
      <c r="C131" s="1" t="s">
        <v>28</v>
      </c>
      <c r="D131" s="10" t="s">
        <v>145</v>
      </c>
      <c r="E131" s="13">
        <v>746.51591275105659</v>
      </c>
      <c r="F131" s="9">
        <f t="shared" si="7"/>
        <v>53.130158123869741</v>
      </c>
      <c r="G131" s="9">
        <f t="shared" si="3"/>
        <v>53.130158123869741</v>
      </c>
      <c r="H131" s="9">
        <f t="shared" si="4"/>
        <v>53.130158123869741</v>
      </c>
    </row>
    <row r="132" spans="1:8" x14ac:dyDescent="0.2">
      <c r="A132" s="3">
        <v>1506807</v>
      </c>
      <c r="B132" s="3">
        <v>150680</v>
      </c>
      <c r="C132" s="1" t="s">
        <v>30</v>
      </c>
      <c r="D132" s="10" t="s">
        <v>146</v>
      </c>
      <c r="E132" s="13">
        <v>200.05888115996166</v>
      </c>
      <c r="F132" s="9">
        <f t="shared" si="7"/>
        <v>14.238356890401308</v>
      </c>
      <c r="G132" s="9">
        <f t="shared" si="3"/>
        <v>14.238356890401308</v>
      </c>
      <c r="H132" s="9">
        <f t="shared" si="4"/>
        <v>14.238356890401308</v>
      </c>
    </row>
    <row r="133" spans="1:8" x14ac:dyDescent="0.2">
      <c r="A133" s="3">
        <v>1506906</v>
      </c>
      <c r="B133" s="3">
        <v>150690</v>
      </c>
      <c r="C133" s="1" t="s">
        <v>39</v>
      </c>
      <c r="D133" s="10" t="s">
        <v>147</v>
      </c>
      <c r="E133" s="21">
        <v>0</v>
      </c>
      <c r="F133" s="9">
        <f t="shared" si="7"/>
        <v>0</v>
      </c>
      <c r="G133" s="9">
        <f t="shared" si="3"/>
        <v>0</v>
      </c>
      <c r="H133" s="9">
        <f t="shared" si="4"/>
        <v>0</v>
      </c>
    </row>
    <row r="134" spans="1:8" x14ac:dyDescent="0.2">
      <c r="A134" s="3">
        <v>1507003</v>
      </c>
      <c r="B134" s="3">
        <v>150700</v>
      </c>
      <c r="C134" s="1" t="s">
        <v>67</v>
      </c>
      <c r="D134" s="10" t="s">
        <v>148</v>
      </c>
      <c r="E134" s="13">
        <v>450.6059833946324</v>
      </c>
      <c r="F134" s="9">
        <f t="shared" si="7"/>
        <v>32.070002447894588</v>
      </c>
      <c r="G134" s="9">
        <f t="shared" ref="G134:G162" si="10">F134</f>
        <v>32.070002447894588</v>
      </c>
      <c r="H134" s="9">
        <f t="shared" si="4"/>
        <v>32.070002447894588</v>
      </c>
    </row>
    <row r="135" spans="1:8" x14ac:dyDescent="0.2">
      <c r="A135" s="3">
        <v>1507102</v>
      </c>
      <c r="B135" s="3">
        <v>150710</v>
      </c>
      <c r="C135" s="1" t="s">
        <v>67</v>
      </c>
      <c r="D135" s="10" t="s">
        <v>149</v>
      </c>
      <c r="E135" s="13">
        <v>373.45606324252969</v>
      </c>
      <c r="F135" s="9">
        <f t="shared" si="7"/>
        <v>26.57917849235481</v>
      </c>
      <c r="G135" s="9">
        <f t="shared" si="10"/>
        <v>26.57917849235481</v>
      </c>
      <c r="H135" s="9">
        <f t="shared" ref="H135:H162" si="11">AVERAGE(G135:G135)</f>
        <v>26.57917849235481</v>
      </c>
    </row>
    <row r="136" spans="1:8" x14ac:dyDescent="0.2">
      <c r="A136" s="3">
        <v>1507151</v>
      </c>
      <c r="B136" s="3">
        <v>150715</v>
      </c>
      <c r="C136" s="1" t="s">
        <v>51</v>
      </c>
      <c r="D136" s="10" t="s">
        <v>150</v>
      </c>
      <c r="E136" s="13">
        <v>680.6370998482837</v>
      </c>
      <c r="F136" s="9">
        <f t="shared" si="7"/>
        <v>48.441508241460127</v>
      </c>
      <c r="G136" s="9">
        <f t="shared" si="10"/>
        <v>48.441508241460127</v>
      </c>
      <c r="H136" s="9">
        <f t="shared" si="11"/>
        <v>48.441508241460127</v>
      </c>
    </row>
    <row r="137" spans="1:8" x14ac:dyDescent="0.2">
      <c r="A137" s="3">
        <v>1507201</v>
      </c>
      <c r="B137" s="3">
        <v>150720</v>
      </c>
      <c r="C137" s="1" t="s">
        <v>67</v>
      </c>
      <c r="D137" s="10" t="s">
        <v>151</v>
      </c>
      <c r="E137" s="13">
        <v>541.80014902447795</v>
      </c>
      <c r="F137" s="9">
        <f t="shared" si="7"/>
        <v>38.560367029719373</v>
      </c>
      <c r="G137" s="9">
        <f t="shared" si="10"/>
        <v>38.560367029719373</v>
      </c>
      <c r="H137" s="9">
        <f t="shared" si="11"/>
        <v>38.560367029719373</v>
      </c>
    </row>
    <row r="138" spans="1:8" x14ac:dyDescent="0.2">
      <c r="A138" s="3">
        <v>1507300</v>
      </c>
      <c r="B138" s="3">
        <v>150730</v>
      </c>
      <c r="C138" s="1" t="s">
        <v>28</v>
      </c>
      <c r="D138" s="10" t="s">
        <v>152</v>
      </c>
      <c r="E138" s="13">
        <v>214.41852150784189</v>
      </c>
      <c r="F138" s="9">
        <f t="shared" si="7"/>
        <v>15.260344431796415</v>
      </c>
      <c r="G138" s="9">
        <f t="shared" si="10"/>
        <v>15.260344431796415</v>
      </c>
      <c r="H138" s="9">
        <f t="shared" si="11"/>
        <v>15.260344431796415</v>
      </c>
    </row>
    <row r="139" spans="1:8" x14ac:dyDescent="0.2">
      <c r="A139" s="3">
        <v>1507409</v>
      </c>
      <c r="B139" s="3">
        <v>150740</v>
      </c>
      <c r="C139" s="1" t="s">
        <v>67</v>
      </c>
      <c r="D139" s="10" t="s">
        <v>153</v>
      </c>
      <c r="E139" s="13">
        <v>337.4204726735598</v>
      </c>
      <c r="F139" s="9">
        <f t="shared" si="7"/>
        <v>24.014495553499813</v>
      </c>
      <c r="G139" s="9">
        <f t="shared" si="10"/>
        <v>24.014495553499813</v>
      </c>
      <c r="H139" s="9">
        <f t="shared" si="11"/>
        <v>24.014495553499813</v>
      </c>
    </row>
    <row r="140" spans="1:8" x14ac:dyDescent="0.2">
      <c r="A140" s="3">
        <v>1507458</v>
      </c>
      <c r="B140" s="3">
        <v>150745</v>
      </c>
      <c r="C140" s="1" t="s">
        <v>51</v>
      </c>
      <c r="D140" s="10" t="s">
        <v>154</v>
      </c>
      <c r="E140" s="13">
        <v>800.76888064316631</v>
      </c>
      <c r="F140" s="9">
        <f t="shared" si="7"/>
        <v>56.991386951765136</v>
      </c>
      <c r="G140" s="9">
        <f t="shared" si="10"/>
        <v>56.991386951765136</v>
      </c>
      <c r="H140" s="9">
        <f t="shared" si="11"/>
        <v>56.991386951765136</v>
      </c>
    </row>
    <row r="141" spans="1:8" x14ac:dyDescent="0.2">
      <c r="A141" s="3">
        <v>1507466</v>
      </c>
      <c r="B141" s="3">
        <v>150746</v>
      </c>
      <c r="C141" s="1" t="s">
        <v>67</v>
      </c>
      <c r="D141" s="10" t="s">
        <v>155</v>
      </c>
      <c r="E141" s="21">
        <v>0</v>
      </c>
      <c r="F141" s="9">
        <f t="shared" si="7"/>
        <v>0</v>
      </c>
      <c r="G141" s="9">
        <f t="shared" si="10"/>
        <v>0</v>
      </c>
      <c r="H141" s="9">
        <f t="shared" si="11"/>
        <v>0</v>
      </c>
    </row>
    <row r="142" spans="1:8" x14ac:dyDescent="0.2">
      <c r="A142" s="3">
        <v>1507474</v>
      </c>
      <c r="B142" s="3">
        <v>150747</v>
      </c>
      <c r="C142" s="1" t="s">
        <v>39</v>
      </c>
      <c r="D142" s="10" t="s">
        <v>156</v>
      </c>
      <c r="E142" s="13">
        <v>1662.0546203296437</v>
      </c>
      <c r="F142" s="9">
        <v>100</v>
      </c>
      <c r="G142" s="9">
        <f t="shared" si="10"/>
        <v>100</v>
      </c>
      <c r="H142" s="9">
        <f t="shared" si="11"/>
        <v>100</v>
      </c>
    </row>
    <row r="143" spans="1:8" x14ac:dyDescent="0.2">
      <c r="A143" s="3">
        <v>1507508</v>
      </c>
      <c r="B143" s="3">
        <v>150750</v>
      </c>
      <c r="C143" s="1" t="s">
        <v>51</v>
      </c>
      <c r="D143" s="10" t="s">
        <v>157</v>
      </c>
      <c r="E143" s="13">
        <v>279.26045813817331</v>
      </c>
      <c r="F143" s="9">
        <f t="shared" si="7"/>
        <v>19.875198967892942</v>
      </c>
      <c r="G143" s="9">
        <f t="shared" si="10"/>
        <v>19.875198967892942</v>
      </c>
      <c r="H143" s="9">
        <f t="shared" si="11"/>
        <v>19.875198967892942</v>
      </c>
    </row>
    <row r="144" spans="1:8" x14ac:dyDescent="0.2">
      <c r="A144" s="3">
        <v>1507607</v>
      </c>
      <c r="B144" s="3">
        <v>150760</v>
      </c>
      <c r="C144" s="1" t="s">
        <v>67</v>
      </c>
      <c r="D144" s="10" t="s">
        <v>158</v>
      </c>
      <c r="E144" s="13">
        <v>584.38954474987713</v>
      </c>
      <c r="F144" s="9">
        <f t="shared" si="7"/>
        <v>41.591489730040294</v>
      </c>
      <c r="G144" s="9">
        <f t="shared" si="10"/>
        <v>41.591489730040294</v>
      </c>
      <c r="H144" s="9">
        <f t="shared" si="11"/>
        <v>41.591489730040294</v>
      </c>
    </row>
    <row r="145" spans="1:8" x14ac:dyDescent="0.2">
      <c r="A145" s="3">
        <v>1507706</v>
      </c>
      <c r="B145" s="3">
        <v>150770</v>
      </c>
      <c r="C145" s="1" t="s">
        <v>26</v>
      </c>
      <c r="D145" s="10" t="s">
        <v>159</v>
      </c>
      <c r="E145" s="13">
        <v>216.36305580470304</v>
      </c>
      <c r="F145" s="9">
        <f t="shared" si="7"/>
        <v>15.398738554285767</v>
      </c>
      <c r="G145" s="9">
        <f t="shared" si="10"/>
        <v>15.398738554285767</v>
      </c>
      <c r="H145" s="9">
        <f t="shared" si="11"/>
        <v>15.398738554285767</v>
      </c>
    </row>
    <row r="146" spans="1:8" x14ac:dyDescent="0.2">
      <c r="A146" s="3">
        <v>1507755</v>
      </c>
      <c r="B146" s="3">
        <v>150775</v>
      </c>
      <c r="C146" s="1" t="s">
        <v>28</v>
      </c>
      <c r="D146" s="10" t="s">
        <v>160</v>
      </c>
      <c r="E146" s="13">
        <v>528.04205575508809</v>
      </c>
      <c r="F146" s="9">
        <f t="shared" si="7"/>
        <v>37.581192093994467</v>
      </c>
      <c r="G146" s="9">
        <f t="shared" si="10"/>
        <v>37.581192093994467</v>
      </c>
      <c r="H146" s="9">
        <f t="shared" si="11"/>
        <v>37.581192093994467</v>
      </c>
    </row>
    <row r="147" spans="1:8" x14ac:dyDescent="0.2">
      <c r="A147" s="3">
        <v>1507805</v>
      </c>
      <c r="B147" s="3">
        <v>150780</v>
      </c>
      <c r="C147" s="1" t="s">
        <v>33</v>
      </c>
      <c r="D147" s="10" t="s">
        <v>161</v>
      </c>
      <c r="E147" s="13">
        <v>519.5180107193479</v>
      </c>
      <c r="F147" s="9">
        <f t="shared" si="7"/>
        <v>36.974528722365996</v>
      </c>
      <c r="G147" s="9">
        <f t="shared" si="10"/>
        <v>36.974528722365996</v>
      </c>
      <c r="H147" s="9">
        <f t="shared" si="11"/>
        <v>36.974528722365996</v>
      </c>
    </row>
    <row r="148" spans="1:8" x14ac:dyDescent="0.2">
      <c r="A148" s="3">
        <v>1507904</v>
      </c>
      <c r="B148" s="3">
        <v>150790</v>
      </c>
      <c r="C148" s="1" t="s">
        <v>26</v>
      </c>
      <c r="D148" s="10" t="s">
        <v>162</v>
      </c>
      <c r="E148" s="13">
        <v>531.46874442240949</v>
      </c>
      <c r="F148" s="9">
        <f t="shared" ref="F148:F162" si="12">(E148-$E$2)/($E$1-$E$2)*100</f>
        <v>37.825072375213296</v>
      </c>
      <c r="G148" s="9">
        <f t="shared" si="10"/>
        <v>37.825072375213296</v>
      </c>
      <c r="H148" s="9">
        <f t="shared" si="11"/>
        <v>37.825072375213296</v>
      </c>
    </row>
    <row r="149" spans="1:8" x14ac:dyDescent="0.2">
      <c r="A149" s="3">
        <v>1507953</v>
      </c>
      <c r="B149" s="3">
        <v>150795</v>
      </c>
      <c r="C149" s="1" t="s">
        <v>21</v>
      </c>
      <c r="D149" s="10" t="s">
        <v>163</v>
      </c>
      <c r="E149" s="13">
        <v>497.75638047811509</v>
      </c>
      <c r="F149" s="9">
        <f t="shared" si="12"/>
        <v>35.425735406642737</v>
      </c>
      <c r="G149" s="9">
        <f t="shared" si="10"/>
        <v>35.425735406642737</v>
      </c>
      <c r="H149" s="9">
        <f t="shared" si="11"/>
        <v>35.425735406642737</v>
      </c>
    </row>
    <row r="150" spans="1:8" x14ac:dyDescent="0.2">
      <c r="A150" s="3">
        <v>1507961</v>
      </c>
      <c r="B150" s="3">
        <v>150796</v>
      </c>
      <c r="C150" s="1" t="s">
        <v>67</v>
      </c>
      <c r="D150" s="10" t="s">
        <v>164</v>
      </c>
      <c r="E150" s="13">
        <v>220.63795096153845</v>
      </c>
      <c r="F150" s="9">
        <f t="shared" si="12"/>
        <v>15.70298639651679</v>
      </c>
      <c r="G150" s="9">
        <f t="shared" si="10"/>
        <v>15.70298639651679</v>
      </c>
      <c r="H150" s="9">
        <f t="shared" si="11"/>
        <v>15.70298639651679</v>
      </c>
    </row>
    <row r="151" spans="1:8" x14ac:dyDescent="0.2">
      <c r="A151" s="3">
        <v>1507979</v>
      </c>
      <c r="B151" s="3">
        <v>150797</v>
      </c>
      <c r="C151" s="1" t="s">
        <v>30</v>
      </c>
      <c r="D151" s="10" t="s">
        <v>165</v>
      </c>
      <c r="E151" s="13">
        <v>1154.5304711958256</v>
      </c>
      <c r="F151" s="9">
        <f t="shared" si="12"/>
        <v>82.168893449851296</v>
      </c>
      <c r="G151" s="9">
        <f t="shared" si="10"/>
        <v>82.168893449851296</v>
      </c>
      <c r="H151" s="9">
        <f t="shared" si="11"/>
        <v>82.168893449851296</v>
      </c>
    </row>
    <row r="152" spans="1:8" x14ac:dyDescent="0.2">
      <c r="A152" s="3">
        <v>1508001</v>
      </c>
      <c r="B152" s="3">
        <v>150800</v>
      </c>
      <c r="C152" s="1" t="s">
        <v>23</v>
      </c>
      <c r="D152" s="10" t="s">
        <v>166</v>
      </c>
      <c r="E152" s="13">
        <v>194.64355833394984</v>
      </c>
      <c r="F152" s="9">
        <f t="shared" si="12"/>
        <v>13.852943862864473</v>
      </c>
      <c r="G152" s="9">
        <f t="shared" si="10"/>
        <v>13.852943862864473</v>
      </c>
      <c r="H152" s="9">
        <f t="shared" si="11"/>
        <v>13.852943862864473</v>
      </c>
    </row>
    <row r="153" spans="1:8" x14ac:dyDescent="0.2">
      <c r="A153" s="3">
        <v>1508035</v>
      </c>
      <c r="B153" s="3">
        <v>150803</v>
      </c>
      <c r="C153" s="1" t="s">
        <v>39</v>
      </c>
      <c r="D153" s="10" t="s">
        <v>167</v>
      </c>
      <c r="E153" s="13">
        <v>71.020633327504811</v>
      </c>
      <c r="F153" s="9">
        <f t="shared" si="12"/>
        <v>5.0545975166721107</v>
      </c>
      <c r="G153" s="9">
        <f t="shared" si="10"/>
        <v>5.0545975166721107</v>
      </c>
      <c r="H153" s="9">
        <f t="shared" si="11"/>
        <v>5.0545975166721107</v>
      </c>
    </row>
    <row r="154" spans="1:8" x14ac:dyDescent="0.2">
      <c r="A154" s="3">
        <v>1508050</v>
      </c>
      <c r="B154" s="3">
        <v>150805</v>
      </c>
      <c r="C154" s="1" t="s">
        <v>42</v>
      </c>
      <c r="D154" s="10" t="s">
        <v>168</v>
      </c>
      <c r="E154" s="13">
        <v>721.79380593098028</v>
      </c>
      <c r="F154" s="9">
        <f t="shared" si="12"/>
        <v>51.370665228848409</v>
      </c>
      <c r="G154" s="9">
        <f t="shared" si="10"/>
        <v>51.370665228848409</v>
      </c>
      <c r="H154" s="9">
        <f t="shared" si="11"/>
        <v>51.370665228848409</v>
      </c>
    </row>
    <row r="155" spans="1:8" x14ac:dyDescent="0.2">
      <c r="A155" s="3">
        <v>1508084</v>
      </c>
      <c r="B155" s="3">
        <v>150808</v>
      </c>
      <c r="C155" s="1" t="s">
        <v>28</v>
      </c>
      <c r="D155" s="10" t="s">
        <v>169</v>
      </c>
      <c r="E155" s="13">
        <v>662.14435549936798</v>
      </c>
      <c r="F155" s="9">
        <f t="shared" si="12"/>
        <v>47.125364252269854</v>
      </c>
      <c r="G155" s="9">
        <f t="shared" si="10"/>
        <v>47.125364252269854</v>
      </c>
      <c r="H155" s="9">
        <f t="shared" si="11"/>
        <v>47.125364252269854</v>
      </c>
    </row>
    <row r="156" spans="1:8" x14ac:dyDescent="0.2">
      <c r="A156" s="3">
        <v>1508100</v>
      </c>
      <c r="B156" s="3">
        <v>150810</v>
      </c>
      <c r="C156" s="1" t="s">
        <v>57</v>
      </c>
      <c r="D156" s="10" t="s">
        <v>170</v>
      </c>
      <c r="E156" s="13">
        <v>646.66092852605527</v>
      </c>
      <c r="F156" s="9">
        <f t="shared" si="12"/>
        <v>46.02339588248666</v>
      </c>
      <c r="G156" s="9">
        <f t="shared" si="10"/>
        <v>46.02339588248666</v>
      </c>
      <c r="H156" s="9">
        <f t="shared" si="11"/>
        <v>46.02339588248666</v>
      </c>
    </row>
    <row r="157" spans="1:8" x14ac:dyDescent="0.2">
      <c r="A157" s="3">
        <v>1508126</v>
      </c>
      <c r="B157" s="3">
        <v>150812</v>
      </c>
      <c r="C157" s="1" t="s">
        <v>23</v>
      </c>
      <c r="D157" s="10" t="s">
        <v>171</v>
      </c>
      <c r="E157" s="13">
        <v>604.47998051195623</v>
      </c>
      <c r="F157" s="9">
        <f t="shared" si="12"/>
        <v>43.021342745340533</v>
      </c>
      <c r="G157" s="9">
        <f t="shared" si="10"/>
        <v>43.021342745340533</v>
      </c>
      <c r="H157" s="9">
        <f t="shared" si="11"/>
        <v>43.021342745340533</v>
      </c>
    </row>
    <row r="158" spans="1:8" x14ac:dyDescent="0.2">
      <c r="A158" s="3">
        <v>1508159</v>
      </c>
      <c r="B158" s="3">
        <v>150815</v>
      </c>
      <c r="C158" s="1" t="s">
        <v>33</v>
      </c>
      <c r="D158" s="10" t="s">
        <v>172</v>
      </c>
      <c r="E158" s="13">
        <v>471.39479131273248</v>
      </c>
      <c r="F158" s="9">
        <f t="shared" si="12"/>
        <v>33.549559190128072</v>
      </c>
      <c r="G158" s="9">
        <f t="shared" si="10"/>
        <v>33.549559190128072</v>
      </c>
      <c r="H158" s="9">
        <f t="shared" si="11"/>
        <v>33.549559190128072</v>
      </c>
    </row>
    <row r="159" spans="1:8" x14ac:dyDescent="0.2">
      <c r="A159" s="3">
        <v>1508209</v>
      </c>
      <c r="B159" s="3">
        <v>150820</v>
      </c>
      <c r="C159" s="1" t="s">
        <v>67</v>
      </c>
      <c r="D159" s="10" t="s">
        <v>173</v>
      </c>
      <c r="E159" s="21">
        <v>0</v>
      </c>
      <c r="F159" s="9">
        <f t="shared" si="12"/>
        <v>0</v>
      </c>
      <c r="G159" s="9">
        <f t="shared" si="10"/>
        <v>0</v>
      </c>
      <c r="H159" s="9">
        <f t="shared" si="11"/>
        <v>0</v>
      </c>
    </row>
    <row r="160" spans="1:8" x14ac:dyDescent="0.2">
      <c r="A160" s="3">
        <v>1508308</v>
      </c>
      <c r="B160" s="3">
        <v>150830</v>
      </c>
      <c r="C160" s="1" t="s">
        <v>39</v>
      </c>
      <c r="D160" s="10" t="s">
        <v>174</v>
      </c>
      <c r="E160" s="13">
        <v>158.36064352893069</v>
      </c>
      <c r="F160" s="9">
        <f t="shared" si="12"/>
        <v>11.270658652517717</v>
      </c>
      <c r="G160" s="9">
        <f t="shared" si="10"/>
        <v>11.270658652517717</v>
      </c>
      <c r="H160" s="9">
        <f t="shared" si="11"/>
        <v>11.270658652517717</v>
      </c>
    </row>
    <row r="161" spans="1:8" x14ac:dyDescent="0.2">
      <c r="A161" s="3">
        <v>1508357</v>
      </c>
      <c r="B161" s="3">
        <v>150835</v>
      </c>
      <c r="C161" s="1" t="s">
        <v>33</v>
      </c>
      <c r="D161" s="10" t="s">
        <v>175</v>
      </c>
      <c r="E161" s="13">
        <v>5453.7584007176265</v>
      </c>
      <c r="F161" s="9">
        <v>100</v>
      </c>
      <c r="G161" s="9">
        <f t="shared" si="10"/>
        <v>100</v>
      </c>
      <c r="H161" s="9">
        <f t="shared" si="11"/>
        <v>100</v>
      </c>
    </row>
    <row r="162" spans="1:8" x14ac:dyDescent="0.2">
      <c r="A162" s="3">
        <v>1508407</v>
      </c>
      <c r="B162" s="3">
        <v>150840</v>
      </c>
      <c r="C162" s="1" t="s">
        <v>28</v>
      </c>
      <c r="D162" s="10" t="s">
        <v>176</v>
      </c>
      <c r="E162" s="13">
        <v>371.73919157544475</v>
      </c>
      <c r="F162" s="9">
        <f t="shared" si="12"/>
        <v>26.456987308493158</v>
      </c>
      <c r="G162" s="9">
        <f t="shared" si="10"/>
        <v>26.456987308493158</v>
      </c>
      <c r="H162" s="9">
        <f t="shared" si="11"/>
        <v>26.456987308493158</v>
      </c>
    </row>
  </sheetData>
  <autoFilter ref="A5:H162" xr:uid="{5CDF01C2-9ED1-488E-A2D1-AF5CE85D7D5F}"/>
  <mergeCells count="1">
    <mergeCell ref="H4:H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7BCBD-2F09-4069-A966-8A32915CF3A8}">
  <sheetPr filterMode="1"/>
  <dimension ref="A1:E149"/>
  <sheetViews>
    <sheetView topLeftCell="A102" workbookViewId="0">
      <selection activeCell="A6" sqref="A6:A149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5" x14ac:dyDescent="0.25">
      <c r="A1" s="14" t="s">
        <v>184</v>
      </c>
    </row>
    <row r="2" spans="1:5" x14ac:dyDescent="0.25">
      <c r="A2" s="14"/>
    </row>
    <row r="3" spans="1:5" x14ac:dyDescent="0.25">
      <c r="A3" s="14" t="s">
        <v>185</v>
      </c>
    </row>
    <row r="5" spans="1:5" x14ac:dyDescent="0.25">
      <c r="A5" s="7" t="s">
        <v>186</v>
      </c>
      <c r="B5" s="7" t="s">
        <v>187</v>
      </c>
    </row>
    <row r="6" spans="1:5" x14ac:dyDescent="0.25">
      <c r="A6" s="13">
        <v>386.02707645333396</v>
      </c>
      <c r="B6" s="3" t="str">
        <f>IF(AND(A6&lt;$E$10,A6&gt;$E$11),"Normal","Outliers")</f>
        <v>Normal</v>
      </c>
      <c r="C6" s="1"/>
      <c r="D6" s="1" t="s">
        <v>188</v>
      </c>
      <c r="E6" s="2">
        <f>AVERAGE(A6:A149)</f>
        <v>485.37198497701064</v>
      </c>
    </row>
    <row r="7" spans="1:5" x14ac:dyDescent="0.25">
      <c r="A7" s="13">
        <v>192.55116073968708</v>
      </c>
      <c r="B7" s="3" t="str">
        <f t="shared" ref="B7:B70" si="0">IF(AND(A7&lt;$E$10,A7&gt;$E$11),"Normal","Outliers")</f>
        <v>Normal</v>
      </c>
      <c r="C7" s="1"/>
      <c r="D7" s="1" t="s">
        <v>189</v>
      </c>
      <c r="E7" s="2">
        <f>_xlfn.QUARTILE.EXC(A6:A149,1)</f>
        <v>209.79010881700435</v>
      </c>
    </row>
    <row r="8" spans="1:5" x14ac:dyDescent="0.25">
      <c r="A8" s="13">
        <v>395.40641529573219</v>
      </c>
      <c r="B8" s="3" t="str">
        <f t="shared" si="0"/>
        <v>Normal</v>
      </c>
      <c r="C8" s="1"/>
      <c r="D8" s="1" t="s">
        <v>190</v>
      </c>
      <c r="E8" s="2">
        <f>_xlfn.QUARTILE.EXC(A6:A149,3)</f>
        <v>602.2551012539908</v>
      </c>
    </row>
    <row r="9" spans="1:5" x14ac:dyDescent="0.25">
      <c r="A9" s="13">
        <v>368.86324798093472</v>
      </c>
      <c r="B9" s="3" t="str">
        <f t="shared" si="0"/>
        <v>Normal</v>
      </c>
      <c r="C9" s="1"/>
      <c r="D9" s="1" t="s">
        <v>191</v>
      </c>
      <c r="E9" s="2">
        <f>E8-E7</f>
        <v>392.46499243698645</v>
      </c>
    </row>
    <row r="10" spans="1:5" x14ac:dyDescent="0.25">
      <c r="A10" s="13">
        <v>663.33312997787607</v>
      </c>
      <c r="B10" s="3" t="str">
        <f t="shared" si="0"/>
        <v>Normal</v>
      </c>
      <c r="C10" s="1"/>
      <c r="D10" s="1" t="s">
        <v>192</v>
      </c>
      <c r="E10" s="2">
        <f>E6+1.5*E9</f>
        <v>1074.0694736324904</v>
      </c>
    </row>
    <row r="11" spans="1:5" x14ac:dyDescent="0.25">
      <c r="A11" s="13">
        <v>306.43070657422487</v>
      </c>
      <c r="B11" s="3" t="str">
        <f t="shared" si="0"/>
        <v>Normal</v>
      </c>
      <c r="C11" s="1"/>
      <c r="D11" s="1" t="s">
        <v>193</v>
      </c>
      <c r="E11" s="2">
        <f>E6-1.5*E9</f>
        <v>-103.32550367846903</v>
      </c>
    </row>
    <row r="12" spans="1:5" x14ac:dyDescent="0.25">
      <c r="A12" s="13">
        <v>461.43523191365227</v>
      </c>
      <c r="B12" s="3" t="str">
        <f t="shared" si="0"/>
        <v>Normal</v>
      </c>
      <c r="C12" s="1"/>
      <c r="D12" s="1"/>
      <c r="E12" s="1"/>
    </row>
    <row r="13" spans="1:5" x14ac:dyDescent="0.25">
      <c r="A13" s="13">
        <v>138.05090759350327</v>
      </c>
      <c r="B13" s="3" t="str">
        <f t="shared" si="0"/>
        <v>Normal</v>
      </c>
      <c r="C13" s="1"/>
      <c r="D13" s="1"/>
      <c r="E13" s="1"/>
    </row>
    <row r="14" spans="1:5" x14ac:dyDescent="0.25">
      <c r="A14" s="13">
        <v>18.781620077826567</v>
      </c>
      <c r="B14" s="3" t="str">
        <f t="shared" si="0"/>
        <v>Normal</v>
      </c>
      <c r="C14" s="1"/>
      <c r="D14" s="1"/>
      <c r="E14" s="1"/>
    </row>
    <row r="15" spans="1:5" x14ac:dyDescent="0.25">
      <c r="A15" s="13">
        <v>422.88405615963973</v>
      </c>
      <c r="B15" s="3" t="str">
        <f t="shared" si="0"/>
        <v>Normal</v>
      </c>
      <c r="C15" s="1"/>
      <c r="D15" s="1"/>
      <c r="E15" s="1"/>
    </row>
    <row r="16" spans="1:5" x14ac:dyDescent="0.25">
      <c r="A16" s="13">
        <v>625.30122543171115</v>
      </c>
      <c r="B16" s="3" t="str">
        <f t="shared" si="0"/>
        <v>Normal</v>
      </c>
      <c r="C16" s="1"/>
      <c r="D16" s="1"/>
      <c r="E16" s="1"/>
    </row>
    <row r="17" spans="1:5" x14ac:dyDescent="0.25">
      <c r="A17" s="13">
        <v>205.27145940367487</v>
      </c>
      <c r="B17" s="3" t="str">
        <f t="shared" si="0"/>
        <v>Normal</v>
      </c>
      <c r="C17" s="1"/>
      <c r="D17" s="1"/>
      <c r="E17" s="1"/>
    </row>
    <row r="18" spans="1:5" x14ac:dyDescent="0.25">
      <c r="A18" s="13">
        <v>382.443751997981</v>
      </c>
      <c r="B18" s="3" t="str">
        <f t="shared" si="0"/>
        <v>Normal</v>
      </c>
      <c r="C18" s="1"/>
      <c r="D18" s="1"/>
      <c r="E18" s="1"/>
    </row>
    <row r="19" spans="1:5" x14ac:dyDescent="0.25">
      <c r="A19" s="13">
        <v>51.020611262985234</v>
      </c>
      <c r="B19" s="3" t="str">
        <f t="shared" si="0"/>
        <v>Normal</v>
      </c>
      <c r="C19" s="1"/>
      <c r="D19" s="1"/>
      <c r="E19" s="1"/>
    </row>
    <row r="20" spans="1:5" hidden="1" x14ac:dyDescent="0.25">
      <c r="A20" s="13" t="s">
        <v>178</v>
      </c>
      <c r="B20" s="3" t="str">
        <f t="shared" si="0"/>
        <v>Outliers</v>
      </c>
      <c r="C20" s="1"/>
      <c r="D20" s="1"/>
      <c r="E20" s="1"/>
    </row>
    <row r="21" spans="1:5" x14ac:dyDescent="0.25">
      <c r="A21" s="13">
        <v>144.95101237388897</v>
      </c>
      <c r="B21" s="3" t="str">
        <f t="shared" si="0"/>
        <v>Normal</v>
      </c>
      <c r="C21" s="1"/>
      <c r="D21" s="1"/>
      <c r="E21" s="1"/>
    </row>
    <row r="22" spans="1:5" x14ac:dyDescent="0.25">
      <c r="A22" s="13">
        <v>532.37921607541557</v>
      </c>
      <c r="B22" s="3" t="str">
        <f t="shared" si="0"/>
        <v>Normal</v>
      </c>
      <c r="C22" s="1"/>
      <c r="D22" s="1"/>
      <c r="E22" s="1"/>
    </row>
    <row r="23" spans="1:5" hidden="1" x14ac:dyDescent="0.25">
      <c r="A23" s="13">
        <v>1115.1196937228581</v>
      </c>
      <c r="B23" s="3" t="str">
        <f t="shared" si="0"/>
        <v>Outliers</v>
      </c>
      <c r="C23" s="1"/>
      <c r="D23" s="1"/>
      <c r="E23" s="1"/>
    </row>
    <row r="24" spans="1:5" x14ac:dyDescent="0.25">
      <c r="A24" s="13">
        <v>144.99617041697769</v>
      </c>
      <c r="B24" s="3" t="str">
        <f t="shared" si="0"/>
        <v>Normal</v>
      </c>
      <c r="C24" s="1"/>
      <c r="D24" s="1"/>
      <c r="E24" s="1"/>
    </row>
    <row r="25" spans="1:5" x14ac:dyDescent="0.25">
      <c r="A25" s="13">
        <v>179.92945300845349</v>
      </c>
      <c r="B25" s="3" t="str">
        <f t="shared" si="0"/>
        <v>Normal</v>
      </c>
      <c r="C25" s="1"/>
      <c r="D25" s="1"/>
      <c r="E25" s="1"/>
    </row>
    <row r="26" spans="1:5" x14ac:dyDescent="0.25">
      <c r="A26" s="13">
        <v>892.0907072852267</v>
      </c>
      <c r="B26" s="3" t="str">
        <f t="shared" si="0"/>
        <v>Normal</v>
      </c>
      <c r="C26" s="1"/>
      <c r="D26" s="1"/>
      <c r="E26" s="1"/>
    </row>
    <row r="27" spans="1:5" x14ac:dyDescent="0.25">
      <c r="A27" s="13">
        <v>336.39415884476534</v>
      </c>
      <c r="B27" s="3" t="str">
        <f t="shared" si="0"/>
        <v>Normal</v>
      </c>
      <c r="C27" s="1"/>
      <c r="D27" s="1"/>
      <c r="E27" s="1"/>
    </row>
    <row r="28" spans="1:5" x14ac:dyDescent="0.25">
      <c r="A28" s="13">
        <v>479.33798605609257</v>
      </c>
      <c r="B28" s="3" t="str">
        <f t="shared" si="0"/>
        <v>Normal</v>
      </c>
      <c r="C28" s="1"/>
      <c r="D28" s="1"/>
      <c r="E28" s="1"/>
    </row>
    <row r="29" spans="1:5" x14ac:dyDescent="0.25">
      <c r="A29" s="13">
        <v>289.75777904161453</v>
      </c>
      <c r="B29" s="3" t="str">
        <f t="shared" si="0"/>
        <v>Normal</v>
      </c>
      <c r="C29" s="1"/>
      <c r="D29" s="1"/>
      <c r="E29" s="1"/>
    </row>
    <row r="30" spans="1:5" x14ac:dyDescent="0.25">
      <c r="A30" s="13">
        <v>663.1458912533376</v>
      </c>
      <c r="B30" s="3" t="str">
        <f t="shared" si="0"/>
        <v>Normal</v>
      </c>
      <c r="C30" s="1"/>
      <c r="D30" s="1"/>
      <c r="E30" s="1"/>
    </row>
    <row r="31" spans="1:5" x14ac:dyDescent="0.25">
      <c r="A31" s="13">
        <v>483.5187910953855</v>
      </c>
      <c r="B31" s="3" t="str">
        <f t="shared" si="0"/>
        <v>Normal</v>
      </c>
      <c r="C31" s="1"/>
      <c r="D31" s="1"/>
      <c r="E31" s="1"/>
    </row>
    <row r="32" spans="1:5" x14ac:dyDescent="0.25">
      <c r="A32" s="13">
        <v>381.37225083129152</v>
      </c>
      <c r="B32" s="3" t="str">
        <f t="shared" si="0"/>
        <v>Normal</v>
      </c>
      <c r="C32" s="1"/>
      <c r="D32" s="1"/>
      <c r="E32" s="1"/>
    </row>
    <row r="33" spans="1:5" x14ac:dyDescent="0.25">
      <c r="A33" s="13">
        <v>299.75590587839355</v>
      </c>
      <c r="B33" s="3" t="str">
        <f t="shared" si="0"/>
        <v>Normal</v>
      </c>
      <c r="C33" s="1"/>
      <c r="D33" s="1"/>
      <c r="E33" s="1"/>
    </row>
    <row r="34" spans="1:5" x14ac:dyDescent="0.25">
      <c r="A34" s="13">
        <v>244.70048189312223</v>
      </c>
      <c r="B34" s="3" t="str">
        <f t="shared" si="0"/>
        <v>Normal</v>
      </c>
      <c r="C34" s="1"/>
      <c r="D34" s="1"/>
      <c r="E34" s="1"/>
    </row>
    <row r="35" spans="1:5" hidden="1" x14ac:dyDescent="0.25">
      <c r="A35" s="13" t="s">
        <v>178</v>
      </c>
      <c r="B35" s="3" t="str">
        <f t="shared" si="0"/>
        <v>Outliers</v>
      </c>
      <c r="C35" s="1"/>
      <c r="D35" s="1"/>
      <c r="E35" s="1"/>
    </row>
    <row r="36" spans="1:5" x14ac:dyDescent="0.25">
      <c r="A36" s="13">
        <v>431.81063932755984</v>
      </c>
      <c r="B36" s="3" t="str">
        <f t="shared" si="0"/>
        <v>Normal</v>
      </c>
      <c r="C36" s="1"/>
      <c r="D36" s="1"/>
      <c r="E36" s="1"/>
    </row>
    <row r="37" spans="1:5" x14ac:dyDescent="0.25">
      <c r="A37" s="13">
        <v>256.22962290586059</v>
      </c>
      <c r="B37" s="3" t="str">
        <f t="shared" si="0"/>
        <v>Normal</v>
      </c>
      <c r="C37" s="1"/>
      <c r="D37" s="1"/>
      <c r="E37" s="1"/>
    </row>
    <row r="38" spans="1:5" hidden="1" x14ac:dyDescent="0.25">
      <c r="A38" s="13">
        <v>4217.0159540211989</v>
      </c>
      <c r="B38" s="3" t="str">
        <f t="shared" si="0"/>
        <v>Outliers</v>
      </c>
      <c r="C38" s="1"/>
      <c r="D38" s="1"/>
      <c r="E38" s="1"/>
    </row>
    <row r="39" spans="1:5" x14ac:dyDescent="0.25">
      <c r="A39" s="13">
        <v>202.60696465607865</v>
      </c>
      <c r="B39" s="3" t="str">
        <f t="shared" si="0"/>
        <v>Normal</v>
      </c>
      <c r="C39" s="1"/>
      <c r="D39" s="1"/>
      <c r="E39" s="1"/>
    </row>
    <row r="40" spans="1:5" x14ac:dyDescent="0.25">
      <c r="A40" s="13">
        <v>263.18886012104906</v>
      </c>
      <c r="B40" s="3" t="str">
        <f t="shared" si="0"/>
        <v>Normal</v>
      </c>
      <c r="C40" s="1"/>
      <c r="D40" s="1"/>
      <c r="E40" s="1"/>
    </row>
    <row r="41" spans="1:5" x14ac:dyDescent="0.25">
      <c r="A41" s="13">
        <v>533.59407378703395</v>
      </c>
      <c r="B41" s="3" t="str">
        <f t="shared" si="0"/>
        <v>Normal</v>
      </c>
      <c r="C41" s="1"/>
      <c r="D41" s="1"/>
      <c r="E41" s="1"/>
    </row>
    <row r="42" spans="1:5" x14ac:dyDescent="0.25">
      <c r="A42" s="13">
        <v>376.79322830852243</v>
      </c>
      <c r="B42" s="3" t="str">
        <f t="shared" si="0"/>
        <v>Normal</v>
      </c>
      <c r="C42" s="1"/>
      <c r="D42" s="1"/>
      <c r="E42" s="1"/>
    </row>
    <row r="43" spans="1:5" x14ac:dyDescent="0.25">
      <c r="A43" s="13">
        <v>270.42078489275718</v>
      </c>
      <c r="B43" s="3" t="str">
        <f t="shared" si="0"/>
        <v>Normal</v>
      </c>
      <c r="C43" s="1"/>
      <c r="D43" s="1"/>
      <c r="E43" s="1"/>
    </row>
    <row r="44" spans="1:5" x14ac:dyDescent="0.25">
      <c r="A44" s="13">
        <v>59.882921308021601</v>
      </c>
      <c r="B44" s="3" t="str">
        <f t="shared" si="0"/>
        <v>Normal</v>
      </c>
      <c r="C44" s="1"/>
      <c r="D44" s="1"/>
      <c r="E44" s="1"/>
    </row>
    <row r="45" spans="1:5" x14ac:dyDescent="0.25">
      <c r="A45" s="13">
        <v>240.14101633123769</v>
      </c>
      <c r="B45" s="3" t="str">
        <f t="shared" si="0"/>
        <v>Normal</v>
      </c>
      <c r="C45" s="1"/>
      <c r="D45" s="1"/>
      <c r="E45" s="1"/>
    </row>
    <row r="46" spans="1:5" x14ac:dyDescent="0.25">
      <c r="A46" s="13">
        <v>613.94067398119125</v>
      </c>
      <c r="B46" s="3" t="str">
        <f t="shared" si="0"/>
        <v>Normal</v>
      </c>
      <c r="C46" s="1"/>
      <c r="D46" s="1"/>
      <c r="E46" s="1"/>
    </row>
    <row r="47" spans="1:5" hidden="1" x14ac:dyDescent="0.25">
      <c r="A47" s="13" t="s">
        <v>178</v>
      </c>
      <c r="B47" s="3" t="str">
        <f t="shared" si="0"/>
        <v>Outliers</v>
      </c>
      <c r="C47" s="1"/>
      <c r="D47" s="1"/>
      <c r="E47" s="1"/>
    </row>
    <row r="48" spans="1:5" x14ac:dyDescent="0.25">
      <c r="A48" s="13">
        <v>189.3453909683509</v>
      </c>
      <c r="B48" s="3" t="str">
        <f t="shared" si="0"/>
        <v>Normal</v>
      </c>
      <c r="C48" s="1"/>
      <c r="D48" s="1"/>
      <c r="E48" s="1"/>
    </row>
    <row r="49" spans="1:5" x14ac:dyDescent="0.25">
      <c r="A49" s="13">
        <v>56.919603315151946</v>
      </c>
      <c r="B49" s="3" t="str">
        <f t="shared" si="0"/>
        <v>Normal</v>
      </c>
      <c r="C49" s="1"/>
      <c r="D49" s="1"/>
      <c r="E49" s="1"/>
    </row>
    <row r="50" spans="1:5" x14ac:dyDescent="0.25">
      <c r="A50" s="13">
        <v>600.03022199602538</v>
      </c>
      <c r="B50" s="3" t="str">
        <f t="shared" si="0"/>
        <v>Normal</v>
      </c>
      <c r="C50" s="1"/>
      <c r="D50" s="1"/>
      <c r="E50" s="1"/>
    </row>
    <row r="51" spans="1:5" x14ac:dyDescent="0.25">
      <c r="A51" s="13">
        <v>87.563156247862665</v>
      </c>
      <c r="B51" s="3" t="str">
        <f t="shared" si="0"/>
        <v>Normal</v>
      </c>
      <c r="C51" s="1"/>
      <c r="D51" s="1"/>
      <c r="E51" s="1"/>
    </row>
    <row r="52" spans="1:5" x14ac:dyDescent="0.25">
      <c r="A52" s="13">
        <v>481.08568281782067</v>
      </c>
      <c r="B52" s="3" t="str">
        <f t="shared" si="0"/>
        <v>Normal</v>
      </c>
      <c r="C52" s="1"/>
      <c r="D52" s="1"/>
      <c r="E52" s="1"/>
    </row>
    <row r="53" spans="1:5" x14ac:dyDescent="0.25">
      <c r="A53" s="13">
        <v>43.960337992667277</v>
      </c>
      <c r="B53" s="3" t="str">
        <f t="shared" si="0"/>
        <v>Normal</v>
      </c>
      <c r="C53" s="1"/>
      <c r="D53" s="1"/>
      <c r="E53" s="1"/>
    </row>
    <row r="54" spans="1:5" x14ac:dyDescent="0.25">
      <c r="A54" s="13">
        <v>225.02809308302605</v>
      </c>
      <c r="B54" s="3" t="str">
        <f t="shared" si="0"/>
        <v>Normal</v>
      </c>
      <c r="C54" s="1"/>
      <c r="D54" s="1"/>
      <c r="E54" s="1"/>
    </row>
    <row r="55" spans="1:5" x14ac:dyDescent="0.25">
      <c r="A55" s="13">
        <v>239.68322835283163</v>
      </c>
      <c r="B55" s="3" t="str">
        <f t="shared" si="0"/>
        <v>Normal</v>
      </c>
      <c r="C55" s="1"/>
      <c r="D55" s="1"/>
      <c r="E55" s="1"/>
    </row>
    <row r="56" spans="1:5" x14ac:dyDescent="0.25">
      <c r="A56" s="13">
        <v>925.55730559138146</v>
      </c>
      <c r="B56" s="3" t="str">
        <f t="shared" si="0"/>
        <v>Normal</v>
      </c>
      <c r="C56" s="1"/>
      <c r="D56" s="1"/>
      <c r="E56" s="1"/>
    </row>
    <row r="57" spans="1:5" hidden="1" x14ac:dyDescent="0.25">
      <c r="A57" s="13" t="s">
        <v>178</v>
      </c>
      <c r="B57" s="3" t="str">
        <f t="shared" si="0"/>
        <v>Outliers</v>
      </c>
      <c r="C57" s="1"/>
      <c r="D57" s="1"/>
      <c r="E57" s="1"/>
    </row>
    <row r="58" spans="1:5" x14ac:dyDescent="0.25">
      <c r="A58" s="13">
        <v>274.50014833645281</v>
      </c>
      <c r="B58" s="3" t="str">
        <f t="shared" si="0"/>
        <v>Normal</v>
      </c>
      <c r="C58" s="1"/>
      <c r="D58" s="1"/>
      <c r="E58" s="1"/>
    </row>
    <row r="59" spans="1:5" x14ac:dyDescent="0.25">
      <c r="A59" s="13">
        <v>236.6790006324135</v>
      </c>
      <c r="B59" s="3" t="str">
        <f t="shared" si="0"/>
        <v>Normal</v>
      </c>
      <c r="C59" s="1"/>
      <c r="D59" s="1"/>
      <c r="E59" s="1"/>
    </row>
    <row r="60" spans="1:5" x14ac:dyDescent="0.25">
      <c r="A60" s="13">
        <v>637.0882392251815</v>
      </c>
      <c r="B60" s="3" t="str">
        <f t="shared" si="0"/>
        <v>Normal</v>
      </c>
      <c r="C60" s="1"/>
      <c r="D60" s="1"/>
      <c r="E60" s="1"/>
    </row>
    <row r="61" spans="1:5" hidden="1" x14ac:dyDescent="0.25">
      <c r="A61" s="13" t="s">
        <v>178</v>
      </c>
      <c r="B61" s="3" t="str">
        <f t="shared" si="0"/>
        <v>Outliers</v>
      </c>
      <c r="C61" s="1"/>
      <c r="D61" s="1"/>
      <c r="E61" s="1"/>
    </row>
    <row r="62" spans="1:5" x14ac:dyDescent="0.25">
      <c r="A62" s="13">
        <v>172.13770893232112</v>
      </c>
      <c r="B62" s="3" t="str">
        <f t="shared" si="0"/>
        <v>Normal</v>
      </c>
      <c r="C62" s="1"/>
      <c r="D62" s="1"/>
      <c r="E62" s="1"/>
    </row>
    <row r="63" spans="1:5" x14ac:dyDescent="0.25">
      <c r="A63" s="13">
        <v>330.81955349757533</v>
      </c>
      <c r="B63" s="3" t="str">
        <f t="shared" si="0"/>
        <v>Normal</v>
      </c>
      <c r="C63" s="1"/>
      <c r="D63" s="1"/>
      <c r="E63" s="1"/>
    </row>
    <row r="64" spans="1:5" x14ac:dyDescent="0.25">
      <c r="A64" s="13">
        <v>366.2358819391406</v>
      </c>
      <c r="B64" s="3" t="str">
        <f t="shared" si="0"/>
        <v>Normal</v>
      </c>
      <c r="C64" s="1"/>
      <c r="D64" s="1"/>
      <c r="E64" s="1"/>
    </row>
    <row r="65" spans="1:5" hidden="1" x14ac:dyDescent="0.25">
      <c r="A65" s="13" t="s">
        <v>178</v>
      </c>
      <c r="B65" s="3" t="str">
        <f t="shared" si="0"/>
        <v>Outliers</v>
      </c>
      <c r="C65" s="1"/>
      <c r="D65" s="1"/>
      <c r="E65" s="1"/>
    </row>
    <row r="66" spans="1:5" hidden="1" x14ac:dyDescent="0.25">
      <c r="A66" s="13" t="s">
        <v>178</v>
      </c>
      <c r="B66" s="3" t="str">
        <f t="shared" si="0"/>
        <v>Outliers</v>
      </c>
      <c r="C66" s="1"/>
      <c r="D66" s="1"/>
      <c r="E66" s="1"/>
    </row>
    <row r="67" spans="1:5" x14ac:dyDescent="0.25">
      <c r="A67" s="13">
        <v>123.46521452015487</v>
      </c>
      <c r="B67" s="3" t="str">
        <f t="shared" si="0"/>
        <v>Normal</v>
      </c>
      <c r="C67" s="1"/>
      <c r="D67" s="1"/>
      <c r="E67" s="1"/>
    </row>
    <row r="68" spans="1:5" hidden="1" x14ac:dyDescent="0.25">
      <c r="A68" s="13" t="s">
        <v>178</v>
      </c>
      <c r="B68" s="3" t="str">
        <f t="shared" si="0"/>
        <v>Outliers</v>
      </c>
      <c r="C68" s="1"/>
      <c r="D68" s="1"/>
      <c r="E68" s="1"/>
    </row>
    <row r="69" spans="1:5" x14ac:dyDescent="0.25">
      <c r="A69" s="13">
        <v>218.09602101708731</v>
      </c>
      <c r="B69" s="3" t="str">
        <f t="shared" si="0"/>
        <v>Normal</v>
      </c>
      <c r="C69" s="1"/>
      <c r="D69" s="1"/>
      <c r="E69" s="1"/>
    </row>
    <row r="70" spans="1:5" x14ac:dyDescent="0.25">
      <c r="A70" s="13">
        <v>331.6142365988909</v>
      </c>
      <c r="B70" s="3" t="str">
        <f t="shared" si="0"/>
        <v>Normal</v>
      </c>
      <c r="C70" s="1"/>
      <c r="D70" s="1"/>
      <c r="E70" s="1"/>
    </row>
    <row r="71" spans="1:5" x14ac:dyDescent="0.25">
      <c r="A71" s="13">
        <v>610.40063699429345</v>
      </c>
      <c r="B71" s="3" t="str">
        <f t="shared" ref="B71:B134" si="1">IF(AND(A71&lt;$E$10,A71&gt;$E$11),"Normal","Outliers")</f>
        <v>Normal</v>
      </c>
      <c r="C71" s="1"/>
      <c r="D71" s="1"/>
      <c r="E71" s="1"/>
    </row>
    <row r="72" spans="1:5" x14ac:dyDescent="0.25">
      <c r="A72" s="13">
        <v>214.30875823033384</v>
      </c>
      <c r="B72" s="3" t="str">
        <f t="shared" si="1"/>
        <v>Normal</v>
      </c>
      <c r="C72" s="1"/>
      <c r="D72" s="1"/>
      <c r="E72" s="1"/>
    </row>
    <row r="73" spans="1:5" hidden="1" x14ac:dyDescent="0.25">
      <c r="A73" s="13" t="s">
        <v>178</v>
      </c>
      <c r="B73" s="3" t="str">
        <f t="shared" si="1"/>
        <v>Outliers</v>
      </c>
      <c r="C73" s="1"/>
      <c r="D73" s="1"/>
      <c r="E73" s="1"/>
    </row>
    <row r="74" spans="1:5" x14ac:dyDescent="0.25">
      <c r="A74" s="13">
        <v>397.39637312698477</v>
      </c>
      <c r="B74" s="3" t="str">
        <f t="shared" si="1"/>
        <v>Normal</v>
      </c>
      <c r="C74" s="1"/>
      <c r="D74" s="1"/>
      <c r="E74" s="1"/>
    </row>
    <row r="75" spans="1:5" x14ac:dyDescent="0.25">
      <c r="A75" s="13">
        <v>390.44766996382964</v>
      </c>
      <c r="B75" s="3" t="str">
        <f t="shared" si="1"/>
        <v>Normal</v>
      </c>
      <c r="C75" s="1"/>
      <c r="D75" s="1"/>
      <c r="E75" s="1"/>
    </row>
    <row r="76" spans="1:5" x14ac:dyDescent="0.25">
      <c r="A76" s="13">
        <v>374.47365912270004</v>
      </c>
      <c r="B76" s="3" t="str">
        <f t="shared" si="1"/>
        <v>Normal</v>
      </c>
      <c r="C76" s="1"/>
      <c r="D76" s="1"/>
      <c r="E76" s="1"/>
    </row>
    <row r="77" spans="1:5" x14ac:dyDescent="0.25">
      <c r="A77" s="13">
        <v>93.710994926097513</v>
      </c>
      <c r="B77" s="3" t="str">
        <f t="shared" si="1"/>
        <v>Normal</v>
      </c>
      <c r="C77" s="1"/>
      <c r="D77" s="1"/>
      <c r="E77" s="1"/>
    </row>
    <row r="78" spans="1:5" hidden="1" x14ac:dyDescent="0.25">
      <c r="A78" s="13" t="s">
        <v>178</v>
      </c>
      <c r="B78" s="3" t="str">
        <f t="shared" si="1"/>
        <v>Outliers</v>
      </c>
      <c r="C78" s="1"/>
      <c r="D78" s="1"/>
      <c r="E78" s="1"/>
    </row>
    <row r="79" spans="1:5" x14ac:dyDescent="0.25">
      <c r="A79" s="13">
        <v>371.88528828560487</v>
      </c>
      <c r="B79" s="3" t="str">
        <f t="shared" si="1"/>
        <v>Normal</v>
      </c>
      <c r="C79" s="1"/>
      <c r="D79" s="1"/>
      <c r="E79" s="1"/>
    </row>
    <row r="80" spans="1:5" x14ac:dyDescent="0.25">
      <c r="A80" s="13">
        <v>221.73515196960608</v>
      </c>
      <c r="B80" s="3" t="str">
        <f t="shared" si="1"/>
        <v>Normal</v>
      </c>
      <c r="C80" s="1"/>
      <c r="D80" s="1"/>
      <c r="E80" s="1"/>
    </row>
    <row r="81" spans="1:5" x14ac:dyDescent="0.25">
      <c r="A81" s="13">
        <v>60.34308278963146</v>
      </c>
      <c r="B81" s="3" t="str">
        <f t="shared" si="1"/>
        <v>Normal</v>
      </c>
      <c r="C81" s="1"/>
      <c r="D81" s="1"/>
      <c r="E81" s="1"/>
    </row>
    <row r="82" spans="1:5" hidden="1" x14ac:dyDescent="0.25">
      <c r="A82" s="13" t="s">
        <v>178</v>
      </c>
      <c r="B82" s="3" t="str">
        <f t="shared" si="1"/>
        <v>Outliers</v>
      </c>
      <c r="C82" s="1"/>
      <c r="D82" s="1"/>
      <c r="E82" s="1"/>
    </row>
    <row r="83" spans="1:5" x14ac:dyDescent="0.25">
      <c r="A83" s="13">
        <v>141.73112934432103</v>
      </c>
      <c r="B83" s="3" t="str">
        <f t="shared" si="1"/>
        <v>Normal</v>
      </c>
      <c r="C83" s="1"/>
      <c r="D83" s="1"/>
      <c r="E83" s="1"/>
    </row>
    <row r="84" spans="1:5" x14ac:dyDescent="0.25">
      <c r="A84" s="13">
        <v>484.37332344213644</v>
      </c>
      <c r="B84" s="3" t="str">
        <f t="shared" si="1"/>
        <v>Normal</v>
      </c>
      <c r="C84" s="1"/>
      <c r="D84" s="1"/>
      <c r="E84" s="1"/>
    </row>
    <row r="85" spans="1:5" x14ac:dyDescent="0.25">
      <c r="A85" s="13">
        <v>498.55885129912599</v>
      </c>
      <c r="B85" s="3" t="str">
        <f t="shared" si="1"/>
        <v>Normal</v>
      </c>
      <c r="C85" s="1"/>
      <c r="D85" s="1"/>
      <c r="E85" s="1"/>
    </row>
    <row r="86" spans="1:5" x14ac:dyDescent="0.25">
      <c r="A86" s="13">
        <v>845.4086600144899</v>
      </c>
      <c r="B86" s="3" t="str">
        <f t="shared" si="1"/>
        <v>Normal</v>
      </c>
      <c r="C86" s="1"/>
      <c r="D86" s="1"/>
      <c r="E86" s="1"/>
    </row>
    <row r="87" spans="1:5" hidden="1" x14ac:dyDescent="0.25">
      <c r="A87" s="13" t="s">
        <v>178</v>
      </c>
      <c r="B87" s="3" t="str">
        <f t="shared" si="1"/>
        <v>Outliers</v>
      </c>
      <c r="C87" s="1"/>
      <c r="D87" s="1"/>
      <c r="E87" s="1"/>
    </row>
    <row r="88" spans="1:5" x14ac:dyDescent="0.25">
      <c r="A88" s="13">
        <v>77.610394752393333</v>
      </c>
      <c r="B88" s="3" t="str">
        <f t="shared" si="1"/>
        <v>Normal</v>
      </c>
      <c r="C88" s="1"/>
      <c r="D88" s="1"/>
      <c r="E88" s="1"/>
    </row>
    <row r="89" spans="1:5" x14ac:dyDescent="0.25">
      <c r="A89" s="13">
        <v>477.29791284739508</v>
      </c>
      <c r="B89" s="3" t="str">
        <f t="shared" si="1"/>
        <v>Normal</v>
      </c>
      <c r="C89" s="1"/>
      <c r="D89" s="1"/>
      <c r="E89" s="1"/>
    </row>
    <row r="90" spans="1:5" x14ac:dyDescent="0.25">
      <c r="A90" s="13">
        <v>406.98611369364323</v>
      </c>
      <c r="B90" s="3" t="str">
        <f t="shared" si="1"/>
        <v>Normal</v>
      </c>
      <c r="C90" s="1"/>
      <c r="D90" s="1"/>
      <c r="E90" s="1"/>
    </row>
    <row r="91" spans="1:5" x14ac:dyDescent="0.25">
      <c r="A91" s="13">
        <v>773.23689315304773</v>
      </c>
      <c r="B91" s="3" t="str">
        <f t="shared" si="1"/>
        <v>Normal</v>
      </c>
      <c r="C91" s="1"/>
      <c r="D91" s="1"/>
      <c r="E91" s="1"/>
    </row>
    <row r="92" spans="1:5" x14ac:dyDescent="0.25">
      <c r="A92" s="13">
        <v>550.15201596223562</v>
      </c>
      <c r="B92" s="3" t="str">
        <f t="shared" si="1"/>
        <v>Normal</v>
      </c>
      <c r="C92" s="1"/>
      <c r="D92" s="1"/>
      <c r="E92" s="1"/>
    </row>
    <row r="93" spans="1:5" x14ac:dyDescent="0.25">
      <c r="A93" s="13">
        <v>787.09901234567894</v>
      </c>
      <c r="B93" s="3" t="str">
        <f t="shared" si="1"/>
        <v>Normal</v>
      </c>
      <c r="C93" s="1"/>
      <c r="D93" s="1"/>
      <c r="E93" s="1"/>
    </row>
    <row r="94" spans="1:5" x14ac:dyDescent="0.25">
      <c r="A94" s="13">
        <v>672.58790554239704</v>
      </c>
      <c r="B94" s="3" t="str">
        <f t="shared" si="1"/>
        <v>Normal</v>
      </c>
      <c r="C94" s="1"/>
      <c r="D94" s="1"/>
      <c r="E94" s="1"/>
    </row>
    <row r="95" spans="1:5" hidden="1" x14ac:dyDescent="0.25">
      <c r="A95" s="13">
        <v>1270.381778215027</v>
      </c>
      <c r="B95" s="3" t="str">
        <f t="shared" si="1"/>
        <v>Outliers</v>
      </c>
      <c r="C95" s="1"/>
      <c r="D95" s="1"/>
      <c r="E95" s="1"/>
    </row>
    <row r="96" spans="1:5" x14ac:dyDescent="0.25">
      <c r="A96" s="13">
        <v>47.86940412638868</v>
      </c>
      <c r="B96" s="3" t="str">
        <f t="shared" si="1"/>
        <v>Normal</v>
      </c>
      <c r="C96" s="1"/>
      <c r="D96" s="1"/>
      <c r="E96" s="1"/>
    </row>
    <row r="97" spans="1:5" x14ac:dyDescent="0.25">
      <c r="A97" s="13">
        <v>869.73639710319856</v>
      </c>
      <c r="B97" s="3" t="str">
        <f t="shared" si="1"/>
        <v>Normal</v>
      </c>
      <c r="C97" s="1"/>
      <c r="D97" s="1"/>
      <c r="E97" s="1"/>
    </row>
    <row r="98" spans="1:5" hidden="1" x14ac:dyDescent="0.25">
      <c r="A98" s="13">
        <v>1118.6736977867831</v>
      </c>
      <c r="B98" s="3" t="str">
        <f t="shared" si="1"/>
        <v>Outliers</v>
      </c>
      <c r="C98" s="1"/>
      <c r="D98" s="1"/>
      <c r="E98" s="1"/>
    </row>
    <row r="99" spans="1:5" x14ac:dyDescent="0.25">
      <c r="A99" s="13">
        <v>122.43156578101565</v>
      </c>
      <c r="B99" s="3" t="str">
        <f t="shared" si="1"/>
        <v>Normal</v>
      </c>
      <c r="C99" s="1"/>
      <c r="D99" s="1"/>
      <c r="E99" s="1"/>
    </row>
    <row r="100" spans="1:5" x14ac:dyDescent="0.25">
      <c r="A100" s="13">
        <v>105.55105907780981</v>
      </c>
      <c r="B100" s="3" t="str">
        <f t="shared" si="1"/>
        <v>Normal</v>
      </c>
      <c r="C100" s="1"/>
      <c r="D100" s="1"/>
      <c r="E100" s="1"/>
    </row>
    <row r="101" spans="1:5" x14ac:dyDescent="0.25">
      <c r="A101" s="13">
        <v>324.83660544293872</v>
      </c>
      <c r="B101" s="3" t="str">
        <f t="shared" si="1"/>
        <v>Normal</v>
      </c>
      <c r="C101" s="1"/>
      <c r="D101" s="1"/>
      <c r="E101" s="1"/>
    </row>
    <row r="102" spans="1:5" x14ac:dyDescent="0.25">
      <c r="A102" s="13">
        <v>345.81730866812819</v>
      </c>
      <c r="B102" s="3" t="str">
        <f t="shared" si="1"/>
        <v>Normal</v>
      </c>
      <c r="C102" s="1"/>
      <c r="D102" s="1"/>
      <c r="E102" s="1"/>
    </row>
    <row r="103" spans="1:5" hidden="1" x14ac:dyDescent="0.25">
      <c r="A103" s="13" t="s">
        <v>178</v>
      </c>
      <c r="B103" s="3" t="str">
        <f t="shared" si="1"/>
        <v>Outliers</v>
      </c>
      <c r="C103" s="1"/>
      <c r="D103" s="1"/>
      <c r="E103" s="1"/>
    </row>
    <row r="104" spans="1:5" x14ac:dyDescent="0.25">
      <c r="A104" s="13">
        <v>1066.5328531932541</v>
      </c>
      <c r="B104" s="3" t="str">
        <f t="shared" si="1"/>
        <v>Normal</v>
      </c>
      <c r="C104" s="1"/>
      <c r="D104" s="1"/>
      <c r="E104" s="1"/>
    </row>
    <row r="105" spans="1:5" hidden="1" x14ac:dyDescent="0.25">
      <c r="A105" s="13" t="s">
        <v>178</v>
      </c>
      <c r="B105" s="3" t="str">
        <f t="shared" si="1"/>
        <v>Outliers</v>
      </c>
      <c r="C105" s="1"/>
      <c r="D105" s="1"/>
      <c r="E105" s="1"/>
    </row>
    <row r="106" spans="1:5" hidden="1" x14ac:dyDescent="0.25">
      <c r="A106" s="13" t="s">
        <v>178</v>
      </c>
      <c r="B106" s="3" t="str">
        <f t="shared" si="1"/>
        <v>Outliers</v>
      </c>
      <c r="C106" s="1"/>
      <c r="D106" s="1"/>
      <c r="E106" s="1"/>
    </row>
    <row r="107" spans="1:5" x14ac:dyDescent="0.25">
      <c r="A107" s="13">
        <v>673.92891209747609</v>
      </c>
      <c r="B107" s="3" t="str">
        <f t="shared" si="1"/>
        <v>Normal</v>
      </c>
      <c r="C107" s="1"/>
      <c r="D107" s="1"/>
      <c r="E107" s="1"/>
    </row>
    <row r="108" spans="1:5" x14ac:dyDescent="0.25">
      <c r="A108" s="13">
        <v>103.46919556667858</v>
      </c>
      <c r="B108" s="3" t="str">
        <f t="shared" si="1"/>
        <v>Normal</v>
      </c>
      <c r="C108" s="1"/>
      <c r="D108" s="1"/>
      <c r="E108" s="1"/>
    </row>
    <row r="109" spans="1:5" x14ac:dyDescent="0.25">
      <c r="A109" s="13">
        <v>347.41231988593472</v>
      </c>
      <c r="B109" s="3" t="str">
        <f t="shared" si="1"/>
        <v>Normal</v>
      </c>
      <c r="C109" s="1"/>
      <c r="D109" s="1"/>
      <c r="E109" s="1"/>
    </row>
    <row r="110" spans="1:5" x14ac:dyDescent="0.25">
      <c r="A110" s="13">
        <v>623.11089743589741</v>
      </c>
      <c r="B110" s="3" t="str">
        <f t="shared" si="1"/>
        <v>Normal</v>
      </c>
      <c r="C110" s="1"/>
      <c r="D110" s="1"/>
      <c r="E110" s="1"/>
    </row>
    <row r="111" spans="1:5" hidden="1" x14ac:dyDescent="0.25">
      <c r="A111" s="13" t="s">
        <v>178</v>
      </c>
      <c r="B111" s="3" t="str">
        <f t="shared" si="1"/>
        <v>Outliers</v>
      </c>
      <c r="C111" s="1"/>
      <c r="D111" s="1"/>
      <c r="E111" s="1"/>
    </row>
    <row r="112" spans="1:5" x14ac:dyDescent="0.25">
      <c r="A112" s="13">
        <v>101.48075970977381</v>
      </c>
      <c r="B112" s="3" t="str">
        <f t="shared" si="1"/>
        <v>Normal</v>
      </c>
      <c r="C112" s="1"/>
      <c r="D112" s="1"/>
      <c r="E112" s="1"/>
    </row>
    <row r="113" spans="1:5" x14ac:dyDescent="0.25">
      <c r="A113" s="13">
        <v>630.85018132975142</v>
      </c>
      <c r="B113" s="3" t="str">
        <f t="shared" si="1"/>
        <v>Normal</v>
      </c>
      <c r="C113" s="1"/>
      <c r="D113" s="1"/>
      <c r="E113" s="1"/>
    </row>
    <row r="114" spans="1:5" x14ac:dyDescent="0.25">
      <c r="A114" s="13">
        <v>250.975936810967</v>
      </c>
      <c r="B114" s="3" t="str">
        <f t="shared" si="1"/>
        <v>Normal</v>
      </c>
      <c r="C114" s="1"/>
      <c r="D114" s="1"/>
      <c r="E114" s="1"/>
    </row>
    <row r="115" spans="1:5" x14ac:dyDescent="0.25">
      <c r="A115" s="13">
        <v>65.314061855670104</v>
      </c>
      <c r="B115" s="3" t="str">
        <f t="shared" si="1"/>
        <v>Normal</v>
      </c>
      <c r="C115" s="1"/>
      <c r="D115" s="1"/>
      <c r="E115" s="1"/>
    </row>
    <row r="116" spans="1:5" x14ac:dyDescent="0.25">
      <c r="A116" s="13">
        <v>8.8391358472322956</v>
      </c>
      <c r="B116" s="3" t="str">
        <f t="shared" si="1"/>
        <v>Normal</v>
      </c>
      <c r="C116" s="1"/>
      <c r="D116" s="1"/>
      <c r="E116" s="1"/>
    </row>
    <row r="117" spans="1:5" x14ac:dyDescent="0.25">
      <c r="A117" s="13">
        <v>438.15881497725798</v>
      </c>
      <c r="B117" s="3" t="str">
        <f t="shared" si="1"/>
        <v>Normal</v>
      </c>
      <c r="C117" s="1"/>
      <c r="D117" s="1"/>
      <c r="E117" s="1"/>
    </row>
    <row r="118" spans="1:5" x14ac:dyDescent="0.25">
      <c r="A118" s="13">
        <v>746.51591275105659</v>
      </c>
      <c r="B118" s="3" t="str">
        <f t="shared" si="1"/>
        <v>Normal</v>
      </c>
      <c r="C118" s="1"/>
      <c r="D118" s="1"/>
      <c r="E118" s="1"/>
    </row>
    <row r="119" spans="1:5" x14ac:dyDescent="0.25">
      <c r="A119" s="13">
        <v>200.05888115996166</v>
      </c>
      <c r="B119" s="3" t="str">
        <f t="shared" si="1"/>
        <v>Normal</v>
      </c>
      <c r="C119" s="1"/>
      <c r="D119" s="1"/>
      <c r="E119" s="1"/>
    </row>
    <row r="120" spans="1:5" hidden="1" x14ac:dyDescent="0.25">
      <c r="A120" s="13" t="s">
        <v>178</v>
      </c>
      <c r="B120" s="3" t="str">
        <f t="shared" si="1"/>
        <v>Outliers</v>
      </c>
      <c r="C120" s="1"/>
      <c r="D120" s="1"/>
      <c r="E120" s="1"/>
    </row>
    <row r="121" spans="1:5" x14ac:dyDescent="0.25">
      <c r="A121" s="13">
        <v>450.6059833946324</v>
      </c>
      <c r="B121" s="3" t="str">
        <f t="shared" si="1"/>
        <v>Normal</v>
      </c>
      <c r="C121" s="1"/>
      <c r="D121" s="1"/>
      <c r="E121" s="1"/>
    </row>
    <row r="122" spans="1:5" x14ac:dyDescent="0.25">
      <c r="A122" s="13">
        <v>373.45606324252969</v>
      </c>
      <c r="B122" s="3" t="str">
        <f t="shared" si="1"/>
        <v>Normal</v>
      </c>
      <c r="C122" s="1"/>
      <c r="D122" s="1"/>
      <c r="E122" s="1"/>
    </row>
    <row r="123" spans="1:5" x14ac:dyDescent="0.25">
      <c r="A123" s="13">
        <v>680.6370998482837</v>
      </c>
      <c r="B123" s="3" t="str">
        <f t="shared" si="1"/>
        <v>Normal</v>
      </c>
      <c r="C123" s="1"/>
      <c r="D123" s="1"/>
      <c r="E123" s="1"/>
    </row>
    <row r="124" spans="1:5" x14ac:dyDescent="0.25">
      <c r="A124" s="13">
        <v>541.80014902447795</v>
      </c>
      <c r="B124" s="3" t="str">
        <f t="shared" si="1"/>
        <v>Normal</v>
      </c>
      <c r="C124" s="1"/>
      <c r="D124" s="1"/>
      <c r="E124" s="1"/>
    </row>
    <row r="125" spans="1:5" x14ac:dyDescent="0.25">
      <c r="A125" s="13">
        <v>214.41852150784189</v>
      </c>
      <c r="B125" s="3" t="str">
        <f t="shared" si="1"/>
        <v>Normal</v>
      </c>
      <c r="C125" s="1"/>
      <c r="D125" s="1"/>
      <c r="E125" s="1"/>
    </row>
    <row r="126" spans="1:5" x14ac:dyDescent="0.25">
      <c r="A126" s="13">
        <v>337.4204726735598</v>
      </c>
      <c r="B126" s="3" t="str">
        <f t="shared" si="1"/>
        <v>Normal</v>
      </c>
      <c r="C126" s="1"/>
      <c r="D126" s="1"/>
      <c r="E126" s="1"/>
    </row>
    <row r="127" spans="1:5" x14ac:dyDescent="0.25">
      <c r="A127" s="13">
        <v>800.76888064316631</v>
      </c>
      <c r="B127" s="3" t="str">
        <f t="shared" si="1"/>
        <v>Normal</v>
      </c>
      <c r="C127" s="1"/>
      <c r="D127" s="1"/>
      <c r="E127" s="1"/>
    </row>
    <row r="128" spans="1:5" hidden="1" x14ac:dyDescent="0.25">
      <c r="A128" s="13" t="s">
        <v>178</v>
      </c>
      <c r="B128" s="3" t="str">
        <f t="shared" si="1"/>
        <v>Outliers</v>
      </c>
      <c r="C128" s="1"/>
      <c r="D128" s="1"/>
      <c r="E128" s="1"/>
    </row>
    <row r="129" spans="1:5" hidden="1" x14ac:dyDescent="0.25">
      <c r="A129" s="13">
        <v>1662.0546203296437</v>
      </c>
      <c r="B129" s="3" t="str">
        <f t="shared" si="1"/>
        <v>Outliers</v>
      </c>
      <c r="C129" s="1"/>
      <c r="D129" s="1"/>
      <c r="E129" s="1"/>
    </row>
    <row r="130" spans="1:5" x14ac:dyDescent="0.25">
      <c r="A130" s="13">
        <v>279.26045813817331</v>
      </c>
      <c r="B130" s="3" t="str">
        <f t="shared" si="1"/>
        <v>Normal</v>
      </c>
      <c r="C130" s="1"/>
      <c r="D130" s="1"/>
      <c r="E130" s="1"/>
    </row>
    <row r="131" spans="1:5" x14ac:dyDescent="0.25">
      <c r="A131" s="13">
        <v>584.38954474987713</v>
      </c>
      <c r="B131" s="3" t="str">
        <f t="shared" si="1"/>
        <v>Normal</v>
      </c>
      <c r="C131" s="1"/>
      <c r="D131" s="1"/>
      <c r="E131" s="1"/>
    </row>
    <row r="132" spans="1:5" x14ac:dyDescent="0.25">
      <c r="A132" s="13">
        <v>216.36305580470304</v>
      </c>
      <c r="B132" s="3" t="str">
        <f t="shared" si="1"/>
        <v>Normal</v>
      </c>
      <c r="C132" s="1"/>
      <c r="D132" s="1"/>
      <c r="E132" s="1"/>
    </row>
    <row r="133" spans="1:5" x14ac:dyDescent="0.25">
      <c r="A133" s="13">
        <v>528.04205575508809</v>
      </c>
      <c r="B133" s="3" t="str">
        <f t="shared" si="1"/>
        <v>Normal</v>
      </c>
      <c r="C133" s="1"/>
      <c r="D133" s="1"/>
      <c r="E133" s="1"/>
    </row>
    <row r="134" spans="1:5" x14ac:dyDescent="0.25">
      <c r="A134" s="13">
        <v>519.5180107193479</v>
      </c>
      <c r="B134" s="3" t="str">
        <f t="shared" si="1"/>
        <v>Normal</v>
      </c>
      <c r="C134" s="1"/>
      <c r="D134" s="1"/>
      <c r="E134" s="1"/>
    </row>
    <row r="135" spans="1:5" x14ac:dyDescent="0.25">
      <c r="A135" s="13">
        <v>531.46874442240949</v>
      </c>
      <c r="B135" s="3" t="str">
        <f t="shared" ref="B135:B149" si="2">IF(AND(A135&lt;$E$10,A135&gt;$E$11),"Normal","Outliers")</f>
        <v>Normal</v>
      </c>
      <c r="C135" s="1"/>
      <c r="D135" s="1"/>
      <c r="E135" s="1"/>
    </row>
    <row r="136" spans="1:5" x14ac:dyDescent="0.25">
      <c r="A136" s="13">
        <v>497.75638047811509</v>
      </c>
      <c r="B136" s="3" t="str">
        <f t="shared" si="2"/>
        <v>Normal</v>
      </c>
      <c r="C136" s="1"/>
      <c r="D136" s="1"/>
      <c r="E136" s="1"/>
    </row>
    <row r="137" spans="1:5" x14ac:dyDescent="0.25">
      <c r="A137" s="13">
        <v>220.63795096153845</v>
      </c>
      <c r="B137" s="3" t="str">
        <f t="shared" si="2"/>
        <v>Normal</v>
      </c>
      <c r="C137" s="1"/>
      <c r="D137" s="1"/>
      <c r="E137" s="1"/>
    </row>
    <row r="138" spans="1:5" hidden="1" x14ac:dyDescent="0.25">
      <c r="A138" s="13">
        <v>1154.5304711958256</v>
      </c>
      <c r="B138" s="3" t="str">
        <f t="shared" si="2"/>
        <v>Outliers</v>
      </c>
      <c r="C138" s="1"/>
      <c r="D138" s="1"/>
      <c r="E138" s="1"/>
    </row>
    <row r="139" spans="1:5" x14ac:dyDescent="0.25">
      <c r="A139" s="13">
        <v>194.64355833394984</v>
      </c>
      <c r="B139" s="3" t="str">
        <f t="shared" si="2"/>
        <v>Normal</v>
      </c>
      <c r="C139" s="1"/>
      <c r="D139" s="1"/>
      <c r="E139" s="1"/>
    </row>
    <row r="140" spans="1:5" x14ac:dyDescent="0.25">
      <c r="A140" s="13">
        <v>71.020633327504811</v>
      </c>
      <c r="B140" s="3" t="str">
        <f t="shared" si="2"/>
        <v>Normal</v>
      </c>
      <c r="C140" s="1"/>
      <c r="D140" s="1"/>
      <c r="E140" s="1"/>
    </row>
    <row r="141" spans="1:5" x14ac:dyDescent="0.25">
      <c r="A141" s="13">
        <v>721.79380593098028</v>
      </c>
      <c r="B141" s="3" t="str">
        <f t="shared" si="2"/>
        <v>Normal</v>
      </c>
      <c r="C141" s="1"/>
      <c r="D141" s="1"/>
      <c r="E141" s="1"/>
    </row>
    <row r="142" spans="1:5" x14ac:dyDescent="0.25">
      <c r="A142" s="13">
        <v>662.14435549936798</v>
      </c>
      <c r="B142" s="3" t="str">
        <f t="shared" si="2"/>
        <v>Normal</v>
      </c>
      <c r="C142" s="1"/>
      <c r="D142" s="1"/>
      <c r="E142" s="1"/>
    </row>
    <row r="143" spans="1:5" x14ac:dyDescent="0.25">
      <c r="A143" s="13">
        <v>646.66092852605527</v>
      </c>
      <c r="B143" s="3" t="str">
        <f t="shared" si="2"/>
        <v>Normal</v>
      </c>
      <c r="C143" s="1"/>
      <c r="D143" s="1"/>
      <c r="E143" s="1"/>
    </row>
    <row r="144" spans="1:5" x14ac:dyDescent="0.25">
      <c r="A144" s="13">
        <v>604.47998051195623</v>
      </c>
      <c r="B144" s="3" t="str">
        <f t="shared" si="2"/>
        <v>Normal</v>
      </c>
      <c r="C144" s="1"/>
      <c r="D144" s="1"/>
      <c r="E144" s="1"/>
    </row>
    <row r="145" spans="1:5" x14ac:dyDescent="0.25">
      <c r="A145" s="13">
        <v>471.39479131273248</v>
      </c>
      <c r="B145" s="3" t="str">
        <f t="shared" si="2"/>
        <v>Normal</v>
      </c>
      <c r="C145" s="1"/>
      <c r="D145" s="1"/>
      <c r="E145" s="1"/>
    </row>
    <row r="146" spans="1:5" hidden="1" x14ac:dyDescent="0.25">
      <c r="A146" s="13" t="s">
        <v>178</v>
      </c>
      <c r="B146" s="3" t="str">
        <f t="shared" si="2"/>
        <v>Outliers</v>
      </c>
      <c r="C146" s="1"/>
      <c r="D146" s="1"/>
      <c r="E146" s="1"/>
    </row>
    <row r="147" spans="1:5" x14ac:dyDescent="0.25">
      <c r="A147" s="13">
        <v>158.36064352893069</v>
      </c>
      <c r="B147" s="3" t="str">
        <f t="shared" si="2"/>
        <v>Normal</v>
      </c>
      <c r="C147" s="1"/>
      <c r="D147" s="1"/>
      <c r="E147" s="1"/>
    </row>
    <row r="148" spans="1:5" hidden="1" x14ac:dyDescent="0.25">
      <c r="A148" s="13">
        <v>5453.7584007176265</v>
      </c>
      <c r="B148" s="3" t="str">
        <f t="shared" si="2"/>
        <v>Outliers</v>
      </c>
      <c r="C148" s="1"/>
      <c r="D148" s="1"/>
      <c r="E148" s="1"/>
    </row>
    <row r="149" spans="1:5" x14ac:dyDescent="0.25">
      <c r="A149" s="13">
        <v>371.73919157544475</v>
      </c>
      <c r="B149" s="3" t="str">
        <f t="shared" si="2"/>
        <v>Normal</v>
      </c>
      <c r="C149" s="1"/>
      <c r="D149" s="1"/>
      <c r="E149" s="1"/>
    </row>
  </sheetData>
  <autoFilter ref="A5:B149" xr:uid="{05F7BCBD-2F09-4069-A966-8A32915CF3A8}">
    <filterColumn colId="1">
      <filters>
        <filter val="Normal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8B1F-3A19-4183-A38A-53DBC4D6E622}">
  <dimension ref="A1:D149"/>
  <sheetViews>
    <sheetView workbookViewId="0">
      <selection activeCell="D7" sqref="D7:D8"/>
    </sheetView>
  </sheetViews>
  <sheetFormatPr defaultRowHeight="15" x14ac:dyDescent="0.25"/>
  <cols>
    <col min="1" max="1" width="19" customWidth="1"/>
  </cols>
  <sheetData>
    <row r="1" spans="1:4" x14ac:dyDescent="0.25">
      <c r="A1" s="14" t="s">
        <v>194</v>
      </c>
    </row>
    <row r="3" spans="1:4" ht="16.5" x14ac:dyDescent="0.3">
      <c r="A3" s="16" t="s">
        <v>195</v>
      </c>
    </row>
    <row r="5" spans="1:4" x14ac:dyDescent="0.25">
      <c r="A5" s="17" t="s">
        <v>196</v>
      </c>
    </row>
    <row r="6" spans="1:4" x14ac:dyDescent="0.25">
      <c r="A6" s="13">
        <v>386.02707645333396</v>
      </c>
    </row>
    <row r="7" spans="1:4" x14ac:dyDescent="0.25">
      <c r="A7" s="13">
        <v>192.55116073968708</v>
      </c>
      <c r="C7" s="1" t="s">
        <v>182</v>
      </c>
      <c r="D7" s="18">
        <f>MAX(A6:A140)</f>
        <v>1405.07</v>
      </c>
    </row>
    <row r="8" spans="1:4" x14ac:dyDescent="0.25">
      <c r="A8" s="13">
        <v>395.40641529573219</v>
      </c>
      <c r="C8" s="1" t="s">
        <v>183</v>
      </c>
      <c r="D8" s="18">
        <f>MIN(A6:A149)</f>
        <v>0</v>
      </c>
    </row>
    <row r="9" spans="1:4" x14ac:dyDescent="0.25">
      <c r="A9" s="13">
        <v>368.86324798093472</v>
      </c>
    </row>
    <row r="10" spans="1:4" x14ac:dyDescent="0.25">
      <c r="A10" s="13">
        <v>663.33312997787607</v>
      </c>
    </row>
    <row r="11" spans="1:4" x14ac:dyDescent="0.25">
      <c r="A11" s="13">
        <v>306.43070657422487</v>
      </c>
    </row>
    <row r="12" spans="1:4" x14ac:dyDescent="0.25">
      <c r="A12" s="13">
        <v>461.43523191365227</v>
      </c>
    </row>
    <row r="13" spans="1:4" x14ac:dyDescent="0.25">
      <c r="A13" s="13">
        <v>138.05090759350327</v>
      </c>
    </row>
    <row r="14" spans="1:4" x14ac:dyDescent="0.25">
      <c r="A14" s="13">
        <v>18.781620077826567</v>
      </c>
    </row>
    <row r="15" spans="1:4" x14ac:dyDescent="0.25">
      <c r="A15" s="13">
        <v>422.88405615963973</v>
      </c>
    </row>
    <row r="16" spans="1:4" x14ac:dyDescent="0.25">
      <c r="A16" s="13">
        <v>625.30122543171115</v>
      </c>
    </row>
    <row r="17" spans="1:1" x14ac:dyDescent="0.25">
      <c r="A17" s="13">
        <v>205.27145940367487</v>
      </c>
    </row>
    <row r="18" spans="1:1" x14ac:dyDescent="0.25">
      <c r="A18" s="13">
        <v>382.443751997981</v>
      </c>
    </row>
    <row r="19" spans="1:1" x14ac:dyDescent="0.25">
      <c r="A19" s="13">
        <v>51.020611262985234</v>
      </c>
    </row>
    <row r="20" spans="1:1" x14ac:dyDescent="0.25">
      <c r="A20" s="13">
        <v>144.95101237388897</v>
      </c>
    </row>
    <row r="21" spans="1:1" x14ac:dyDescent="0.25">
      <c r="A21" s="13">
        <v>532.37921607541557</v>
      </c>
    </row>
    <row r="22" spans="1:1" x14ac:dyDescent="0.25">
      <c r="A22" s="13">
        <v>144.99617041697769</v>
      </c>
    </row>
    <row r="23" spans="1:1" x14ac:dyDescent="0.25">
      <c r="A23" s="13">
        <v>179.92945300845349</v>
      </c>
    </row>
    <row r="24" spans="1:1" x14ac:dyDescent="0.25">
      <c r="A24" s="13">
        <v>892.0907072852267</v>
      </c>
    </row>
    <row r="25" spans="1:1" x14ac:dyDescent="0.25">
      <c r="A25" s="13">
        <v>336.39415884476534</v>
      </c>
    </row>
    <row r="26" spans="1:1" x14ac:dyDescent="0.25">
      <c r="A26" s="13">
        <v>479.33798605609257</v>
      </c>
    </row>
    <row r="27" spans="1:1" x14ac:dyDescent="0.25">
      <c r="A27" s="13">
        <v>289.75777904161453</v>
      </c>
    </row>
    <row r="28" spans="1:1" x14ac:dyDescent="0.25">
      <c r="A28" s="13">
        <v>663.1458912533376</v>
      </c>
    </row>
    <row r="29" spans="1:1" x14ac:dyDescent="0.25">
      <c r="A29" s="13">
        <v>483.5187910953855</v>
      </c>
    </row>
    <row r="30" spans="1:1" x14ac:dyDescent="0.25">
      <c r="A30" s="13">
        <v>381.37225083129152</v>
      </c>
    </row>
    <row r="31" spans="1:1" x14ac:dyDescent="0.25">
      <c r="A31" s="13">
        <v>299.75590587839355</v>
      </c>
    </row>
    <row r="32" spans="1:1" x14ac:dyDescent="0.25">
      <c r="A32" s="13">
        <v>244.70048189312223</v>
      </c>
    </row>
    <row r="33" spans="1:1" x14ac:dyDescent="0.25">
      <c r="A33" s="13">
        <v>431.81063932755984</v>
      </c>
    </row>
    <row r="34" spans="1:1" x14ac:dyDescent="0.25">
      <c r="A34" s="13">
        <v>256.22962290586059</v>
      </c>
    </row>
    <row r="35" spans="1:1" x14ac:dyDescent="0.25">
      <c r="A35" s="13">
        <v>202.60696465607865</v>
      </c>
    </row>
    <row r="36" spans="1:1" x14ac:dyDescent="0.25">
      <c r="A36" s="13">
        <v>263.18886012104906</v>
      </c>
    </row>
    <row r="37" spans="1:1" x14ac:dyDescent="0.25">
      <c r="A37" s="13">
        <v>533.59407378703395</v>
      </c>
    </row>
    <row r="38" spans="1:1" x14ac:dyDescent="0.25">
      <c r="A38" s="13">
        <v>376.79322830852243</v>
      </c>
    </row>
    <row r="39" spans="1:1" x14ac:dyDescent="0.25">
      <c r="A39" s="13">
        <v>270.42078489275718</v>
      </c>
    </row>
    <row r="40" spans="1:1" x14ac:dyDescent="0.25">
      <c r="A40" s="13">
        <v>59.882921308021601</v>
      </c>
    </row>
    <row r="41" spans="1:1" x14ac:dyDescent="0.25">
      <c r="A41" s="13">
        <v>240.14101633123769</v>
      </c>
    </row>
    <row r="42" spans="1:1" x14ac:dyDescent="0.25">
      <c r="A42" s="13">
        <v>613.94067398119125</v>
      </c>
    </row>
    <row r="43" spans="1:1" x14ac:dyDescent="0.25">
      <c r="A43" s="13">
        <v>189.3453909683509</v>
      </c>
    </row>
    <row r="44" spans="1:1" x14ac:dyDescent="0.25">
      <c r="A44" s="13">
        <v>56.919603315151946</v>
      </c>
    </row>
    <row r="45" spans="1:1" x14ac:dyDescent="0.25">
      <c r="A45" s="13">
        <v>600.03022199602538</v>
      </c>
    </row>
    <row r="46" spans="1:1" x14ac:dyDescent="0.25">
      <c r="A46" s="13">
        <v>87.563156247862665</v>
      </c>
    </row>
    <row r="47" spans="1:1" x14ac:dyDescent="0.25">
      <c r="A47" s="13">
        <v>481.08568281782067</v>
      </c>
    </row>
    <row r="48" spans="1:1" x14ac:dyDescent="0.25">
      <c r="A48" s="13">
        <v>43.960337992667277</v>
      </c>
    </row>
    <row r="49" spans="1:1" x14ac:dyDescent="0.25">
      <c r="A49" s="13">
        <v>225.02809308302605</v>
      </c>
    </row>
    <row r="50" spans="1:1" x14ac:dyDescent="0.25">
      <c r="A50" s="13">
        <v>239.68322835283163</v>
      </c>
    </row>
    <row r="51" spans="1:1" x14ac:dyDescent="0.25">
      <c r="A51" s="13">
        <v>925.55730559138146</v>
      </c>
    </row>
    <row r="52" spans="1:1" x14ac:dyDescent="0.25">
      <c r="A52" s="13">
        <v>274.50014833645281</v>
      </c>
    </row>
    <row r="53" spans="1:1" x14ac:dyDescent="0.25">
      <c r="A53" s="13">
        <v>236.6790006324135</v>
      </c>
    </row>
    <row r="54" spans="1:1" x14ac:dyDescent="0.25">
      <c r="A54" s="13">
        <v>637.0882392251815</v>
      </c>
    </row>
    <row r="55" spans="1:1" x14ac:dyDescent="0.25">
      <c r="A55" s="13">
        <v>172.13770893232112</v>
      </c>
    </row>
    <row r="56" spans="1:1" x14ac:dyDescent="0.25">
      <c r="A56" s="13">
        <v>330.81955349757533</v>
      </c>
    </row>
    <row r="57" spans="1:1" x14ac:dyDescent="0.25">
      <c r="A57" s="13">
        <v>366.2358819391406</v>
      </c>
    </row>
    <row r="58" spans="1:1" x14ac:dyDescent="0.25">
      <c r="A58" s="13">
        <v>123.46521452015487</v>
      </c>
    </row>
    <row r="59" spans="1:1" x14ac:dyDescent="0.25">
      <c r="A59" s="13">
        <v>218.09602101708731</v>
      </c>
    </row>
    <row r="60" spans="1:1" x14ac:dyDescent="0.25">
      <c r="A60" s="13">
        <v>331.6142365988909</v>
      </c>
    </row>
    <row r="61" spans="1:1" x14ac:dyDescent="0.25">
      <c r="A61" s="13">
        <v>610.40063699429345</v>
      </c>
    </row>
    <row r="62" spans="1:1" x14ac:dyDescent="0.25">
      <c r="A62" s="13">
        <v>214.30875823033384</v>
      </c>
    </row>
    <row r="63" spans="1:1" x14ac:dyDescent="0.25">
      <c r="A63" s="13">
        <v>397.39637312698477</v>
      </c>
    </row>
    <row r="64" spans="1:1" x14ac:dyDescent="0.25">
      <c r="A64" s="13">
        <v>390.44766996382964</v>
      </c>
    </row>
    <row r="65" spans="1:1" x14ac:dyDescent="0.25">
      <c r="A65" s="13">
        <v>374.47365912270004</v>
      </c>
    </row>
    <row r="66" spans="1:1" x14ac:dyDescent="0.25">
      <c r="A66" s="13">
        <v>93.710994926097513</v>
      </c>
    </row>
    <row r="67" spans="1:1" x14ac:dyDescent="0.25">
      <c r="A67" s="13">
        <v>371.88528828560487</v>
      </c>
    </row>
    <row r="68" spans="1:1" x14ac:dyDescent="0.25">
      <c r="A68" s="13">
        <v>221.73515196960608</v>
      </c>
    </row>
    <row r="69" spans="1:1" x14ac:dyDescent="0.25">
      <c r="A69" s="13">
        <v>60.34308278963146</v>
      </c>
    </row>
    <row r="70" spans="1:1" x14ac:dyDescent="0.25">
      <c r="A70" s="13">
        <v>141.73112934432103</v>
      </c>
    </row>
    <row r="71" spans="1:1" x14ac:dyDescent="0.25">
      <c r="A71" s="13">
        <v>484.37332344213644</v>
      </c>
    </row>
    <row r="72" spans="1:1" x14ac:dyDescent="0.25">
      <c r="A72" s="13">
        <v>498.55885129912599</v>
      </c>
    </row>
    <row r="73" spans="1:1" x14ac:dyDescent="0.25">
      <c r="A73" s="13">
        <v>845.4086600144899</v>
      </c>
    </row>
    <row r="74" spans="1:1" x14ac:dyDescent="0.25">
      <c r="A74" s="13">
        <v>77.610394752393333</v>
      </c>
    </row>
    <row r="75" spans="1:1" x14ac:dyDescent="0.25">
      <c r="A75" s="13">
        <v>477.29791284739508</v>
      </c>
    </row>
    <row r="76" spans="1:1" x14ac:dyDescent="0.25">
      <c r="A76" s="13">
        <v>406.98611369364323</v>
      </c>
    </row>
    <row r="77" spans="1:1" x14ac:dyDescent="0.25">
      <c r="A77" s="13">
        <v>773.23689315304773</v>
      </c>
    </row>
    <row r="78" spans="1:1" x14ac:dyDescent="0.25">
      <c r="A78" s="13">
        <v>550.15201596223562</v>
      </c>
    </row>
    <row r="79" spans="1:1" x14ac:dyDescent="0.25">
      <c r="A79" s="13">
        <v>787.09901234567894</v>
      </c>
    </row>
    <row r="80" spans="1:1" x14ac:dyDescent="0.25">
      <c r="A80" s="13">
        <v>672.58790554239704</v>
      </c>
    </row>
    <row r="81" spans="1:1" x14ac:dyDescent="0.25">
      <c r="A81" s="13">
        <v>47.86940412638868</v>
      </c>
    </row>
    <row r="82" spans="1:1" x14ac:dyDescent="0.25">
      <c r="A82" s="13">
        <v>869.73639710319856</v>
      </c>
    </row>
    <row r="83" spans="1:1" x14ac:dyDescent="0.25">
      <c r="A83" s="13">
        <v>122.43156578101565</v>
      </c>
    </row>
    <row r="84" spans="1:1" x14ac:dyDescent="0.25">
      <c r="A84" s="13">
        <v>105.55105907780981</v>
      </c>
    </row>
    <row r="85" spans="1:1" x14ac:dyDescent="0.25">
      <c r="A85" s="13">
        <v>324.83660544293872</v>
      </c>
    </row>
    <row r="86" spans="1:1" x14ac:dyDescent="0.25">
      <c r="A86" s="13">
        <v>345.81730866812819</v>
      </c>
    </row>
    <row r="87" spans="1:1" x14ac:dyDescent="0.25">
      <c r="A87" s="13">
        <v>1066.5328531932541</v>
      </c>
    </row>
    <row r="88" spans="1:1" x14ac:dyDescent="0.25">
      <c r="A88" s="13">
        <v>673.92891209747609</v>
      </c>
    </row>
    <row r="89" spans="1:1" x14ac:dyDescent="0.25">
      <c r="A89" s="13">
        <v>103.46919556667858</v>
      </c>
    </row>
    <row r="90" spans="1:1" x14ac:dyDescent="0.25">
      <c r="A90" s="13">
        <v>347.41231988593472</v>
      </c>
    </row>
    <row r="91" spans="1:1" x14ac:dyDescent="0.25">
      <c r="A91" s="13">
        <v>623.11089743589741</v>
      </c>
    </row>
    <row r="92" spans="1:1" x14ac:dyDescent="0.25">
      <c r="A92" s="13">
        <v>101.48075970977381</v>
      </c>
    </row>
    <row r="93" spans="1:1" x14ac:dyDescent="0.25">
      <c r="A93" s="13">
        <v>630.85018132975142</v>
      </c>
    </row>
    <row r="94" spans="1:1" x14ac:dyDescent="0.25">
      <c r="A94" s="13">
        <v>250.975936810967</v>
      </c>
    </row>
    <row r="95" spans="1:1" x14ac:dyDescent="0.25">
      <c r="A95" s="13">
        <v>65.314061855670104</v>
      </c>
    </row>
    <row r="96" spans="1:1" x14ac:dyDescent="0.25">
      <c r="A96" s="13">
        <v>8.8391358472322956</v>
      </c>
    </row>
    <row r="97" spans="1:1" x14ac:dyDescent="0.25">
      <c r="A97" s="13">
        <v>438.15881497725798</v>
      </c>
    </row>
    <row r="98" spans="1:1" x14ac:dyDescent="0.25">
      <c r="A98" s="13">
        <v>746.51591275105659</v>
      </c>
    </row>
    <row r="99" spans="1:1" x14ac:dyDescent="0.25">
      <c r="A99" s="13">
        <v>200.05888115996166</v>
      </c>
    </row>
    <row r="100" spans="1:1" x14ac:dyDescent="0.25">
      <c r="A100" s="13">
        <v>450.6059833946324</v>
      </c>
    </row>
    <row r="101" spans="1:1" x14ac:dyDescent="0.25">
      <c r="A101" s="13">
        <v>373.45606324252969</v>
      </c>
    </row>
    <row r="102" spans="1:1" x14ac:dyDescent="0.25">
      <c r="A102" s="13">
        <v>680.6370998482837</v>
      </c>
    </row>
    <row r="103" spans="1:1" x14ac:dyDescent="0.25">
      <c r="A103" s="13">
        <v>541.80014902447795</v>
      </c>
    </row>
    <row r="104" spans="1:1" x14ac:dyDescent="0.25">
      <c r="A104" s="13">
        <v>214.41852150784189</v>
      </c>
    </row>
    <row r="105" spans="1:1" x14ac:dyDescent="0.25">
      <c r="A105" s="13">
        <v>337.4204726735598</v>
      </c>
    </row>
    <row r="106" spans="1:1" x14ac:dyDescent="0.25">
      <c r="A106" s="13">
        <v>800.76888064316631</v>
      </c>
    </row>
    <row r="107" spans="1:1" x14ac:dyDescent="0.25">
      <c r="A107" s="13">
        <v>279.26045813817331</v>
      </c>
    </row>
    <row r="108" spans="1:1" x14ac:dyDescent="0.25">
      <c r="A108" s="13">
        <v>584.38954474987713</v>
      </c>
    </row>
    <row r="109" spans="1:1" x14ac:dyDescent="0.25">
      <c r="A109" s="13">
        <v>216.36305580470304</v>
      </c>
    </row>
    <row r="110" spans="1:1" x14ac:dyDescent="0.25">
      <c r="A110" s="13">
        <v>528.04205575508809</v>
      </c>
    </row>
    <row r="111" spans="1:1" x14ac:dyDescent="0.25">
      <c r="A111" s="13">
        <v>519.5180107193479</v>
      </c>
    </row>
    <row r="112" spans="1:1" x14ac:dyDescent="0.25">
      <c r="A112" s="13">
        <v>531.46874442240949</v>
      </c>
    </row>
    <row r="113" spans="1:1" x14ac:dyDescent="0.25">
      <c r="A113" s="13">
        <v>497.75638047811509</v>
      </c>
    </row>
    <row r="114" spans="1:1" x14ac:dyDescent="0.25">
      <c r="A114" s="13">
        <v>220.63795096153845</v>
      </c>
    </row>
    <row r="115" spans="1:1" x14ac:dyDescent="0.25">
      <c r="A115" s="13">
        <v>194.64355833394984</v>
      </c>
    </row>
    <row r="116" spans="1:1" x14ac:dyDescent="0.25">
      <c r="A116" s="13">
        <v>71.020633327504811</v>
      </c>
    </row>
    <row r="117" spans="1:1" x14ac:dyDescent="0.25">
      <c r="A117" s="13">
        <v>721.79380593098028</v>
      </c>
    </row>
    <row r="118" spans="1:1" x14ac:dyDescent="0.25">
      <c r="A118" s="13">
        <v>662.14435549936798</v>
      </c>
    </row>
    <row r="119" spans="1:1" x14ac:dyDescent="0.25">
      <c r="A119" s="13">
        <v>646.66092852605527</v>
      </c>
    </row>
    <row r="120" spans="1:1" x14ac:dyDescent="0.25">
      <c r="A120" s="13">
        <v>604.47998051195623</v>
      </c>
    </row>
    <row r="121" spans="1:1" x14ac:dyDescent="0.25">
      <c r="A121" s="13">
        <v>471.39479131273248</v>
      </c>
    </row>
    <row r="122" spans="1:1" x14ac:dyDescent="0.25">
      <c r="A122" s="13">
        <v>158.36064352893069</v>
      </c>
    </row>
    <row r="123" spans="1:1" x14ac:dyDescent="0.25">
      <c r="A123" s="13">
        <v>371.73919157544475</v>
      </c>
    </row>
    <row r="124" spans="1:1" x14ac:dyDescent="0.25">
      <c r="A124" s="15">
        <v>0</v>
      </c>
    </row>
    <row r="125" spans="1:1" x14ac:dyDescent="0.25">
      <c r="A125" s="15">
        <v>0</v>
      </c>
    </row>
    <row r="126" spans="1:1" x14ac:dyDescent="0.25">
      <c r="A126" s="15">
        <v>0</v>
      </c>
    </row>
    <row r="127" spans="1:1" x14ac:dyDescent="0.25">
      <c r="A127" s="15">
        <v>0</v>
      </c>
    </row>
    <row r="128" spans="1:1" x14ac:dyDescent="0.25">
      <c r="A128" s="15">
        <v>0</v>
      </c>
    </row>
    <row r="129" spans="1:1" x14ac:dyDescent="0.25">
      <c r="A129" s="15">
        <v>1405.07</v>
      </c>
    </row>
    <row r="130" spans="1:1" x14ac:dyDescent="0.25">
      <c r="A130" s="19"/>
    </row>
    <row r="131" spans="1:1" x14ac:dyDescent="0.25">
      <c r="A131" s="19"/>
    </row>
    <row r="132" spans="1:1" x14ac:dyDescent="0.25">
      <c r="A132" s="19"/>
    </row>
    <row r="133" spans="1:1" x14ac:dyDescent="0.25">
      <c r="A133" s="19"/>
    </row>
    <row r="134" spans="1:1" x14ac:dyDescent="0.25">
      <c r="A134" s="19"/>
    </row>
    <row r="135" spans="1:1" x14ac:dyDescent="0.25">
      <c r="A135" s="19"/>
    </row>
    <row r="136" spans="1:1" x14ac:dyDescent="0.25">
      <c r="A136" s="19"/>
    </row>
    <row r="137" spans="1:1" x14ac:dyDescent="0.25">
      <c r="A137" s="19"/>
    </row>
    <row r="138" spans="1:1" x14ac:dyDescent="0.25">
      <c r="A138" s="19"/>
    </row>
    <row r="139" spans="1:1" x14ac:dyDescent="0.25">
      <c r="A139" s="19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IDS</vt:lpstr>
      <vt:lpstr>Outlires</vt:lpstr>
      <vt:lpstr>Máximo e Mínimo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Chaves</cp:lastModifiedBy>
  <dcterms:created xsi:type="dcterms:W3CDTF">2023-01-16T00:39:07Z</dcterms:created>
  <dcterms:modified xsi:type="dcterms:W3CDTF">2024-02-23T20:45:46Z</dcterms:modified>
</cp:coreProperties>
</file>