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4\"/>
    </mc:Choice>
  </mc:AlternateContent>
  <xr:revisionPtr revIDLastSave="0" documentId="13_ncr:1_{C8E4091C-D95E-4BC8-B916-854ACF2015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ca. 01" sheetId="1" r:id="rId1"/>
  </sheets>
  <definedNames>
    <definedName name="_xlnm._FilterDatabase" localSheetId="0" hidden="1">'Indica. 01'!$A$3:$J$160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M21" i="1" s="1"/>
  <c r="M22" i="1" l="1"/>
  <c r="J17" i="1" s="1"/>
  <c r="J158" i="1"/>
  <c r="J146" i="1"/>
  <c r="J134" i="1"/>
  <c r="J122" i="1"/>
  <c r="J110" i="1"/>
  <c r="J98" i="1"/>
  <c r="J86" i="1"/>
  <c r="J74" i="1"/>
  <c r="J62" i="1"/>
  <c r="J50" i="1"/>
  <c r="J38" i="1"/>
  <c r="J26" i="1"/>
  <c r="J153" i="1"/>
  <c r="J141" i="1"/>
  <c r="J129" i="1"/>
  <c r="J117" i="1"/>
  <c r="J105" i="1"/>
  <c r="J93" i="1"/>
  <c r="J81" i="1"/>
  <c r="J69" i="1"/>
  <c r="J57" i="1"/>
  <c r="J45" i="1"/>
  <c r="J33" i="1"/>
  <c r="J22" i="1"/>
  <c r="J152" i="1"/>
  <c r="J140" i="1"/>
  <c r="J128" i="1"/>
  <c r="J116" i="1"/>
  <c r="J104" i="1"/>
  <c r="J92" i="1"/>
  <c r="J80" i="1"/>
  <c r="J68" i="1"/>
  <c r="J56" i="1"/>
  <c r="J44" i="1"/>
  <c r="J32" i="1"/>
  <c r="J151" i="1"/>
  <c r="J139" i="1"/>
  <c r="J127" i="1"/>
  <c r="J115" i="1"/>
  <c r="J103" i="1"/>
  <c r="J91" i="1"/>
  <c r="J79" i="1"/>
  <c r="J67" i="1"/>
  <c r="J55" i="1"/>
  <c r="J43" i="1"/>
  <c r="J31" i="1"/>
  <c r="J21" i="1"/>
  <c r="J150" i="1"/>
  <c r="J138" i="1"/>
  <c r="J126" i="1"/>
  <c r="J114" i="1"/>
  <c r="J102" i="1"/>
  <c r="J90" i="1"/>
  <c r="J78" i="1"/>
  <c r="J66" i="1"/>
  <c r="J54" i="1"/>
  <c r="J42" i="1"/>
  <c r="J30" i="1"/>
  <c r="J149" i="1"/>
  <c r="J125" i="1"/>
  <c r="J113" i="1"/>
  <c r="J101" i="1"/>
  <c r="J89" i="1"/>
  <c r="J77" i="1"/>
  <c r="J65" i="1"/>
  <c r="J53" i="1"/>
  <c r="J41" i="1"/>
  <c r="J29" i="1"/>
  <c r="J20" i="1"/>
  <c r="J160" i="1"/>
  <c r="J148" i="1"/>
  <c r="J136" i="1"/>
  <c r="J124" i="1"/>
  <c r="J112" i="1"/>
  <c r="J100" i="1"/>
  <c r="J88" i="1"/>
  <c r="J76" i="1"/>
  <c r="J64" i="1"/>
  <c r="J52" i="1"/>
  <c r="J28" i="1"/>
  <c r="J71" i="1"/>
  <c r="J130" i="1"/>
  <c r="J46" i="1"/>
  <c r="J119" i="1"/>
  <c r="J142" i="1"/>
  <c r="J106" i="1"/>
  <c r="J70" i="1"/>
  <c r="J145" i="1"/>
  <c r="J144" i="1"/>
  <c r="J96" i="1"/>
  <c r="J48" i="1"/>
  <c r="J137" i="1"/>
  <c r="J40" i="1"/>
  <c r="J159" i="1"/>
  <c r="J147" i="1"/>
  <c r="J135" i="1"/>
  <c r="J123" i="1"/>
  <c r="J111" i="1"/>
  <c r="J99" i="1"/>
  <c r="J87" i="1"/>
  <c r="J75" i="1"/>
  <c r="J63" i="1"/>
  <c r="J51" i="1"/>
  <c r="J39" i="1"/>
  <c r="J27" i="1"/>
  <c r="J19" i="1"/>
  <c r="J157" i="1"/>
  <c r="J133" i="1"/>
  <c r="J121" i="1"/>
  <c r="J109" i="1"/>
  <c r="J97" i="1"/>
  <c r="J85" i="1"/>
  <c r="J73" i="1"/>
  <c r="J61" i="1"/>
  <c r="J49" i="1"/>
  <c r="J37" i="1"/>
  <c r="J25" i="1"/>
  <c r="J18" i="1"/>
  <c r="J156" i="1"/>
  <c r="J132" i="1"/>
  <c r="J120" i="1"/>
  <c r="J108" i="1"/>
  <c r="J84" i="1"/>
  <c r="J72" i="1"/>
  <c r="J60" i="1"/>
  <c r="J36" i="1"/>
  <c r="J24" i="1"/>
  <c r="J155" i="1"/>
  <c r="J143" i="1"/>
  <c r="J131" i="1"/>
  <c r="J107" i="1"/>
  <c r="J95" i="1"/>
  <c r="J83" i="1"/>
  <c r="J59" i="1"/>
  <c r="J47" i="1"/>
  <c r="J35" i="1"/>
  <c r="J23" i="1"/>
  <c r="J154" i="1"/>
  <c r="J118" i="1"/>
  <c r="J94" i="1"/>
  <c r="J82" i="1"/>
  <c r="J58" i="1"/>
  <c r="J34" i="1"/>
</calcChain>
</file>

<file path=xl/sharedStrings.xml><?xml version="1.0" encoding="utf-8"?>
<sst xmlns="http://schemas.openxmlformats.org/spreadsheetml/2006/main" count="327" uniqueCount="185">
  <si>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</si>
  <si>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</si>
  <si>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</si>
  <si>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</si>
  <si>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</si>
  <si>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</si>
  <si>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</si>
  <si>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</si>
  <si>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</si>
  <si>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</si>
  <si>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</si>
  <si>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</si>
  <si>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</si>
  <si>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</si>
  <si>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</si>
  <si>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</si>
  <si>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</si>
  <si>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</si>
  <si>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</si>
  <si>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</si>
  <si>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</si>
  <si>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</si>
  <si>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</si>
  <si>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</si>
  <si>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</si>
  <si>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</si>
  <si>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</si>
  <si>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</si>
  <si>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</si>
  <si>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</si>
  <si>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</si>
  <si>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</si>
  <si>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</si>
  <si>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</si>
  <si>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</si>
  <si>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</si>
  <si>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</si>
  <si>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</si>
  <si>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</si>
  <si>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</si>
  <si>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</si>
  <si>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</si>
  <si>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</si>
  <si>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</si>
  <si>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</si>
  <si>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</si>
  <si>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</si>
  <si>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</si>
  <si>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</si>
  <si>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</si>
  <si>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</si>
  <si>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</si>
  <si>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</si>
  <si>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</si>
  <si>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</si>
  <si>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</si>
  <si>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</si>
  <si>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</si>
  <si>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</si>
  <si>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</si>
  <si>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</si>
  <si>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</si>
  <si>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</si>
  <si>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</si>
  <si>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</si>
  <si>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</si>
  <si>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</si>
  <si>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</si>
  <si>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</si>
  <si>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</si>
  <si>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</si>
  <si>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</si>
  <si>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</si>
  <si>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</si>
  <si>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</si>
  <si>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</si>
  <si>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</si>
  <si>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</si>
  <si>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</si>
  <si>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</si>
  <si>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</si>
  <si>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</si>
  <si>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</si>
  <si>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</si>
  <si>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</si>
  <si>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</si>
  <si>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</si>
  <si>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</si>
  <si>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</si>
  <si>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</si>
  <si>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</si>
  <si>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</si>
  <si>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</si>
  <si>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</si>
  <si>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</si>
  <si>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</si>
  <si>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</si>
  <si>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</si>
  <si>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</si>
  <si>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</si>
  <si>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</si>
  <si>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</si>
  <si>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</si>
  <si>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</si>
  <si>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</si>
  <si>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</si>
  <si>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</si>
  <si>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</si>
  <si>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</si>
  <si>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</si>
  <si>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</si>
  <si>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</si>
  <si>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</si>
  <si>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</si>
  <si>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</si>
  <si>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</si>
  <si>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</si>
  <si>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</si>
  <si>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</si>
  <si>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</si>
  <si>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</si>
  <si>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</si>
  <si>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</si>
  <si>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</si>
  <si>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</si>
  <si>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</si>
  <si>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</si>
  <si>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</si>
  <si>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</si>
  <si>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</si>
  <si>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</si>
  <si>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</si>
  <si>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</si>
  <si>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</si>
  <si>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</si>
  <si>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</si>
  <si>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</si>
  <si>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</si>
  <si>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</si>
  <si>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</si>
  <si>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</si>
  <si>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</si>
  <si>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</si>
  <si>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</si>
  <si>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</si>
  <si>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</si>
  <si>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</si>
  <si>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</si>
  <si>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</si>
  <si>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</si>
  <si>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</si>
  <si>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</si>
  <si>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</si>
  <si>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</si>
  <si>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</si>
  <si>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</si>
  <si>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</si>
  <si>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</si>
  <si>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</si>
  <si>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</si>
  <si>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</si>
  <si>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</si>
  <si>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</si>
  <si>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</si>
  <si>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</si>
  <si>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</si>
  <si>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</si>
  <si>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</si>
  <si>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</si>
  <si>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</si>
  <si>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</si>
  <si>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</si>
  <si>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</si>
  <si>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https://portaldatransparencia.gov.br/download-de-dados/seguro-defeso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</si>
  <si>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</si>
  <si>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</si>
  <si>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</si>
  <si>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</si>
  <si>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</si>
  <si>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</si>
  <si>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</si>
  <si>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</si>
  <si>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</si>
  <si>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Despesa per capita com preservação aquática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</si>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</sst>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4" fontId="1" fillId="0" borderId="0" xfId="1" applyNumberFormat="1" applyFont="1"/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60"/>
  <sheetViews>
    <sheetView tabSelected="1" workbookViewId="0">
      <selection activeCell="H165" sqref="H165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2" width="12.42578125" style="1" customWidth="1"/>
    <col min="13" max="16384" width="9.140625" style="1"/>
  </cols>
  <sheetData>
    <row r="1" spans="1:14" x14ac:dyDescent="0.2">
      <c r="A1" s="8" t="s">
        <v>183</v>
      </c>
      <c r="N1" s="1" t="s">
        <v>173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174</v>
      </c>
    </row>
    <row r="4" spans="1:14" x14ac:dyDescent="0.2">
      <c r="A4" s="2"/>
      <c r="B4" s="2"/>
      <c r="C4" s="2"/>
      <c r="D4" s="4" t="s">
        <v>4</v>
      </c>
      <c r="E4" s="9">
        <v>185.48814271847849</v>
      </c>
      <c r="F4" s="9">
        <v>174.79917211519179</v>
      </c>
      <c r="G4" s="9">
        <v>265.39129448893988</v>
      </c>
      <c r="H4" s="9">
        <v>214.15326827390274</v>
      </c>
      <c r="I4" s="10">
        <v>170.38557101029099</v>
      </c>
      <c r="L4" s="5" t="s">
        <v>175</v>
      </c>
      <c r="M4" s="10">
        <v>500</v>
      </c>
    </row>
    <row r="5" spans="1:14" hidden="1" x14ac:dyDescent="0.2">
      <c r="A5" s="2"/>
      <c r="B5" s="2"/>
      <c r="C5" s="2"/>
      <c r="D5" s="4" t="s">
        <v>5</v>
      </c>
      <c r="E5" s="9">
        <v>27.932639744177511</v>
      </c>
      <c r="F5" s="9">
        <v>25.116023797045688</v>
      </c>
      <c r="G5" s="9">
        <v>206.10221976272155</v>
      </c>
      <c r="H5" s="9">
        <v>19.108806799683823</v>
      </c>
      <c r="I5" s="10">
        <v>15.588929326322825</v>
      </c>
    </row>
    <row r="6" spans="1:14" hidden="1" x14ac:dyDescent="0.2">
      <c r="A6" s="2"/>
      <c r="B6" s="2"/>
      <c r="C6" s="2"/>
      <c r="D6" s="4" t="s">
        <v>6</v>
      </c>
      <c r="E6" s="9">
        <v>182.36550780591043</v>
      </c>
      <c r="F6" s="9">
        <v>159.18018413729027</v>
      </c>
      <c r="G6" s="9">
        <v>209.63920327596327</v>
      </c>
      <c r="H6" s="9">
        <v>207.12835463186894</v>
      </c>
      <c r="I6" s="10">
        <v>155.04062260954012</v>
      </c>
    </row>
    <row r="7" spans="1:14" hidden="1" x14ac:dyDescent="0.2">
      <c r="A7" s="2"/>
      <c r="B7" s="2"/>
      <c r="C7" s="2"/>
      <c r="D7" s="4" t="s">
        <v>7</v>
      </c>
      <c r="E7" s="9">
        <v>28.552085985297207</v>
      </c>
      <c r="F7" s="9">
        <v>30.781358550675751</v>
      </c>
      <c r="G7" s="9">
        <v>69.251301147399388</v>
      </c>
      <c r="H7" s="9">
        <v>28.254475537663964</v>
      </c>
      <c r="I7" s="10">
        <v>14.816425243842037</v>
      </c>
    </row>
    <row r="8" spans="1:14" x14ac:dyDescent="0.2">
      <c r="A8" s="2"/>
      <c r="B8" s="2"/>
      <c r="C8" s="2"/>
      <c r="D8" s="4" t="s">
        <v>8</v>
      </c>
      <c r="E8" s="15">
        <v>2.7373880961970456</v>
      </c>
      <c r="F8" s="15">
        <v>2.3499052820289092</v>
      </c>
      <c r="G8" s="15">
        <v>11.898168561131277</v>
      </c>
      <c r="H8" s="15">
        <v>3.2579996975740815</v>
      </c>
      <c r="I8" s="13">
        <v>4.0529203183173772</v>
      </c>
    </row>
    <row r="9" spans="1:14" hidden="1" x14ac:dyDescent="0.2">
      <c r="A9" s="2"/>
      <c r="B9" s="2"/>
      <c r="C9" s="2"/>
      <c r="D9" s="4" t="s">
        <v>9</v>
      </c>
      <c r="E9" s="9">
        <v>0.44822948544011065</v>
      </c>
      <c r="F9" s="9">
        <v>0.51402110295376502</v>
      </c>
      <c r="G9" s="9">
        <v>2.808049057694586</v>
      </c>
      <c r="H9" s="9">
        <v>1.8121588492148564</v>
      </c>
      <c r="I9" s="10">
        <v>15.424136504608301</v>
      </c>
    </row>
    <row r="10" spans="1:14" hidden="1" x14ac:dyDescent="0.2">
      <c r="A10" s="2"/>
      <c r="B10" s="2"/>
      <c r="C10" s="2"/>
      <c r="D10" s="4" t="s">
        <v>10</v>
      </c>
      <c r="E10" s="9">
        <v>285.58805386536517</v>
      </c>
      <c r="F10" s="9">
        <v>271.95791591406874</v>
      </c>
      <c r="G10" s="9">
        <v>323.8669876248477</v>
      </c>
      <c r="H10" s="9">
        <v>327.79601577497039</v>
      </c>
      <c r="I10" s="10">
        <v>258.45106849255325</v>
      </c>
    </row>
    <row r="11" spans="1:14" hidden="1" x14ac:dyDescent="0.2">
      <c r="A11" s="2"/>
      <c r="B11" s="2"/>
      <c r="C11" s="2"/>
      <c r="D11" s="4" t="s">
        <v>11</v>
      </c>
      <c r="E11" s="9">
        <v>820.33335744668932</v>
      </c>
      <c r="F11" s="9">
        <v>714.55572418824124</v>
      </c>
      <c r="G11" s="9">
        <v>1067.0634887106919</v>
      </c>
      <c r="H11" s="9">
        <v>901.9238242766304</v>
      </c>
      <c r="I11" s="10">
        <v>773.20232538500056</v>
      </c>
    </row>
    <row r="12" spans="1:14" hidden="1" x14ac:dyDescent="0.2">
      <c r="A12" s="2"/>
      <c r="B12" s="2"/>
      <c r="C12" s="2"/>
      <c r="D12" s="4" t="s">
        <v>12</v>
      </c>
      <c r="E12" s="9">
        <v>22.04829610117001</v>
      </c>
      <c r="F12" s="9">
        <v>22.727632478857956</v>
      </c>
      <c r="G12" s="9">
        <v>36.617303770572974</v>
      </c>
      <c r="H12" s="9">
        <v>44.876098577120118</v>
      </c>
      <c r="I12" s="10">
        <v>40.276667725693976</v>
      </c>
    </row>
    <row r="13" spans="1:14" hidden="1" x14ac:dyDescent="0.2">
      <c r="A13" s="2"/>
      <c r="B13" s="2"/>
      <c r="C13" s="2"/>
      <c r="D13" s="4" t="s">
        <v>13</v>
      </c>
      <c r="E13" s="9">
        <v>0.18995636554986936</v>
      </c>
      <c r="F13" s="9">
        <v>0.19486151931123075</v>
      </c>
      <c r="G13" s="9">
        <v>0.7439847286320852</v>
      </c>
      <c r="H13" s="9">
        <v>0.48978069255231843</v>
      </c>
      <c r="I13" s="10">
        <v>1.868955696276287</v>
      </c>
    </row>
    <row r="14" spans="1:14" hidden="1" x14ac:dyDescent="0.2">
      <c r="A14" s="2"/>
      <c r="B14" s="2"/>
      <c r="C14" s="2"/>
      <c r="D14" s="4" t="s">
        <v>14</v>
      </c>
      <c r="E14" s="9">
        <v>32.586944866089716</v>
      </c>
      <c r="F14" s="9">
        <v>28.479728866918844</v>
      </c>
      <c r="G14" s="9">
        <v>32.774451417887299</v>
      </c>
      <c r="H14" s="9">
        <v>28.16742114965534</v>
      </c>
      <c r="I14" s="10">
        <v>19.44751844582208</v>
      </c>
    </row>
    <row r="15" spans="1:14" hidden="1" x14ac:dyDescent="0.2">
      <c r="A15" s="2"/>
      <c r="B15" s="2"/>
      <c r="C15" s="2"/>
      <c r="D15" s="4" t="s">
        <v>15</v>
      </c>
      <c r="E15" s="9">
        <v>535.51776358759275</v>
      </c>
      <c r="F15" s="9">
        <v>588.53210487898446</v>
      </c>
      <c r="G15" s="9">
        <v>877.23527765967594</v>
      </c>
      <c r="H15" s="9">
        <v>708.87415303705438</v>
      </c>
      <c r="I15" s="10">
        <v>537.84613855510133</v>
      </c>
      <c r="L15" s="7" t="s">
        <v>176</v>
      </c>
    </row>
    <row r="16" spans="1:14" hidden="1" x14ac:dyDescent="0.2">
      <c r="A16" s="2"/>
      <c r="B16" s="2"/>
      <c r="C16" s="2"/>
      <c r="D16" s="4" t="s">
        <v>16</v>
      </c>
      <c r="E16" s="9">
        <v>70.727316732915483</v>
      </c>
      <c r="F16" s="9">
        <v>61.191633988379628</v>
      </c>
      <c r="G16" s="9">
        <v>75.069800638634504</v>
      </c>
      <c r="H16" s="9">
        <v>85.983359691350486</v>
      </c>
      <c r="I16" s="10">
        <v>68.894019585153472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0">
        <v>298.71763896374659</v>
      </c>
      <c r="F17" s="11">
        <v>334.32568570236737</v>
      </c>
      <c r="G17" s="10">
        <v>429.77707506833309</v>
      </c>
      <c r="H17" s="10">
        <v>458.73882428553941</v>
      </c>
      <c r="I17" s="10">
        <v>259.84749055240223</v>
      </c>
      <c r="J17" s="5" t="str">
        <f>IF(AND(I17&lt;$M$21,I17&gt;$M$22),"Normal","Outliers")</f>
        <v>Normal</v>
      </c>
      <c r="L17" s="1" t="s">
        <v>177</v>
      </c>
      <c r="M17" s="9">
        <f>AVERAGE(I17:I160)</f>
        <v>228.6801228405152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0">
        <v>0</v>
      </c>
      <c r="F18" s="11">
        <v>1.9170321182355272</v>
      </c>
      <c r="G18" s="10">
        <v>0.97901564322603907</v>
      </c>
      <c r="H18" s="10">
        <v>0</v>
      </c>
      <c r="I18" s="10" t="s">
        <v>184</v>
      </c>
      <c r="J18" s="5" t="str">
        <f t="shared" ref="J18:J81" si="0">IF(AND(I18&lt;$M$21,I18&gt;$M$22),"Normal","Outliers")</f>
        <v>Outliers</v>
      </c>
      <c r="L18" s="1" t="s">
        <v>178</v>
      </c>
      <c r="M18" s="9">
        <f>_xlfn.QUARTILE.EXC(I17:I160,1)</f>
        <v>1.4444099103399266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0">
        <v>138.03400802574734</v>
      </c>
      <c r="F19" s="11">
        <v>163.17902995037826</v>
      </c>
      <c r="G19" s="10">
        <v>211.27726067279147</v>
      </c>
      <c r="H19" s="10">
        <v>259.37940515872975</v>
      </c>
      <c r="I19" s="10">
        <v>295.32587112022088</v>
      </c>
      <c r="J19" s="5" t="str">
        <f t="shared" si="0"/>
        <v>Normal</v>
      </c>
      <c r="L19" s="1" t="s">
        <v>179</v>
      </c>
      <c r="M19" s="9">
        <f>_xlfn.QUARTILE.EXC(I17:I160,3)</f>
        <v>226.94340094647958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0">
        <v>315.07667635401236</v>
      </c>
      <c r="F20" s="11">
        <v>253.6120483151675</v>
      </c>
      <c r="G20" s="10">
        <v>248.29577442924571</v>
      </c>
      <c r="H20" s="10">
        <v>374.61373288066892</v>
      </c>
      <c r="I20" s="10">
        <v>328.34619319134652</v>
      </c>
      <c r="J20" s="5" t="str">
        <f t="shared" si="0"/>
        <v>Normal</v>
      </c>
      <c r="L20" s="1" t="s">
        <v>180</v>
      </c>
      <c r="M20" s="9">
        <f>M19-M18</f>
        <v>225.49899103613967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0">
        <v>0.89895008256000553</v>
      </c>
      <c r="F21" s="11">
        <v>0.57572762250033493</v>
      </c>
      <c r="G21" s="10">
        <v>7.4917939660695279</v>
      </c>
      <c r="H21" s="10">
        <v>0.54193054282585962</v>
      </c>
      <c r="I21" s="10">
        <v>0.61480336596256224</v>
      </c>
      <c r="J21" s="5" t="str">
        <f t="shared" si="0"/>
        <v>Normal</v>
      </c>
      <c r="L21" s="1" t="s">
        <v>181</v>
      </c>
      <c r="M21" s="9">
        <f>M17+1.5*M20</f>
        <v>566.92860939472473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0">
        <v>149.22085048743872</v>
      </c>
      <c r="F22" s="11">
        <v>135.42540588780804</v>
      </c>
      <c r="G22" s="10">
        <v>145.57421923725005</v>
      </c>
      <c r="H22" s="10">
        <v>162.69187244275253</v>
      </c>
      <c r="I22" s="10">
        <v>105.30727413926999</v>
      </c>
      <c r="J22" s="5" t="str">
        <f t="shared" si="0"/>
        <v>Normal</v>
      </c>
      <c r="L22" s="1" t="s">
        <v>182</v>
      </c>
      <c r="M22" s="12">
        <f>M17-1.5*M20</f>
        <v>-109.56836371369434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0">
        <v>289.79509255087402</v>
      </c>
      <c r="F23" s="11">
        <v>164.20963265968123</v>
      </c>
      <c r="G23" s="10">
        <v>265.77182589520527</v>
      </c>
      <c r="H23" s="10">
        <v>224.17712968978589</v>
      </c>
      <c r="I23" s="10">
        <v>269.38826062301524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0">
        <v>31.854011379624602</v>
      </c>
      <c r="F24" s="11">
        <v>28.107739441834234</v>
      </c>
      <c r="G24" s="10">
        <v>32.486528546824836</v>
      </c>
      <c r="H24" s="10">
        <v>38.495872934131341</v>
      </c>
      <c r="I24" s="10">
        <v>21.717535928522263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0">
        <v>250.70619240840836</v>
      </c>
      <c r="F25" s="11">
        <v>202.48530787192118</v>
      </c>
      <c r="G25" s="10">
        <v>264.25141447255436</v>
      </c>
      <c r="H25" s="10">
        <v>266.15462957664784</v>
      </c>
      <c r="I25" s="10">
        <v>239.99939920245191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0">
        <v>1.0307714270141195</v>
      </c>
      <c r="F26" s="11">
        <v>1.2033317327466162</v>
      </c>
      <c r="G26" s="10">
        <v>5.6449243154005586</v>
      </c>
      <c r="H26" s="10">
        <v>1.4855338112451553</v>
      </c>
      <c r="I26" s="10">
        <v>2.4818863791357542</v>
      </c>
      <c r="J26" s="5" t="str">
        <f t="shared" si="0"/>
        <v>Normal</v>
      </c>
      <c r="M26" s="10"/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0">
        <v>1.1876089793625586</v>
      </c>
      <c r="F27" s="11">
        <v>0.98521350478816094</v>
      </c>
      <c r="G27" s="10">
        <v>0.97279984129656494</v>
      </c>
      <c r="H27" s="10">
        <v>2.5929183461194598</v>
      </c>
      <c r="I27" s="10">
        <v>1.4836412196750501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0">
        <v>0.1306347455682029</v>
      </c>
      <c r="F28" s="11">
        <v>0.13157884524523486</v>
      </c>
      <c r="G28" s="10">
        <v>1.078268041328893</v>
      </c>
      <c r="H28" s="10">
        <v>0.56718022984652561</v>
      </c>
      <c r="I28" s="10">
        <v>1.5719256088708669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0">
        <v>0</v>
      </c>
      <c r="F29" s="11">
        <v>0.29079673077574536</v>
      </c>
      <c r="G29" s="10">
        <v>1.1893900562049589</v>
      </c>
      <c r="H29" s="10">
        <v>0</v>
      </c>
      <c r="I29" s="10">
        <v>14.401229193341869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0">
        <v>102.73058157292587</v>
      </c>
      <c r="F30" s="11">
        <v>94.551459128927661</v>
      </c>
      <c r="G30" s="10">
        <v>100.2233093492939</v>
      </c>
      <c r="H30" s="10">
        <v>93.775284650396983</v>
      </c>
      <c r="I30" s="10">
        <v>75.123575498575505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0">
        <v>787.91269548126684</v>
      </c>
      <c r="F31" s="11">
        <v>820.10962901897153</v>
      </c>
      <c r="G31" s="10">
        <v>972.97863215868233</v>
      </c>
      <c r="H31" s="10">
        <v>1424.283533086407</v>
      </c>
      <c r="I31" s="10">
        <v>1045.3150725752678</v>
      </c>
      <c r="J31" s="5" t="str">
        <f t="shared" si="0"/>
        <v>Outliers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0">
        <v>1569.5352907072738</v>
      </c>
      <c r="F32" s="11">
        <v>1598.3010085574228</v>
      </c>
      <c r="G32" s="10">
        <v>2923.0036173120543</v>
      </c>
      <c r="H32" s="10">
        <v>1834.1920891596703</v>
      </c>
      <c r="I32" s="10">
        <v>1366.533640944645</v>
      </c>
      <c r="J32" s="5" t="str">
        <f t="shared" si="0"/>
        <v>Outliers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0">
        <v>0</v>
      </c>
      <c r="F33" s="11">
        <v>0</v>
      </c>
      <c r="G33" s="10">
        <v>9.7970543784129642</v>
      </c>
      <c r="H33" s="10">
        <v>0</v>
      </c>
      <c r="I33" s="10" t="s">
        <v>184</v>
      </c>
      <c r="J33" s="5" t="str">
        <f t="shared" si="0"/>
        <v>Outliers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0">
        <v>115.57237770565419</v>
      </c>
      <c r="F34" s="11">
        <v>114.12562527646507</v>
      </c>
      <c r="G34" s="10">
        <v>128.15286957091007</v>
      </c>
      <c r="H34" s="10">
        <v>162.00562799811124</v>
      </c>
      <c r="I34" s="10">
        <v>129.80589338158171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0">
        <v>3.7836233306930707</v>
      </c>
      <c r="F35" s="11">
        <v>3.0820900155155888</v>
      </c>
      <c r="G35" s="10">
        <v>15.124463653584876</v>
      </c>
      <c r="H35" s="10">
        <v>4.3550861547394817</v>
      </c>
      <c r="I35" s="10">
        <v>5.2085827351831853</v>
      </c>
      <c r="J35" s="5" t="str">
        <f t="shared" si="0"/>
        <v>Normal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0">
        <v>0</v>
      </c>
      <c r="F36" s="11">
        <v>0</v>
      </c>
      <c r="G36" s="10">
        <v>0</v>
      </c>
      <c r="H36" s="10">
        <v>0</v>
      </c>
      <c r="I36" s="10">
        <v>0.33194111605614518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0.99574332352002026</v>
      </c>
      <c r="F37" s="14">
        <v>0.81815879200379615</v>
      </c>
      <c r="G37" s="13">
        <v>2.6368775152270136</v>
      </c>
      <c r="H37" s="13">
        <v>0.92402205010726879</v>
      </c>
      <c r="I37" s="13">
        <v>1.26221641379592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0">
        <v>2.6458781063215659</v>
      </c>
      <c r="F38" s="11">
        <v>2.2676262701493477</v>
      </c>
      <c r="G38" s="10">
        <v>3.70140523260475</v>
      </c>
      <c r="H38" s="10">
        <v>2.1563514870409004</v>
      </c>
      <c r="I38" s="10">
        <v>2.6157205240174672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0">
        <v>3.238384975328009</v>
      </c>
      <c r="F39" s="11">
        <v>4.8421568820998369</v>
      </c>
      <c r="G39" s="10">
        <v>27.451581143497368</v>
      </c>
      <c r="H39" s="10">
        <v>4.09493360842679</v>
      </c>
      <c r="I39" s="10">
        <v>4.2833052276559869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0">
        <v>1.3455375223643056</v>
      </c>
      <c r="F40" s="11">
        <v>1.2407802665363885</v>
      </c>
      <c r="G40" s="10">
        <v>4.370608775325759</v>
      </c>
      <c r="H40" s="10">
        <v>1.3268273699466751</v>
      </c>
      <c r="I40" s="10">
        <v>4.0147723296347975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0">
        <v>0</v>
      </c>
      <c r="F41" s="11">
        <v>0</v>
      </c>
      <c r="G41" s="10">
        <v>0</v>
      </c>
      <c r="H41" s="10">
        <v>0.32424472631297407</v>
      </c>
      <c r="I41" s="10">
        <v>0.91053653039504168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0">
        <v>164.24937090367632</v>
      </c>
      <c r="F42" s="11">
        <v>194.6902589364241</v>
      </c>
      <c r="G42" s="10">
        <v>189.93571833684371</v>
      </c>
      <c r="H42" s="10">
        <v>217.41969644904992</v>
      </c>
      <c r="I42" s="10">
        <v>137.37244384847469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0">
        <v>518.98158744463421</v>
      </c>
      <c r="F43" s="11">
        <v>529.88609469400217</v>
      </c>
      <c r="G43" s="10">
        <v>814.99431841697219</v>
      </c>
      <c r="H43" s="10">
        <v>756.89938317453357</v>
      </c>
      <c r="I43" s="10">
        <v>628.39352558450651</v>
      </c>
      <c r="J43" s="5" t="str">
        <f t="shared" si="0"/>
        <v>Outliers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0">
        <v>192.09706353355858</v>
      </c>
      <c r="F44" s="11">
        <v>166.21619443309515</v>
      </c>
      <c r="G44" s="10">
        <v>210.92650076686976</v>
      </c>
      <c r="H44" s="10">
        <v>311.725386537357</v>
      </c>
      <c r="I44" s="10">
        <v>241.83700165965931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0">
        <v>0.57473070994236231</v>
      </c>
      <c r="F45" s="11">
        <v>0.4248149879850307</v>
      </c>
      <c r="G45" s="10">
        <v>1.7526557171069199</v>
      </c>
      <c r="H45" s="10">
        <v>0.61343404378457278</v>
      </c>
      <c r="I45" s="10">
        <v>4.5505589214096762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0">
        <v>1919.8289019495494</v>
      </c>
      <c r="F46" s="11">
        <v>1616.7147427762507</v>
      </c>
      <c r="G46" s="10">
        <v>2078.6920300704883</v>
      </c>
      <c r="H46" s="10">
        <v>1780.5159819260093</v>
      </c>
      <c r="I46" s="10">
        <v>1579.4893939060598</v>
      </c>
      <c r="J46" s="5" t="str">
        <f t="shared" si="0"/>
        <v>Outliers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0">
        <v>104.62858352559525</v>
      </c>
      <c r="F47" s="11">
        <v>101.83782121289285</v>
      </c>
      <c r="G47" s="10">
        <v>336.89542889062329</v>
      </c>
      <c r="H47" s="10">
        <v>323.67444733944041</v>
      </c>
      <c r="I47" s="10">
        <v>243.34731781260723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0">
        <v>1076.7611750323226</v>
      </c>
      <c r="F48" s="11">
        <v>1271.9009639453384</v>
      </c>
      <c r="G48" s="10">
        <v>2036.808583974665</v>
      </c>
      <c r="H48" s="10">
        <v>1278.2299198935432</v>
      </c>
      <c r="I48" s="10">
        <v>1096.2367661469118</v>
      </c>
      <c r="J48" s="5" t="str">
        <f t="shared" si="0"/>
        <v>Outliers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0">
        <v>7.3085788134365366</v>
      </c>
      <c r="F49" s="11">
        <v>11.433827896342075</v>
      </c>
      <c r="G49" s="10">
        <v>15.943118700374644</v>
      </c>
      <c r="H49" s="10">
        <v>8.1453880637116551</v>
      </c>
      <c r="I49" s="10">
        <v>3.5308522830086253</v>
      </c>
      <c r="J49" s="5" t="str">
        <f t="shared" si="0"/>
        <v>Normal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0">
        <v>0</v>
      </c>
      <c r="F50" s="11">
        <v>0</v>
      </c>
      <c r="G50" s="10">
        <v>0.41609838940463745</v>
      </c>
      <c r="H50" s="10">
        <v>0.25280574891903118</v>
      </c>
      <c r="I50" s="10">
        <v>0.23887068561996502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0">
        <v>0.27287341922883046</v>
      </c>
      <c r="F51" s="11">
        <v>0.1365459688444127</v>
      </c>
      <c r="G51" s="10">
        <v>0.41908434144985124</v>
      </c>
      <c r="H51" s="10">
        <v>0.49639086530223619</v>
      </c>
      <c r="I51" s="10">
        <v>1.0272430076280421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0">
        <v>0.1661232366243672</v>
      </c>
      <c r="F52" s="11">
        <v>0.22816968267340285</v>
      </c>
      <c r="G52" s="10">
        <v>1.0823870545054914</v>
      </c>
      <c r="H52" s="10">
        <v>0.36442498169649418</v>
      </c>
      <c r="I52" s="10">
        <v>0.71203597502139204</v>
      </c>
      <c r="J52" s="5" t="str">
        <f t="shared" si="0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0">
        <v>1402.2410114019226</v>
      </c>
      <c r="F53" s="11">
        <v>1118.583726263289</v>
      </c>
      <c r="G53" s="10">
        <v>1687.283106590914</v>
      </c>
      <c r="H53" s="10">
        <v>1362.4809831214018</v>
      </c>
      <c r="I53" s="10">
        <v>1116.6738320707075</v>
      </c>
      <c r="J53" s="5" t="str">
        <f t="shared" si="0"/>
        <v>Outliers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0">
        <v>1.129426247273466</v>
      </c>
      <c r="F54" s="11">
        <v>1.0657655523494571</v>
      </c>
      <c r="G54" s="10">
        <v>1.6430407705863064</v>
      </c>
      <c r="H54" s="10">
        <v>2.6771730393550803</v>
      </c>
      <c r="I54" s="10">
        <v>201.19707112970713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0">
        <v>47.954210805114812</v>
      </c>
      <c r="F55" s="11">
        <v>41.918440874261456</v>
      </c>
      <c r="G55" s="10">
        <v>228.48823134428349</v>
      </c>
      <c r="H55" s="10">
        <v>38.942074581309448</v>
      </c>
      <c r="I55" s="10">
        <v>17.229246375794169</v>
      </c>
      <c r="J55" s="5" t="str">
        <f t="shared" si="0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0">
        <v>0</v>
      </c>
      <c r="F56" s="11">
        <v>0</v>
      </c>
      <c r="G56" s="10">
        <v>0</v>
      </c>
      <c r="H56" s="10">
        <v>0.42141539576484771</v>
      </c>
      <c r="I56" s="10">
        <v>1.0034358571014612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0">
        <v>48.623665254015549</v>
      </c>
      <c r="F57" s="11">
        <v>22.247491972818825</v>
      </c>
      <c r="G57" s="10">
        <v>100.18667986436091</v>
      </c>
      <c r="H57" s="10">
        <v>6.2628270266721522</v>
      </c>
      <c r="I57" s="10">
        <v>3.6312586719524282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0">
        <v>0.26398718553219225</v>
      </c>
      <c r="F58" s="11">
        <v>0.43785688163477299</v>
      </c>
      <c r="G58" s="10">
        <v>1.4380495224565191</v>
      </c>
      <c r="H58" s="10">
        <v>0.75971703692427794</v>
      </c>
      <c r="I58" s="10">
        <v>0.72004752788962967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0">
        <v>1041.0467650007265</v>
      </c>
      <c r="F59" s="11">
        <v>969.28760598228394</v>
      </c>
      <c r="G59" s="10">
        <v>1129.5850035732833</v>
      </c>
      <c r="H59" s="10">
        <v>1276.719110228207</v>
      </c>
      <c r="I59" s="10">
        <v>1078.2920836450196</v>
      </c>
      <c r="J59" s="5" t="str">
        <f t="shared" si="0"/>
        <v>Outliers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0">
        <v>713.37448195873981</v>
      </c>
      <c r="F60" s="11">
        <v>686.32001564139762</v>
      </c>
      <c r="G60" s="10">
        <v>857.84351878519556</v>
      </c>
      <c r="H60" s="10">
        <v>852.36601011188122</v>
      </c>
      <c r="I60" s="10">
        <v>726.806779661017</v>
      </c>
      <c r="J60" s="5" t="str">
        <f t="shared" si="0"/>
        <v>Outliers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0">
        <v>0.33371534114870183</v>
      </c>
      <c r="F61" s="11">
        <v>0.3771812624100993</v>
      </c>
      <c r="G61" s="10">
        <v>0.65170262515350263</v>
      </c>
      <c r="H61" s="10">
        <v>1.6074990304182459</v>
      </c>
      <c r="I61" s="10">
        <v>9.389269513530424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0">
        <v>0.35789803040795481</v>
      </c>
      <c r="F62" s="11">
        <v>0.61456914615723346</v>
      </c>
      <c r="G62" s="10">
        <v>0.64322257169831065</v>
      </c>
      <c r="H62" s="10">
        <v>1.4617896171295413</v>
      </c>
      <c r="I62" s="10">
        <v>1.5913410770855332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0">
        <v>9.0722017552932108</v>
      </c>
      <c r="F63" s="11">
        <v>9.5589555272913636</v>
      </c>
      <c r="G63" s="10">
        <v>9.2187605314128369</v>
      </c>
      <c r="H63" s="10">
        <v>9.4409035623096926</v>
      </c>
      <c r="I63" s="10">
        <v>5.814675278076785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0">
        <v>66.76295166936417</v>
      </c>
      <c r="F64" s="11">
        <v>60.272074045894485</v>
      </c>
      <c r="G64" s="10">
        <v>62.52149217494523</v>
      </c>
      <c r="H64" s="10">
        <v>56.828601145742795</v>
      </c>
      <c r="I64" s="10">
        <v>27.41643323996265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0">
        <v>216.01105696702589</v>
      </c>
      <c r="F65" s="11">
        <v>198.27076342449982</v>
      </c>
      <c r="G65" s="10">
        <v>188.95906954509763</v>
      </c>
      <c r="H65" s="10">
        <v>77.664513557959765</v>
      </c>
      <c r="I65" s="10">
        <v>95.148420977319887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0">
        <v>0</v>
      </c>
      <c r="F66" s="11">
        <v>0</v>
      </c>
      <c r="G66" s="10">
        <v>0</v>
      </c>
      <c r="H66" s="10">
        <v>0</v>
      </c>
      <c r="I66" s="10">
        <v>0.24453972257250947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0">
        <v>77.82964141938416</v>
      </c>
      <c r="F67" s="11">
        <v>38.295731569768932</v>
      </c>
      <c r="G67" s="10">
        <v>69.127982505620338</v>
      </c>
      <c r="H67" s="10">
        <v>84.566379466274725</v>
      </c>
      <c r="I67" s="10">
        <v>191.21612459112438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0">
        <v>322.71303212760648</v>
      </c>
      <c r="F68" s="11">
        <v>260.65637722083665</v>
      </c>
      <c r="G68" s="10">
        <v>329.36261881347804</v>
      </c>
      <c r="H68" s="10">
        <v>452.24478063633069</v>
      </c>
      <c r="I68" s="10">
        <v>468.44928294762889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0">
        <v>0.57394767880462838</v>
      </c>
      <c r="F69" s="11">
        <v>0.65332607810601329</v>
      </c>
      <c r="G69" s="10">
        <v>0.47857354732505525</v>
      </c>
      <c r="H69" s="10">
        <v>0.5896636937796802</v>
      </c>
      <c r="I69" s="10">
        <v>0.44009529045262963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0">
        <v>347.42832335869974</v>
      </c>
      <c r="F70" s="11">
        <v>408.27439446957499</v>
      </c>
      <c r="G70" s="10">
        <v>493.72096970478759</v>
      </c>
      <c r="H70" s="10">
        <v>722.60242082732952</v>
      </c>
      <c r="I70" s="10">
        <v>443.30309726383069</v>
      </c>
      <c r="J70" s="5" t="str">
        <f t="shared" si="0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0">
        <v>0.63789601757306191</v>
      </c>
      <c r="F71" s="11">
        <v>0.64658051212682366</v>
      </c>
      <c r="G71" s="10">
        <v>0.6629460240398638</v>
      </c>
      <c r="H71" s="10">
        <v>0.77204966929119279</v>
      </c>
      <c r="I71" s="10">
        <v>0.44478101729142999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0">
        <v>0.21198058827223329</v>
      </c>
      <c r="F72" s="11">
        <v>0</v>
      </c>
      <c r="G72" s="10">
        <v>0</v>
      </c>
      <c r="H72" s="10">
        <v>0</v>
      </c>
      <c r="I72" s="10">
        <v>0.72344711807498596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0">
        <v>0.20526102730992324</v>
      </c>
      <c r="F73" s="11">
        <v>0</v>
      </c>
      <c r="G73" s="10">
        <v>1.7427705505735507</v>
      </c>
      <c r="H73" s="10">
        <v>0</v>
      </c>
      <c r="I73" s="10">
        <v>1.3036263060848188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0">
        <v>28.326386417410685</v>
      </c>
      <c r="F74" s="11">
        <v>24.703262542958207</v>
      </c>
      <c r="G74" s="10">
        <v>31.664327704798307</v>
      </c>
      <c r="H74" s="10">
        <v>26.417872040275643</v>
      </c>
      <c r="I74" s="10">
        <v>15.685240234144809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0">
        <v>69.442105359878227</v>
      </c>
      <c r="F75" s="11">
        <v>70.310267977945813</v>
      </c>
      <c r="G75" s="10">
        <v>59.086189753152297</v>
      </c>
      <c r="H75" s="10">
        <v>76.193938579781019</v>
      </c>
      <c r="I75" s="10">
        <v>43.358072006759151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0">
        <v>43.070045218311698</v>
      </c>
      <c r="F76" s="11">
        <v>38.087042136061619</v>
      </c>
      <c r="G76" s="10">
        <v>42.273346418004316</v>
      </c>
      <c r="H76" s="10">
        <v>23.439345017907726</v>
      </c>
      <c r="I76" s="10">
        <v>27.571336991048224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0">
        <v>153.35783533687072</v>
      </c>
      <c r="F77" s="11">
        <v>125.57041386160817</v>
      </c>
      <c r="G77" s="10">
        <v>107.35976537094237</v>
      </c>
      <c r="H77" s="10">
        <v>158.6116905411497</v>
      </c>
      <c r="I77" s="10">
        <v>113.08799472387103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0">
        <v>121.86843052499061</v>
      </c>
      <c r="F78" s="11">
        <v>122.05142959326547</v>
      </c>
      <c r="G78" s="10">
        <v>134.70615239751962</v>
      </c>
      <c r="H78" s="10">
        <v>130.90204627115457</v>
      </c>
      <c r="I78" s="10">
        <v>80.70612183804819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0">
        <v>1579.3804826562632</v>
      </c>
      <c r="F79" s="11">
        <v>1642.2338456275663</v>
      </c>
      <c r="G79" s="10">
        <v>2026.0818068005933</v>
      </c>
      <c r="H79" s="10">
        <v>1912.3399960777049</v>
      </c>
      <c r="I79" s="10">
        <v>1351.1008059204014</v>
      </c>
      <c r="J79" s="5" t="str">
        <f t="shared" si="0"/>
        <v>Outliers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0">
        <v>0.19840021551764464</v>
      </c>
      <c r="F80" s="11">
        <v>0.19766273549840599</v>
      </c>
      <c r="G80" s="10">
        <v>0.60468255487388356</v>
      </c>
      <c r="H80" s="10">
        <v>0.18883253057822805</v>
      </c>
      <c r="I80" s="10">
        <v>0.48104782694979165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0">
        <v>1.5995853571440748</v>
      </c>
      <c r="F81" s="11">
        <v>1.5713276362959165</v>
      </c>
      <c r="G81" s="10">
        <v>3.2345819255652164</v>
      </c>
      <c r="H81" s="10">
        <v>0.93389507347968359</v>
      </c>
      <c r="I81" s="10">
        <v>1.3169823036324122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0">
        <v>13.296761735209218</v>
      </c>
      <c r="F82" s="11">
        <v>13.397367149377351</v>
      </c>
      <c r="G82" s="10">
        <v>15.803094174964913</v>
      </c>
      <c r="H82" s="10">
        <v>14.070167885189528</v>
      </c>
      <c r="I82" s="10">
        <v>6.6203553357536959</v>
      </c>
      <c r="J82" s="5" t="str">
        <f t="shared" ref="J82:J145" si="1">IF(AND(I82&lt;$M$21,I82&gt;$M$22),"Normal","Outliers")</f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0">
        <v>0.39634585012333856</v>
      </c>
      <c r="F83" s="11">
        <v>0.58555441027107347</v>
      </c>
      <c r="G83" s="10">
        <v>0.39658450576348775</v>
      </c>
      <c r="H83" s="10">
        <v>10.240841049502528</v>
      </c>
      <c r="I83" s="10">
        <v>142.32158882515901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0">
        <v>0</v>
      </c>
      <c r="F84" s="11">
        <v>0</v>
      </c>
      <c r="G84" s="10">
        <v>0</v>
      </c>
      <c r="H84" s="10">
        <v>0</v>
      </c>
      <c r="I84" s="10">
        <v>2.4025617566331197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0">
        <v>0.59534470365962222</v>
      </c>
      <c r="F85" s="11">
        <v>0.86908484320790191</v>
      </c>
      <c r="G85" s="10">
        <v>9.0949344069945823</v>
      </c>
      <c r="H85" s="10">
        <v>0.70210210381445082</v>
      </c>
      <c r="I85" s="10">
        <v>0.5067591878694423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0">
        <v>0</v>
      </c>
      <c r="F86" s="11">
        <v>0</v>
      </c>
      <c r="G86" s="10">
        <v>0</v>
      </c>
      <c r="H86" s="10">
        <v>0</v>
      </c>
      <c r="I86" s="10">
        <v>0.15613191343181038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0">
        <v>233.81399139400878</v>
      </c>
      <c r="F87" s="11">
        <v>219.10162716701134</v>
      </c>
      <c r="G87" s="10">
        <v>300.01298022131436</v>
      </c>
      <c r="H87" s="10">
        <v>243.47623832942409</v>
      </c>
      <c r="I87" s="10">
        <v>213.88740269050726</v>
      </c>
      <c r="J87" s="5" t="str">
        <f t="shared" si="1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0">
        <v>1515.6940927199773</v>
      </c>
      <c r="F88" s="11">
        <v>1542.2285979886688</v>
      </c>
      <c r="G88" s="10">
        <v>2264.5422674363399</v>
      </c>
      <c r="H88" s="10">
        <v>1958.286150315806</v>
      </c>
      <c r="I88" s="10">
        <v>1633.2262673818714</v>
      </c>
      <c r="J88" s="5" t="str">
        <f t="shared" si="1"/>
        <v>Outliers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0">
        <v>131.95496149992874</v>
      </c>
      <c r="F89" s="11">
        <v>114.74951380039334</v>
      </c>
      <c r="G89" s="10">
        <v>154.67458151708558</v>
      </c>
      <c r="H89" s="10">
        <v>175.98578706429154</v>
      </c>
      <c r="I89" s="10">
        <v>189.71010194853241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0">
        <v>0</v>
      </c>
      <c r="F90" s="11">
        <v>0</v>
      </c>
      <c r="G90" s="10">
        <v>0</v>
      </c>
      <c r="H90" s="10">
        <v>0</v>
      </c>
      <c r="I90" s="10" t="s">
        <v>184</v>
      </c>
      <c r="J90" s="5" t="str">
        <f t="shared" si="1"/>
        <v>Outliers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0">
        <v>396.51798955140947</v>
      </c>
      <c r="F91" s="11">
        <v>353.04864486766166</v>
      </c>
      <c r="G91" s="10">
        <v>483.31598511696927</v>
      </c>
      <c r="H91" s="10">
        <v>592.24090443557589</v>
      </c>
      <c r="I91" s="10">
        <v>417.06462234944883</v>
      </c>
      <c r="J91" s="5" t="str">
        <f t="shared" si="1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0">
        <v>1467.2382034840996</v>
      </c>
      <c r="F92" s="11">
        <v>1348.1613716775628</v>
      </c>
      <c r="G92" s="10">
        <v>1575.7021352972583</v>
      </c>
      <c r="H92" s="10">
        <v>1689.7713451458428</v>
      </c>
      <c r="I92" s="10">
        <v>1503.0222854204817</v>
      </c>
      <c r="J92" s="5" t="str">
        <f t="shared" si="1"/>
        <v>Outliers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0">
        <v>0.26788034187446813</v>
      </c>
      <c r="F93" s="11">
        <v>0.26757143418390666</v>
      </c>
      <c r="G93" s="10">
        <v>0.54777272356088014</v>
      </c>
      <c r="H93" s="10">
        <v>0.50180939531267776</v>
      </c>
      <c r="I93" s="10">
        <v>-0.25758461293236279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0">
        <v>427.89299111326108</v>
      </c>
      <c r="F94" s="11">
        <v>423.11433961221741</v>
      </c>
      <c r="G94" s="10">
        <v>482.88390968292896</v>
      </c>
      <c r="H94" s="10">
        <v>367.03303170282436</v>
      </c>
      <c r="I94" s="10">
        <v>325.93759057779658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0">
        <v>0.56742554609093943</v>
      </c>
      <c r="F95" s="11">
        <v>0.56915751465832753</v>
      </c>
      <c r="G95" s="10">
        <v>1.1603926472285742</v>
      </c>
      <c r="H95" s="10">
        <v>0</v>
      </c>
      <c r="I95" s="10" t="s">
        <v>184</v>
      </c>
      <c r="J95" s="5" t="str">
        <f t="shared" si="1"/>
        <v>Outliers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0">
        <v>22.825758633359122</v>
      </c>
      <c r="F96" s="11">
        <v>19.094815270848354</v>
      </c>
      <c r="G96" s="10">
        <v>21.910917202192266</v>
      </c>
      <c r="H96" s="10">
        <v>19.880640846052689</v>
      </c>
      <c r="I96" s="10">
        <v>11.408470227723367</v>
      </c>
      <c r="J96" s="5" t="str">
        <f t="shared" si="1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0">
        <v>209.83138839195055</v>
      </c>
      <c r="F97" s="11">
        <v>187.05887183766814</v>
      </c>
      <c r="G97" s="10">
        <v>207.60886737205439</v>
      </c>
      <c r="H97" s="10">
        <v>220.20940119017962</v>
      </c>
      <c r="I97" s="10">
        <v>130.3997220520111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0">
        <v>374.44619071577489</v>
      </c>
      <c r="F98" s="11">
        <v>358.9038574243566</v>
      </c>
      <c r="G98" s="10">
        <v>502.63542411683818</v>
      </c>
      <c r="H98" s="10">
        <v>461.59835424897074</v>
      </c>
      <c r="I98" s="10">
        <v>368.58790278962113</v>
      </c>
      <c r="J98" s="5" t="str">
        <f t="shared" si="1"/>
        <v>Normal</v>
      </c>
    </row>
    <row r="99" spans="1:10" hidden="1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0">
        <v>916.44305149080878</v>
      </c>
      <c r="F99" s="11">
        <v>767.37865577367074</v>
      </c>
      <c r="G99" s="10">
        <v>947.36984720651208</v>
      </c>
      <c r="H99" s="10">
        <v>1010.3723714772335</v>
      </c>
      <c r="I99" s="10">
        <v>886.40105709000034</v>
      </c>
      <c r="J99" s="5" t="str">
        <f t="shared" si="1"/>
        <v>Outliers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0">
        <v>43.587323340012631</v>
      </c>
      <c r="F100" s="11">
        <v>46.625131020445252</v>
      </c>
      <c r="G100" s="10">
        <v>49.621329270443411</v>
      </c>
      <c r="H100" s="10">
        <v>54.326891968974728</v>
      </c>
      <c r="I100" s="10">
        <v>35.546262141220126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0">
        <v>0</v>
      </c>
      <c r="F101" s="11">
        <v>0</v>
      </c>
      <c r="G101" s="10">
        <v>2.5485753974217458</v>
      </c>
      <c r="H101" s="10">
        <v>1.3413639902659202</v>
      </c>
      <c r="I101" s="10">
        <v>2.7950891948721428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0">
        <v>0</v>
      </c>
      <c r="F102" s="11">
        <v>0</v>
      </c>
      <c r="G102" s="10">
        <v>6.5150602616986477</v>
      </c>
      <c r="H102" s="10">
        <v>0</v>
      </c>
      <c r="I102" s="10">
        <v>0.6384267591413898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0">
        <v>0.31249681998982282</v>
      </c>
      <c r="F103" s="11">
        <v>0.15136035980584614</v>
      </c>
      <c r="G103" s="10">
        <v>1.076700611167398</v>
      </c>
      <c r="H103" s="10">
        <v>1.7407427817502246</v>
      </c>
      <c r="I103" s="10">
        <v>2.0542655732988058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0">
        <v>234.14093397078545</v>
      </c>
      <c r="F104" s="11">
        <v>275.59070384598527</v>
      </c>
      <c r="G104" s="10">
        <v>181.01063372255555</v>
      </c>
      <c r="H104" s="10">
        <v>251.75461759443769</v>
      </c>
      <c r="I104" s="10">
        <v>136.49164285714284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0">
        <v>0</v>
      </c>
      <c r="F105" s="11">
        <v>0</v>
      </c>
      <c r="G105" s="10">
        <v>0.4913694439279076</v>
      </c>
      <c r="H105" s="10">
        <v>0.44235500098738312</v>
      </c>
      <c r="I105" s="10">
        <v>0.92098636668404976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0">
        <v>30.848483017962177</v>
      </c>
      <c r="F106" s="11">
        <v>32.575745645243913</v>
      </c>
      <c r="G106" s="10">
        <v>177.37848413353666</v>
      </c>
      <c r="H106" s="10">
        <v>24.915859995250774</v>
      </c>
      <c r="I106" s="10">
        <v>13.870224992500249</v>
      </c>
      <c r="J106" s="5" t="str">
        <f t="shared" si="1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0">
        <v>18.769236315674689</v>
      </c>
      <c r="F107" s="11">
        <v>15.248999450998864</v>
      </c>
      <c r="G107" s="10">
        <v>16.02744575011679</v>
      </c>
      <c r="H107" s="10">
        <v>0</v>
      </c>
      <c r="I107" s="10" t="s">
        <v>184</v>
      </c>
      <c r="J107" s="5" t="str">
        <f t="shared" si="1"/>
        <v>Outliers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0">
        <v>0</v>
      </c>
      <c r="F108" s="11">
        <v>0</v>
      </c>
      <c r="G108" s="10">
        <v>1.0909896795365495</v>
      </c>
      <c r="H108" s="10">
        <v>0.80167637723436846</v>
      </c>
      <c r="I108" s="10" t="s">
        <v>184</v>
      </c>
      <c r="J108" s="5" t="str">
        <f t="shared" si="1"/>
        <v>Outliers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0">
        <v>59.715059835610703</v>
      </c>
      <c r="F109" s="11">
        <v>70.291081739007836</v>
      </c>
      <c r="G109" s="10">
        <v>63.674614958845979</v>
      </c>
      <c r="H109" s="10">
        <v>63.96149010739385</v>
      </c>
      <c r="I109" s="10">
        <v>40.188132474701014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0">
        <v>0</v>
      </c>
      <c r="F110" s="11">
        <v>0</v>
      </c>
      <c r="G110" s="10">
        <v>0</v>
      </c>
      <c r="H110" s="10">
        <v>0</v>
      </c>
      <c r="I110" s="10">
        <v>0.30908511316544468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0">
        <v>1897.1100377233067</v>
      </c>
      <c r="F111" s="11">
        <v>1718.5851067731476</v>
      </c>
      <c r="G111" s="10">
        <v>2812.0459086077203</v>
      </c>
      <c r="H111" s="10">
        <v>1879.0154181009043</v>
      </c>
      <c r="I111" s="10">
        <v>1689.7753848148327</v>
      </c>
      <c r="J111" s="5" t="str">
        <f t="shared" si="1"/>
        <v>Outliers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0">
        <v>122.20574887803488</v>
      </c>
      <c r="F112" s="11">
        <v>117.38571490680015</v>
      </c>
      <c r="G112" s="10">
        <v>135.79874550921951</v>
      </c>
      <c r="H112" s="10">
        <v>166.77373258653816</v>
      </c>
      <c r="I112" s="10">
        <v>133.63943650108448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0">
        <v>244.15933496145374</v>
      </c>
      <c r="F113" s="11">
        <v>187.3107801206763</v>
      </c>
      <c r="G113" s="10">
        <v>250.02825883724768</v>
      </c>
      <c r="H113" s="10">
        <v>334.6095837046006</v>
      </c>
      <c r="I113" s="10">
        <v>359.36884853322692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0">
        <v>285.74000299654273</v>
      </c>
      <c r="F114" s="11">
        <v>249.37371995842665</v>
      </c>
      <c r="G114" s="10">
        <v>340.98378656534737</v>
      </c>
      <c r="H114" s="10">
        <v>349.43350799698896</v>
      </c>
      <c r="I114" s="10">
        <v>405.78243180753924</v>
      </c>
      <c r="J114" s="5" t="str">
        <f t="shared" si="1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0">
        <v>0</v>
      </c>
      <c r="F115" s="11">
        <v>0</v>
      </c>
      <c r="G115" s="10">
        <v>0</v>
      </c>
      <c r="H115" s="10">
        <v>0</v>
      </c>
      <c r="I115" s="10" t="s">
        <v>184</v>
      </c>
      <c r="J115" s="5" t="str">
        <f t="shared" si="1"/>
        <v>Outliers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0">
        <v>0</v>
      </c>
      <c r="F116" s="11">
        <v>0</v>
      </c>
      <c r="G116" s="10">
        <v>0</v>
      </c>
      <c r="H116" s="10">
        <v>0</v>
      </c>
      <c r="I116" s="10" t="s">
        <v>184</v>
      </c>
      <c r="J116" s="5" t="str">
        <f t="shared" si="1"/>
        <v>Outliers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0">
        <v>4.8796954445851002</v>
      </c>
      <c r="F117" s="11">
        <v>2.6201506945031423</v>
      </c>
      <c r="G117" s="10">
        <v>456.35994569842995</v>
      </c>
      <c r="H117" s="10">
        <v>4.5711966156149932</v>
      </c>
      <c r="I117" s="10">
        <v>3.8562223293736029</v>
      </c>
      <c r="J117" s="5" t="str">
        <f t="shared" si="1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0">
        <v>0.5417229014016619</v>
      </c>
      <c r="F118" s="11">
        <v>0.51667298315345944</v>
      </c>
      <c r="G118" s="10">
        <v>1932.2962903968298</v>
      </c>
      <c r="H118" s="10">
        <v>39.500373701974226</v>
      </c>
      <c r="I118" s="10">
        <v>69.966121130777623</v>
      </c>
      <c r="J118" s="5" t="str">
        <f t="shared" si="1"/>
        <v>Normal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0">
        <v>0</v>
      </c>
      <c r="F119" s="11">
        <v>0</v>
      </c>
      <c r="G119" s="10">
        <v>0.24816107095388507</v>
      </c>
      <c r="H119" s="10">
        <v>0.22454209302053851</v>
      </c>
      <c r="I119" s="10">
        <v>1.0679355009251916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0">
        <v>0.83174776097863634</v>
      </c>
      <c r="F120" s="11">
        <v>0.53936150420350037</v>
      </c>
      <c r="G120" s="10">
        <v>0.94366864358556457</v>
      </c>
      <c r="H120" s="10">
        <v>0.78763055296386097</v>
      </c>
      <c r="I120" s="10">
        <v>0.4088871752855559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0">
        <v>0.67950900143855808</v>
      </c>
      <c r="F121" s="11">
        <v>0.82086327070715115</v>
      </c>
      <c r="G121" s="10">
        <v>5.2627493418086297</v>
      </c>
      <c r="H121" s="10">
        <v>29.682821819264447</v>
      </c>
      <c r="I121" s="10">
        <v>28.352998464246919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0">
        <v>1453.5857649042277</v>
      </c>
      <c r="F122" s="11">
        <v>1218.5744541167912</v>
      </c>
      <c r="G122" s="10">
        <v>2060.9328392754219</v>
      </c>
      <c r="H122" s="10">
        <v>1339.8778910222945</v>
      </c>
      <c r="I122" s="10">
        <v>1147.8687456576349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1.8016349393810858</v>
      </c>
      <c r="F123" s="14">
        <v>0.64873923445630677</v>
      </c>
      <c r="G123" s="13">
        <v>4.8354423656524244</v>
      </c>
      <c r="H123" s="13">
        <v>0.64579022493551763</v>
      </c>
      <c r="I123" s="13">
        <v>1.6656863230921706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0">
        <v>2199.5924895571507</v>
      </c>
      <c r="F124" s="11">
        <v>1762.9087855965731</v>
      </c>
      <c r="G124" s="10">
        <v>2429.1284622917096</v>
      </c>
      <c r="H124" s="10">
        <v>1812.6770169871379</v>
      </c>
      <c r="I124" s="10">
        <v>1711.4868302328985</v>
      </c>
      <c r="J124" s="5" t="str">
        <f t="shared" si="1"/>
        <v>Outliers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0">
        <v>0.14935871783054094</v>
      </c>
      <c r="F125" s="11">
        <v>0.29691090933370978</v>
      </c>
      <c r="G125" s="10">
        <v>1.2555141599423774</v>
      </c>
      <c r="H125" s="10">
        <v>0.53498740033517089</v>
      </c>
      <c r="I125" s="10">
        <v>1.4051786010048031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0">
        <v>0.29142866795621292</v>
      </c>
      <c r="F126" s="11">
        <v>0.65078646157307873</v>
      </c>
      <c r="G126" s="10">
        <v>1.1104688055076077</v>
      </c>
      <c r="H126" s="10">
        <v>0.91914159680543894</v>
      </c>
      <c r="I126" s="10">
        <v>0.49509803921568629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0">
        <v>41.16977114475619</v>
      </c>
      <c r="F127" s="11">
        <v>40.130149515143891</v>
      </c>
      <c r="G127" s="10">
        <v>119.2742469311068</v>
      </c>
      <c r="H127" s="10">
        <v>41.543066562555154</v>
      </c>
      <c r="I127" s="10">
        <v>14.422512010981469</v>
      </c>
      <c r="J127" s="5" t="str">
        <f t="shared" si="1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0">
        <v>0</v>
      </c>
      <c r="F128" s="11">
        <v>0</v>
      </c>
      <c r="G128" s="10">
        <v>0</v>
      </c>
      <c r="H128" s="10">
        <v>0</v>
      </c>
      <c r="I128" s="10" t="s">
        <v>184</v>
      </c>
      <c r="J128" s="5" t="str">
        <f t="shared" si="1"/>
        <v>Outliers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0">
        <v>33.604289361734459</v>
      </c>
      <c r="F129" s="11">
        <v>36.31947735969495</v>
      </c>
      <c r="G129" s="10">
        <v>33.281503600991108</v>
      </c>
      <c r="H129" s="10">
        <v>34.116030647829142</v>
      </c>
      <c r="I129" s="10">
        <v>15.226451254627726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0">
        <v>116.35770105379456</v>
      </c>
      <c r="F130" s="11">
        <v>99.624435065640881</v>
      </c>
      <c r="G130" s="10">
        <v>132.33028438348805</v>
      </c>
      <c r="H130" s="10">
        <v>112.92764286041697</v>
      </c>
      <c r="I130" s="10">
        <v>63.371300658273086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0">
        <v>0</v>
      </c>
      <c r="F131" s="11">
        <v>0</v>
      </c>
      <c r="G131" s="10">
        <v>0</v>
      </c>
      <c r="H131" s="10">
        <v>0</v>
      </c>
      <c r="I131" s="10">
        <v>41.77531914893617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0">
        <v>1.0484906750214438</v>
      </c>
      <c r="F132" s="11">
        <v>2.372596433954492</v>
      </c>
      <c r="G132" s="10">
        <v>3.9177885521008244</v>
      </c>
      <c r="H132" s="10">
        <v>2.7664569299453645</v>
      </c>
      <c r="I132" s="10">
        <v>1.9317476732161323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0">
        <v>0</v>
      </c>
      <c r="F133" s="11">
        <v>0.47759943640955105</v>
      </c>
      <c r="G133" s="10">
        <v>8.9297004816085135</v>
      </c>
      <c r="H133" s="10">
        <v>0.82403803241806373</v>
      </c>
      <c r="I133" s="10">
        <v>12.468763977933502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0">
        <v>25.776698177028674</v>
      </c>
      <c r="F134" s="11">
        <v>30.298567804825435</v>
      </c>
      <c r="G134" s="10">
        <v>21.183632891385738</v>
      </c>
      <c r="H134" s="10">
        <v>24.0102903833541</v>
      </c>
      <c r="I134" s="10">
        <v>13.736203909923287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0">
        <v>0</v>
      </c>
      <c r="F135" s="11">
        <v>0</v>
      </c>
      <c r="G135" s="10">
        <v>1.0065536220220557</v>
      </c>
      <c r="H135" s="10">
        <v>0.19044734231680618</v>
      </c>
      <c r="I135" s="10">
        <v>0.74338725753277624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0">
        <v>25.331070003654542</v>
      </c>
      <c r="F136" s="11">
        <v>25.692310405057732</v>
      </c>
      <c r="G136" s="10">
        <v>31.958829404671768</v>
      </c>
      <c r="H136" s="10">
        <v>21.092618837271189</v>
      </c>
      <c r="I136" s="10">
        <v>21.894228359195207</v>
      </c>
      <c r="J136" s="5" t="str">
        <f t="shared" si="1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0">
        <v>0</v>
      </c>
      <c r="F137" s="11">
        <v>0</v>
      </c>
      <c r="G137" s="10">
        <v>0</v>
      </c>
      <c r="H137" s="10">
        <v>0</v>
      </c>
      <c r="I137" s="10">
        <v>0.39861864824864329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0">
        <v>34.989868943069411</v>
      </c>
      <c r="F138" s="11">
        <v>46.919282719647789</v>
      </c>
      <c r="G138" s="10">
        <v>43.570682988743187</v>
      </c>
      <c r="H138" s="10">
        <v>46.124777589956985</v>
      </c>
      <c r="I138" s="10">
        <v>22.012477928193054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0">
        <v>0</v>
      </c>
      <c r="F139" s="11">
        <v>0</v>
      </c>
      <c r="G139" s="10">
        <v>0</v>
      </c>
      <c r="H139" s="10">
        <v>0</v>
      </c>
      <c r="I139" s="10">
        <v>2.8793859649122808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0">
        <v>0.30949165887746061</v>
      </c>
      <c r="F140" s="11">
        <v>0.62378932746180749</v>
      </c>
      <c r="G140" s="10">
        <v>3.7226462768765392</v>
      </c>
      <c r="H140" s="10">
        <v>2.0771217215070252</v>
      </c>
      <c r="I140" s="10">
        <v>5.3186654643823266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0">
        <v>89.277172000256101</v>
      </c>
      <c r="F141" s="11">
        <v>82.897990930242088</v>
      </c>
      <c r="G141" s="10">
        <v>83.091410171285489</v>
      </c>
      <c r="H141" s="10">
        <v>88.336973629449716</v>
      </c>
      <c r="I141" s="10">
        <v>46.357571874749738</v>
      </c>
      <c r="J141" s="5" t="str">
        <f t="shared" si="1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0">
        <v>0</v>
      </c>
      <c r="F142" s="11">
        <v>0</v>
      </c>
      <c r="G142" s="10">
        <v>0.56410637949249642</v>
      </c>
      <c r="H142" s="10">
        <v>4.7291410334355444</v>
      </c>
      <c r="I142" s="10">
        <v>9.605397734879114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0">
        <v>1676.7753405813748</v>
      </c>
      <c r="F143" s="11">
        <v>1526.3327409014257</v>
      </c>
      <c r="G143" s="10">
        <v>2156.6754323817322</v>
      </c>
      <c r="H143" s="10">
        <v>1795.9435851733506</v>
      </c>
      <c r="I143" s="10">
        <v>1610.8364091032433</v>
      </c>
      <c r="J143" s="5" t="str">
        <f t="shared" si="1"/>
        <v>Outliers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0">
        <v>1.4041972733182042</v>
      </c>
      <c r="F144" s="11">
        <v>0</v>
      </c>
      <c r="G144" s="10">
        <v>5.7031485497773122</v>
      </c>
      <c r="H144" s="10">
        <v>0</v>
      </c>
      <c r="I144" s="10" t="s">
        <v>184</v>
      </c>
      <c r="J144" s="5" t="str">
        <f t="shared" si="1"/>
        <v>Outliers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0">
        <v>289.98083765213408</v>
      </c>
      <c r="F145" s="11">
        <v>278.80102858152469</v>
      </c>
      <c r="G145" s="10">
        <v>333.16278474825333</v>
      </c>
      <c r="H145" s="10">
        <v>322.59654637141801</v>
      </c>
      <c r="I145" s="10">
        <v>274.514065865654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0">
        <v>2056.3765922330922</v>
      </c>
      <c r="F146" s="11">
        <v>1679.7613300846749</v>
      </c>
      <c r="G146" s="10">
        <v>5278.0920887563689</v>
      </c>
      <c r="H146" s="10">
        <v>1844.9269578992753</v>
      </c>
      <c r="I146" s="10">
        <v>1649.2176772616187</v>
      </c>
      <c r="J146" s="5" t="str">
        <f t="shared" ref="J146:J160" si="2">IF(AND(I146&lt;$M$21,I146&gt;$M$22),"Normal","Outliers")</f>
        <v>Outliers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0">
        <v>2.1770673324384391</v>
      </c>
      <c r="F147" s="11">
        <v>3.0297175732932549</v>
      </c>
      <c r="G147" s="10">
        <v>6.6540762923451116</v>
      </c>
      <c r="H147" s="10">
        <v>6.3212978917571458</v>
      </c>
      <c r="I147" s="10">
        <v>10.649913509608988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0">
        <v>0</v>
      </c>
      <c r="F148" s="11">
        <v>0</v>
      </c>
      <c r="G148" s="10">
        <v>0</v>
      </c>
      <c r="H148" s="10">
        <v>0.48494822319470127</v>
      </c>
      <c r="I148" s="10" t="s">
        <v>184</v>
      </c>
      <c r="J148" s="5" t="str">
        <f t="shared" si="2"/>
        <v>Outliers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0">
        <v>117.67395243002811</v>
      </c>
      <c r="F149" s="11">
        <v>100.7644299918604</v>
      </c>
      <c r="G149" s="10">
        <v>104.63284195031494</v>
      </c>
      <c r="H149" s="10">
        <v>115.93195145248954</v>
      </c>
      <c r="I149" s="10">
        <v>63.445428551502893</v>
      </c>
      <c r="J149" s="5" t="str">
        <f t="shared" si="2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0">
        <v>0.44112517860214057</v>
      </c>
      <c r="F150" s="11">
        <v>0.40162893857347431</v>
      </c>
      <c r="G150" s="10">
        <v>1.1734961039487941</v>
      </c>
      <c r="H150" s="10">
        <v>1.0077875730002483</v>
      </c>
      <c r="I150" s="10">
        <v>1.9159138147469801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0">
        <v>0</v>
      </c>
      <c r="F151" s="11">
        <v>0</v>
      </c>
      <c r="G151" s="10">
        <v>0.21636450284429112</v>
      </c>
      <c r="H151" s="10">
        <v>0.19900521810349922</v>
      </c>
      <c r="I151" s="10">
        <v>1.0168191442611163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0">
        <v>39.064559678947838</v>
      </c>
      <c r="F152" s="11">
        <v>34.547656123199367</v>
      </c>
      <c r="G152" s="10">
        <v>30.802903828262188</v>
      </c>
      <c r="H152" s="10">
        <v>42.214157865252524</v>
      </c>
      <c r="I152" s="10">
        <v>23.599304001988564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0">
        <v>0</v>
      </c>
      <c r="F153" s="11">
        <v>0</v>
      </c>
      <c r="G153" s="10">
        <v>14.25352154487026</v>
      </c>
      <c r="H153" s="10">
        <v>0.24658471319255895</v>
      </c>
      <c r="I153" s="10">
        <v>0.44530173601543127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0">
        <v>446.99025278945601</v>
      </c>
      <c r="F154" s="11">
        <v>436.88396138846247</v>
      </c>
      <c r="G154" s="10">
        <v>469.82352152031592</v>
      </c>
      <c r="H154" s="10">
        <v>490.49866889729833</v>
      </c>
      <c r="I154" s="10">
        <v>356.10895071066386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0">
        <v>0.23730569171944912</v>
      </c>
      <c r="F155" s="11">
        <v>0.31425536211727428</v>
      </c>
      <c r="G155" s="10">
        <v>0.65267709548402608</v>
      </c>
      <c r="H155" s="10">
        <v>0.57957079395128164</v>
      </c>
      <c r="I155" s="10">
        <v>1.0397297732025093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0">
        <v>0</v>
      </c>
      <c r="F156" s="11">
        <v>0</v>
      </c>
      <c r="G156" s="10">
        <v>0.17476520854945379</v>
      </c>
      <c r="H156" s="10">
        <v>0</v>
      </c>
      <c r="I156" s="10">
        <v>0.15623086590828528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0">
        <v>2.5773866168894854</v>
      </c>
      <c r="F157" s="11">
        <v>1.9359152997418474</v>
      </c>
      <c r="G157" s="10">
        <v>21.316133934064194</v>
      </c>
      <c r="H157" s="10">
        <v>3.4177351366665638</v>
      </c>
      <c r="I157" s="10">
        <v>9.5841676852261202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0">
        <v>125.15935343451652</v>
      </c>
      <c r="F158" s="11">
        <v>135.07281900610468</v>
      </c>
      <c r="G158" s="10">
        <v>137.62041731908113</v>
      </c>
      <c r="H158" s="10">
        <v>206.4475316429664</v>
      </c>
      <c r="I158" s="10">
        <v>196.73319826967807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0">
        <v>531.72176883141731</v>
      </c>
      <c r="F159" s="11">
        <v>486.68164914187707</v>
      </c>
      <c r="G159" s="10">
        <v>568.11616593055453</v>
      </c>
      <c r="H159" s="10">
        <v>517.29355007032586</v>
      </c>
      <c r="I159" s="10">
        <v>186.59493670886076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0">
        <v>0.40057669222620285</v>
      </c>
      <c r="F160" s="11">
        <v>0.22455320055511607</v>
      </c>
      <c r="G160" s="10">
        <v>24.008678737670746</v>
      </c>
      <c r="H160" s="10">
        <v>0.2552387061977815</v>
      </c>
      <c r="I160" s="10">
        <v>0.13383464357601307</v>
      </c>
      <c r="J160" s="5" t="str">
        <f t="shared" si="2"/>
        <v>Normal</v>
      </c>
    </row>
  </sheetData>
  <autoFilter ref="A3:J160" xr:uid="{00000000-0009-0000-0000-000000000000}">
    <filterColumn colId="3">
      <filters>
        <filter val="Belém"/>
        <filter val="Benevides"/>
        <filter val="Pará"/>
        <filter val="RI Guajará"/>
        <filter val="Santa Bárbara do Pará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Indica.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2024-06-05T15:38:16Z</dcterms:modified>
</cp:coreProperties>
</file>