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PESPA\Projetos\Monitor ODS\Projeto 2024\Base de Dados ODS - Construção Indicadores\ODS 17\"/>
    </mc:Choice>
  </mc:AlternateContent>
  <xr:revisionPtr revIDLastSave="0" documentId="13_ncr:1_{6BD2C644-97B0-42AB-88A3-DC06F6FE71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ica. 01" sheetId="1" r:id="rId1"/>
    <sheet name="Indica. 02" sheetId="2" r:id="rId2"/>
    <sheet name="Indica. 03" sheetId="3" r:id="rId3"/>
  </sheets>
  <definedNames>
    <definedName name="_xlnm._FilterDatabase" localSheetId="0" hidden="1">'Indica. 01'!$A$3:$I$160</definedName>
    <definedName name="_xlnm._FilterDatabase" localSheetId="1" hidden="1">'Indica. 02'!$A$3:$J$160</definedName>
    <definedName name="_xlnm._FilterDatabase" localSheetId="2" hidden="1">'Indica. 03'!$A$3:$J$160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1" i="3" l="1"/>
  <c r="M17" i="3" l="1"/>
  <c r="M19" i="3"/>
  <c r="M18" i="3"/>
  <c r="M17" i="2"/>
  <c r="L17" i="1"/>
  <c r="L19" i="1"/>
  <c r="L18" i="1"/>
  <c r="M19" i="2"/>
  <c r="M18" i="2"/>
  <c r="M20" i="3" l="1"/>
  <c r="L20" i="1"/>
  <c r="M20" i="2"/>
  <c r="M22" i="3" l="1"/>
  <c r="M21" i="3"/>
  <c r="L22" i="1"/>
  <c r="L21" i="1"/>
  <c r="I17" i="1" s="1"/>
  <c r="M22" i="2"/>
  <c r="M21" i="2"/>
  <c r="J17" i="3" l="1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7" i="2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</calcChain>
</file>

<file path=xl/sharedStrings.xml><?xml version="1.0" encoding="utf-8"?>
<sst xmlns="http://schemas.openxmlformats.org/spreadsheetml/2006/main" count="1015" uniqueCount="190">
  <si>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</si>
  <si>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</si>
  <si>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</si>
  <si>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</si>
  <si>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</si>
  <si>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</si>
  <si>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</si>
  <si>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</si>
  <si>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</si>
  <si>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</si>
  <si>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</si>
  <si>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</si>
  <si>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</si>
  <si>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</si>
  <si>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</si>
  <si>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</si>
  <si>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</si>
  <si>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</si>
  <si>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</si>
  <si>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</si>
  <si>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</si>
  <si>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</si>
  <si>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</si>
  <si>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</si>
  <si>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</si>
  <si>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</si>
  <si>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</si>
  <si>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</si>
  <si>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</si>
  <si>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</si>
  <si>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</si>
  <si>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</si>
  <si>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</si>
  <si>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</si>
  <si>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</si>
  <si>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</si>
  <si>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</si>
  <si>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</si>
  <si>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</si>
  <si>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</si>
  <si>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</si>
  <si>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</si>
  <si>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</si>
  <si>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</si>
  <si>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</si>
  <si>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</si>
  <si>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</si>
  <si>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</si>
  <si>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</si>
  <si>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</si>
  <si>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</si>
  <si>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</si>
  <si>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</si>
  <si>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</si>
  <si>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</si>
  <si>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</si>
  <si>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</si>
  <si>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</si>
  <si>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</si>
  <si>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</si>
  <si>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</si>
  <si>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</si>
  <si>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</si>
  <si>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</si>
  <si>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</si>
  <si>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</si>
  <si>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</si>
  <si>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</si>
  <si>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</si>
  <si>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</si>
  <si>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</si>
  <si>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</si>
  <si>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</si>
  <si>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</si>
  <si>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</si>
  <si>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</si>
  <si>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</si>
  <si>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</si>
  <si>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</si>
  <si>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</si>
  <si>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</si>
  <si>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</si>
  <si>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</si>
  <si>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</si>
  <si>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</si>
  <si>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</si>
  <si>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</si>
  <si>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</si>
  <si>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</si>
  <si>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</si>
  <si>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</si>
  <si>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</si>
  <si>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</si>
  <si>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</si>
  <si>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</si>
  <si>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</si>
  <si>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</si>
  <si>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</si>
  <si>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</si>
  <si>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</si>
  <si>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</si>
  <si>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</si>
  <si>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</si>
  <si>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</si>
  <si>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</si>
  <si>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</si>
  <si>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</si>
  <si>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</si>
  <si>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</si>
  <si>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</si>
  <si>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</si>
  <si>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</si>
  <si>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</si>
  <si>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</si>
  <si>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</si>
  <si>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</si>
  <si>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</si>
  <si>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</si>
  <si>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</si>
  <si>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</si>
  <si>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</si>
  <si>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</si>
  <si>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</si>
  <si>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</si>
  <si>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</si>
  <si>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</si>
  <si>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</si>
  <si>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</si>
  <si>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</si>
  <si>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</si>
  <si>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</si>
  <si>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</si>
  <si>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</si>
  <si>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</si>
  <si>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</si>
  <si>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</si>
  <si>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</si>
  <si>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</si>
  <si>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</si>
  <si>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</si>
  <si>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</si>
  <si>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</si>
  <si>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</si>
  <si>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</si>
  <si>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</si>
  <si>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</si>
  <si>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</si>
  <si>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</si>
  <si>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</si>
  <si>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</si>
  <si>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</si>
  <si>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</si>
  <si>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</si>
  <si>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</si>
  <si>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</si>
  <si>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</si>
  <si>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</si>
  <si>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</si>
  <si>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</si>
  <si>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</si>
  <si>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</si>
  <si>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</si>
  <si>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</si>
  <si>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</si>
  <si>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</si>
  <si>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</si>
  <si>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</si>
  <si>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</si>
  <si>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</si>
  <si>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</si>
  <si>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</si>
  <si>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</si>
  <si>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</si>
  <si>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Gasto público municipal total como Percentual do PIB</t>
  </si>
  <si>
    <t>Taxa de acesso à banda larga fixa</t>
  </si>
  <si>
    <t>Gasto público municipal per capita com gestão ambiental, ciência e tecnologia</t>
  </si>
  <si>
    <t>Fonte: https://siconfi.tesouro.gov.br/siconfi/index.jsf</t>
  </si>
  <si>
    <t>Obs.: valores zero significam que o municipio não encaminhou suas informações contábeis para a Secretaria do Tesouro Nacional, até a data de execução da pesquisa.</t>
  </si>
  <si>
    <t>Fonte: https://dados.gov.br/dados/conjuntos-dados/densidade_banda_larga</t>
  </si>
  <si>
    <t>Obs.: Os valores das RI's correspodem a média dos municipios que as compõe.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</si>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</sst>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_-* #,##0.0_-;\-* #,##0.0_-;_-* &quot;-&quot;??_-;_-@_-"/>
    <numFmt numFmtId="167" formatCode="#,##0.0_ ;\-#,##0.0\ 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5" fontId="1" fillId="0" borderId="0" xfId="1" applyNumberFormat="1" applyFont="1"/>
    <xf numFmtId="165" fontId="1" fillId="0" borderId="0" xfId="0" applyNumberFormat="1" applyFont="1"/>
    <xf numFmtId="0" fontId="1" fillId="0" borderId="1" xfId="0" applyFont="1" applyBorder="1" applyAlignment="1">
      <alignment vertical="center"/>
    </xf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6" fontId="1" fillId="0" borderId="0" xfId="1" applyNumberFormat="1" applyFont="1"/>
    <xf numFmtId="164" fontId="1" fillId="0" borderId="0" xfId="1" applyNumberFormat="1" applyFont="1"/>
    <xf numFmtId="167" fontId="1" fillId="0" borderId="0" xfId="1" applyNumberFormat="1" applyFont="1"/>
    <xf numFmtId="167" fontId="1" fillId="0" borderId="0" xfId="0" applyNumberFormat="1" applyFont="1"/>
    <xf numFmtId="167" fontId="1" fillId="0" borderId="0" xfId="0" applyNumberFormat="1" applyFont="1" applyAlignment="1">
      <alignment horizontal="center"/>
    </xf>
    <xf numFmtId="167" fontId="1" fillId="0" borderId="0" xfId="1" applyNumberFormat="1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0"/>
  <sheetViews>
    <sheetView tabSelected="1" workbookViewId="0">
      <selection activeCell="N33" sqref="N33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6" width="9.85546875" style="1" bestFit="1" customWidth="1"/>
    <col min="7" max="7" width="9.85546875" style="1" customWidth="1"/>
    <col min="8" max="8" width="9.85546875" style="1" bestFit="1" customWidth="1"/>
    <col min="9" max="9" width="10.85546875" style="1" bestFit="1" customWidth="1"/>
    <col min="10" max="10" width="9.140625" style="1"/>
    <col min="11" max="11" width="12.42578125" style="1" bestFit="1" customWidth="1"/>
    <col min="12" max="16384" width="9.140625" style="1"/>
  </cols>
  <sheetData>
    <row r="1" spans="1:14" x14ac:dyDescent="0.2">
      <c r="A1" s="10" t="s">
        <v>173</v>
      </c>
      <c r="N1" s="1" t="s">
        <v>176</v>
      </c>
    </row>
    <row r="2" spans="1:14" x14ac:dyDescent="0.2">
      <c r="N2" s="7"/>
    </row>
    <row r="3" spans="1:14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2022</v>
      </c>
      <c r="I3" s="3" t="s">
        <v>180</v>
      </c>
      <c r="N3" s="7" t="s">
        <v>177</v>
      </c>
    </row>
    <row r="4" spans="1:14" x14ac:dyDescent="0.2">
      <c r="A4" s="2"/>
      <c r="B4" s="2"/>
      <c r="C4" s="2"/>
      <c r="D4" s="4" t="s">
        <v>4</v>
      </c>
      <c r="E4" s="18">
        <v>13.058589071030211</v>
      </c>
      <c r="F4" s="18">
        <v>12.642391170696357</v>
      </c>
      <c r="G4" s="18">
        <v>11.238106452846836</v>
      </c>
      <c r="H4" s="18">
        <v>11.750545677119478</v>
      </c>
      <c r="K4" s="5" t="s">
        <v>181</v>
      </c>
      <c r="L4" s="9">
        <v>36.235745496230436</v>
      </c>
    </row>
    <row r="5" spans="1:14" x14ac:dyDescent="0.2">
      <c r="A5" s="2"/>
      <c r="B5" s="2"/>
      <c r="C5" s="2"/>
      <c r="D5" s="4" t="s">
        <v>5</v>
      </c>
      <c r="E5" s="18">
        <v>14.756852397712844</v>
      </c>
      <c r="F5" s="18">
        <v>14.422546887081891</v>
      </c>
      <c r="G5" s="18">
        <v>14.12617386098883</v>
      </c>
      <c r="H5" s="18">
        <v>13.033855781312486</v>
      </c>
    </row>
    <row r="6" spans="1:14" x14ac:dyDescent="0.2">
      <c r="A6" s="2"/>
      <c r="B6" s="2"/>
      <c r="C6" s="2"/>
      <c r="D6" s="4" t="s">
        <v>6</v>
      </c>
      <c r="E6" s="18">
        <v>16.247915464490688</v>
      </c>
      <c r="F6" s="18">
        <v>15.097351800749792</v>
      </c>
      <c r="G6" s="18">
        <v>15.197235783024881</v>
      </c>
      <c r="H6" s="18">
        <v>16.913369217851134</v>
      </c>
    </row>
    <row r="7" spans="1:14" x14ac:dyDescent="0.2">
      <c r="A7" s="2"/>
      <c r="B7" s="2"/>
      <c r="C7" s="2"/>
      <c r="D7" s="4" t="s">
        <v>7</v>
      </c>
      <c r="E7" s="18">
        <v>9.0841680481045319</v>
      </c>
      <c r="F7" s="18">
        <v>7.82458641549281</v>
      </c>
      <c r="G7" s="18">
        <v>5.9063220866057833</v>
      </c>
      <c r="H7" s="18">
        <v>5.7442748097559084</v>
      </c>
    </row>
    <row r="8" spans="1:14" x14ac:dyDescent="0.2">
      <c r="A8" s="2"/>
      <c r="B8" s="2"/>
      <c r="C8" s="2"/>
      <c r="D8" s="4" t="s">
        <v>8</v>
      </c>
      <c r="E8" s="18">
        <v>10.641668966475086</v>
      </c>
      <c r="F8" s="18">
        <v>10.946499076341187</v>
      </c>
      <c r="G8" s="18">
        <v>10.439895276567325</v>
      </c>
      <c r="H8" s="18">
        <v>12.668502934715727</v>
      </c>
    </row>
    <row r="9" spans="1:14" x14ac:dyDescent="0.2">
      <c r="A9" s="2"/>
      <c r="B9" s="2"/>
      <c r="C9" s="2"/>
      <c r="D9" s="4" t="s">
        <v>9</v>
      </c>
      <c r="E9" s="18">
        <v>17.229429077503148</v>
      </c>
      <c r="F9" s="18">
        <v>17.830722710374772</v>
      </c>
      <c r="G9" s="18">
        <v>18.131432906491561</v>
      </c>
      <c r="H9" s="18">
        <v>17.998503171208299</v>
      </c>
    </row>
    <row r="10" spans="1:14" x14ac:dyDescent="0.2">
      <c r="A10" s="2"/>
      <c r="B10" s="2"/>
      <c r="C10" s="2"/>
      <c r="D10" s="4" t="s">
        <v>10</v>
      </c>
      <c r="E10" s="18">
        <v>8.968109189435939</v>
      </c>
      <c r="F10" s="18">
        <v>12.097773703301904</v>
      </c>
      <c r="G10" s="18">
        <v>14.703688600836198</v>
      </c>
      <c r="H10" s="18">
        <v>15.380759811119541</v>
      </c>
    </row>
    <row r="11" spans="1:14" x14ac:dyDescent="0.2">
      <c r="A11" s="2"/>
      <c r="B11" s="2"/>
      <c r="C11" s="2"/>
      <c r="D11" s="4" t="s">
        <v>11</v>
      </c>
      <c r="E11" s="18">
        <v>27.076149171395485</v>
      </c>
      <c r="F11" s="18">
        <v>28.068560683629862</v>
      </c>
      <c r="G11" s="18">
        <v>27.085195507504313</v>
      </c>
      <c r="H11" s="18">
        <v>32.741310804123849</v>
      </c>
    </row>
    <row r="12" spans="1:14" x14ac:dyDescent="0.2">
      <c r="A12" s="2"/>
      <c r="B12" s="2"/>
      <c r="C12" s="2"/>
      <c r="D12" s="4" t="s">
        <v>12</v>
      </c>
      <c r="E12" s="18">
        <v>22.994746553335808</v>
      </c>
      <c r="F12" s="18">
        <v>22.699685059983487</v>
      </c>
      <c r="G12" s="18">
        <v>21.592277499285107</v>
      </c>
      <c r="H12" s="18">
        <v>25.592122814756369</v>
      </c>
    </row>
    <row r="13" spans="1:14" x14ac:dyDescent="0.2">
      <c r="A13" s="2"/>
      <c r="B13" s="2"/>
      <c r="C13" s="2"/>
      <c r="D13" s="4" t="s">
        <v>13</v>
      </c>
      <c r="E13" s="18">
        <v>18.158907328510807</v>
      </c>
      <c r="F13" s="18">
        <v>16.390122546164797</v>
      </c>
      <c r="G13" s="18">
        <v>15.45885421105535</v>
      </c>
      <c r="H13" s="18">
        <v>16.969295310504009</v>
      </c>
    </row>
    <row r="14" spans="1:14" x14ac:dyDescent="0.2">
      <c r="A14" s="2"/>
      <c r="B14" s="2"/>
      <c r="C14" s="2"/>
      <c r="D14" s="4" t="s">
        <v>14</v>
      </c>
      <c r="E14" s="18">
        <v>18.268174863581159</v>
      </c>
      <c r="F14" s="18">
        <v>16.711514057321697</v>
      </c>
      <c r="G14" s="18">
        <v>15.949858469269666</v>
      </c>
      <c r="H14" s="18">
        <v>15.865621624270682</v>
      </c>
    </row>
    <row r="15" spans="1:14" x14ac:dyDescent="0.2">
      <c r="A15" s="2"/>
      <c r="B15" s="2"/>
      <c r="C15" s="2"/>
      <c r="D15" s="4" t="s">
        <v>15</v>
      </c>
      <c r="E15" s="18">
        <v>15.321160489963779</v>
      </c>
      <c r="F15" s="18">
        <v>15.833712935688766</v>
      </c>
      <c r="G15" s="18">
        <v>12.722067226025683</v>
      </c>
      <c r="H15" s="18">
        <v>13.727185256559874</v>
      </c>
      <c r="K15" s="7" t="s">
        <v>182</v>
      </c>
    </row>
    <row r="16" spans="1:14" x14ac:dyDescent="0.2">
      <c r="A16" s="2"/>
      <c r="B16" s="2"/>
      <c r="C16" s="2"/>
      <c r="D16" s="4" t="s">
        <v>16</v>
      </c>
      <c r="E16" s="18">
        <v>11.233754746752586</v>
      </c>
      <c r="F16" s="18">
        <v>12.155942060227206</v>
      </c>
      <c r="G16" s="18">
        <v>12.886143179912377</v>
      </c>
      <c r="H16" s="18">
        <v>15.706660238461367</v>
      </c>
    </row>
    <row r="17" spans="1:12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20.184473803610462</v>
      </c>
      <c r="F17" s="17">
        <v>19.731670497877378</v>
      </c>
      <c r="G17" s="17">
        <v>16.029505126068653</v>
      </c>
      <c r="H17" s="17">
        <v>22.332137262285048</v>
      </c>
      <c r="I17" s="5" t="str">
        <f>IF(AND(H17&lt;$L$21,H17&gt;$L$22),"Normal","Outliers")</f>
        <v>Normal</v>
      </c>
      <c r="K17" s="1" t="s">
        <v>183</v>
      </c>
      <c r="L17" s="8">
        <f>AVERAGE(H17:H160)</f>
        <v>26.873965160751304</v>
      </c>
    </row>
    <row r="18" spans="1:12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31.881483479531326</v>
      </c>
      <c r="F18" s="17">
        <v>29.147828363511923</v>
      </c>
      <c r="G18" s="17">
        <v>41.576644909010845</v>
      </c>
      <c r="H18" s="17">
        <v>30.323500284370969</v>
      </c>
      <c r="I18" s="5" t="str">
        <f t="shared" ref="I18:I81" si="0">IF(AND(H18&lt;$L$21,H18&gt;$L$22),"Normal","Outliers")</f>
        <v>Normal</v>
      </c>
      <c r="K18" s="1" t="s">
        <v>184</v>
      </c>
      <c r="L18" s="8">
        <f>_xlfn.QUARTILE.EXC(H17:H160,1)</f>
        <v>17.296478222279905</v>
      </c>
    </row>
    <row r="19" spans="1:12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15.123150426058993</v>
      </c>
      <c r="F19" s="17">
        <v>20.349984928819932</v>
      </c>
      <c r="G19" s="17">
        <v>17.879186846615838</v>
      </c>
      <c r="H19" s="17">
        <v>17.399620628697399</v>
      </c>
      <c r="I19" s="5" t="str">
        <f t="shared" si="0"/>
        <v>Normal</v>
      </c>
      <c r="K19" s="1" t="s">
        <v>185</v>
      </c>
      <c r="L19" s="8">
        <f>_xlfn.QUARTILE.EXC(H17:H160,3)</f>
        <v>35.557087631851218</v>
      </c>
    </row>
    <row r="20" spans="1:12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31.50560873539192</v>
      </c>
      <c r="F20" s="17">
        <v>30.73368639994586</v>
      </c>
      <c r="G20" s="17">
        <v>26.857123691485853</v>
      </c>
      <c r="H20" s="17">
        <v>37.090368749943728</v>
      </c>
      <c r="I20" s="5" t="str">
        <f t="shared" si="0"/>
        <v>Normal</v>
      </c>
      <c r="K20" s="1" t="s">
        <v>186</v>
      </c>
      <c r="L20" s="8">
        <f>L19-L18</f>
        <v>18.260609409571313</v>
      </c>
    </row>
    <row r="21" spans="1:12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14.973212659818348</v>
      </c>
      <c r="F21" s="17">
        <v>15.145405199961386</v>
      </c>
      <c r="G21" s="17">
        <v>14.5863453423901</v>
      </c>
      <c r="H21" s="17">
        <v>15.170300345807702</v>
      </c>
      <c r="I21" s="5" t="str">
        <f t="shared" si="0"/>
        <v>Normal</v>
      </c>
      <c r="K21" s="1" t="s">
        <v>187</v>
      </c>
      <c r="L21" s="8">
        <f>L17+1.5*L20</f>
        <v>54.264879275108271</v>
      </c>
    </row>
    <row r="22" spans="1:12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17.675206281481785</v>
      </c>
      <c r="F22" s="17">
        <v>17.93667914377184</v>
      </c>
      <c r="G22" s="17">
        <v>17.710005123761565</v>
      </c>
      <c r="H22" s="17">
        <v>21.470011800328145</v>
      </c>
      <c r="I22" s="5" t="str">
        <f t="shared" si="0"/>
        <v>Normal</v>
      </c>
      <c r="K22" s="1" t="s">
        <v>188</v>
      </c>
      <c r="L22" s="14">
        <f>L17-1.5*L20</f>
        <v>-0.51694895360566306</v>
      </c>
    </row>
    <row r="23" spans="1:12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19.051694730405902</v>
      </c>
      <c r="F23" s="17">
        <v>22.87944507733269</v>
      </c>
      <c r="G23" s="17">
        <v>21.482476297802517</v>
      </c>
      <c r="H23" s="17">
        <v>26.196952919214954</v>
      </c>
      <c r="I23" s="5" t="str">
        <f t="shared" si="0"/>
        <v>Normal</v>
      </c>
    </row>
    <row r="24" spans="1:12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13.038599557539266</v>
      </c>
      <c r="F24" s="17">
        <v>13.542106713542399</v>
      </c>
      <c r="G24" s="17">
        <v>16.285652670399305</v>
      </c>
      <c r="H24" s="17">
        <v>16.364346028275577</v>
      </c>
      <c r="I24" s="5" t="str">
        <f t="shared" si="0"/>
        <v>Normal</v>
      </c>
    </row>
    <row r="25" spans="1:12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36.417612859770657</v>
      </c>
      <c r="F25" s="17">
        <v>36.240586407853499</v>
      </c>
      <c r="G25" s="17">
        <v>36.569531645272349</v>
      </c>
      <c r="H25" s="17">
        <v>50.636117921396028</v>
      </c>
      <c r="I25" s="5" t="str">
        <f t="shared" si="0"/>
        <v>Normal</v>
      </c>
    </row>
    <row r="26" spans="1:12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10.654019984739145</v>
      </c>
      <c r="F26" s="17">
        <v>9.8418430634783984</v>
      </c>
      <c r="G26" s="17">
        <v>12.00437779283582</v>
      </c>
      <c r="H26" s="17">
        <v>14.035014259331554</v>
      </c>
      <c r="I26" s="5" t="str">
        <f t="shared" si="0"/>
        <v>Normal</v>
      </c>
      <c r="L26" s="9"/>
    </row>
    <row r="27" spans="1:12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26.18598766335462</v>
      </c>
      <c r="F27" s="17">
        <v>22.615836652411083</v>
      </c>
      <c r="G27" s="17">
        <v>17.289659837467148</v>
      </c>
      <c r="H27" s="17">
        <v>20.305166023277646</v>
      </c>
      <c r="I27" s="5" t="str">
        <f t="shared" si="0"/>
        <v>Normal</v>
      </c>
    </row>
    <row r="28" spans="1:12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35.000466904117275</v>
      </c>
      <c r="F28" s="17">
        <v>35.319121264077964</v>
      </c>
      <c r="G28" s="17">
        <v>32.61418905918336</v>
      </c>
      <c r="H28" s="17">
        <v>42.489064400405752</v>
      </c>
      <c r="I28" s="5" t="str">
        <f t="shared" si="0"/>
        <v>Normal</v>
      </c>
    </row>
    <row r="29" spans="1:12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23.117230019673009</v>
      </c>
      <c r="F29" s="17">
        <v>27.938672912849082</v>
      </c>
      <c r="G29" s="17">
        <v>27.290772482401032</v>
      </c>
      <c r="H29" s="17">
        <v>33.327824707662501</v>
      </c>
      <c r="I29" s="5" t="str">
        <f t="shared" si="0"/>
        <v>Normal</v>
      </c>
    </row>
    <row r="30" spans="1:12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36.43825694285669</v>
      </c>
      <c r="F30" s="17">
        <v>36.254528317505901</v>
      </c>
      <c r="G30" s="17">
        <v>38.574640540906302</v>
      </c>
      <c r="H30" s="17">
        <v>41.642531529456669</v>
      </c>
      <c r="I30" s="5" t="str">
        <f t="shared" si="0"/>
        <v>Normal</v>
      </c>
    </row>
    <row r="31" spans="1:12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30.300088921186578</v>
      </c>
      <c r="F31" s="17">
        <v>30.305835343831198</v>
      </c>
      <c r="G31" s="17">
        <v>30.34423056549781</v>
      </c>
      <c r="H31" s="17" t="s">
        <v>189</v>
      </c>
      <c r="I31" s="5" t="str">
        <f t="shared" si="0"/>
        <v>Outliers</v>
      </c>
    </row>
    <row r="32" spans="1:12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27.322457575481934</v>
      </c>
      <c r="F32" s="17">
        <v>17.269829104090846</v>
      </c>
      <c r="G32" s="17">
        <v>8.8863304069691331</v>
      </c>
      <c r="H32" s="17">
        <v>20.77832885170605</v>
      </c>
      <c r="I32" s="5" t="str">
        <f t="shared" si="0"/>
        <v>Normal</v>
      </c>
    </row>
    <row r="33" spans="1:9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31.261007815701518</v>
      </c>
      <c r="F33" s="17">
        <v>29.706480066625751</v>
      </c>
      <c r="G33" s="17">
        <v>29.507757249651807</v>
      </c>
      <c r="H33" s="17">
        <v>26.77126939623431</v>
      </c>
      <c r="I33" s="5" t="str">
        <f t="shared" si="0"/>
        <v>Normal</v>
      </c>
    </row>
    <row r="34" spans="1:9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8.8762725181022102</v>
      </c>
      <c r="F34" s="17">
        <v>8.9833001496164098</v>
      </c>
      <c r="G34" s="17">
        <v>6.9524036504290478</v>
      </c>
      <c r="H34" s="17">
        <v>7.00902952551494</v>
      </c>
      <c r="I34" s="5" t="str">
        <f t="shared" si="0"/>
        <v>Normal</v>
      </c>
    </row>
    <row r="35" spans="1:9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10.464898814761439</v>
      </c>
      <c r="F35" s="17">
        <v>11.033258561173378</v>
      </c>
      <c r="G35" s="17">
        <v>9.6861327943614928</v>
      </c>
      <c r="H35" s="17">
        <v>12.170880380914692</v>
      </c>
      <c r="I35" s="5" t="str">
        <f t="shared" si="0"/>
        <v>Normal</v>
      </c>
    </row>
    <row r="36" spans="1:9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28.937141435100134</v>
      </c>
      <c r="F36" s="17">
        <v>30.528380600976224</v>
      </c>
      <c r="G36" s="17">
        <v>28.683150485523377</v>
      </c>
      <c r="H36" s="17">
        <v>31.113662076932158</v>
      </c>
      <c r="I36" s="5" t="str">
        <f t="shared" si="0"/>
        <v>Normal</v>
      </c>
    </row>
    <row r="37" spans="1:9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8.6117455475191651</v>
      </c>
      <c r="F37" s="17">
        <v>9.6033666471661245</v>
      </c>
      <c r="G37" s="17">
        <v>10.050087132180172</v>
      </c>
      <c r="H37" s="17">
        <v>11.051404030444012</v>
      </c>
      <c r="I37" s="5" t="str">
        <f t="shared" si="0"/>
        <v>Normal</v>
      </c>
    </row>
    <row r="38" spans="1:9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23.036194343637099</v>
      </c>
      <c r="F38" s="17">
        <v>28.460260515220153</v>
      </c>
      <c r="G38" s="17">
        <v>29.875953532581189</v>
      </c>
      <c r="H38" s="17">
        <v>36.130587240603077</v>
      </c>
      <c r="I38" s="5" t="str">
        <f t="shared" si="0"/>
        <v>Normal</v>
      </c>
    </row>
    <row r="39" spans="1:9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22.9917267304142</v>
      </c>
      <c r="F39" s="17">
        <v>23.082503980454199</v>
      </c>
      <c r="G39" s="17">
        <v>21.446713781734417</v>
      </c>
      <c r="H39" s="17">
        <v>19.464622589291761</v>
      </c>
      <c r="I39" s="5" t="str">
        <f t="shared" si="0"/>
        <v>Normal</v>
      </c>
    </row>
    <row r="40" spans="1:9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17.860570769128223</v>
      </c>
      <c r="F40" s="17">
        <v>18.400658493854671</v>
      </c>
      <c r="G40" s="17">
        <v>17.304823051190805</v>
      </c>
      <c r="H40" s="17">
        <v>23.864699554467453</v>
      </c>
      <c r="I40" s="5" t="str">
        <f t="shared" si="0"/>
        <v>Normal</v>
      </c>
    </row>
    <row r="41" spans="1:9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21.139054894022774</v>
      </c>
      <c r="F41" s="17">
        <v>19.560578106967974</v>
      </c>
      <c r="G41" s="17">
        <v>19.020630986364822</v>
      </c>
      <c r="H41" s="17">
        <v>23.37958365300819</v>
      </c>
      <c r="I41" s="5" t="str">
        <f t="shared" si="0"/>
        <v>Normal</v>
      </c>
    </row>
    <row r="42" spans="1:9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38.28519889787863</v>
      </c>
      <c r="F42" s="17">
        <v>36.420036006358188</v>
      </c>
      <c r="G42" s="17">
        <v>36.33402475774426</v>
      </c>
      <c r="H42" s="17">
        <v>42.186278925691646</v>
      </c>
      <c r="I42" s="5" t="str">
        <f t="shared" si="0"/>
        <v>Normal</v>
      </c>
    </row>
    <row r="43" spans="1:9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24.339608856297705</v>
      </c>
      <c r="F43" s="17">
        <v>21.776102044360364</v>
      </c>
      <c r="G43" s="17">
        <v>19.588603435523673</v>
      </c>
      <c r="H43" s="17">
        <v>22.687599991942683</v>
      </c>
      <c r="I43" s="5" t="str">
        <f t="shared" si="0"/>
        <v>Normal</v>
      </c>
    </row>
    <row r="44" spans="1:9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30.128452849432581</v>
      </c>
      <c r="F44" s="17">
        <v>32.696120917668722</v>
      </c>
      <c r="G44" s="17">
        <v>21.284270697675286</v>
      </c>
      <c r="H44" s="17">
        <v>47.318582776337827</v>
      </c>
      <c r="I44" s="5" t="str">
        <f t="shared" si="0"/>
        <v>Normal</v>
      </c>
    </row>
    <row r="45" spans="1:9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14.026773932943131</v>
      </c>
      <c r="F45" s="17">
        <v>15.386793697918776</v>
      </c>
      <c r="G45" s="17">
        <v>14.332763313541552</v>
      </c>
      <c r="H45" s="17">
        <v>19.511454120321208</v>
      </c>
      <c r="I45" s="5" t="str">
        <f t="shared" si="0"/>
        <v>Normal</v>
      </c>
    </row>
    <row r="46" spans="1:9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23.298728877842795</v>
      </c>
      <c r="F46" s="17">
        <v>21.953800815508707</v>
      </c>
      <c r="G46" s="17">
        <v>24.648615580581307</v>
      </c>
      <c r="H46" s="17" t="s">
        <v>189</v>
      </c>
      <c r="I46" s="5" t="str">
        <f t="shared" si="0"/>
        <v>Outliers</v>
      </c>
    </row>
    <row r="47" spans="1:9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40.478121245862823</v>
      </c>
      <c r="F47" s="17">
        <v>35.780224399376046</v>
      </c>
      <c r="G47" s="17">
        <v>35.257315781306325</v>
      </c>
      <c r="H47" s="17">
        <v>39.905958916506314</v>
      </c>
      <c r="I47" s="5" t="str">
        <f t="shared" si="0"/>
        <v>Normal</v>
      </c>
    </row>
    <row r="48" spans="1:9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25.064366946606935</v>
      </c>
      <c r="F48" s="17">
        <v>24.817243698670151</v>
      </c>
      <c r="G48" s="17">
        <v>24.254102538251061</v>
      </c>
      <c r="H48" s="17">
        <v>39.016849770752465</v>
      </c>
      <c r="I48" s="5" t="str">
        <f t="shared" si="0"/>
        <v>Normal</v>
      </c>
    </row>
    <row r="49" spans="1:9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5.5631572425014451</v>
      </c>
      <c r="F49" s="17">
        <v>5.1688940241077006</v>
      </c>
      <c r="G49" s="17">
        <v>3.9169461730051696</v>
      </c>
      <c r="H49" s="17">
        <v>3.1052733131921162</v>
      </c>
      <c r="I49" s="5" t="str">
        <f t="shared" si="0"/>
        <v>Normal</v>
      </c>
    </row>
    <row r="50" spans="1:9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15.244446460579402</v>
      </c>
      <c r="F50" s="17">
        <v>14.18744673328775</v>
      </c>
      <c r="G50" s="17">
        <v>12.888977193705999</v>
      </c>
      <c r="H50" s="17">
        <v>13.804519131215912</v>
      </c>
      <c r="I50" s="5" t="str">
        <f t="shared" si="0"/>
        <v>Normal</v>
      </c>
    </row>
    <row r="51" spans="1:9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22.058214316643138</v>
      </c>
      <c r="F51" s="17">
        <v>15.444056308672566</v>
      </c>
      <c r="G51" s="17">
        <v>16.020319431055952</v>
      </c>
      <c r="H51" s="17">
        <v>24.006175574440583</v>
      </c>
      <c r="I51" s="5" t="str">
        <f t="shared" si="0"/>
        <v>Normal</v>
      </c>
    </row>
    <row r="52" spans="1:9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11.377014156710013</v>
      </c>
      <c r="F52" s="17">
        <v>12.466061883041302</v>
      </c>
      <c r="G52" s="17">
        <v>12.189394422443604</v>
      </c>
      <c r="H52" s="17">
        <v>12.402604515479117</v>
      </c>
      <c r="I52" s="5" t="str">
        <f t="shared" si="0"/>
        <v>Normal</v>
      </c>
    </row>
    <row r="53" spans="1:9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30.189699888687453</v>
      </c>
      <c r="F53" s="17">
        <v>29.774922912879472</v>
      </c>
      <c r="G53" s="17">
        <v>30.659581196822156</v>
      </c>
      <c r="H53" s="17">
        <v>46.294431256293556</v>
      </c>
      <c r="I53" s="5" t="str">
        <f t="shared" si="0"/>
        <v>Normal</v>
      </c>
    </row>
    <row r="54" spans="1:9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35.63098041411277</v>
      </c>
      <c r="F54" s="17">
        <v>34.94219286466938</v>
      </c>
      <c r="G54" s="17">
        <v>22.365058359864925</v>
      </c>
      <c r="H54" s="17">
        <v>39.957204597450705</v>
      </c>
      <c r="I54" s="5" t="str">
        <f t="shared" si="0"/>
        <v>Normal</v>
      </c>
    </row>
    <row r="55" spans="1:9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21.396817846406471</v>
      </c>
      <c r="F55" s="17">
        <v>21.568444315018244</v>
      </c>
      <c r="G55" s="17">
        <v>19.823876961174971</v>
      </c>
      <c r="H55" s="17">
        <v>25.301029531173384</v>
      </c>
      <c r="I55" s="5" t="str">
        <f t="shared" si="0"/>
        <v>Normal</v>
      </c>
    </row>
    <row r="56" spans="1:9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31.006386452209476</v>
      </c>
      <c r="F56" s="17">
        <v>30.695861235159605</v>
      </c>
      <c r="G56" s="17">
        <v>29.528248673458691</v>
      </c>
      <c r="H56" s="17">
        <v>32.373151012764254</v>
      </c>
      <c r="I56" s="5" t="str">
        <f t="shared" si="0"/>
        <v>Normal</v>
      </c>
    </row>
    <row r="57" spans="1:9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15.914861897365423</v>
      </c>
      <c r="F57" s="17">
        <v>15.915268157544006</v>
      </c>
      <c r="G57" s="17">
        <v>14.136354682471358</v>
      </c>
      <c r="H57" s="17">
        <v>19.834773052660552</v>
      </c>
      <c r="I57" s="5" t="str">
        <f t="shared" si="0"/>
        <v>Normal</v>
      </c>
    </row>
    <row r="58" spans="1:9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11.517239276324196</v>
      </c>
      <c r="F58" s="17">
        <v>11.462370841797723</v>
      </c>
      <c r="G58" s="17">
        <v>15.912390992464125</v>
      </c>
      <c r="H58" s="17" t="s">
        <v>189</v>
      </c>
      <c r="I58" s="5" t="str">
        <f t="shared" si="0"/>
        <v>Outliers</v>
      </c>
    </row>
    <row r="59" spans="1:9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17.047092943111167</v>
      </c>
      <c r="F59" s="17">
        <v>37.440825958331743</v>
      </c>
      <c r="G59" s="17">
        <v>32.131998528628394</v>
      </c>
      <c r="H59" s="17">
        <v>48.97709816574163</v>
      </c>
      <c r="I59" s="5" t="str">
        <f t="shared" si="0"/>
        <v>Normal</v>
      </c>
    </row>
    <row r="60" spans="1:9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30.521121612524372</v>
      </c>
      <c r="F60" s="17">
        <v>30.060005531043565</v>
      </c>
      <c r="G60" s="17">
        <v>26.478679024428477</v>
      </c>
      <c r="H60" s="17">
        <v>36.487342352571858</v>
      </c>
      <c r="I60" s="5" t="str">
        <f t="shared" si="0"/>
        <v>Normal</v>
      </c>
    </row>
    <row r="61" spans="1:9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25.622154365797563</v>
      </c>
      <c r="F61" s="17">
        <v>27.236688461562675</v>
      </c>
      <c r="G61" s="17">
        <v>25.701584775789637</v>
      </c>
      <c r="H61" s="17">
        <v>36.978976959086154</v>
      </c>
      <c r="I61" s="5" t="str">
        <f t="shared" si="0"/>
        <v>Normal</v>
      </c>
    </row>
    <row r="62" spans="1:9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19.385388295735151</v>
      </c>
      <c r="F62" s="17">
        <v>15.902371768767329</v>
      </c>
      <c r="G62" s="17">
        <v>18.919244873285123</v>
      </c>
      <c r="H62" s="17">
        <v>19.092629559934977</v>
      </c>
      <c r="I62" s="5" t="str">
        <f t="shared" si="0"/>
        <v>Normal</v>
      </c>
    </row>
    <row r="63" spans="1:9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20.520707799088918</v>
      </c>
      <c r="F63" s="17">
        <v>19.283564873893638</v>
      </c>
      <c r="G63" s="17">
        <v>16.980744974928573</v>
      </c>
      <c r="H63" s="17">
        <v>21.443248956014113</v>
      </c>
      <c r="I63" s="5" t="str">
        <f t="shared" si="0"/>
        <v>Normal</v>
      </c>
    </row>
    <row r="64" spans="1:9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 t="s">
        <v>189</v>
      </c>
      <c r="F64" s="17" t="s">
        <v>189</v>
      </c>
      <c r="G64" s="17" t="s">
        <v>189</v>
      </c>
      <c r="H64" s="17">
        <v>54.668994982405842</v>
      </c>
      <c r="I64" s="5" t="str">
        <f t="shared" si="0"/>
        <v>Outliers</v>
      </c>
    </row>
    <row r="65" spans="1:9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15.994710765921779</v>
      </c>
      <c r="F65" s="17">
        <v>20.986381062947309</v>
      </c>
      <c r="G65" s="17">
        <v>15.505713096612645</v>
      </c>
      <c r="H65" s="17">
        <v>16.122917895599738</v>
      </c>
      <c r="I65" s="5" t="str">
        <f t="shared" si="0"/>
        <v>Normal</v>
      </c>
    </row>
    <row r="66" spans="1:9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34.090168074290908</v>
      </c>
      <c r="F66" s="17">
        <v>33.018483952134339</v>
      </c>
      <c r="G66" s="17">
        <v>28.574632088330294</v>
      </c>
      <c r="H66" s="17">
        <v>35.291816771907705</v>
      </c>
      <c r="I66" s="5" t="str">
        <f t="shared" si="0"/>
        <v>Normal</v>
      </c>
    </row>
    <row r="67" spans="1:9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29.568465588538988</v>
      </c>
      <c r="F67" s="17">
        <v>28.752571662625893</v>
      </c>
      <c r="G67" s="17">
        <v>32.186010588362237</v>
      </c>
      <c r="H67" s="17">
        <v>28.976718430121707</v>
      </c>
      <c r="I67" s="5" t="str">
        <f t="shared" si="0"/>
        <v>Normal</v>
      </c>
    </row>
    <row r="68" spans="1:9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35.070425535117266</v>
      </c>
      <c r="F68" s="17">
        <v>7.9239388269665643</v>
      </c>
      <c r="G68" s="17">
        <v>36.395020541136283</v>
      </c>
      <c r="H68" s="17" t="s">
        <v>189</v>
      </c>
      <c r="I68" s="5" t="str">
        <f t="shared" si="0"/>
        <v>Outliers</v>
      </c>
    </row>
    <row r="69" spans="1:9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20.360585315292802</v>
      </c>
      <c r="F69" s="17">
        <v>18.163765245829723</v>
      </c>
      <c r="G69" s="17">
        <v>20.756588811627129</v>
      </c>
      <c r="H69" s="17">
        <v>24.657389118381126</v>
      </c>
      <c r="I69" s="5" t="str">
        <f t="shared" si="0"/>
        <v>Normal</v>
      </c>
    </row>
    <row r="70" spans="1:9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27.294331749226551</v>
      </c>
      <c r="F70" s="17">
        <v>29.634331071977833</v>
      </c>
      <c r="G70" s="17">
        <v>26.306047553475214</v>
      </c>
      <c r="H70" s="17">
        <v>30.877288682687315</v>
      </c>
      <c r="I70" s="5" t="str">
        <f t="shared" si="0"/>
        <v>Normal</v>
      </c>
    </row>
    <row r="71" spans="1:9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26.714455598515773</v>
      </c>
      <c r="F71" s="17">
        <v>21.741800643941499</v>
      </c>
      <c r="G71" s="17">
        <v>19.650356798724602</v>
      </c>
      <c r="H71" s="17">
        <v>24.773931734887874</v>
      </c>
      <c r="I71" s="5" t="str">
        <f t="shared" si="0"/>
        <v>Normal</v>
      </c>
    </row>
    <row r="72" spans="1:9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23.841673376990624</v>
      </c>
      <c r="F72" s="17">
        <v>22.156979974411929</v>
      </c>
      <c r="G72" s="17">
        <v>20.515031144090138</v>
      </c>
      <c r="H72" s="17" t="s">
        <v>189</v>
      </c>
      <c r="I72" s="5" t="str">
        <f t="shared" si="0"/>
        <v>Outliers</v>
      </c>
    </row>
    <row r="73" spans="1:9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26.485889245307447</v>
      </c>
      <c r="F73" s="17">
        <v>27.910884518867078</v>
      </c>
      <c r="G73" s="17">
        <v>26.674987593213551</v>
      </c>
      <c r="H73" s="17">
        <v>31.151833446040733</v>
      </c>
      <c r="I73" s="5" t="str">
        <f t="shared" si="0"/>
        <v>Normal</v>
      </c>
    </row>
    <row r="74" spans="1:9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16.12521388007465</v>
      </c>
      <c r="F74" s="17">
        <v>15.44955572414945</v>
      </c>
      <c r="G74" s="17">
        <v>12.804872558133479</v>
      </c>
      <c r="H74" s="17">
        <v>16.326311390917436</v>
      </c>
      <c r="I74" s="5" t="str">
        <f t="shared" si="0"/>
        <v>Normal</v>
      </c>
    </row>
    <row r="75" spans="1:9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22.952510972657866</v>
      </c>
      <c r="F75" s="17">
        <v>20.848130092763064</v>
      </c>
      <c r="G75" s="17">
        <v>20.403025014358139</v>
      </c>
      <c r="H75" s="17">
        <v>20.4594520699419</v>
      </c>
      <c r="I75" s="5" t="str">
        <f t="shared" si="0"/>
        <v>Normal</v>
      </c>
    </row>
    <row r="76" spans="1:9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21.740242394258139</v>
      </c>
      <c r="F76" s="17">
        <v>18.03485607339125</v>
      </c>
      <c r="G76" s="17">
        <v>21.477274660367616</v>
      </c>
      <c r="H76" s="17" t="s">
        <v>189</v>
      </c>
      <c r="I76" s="5" t="str">
        <f t="shared" si="0"/>
        <v>Outliers</v>
      </c>
    </row>
    <row r="77" spans="1:9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21.330311864607619</v>
      </c>
      <c r="F77" s="17">
        <v>22.593444061923293</v>
      </c>
      <c r="G77" s="17">
        <v>26.16117113316654</v>
      </c>
      <c r="H77" s="17">
        <v>29.853265469104024</v>
      </c>
      <c r="I77" s="5" t="str">
        <f t="shared" si="0"/>
        <v>Normal</v>
      </c>
    </row>
    <row r="78" spans="1:9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16.174823124150642</v>
      </c>
      <c r="F78" s="17">
        <v>14.161427753263874</v>
      </c>
      <c r="G78" s="17">
        <v>15.701443049741339</v>
      </c>
      <c r="H78" s="17">
        <v>17.861530135918159</v>
      </c>
      <c r="I78" s="5" t="str">
        <f t="shared" si="0"/>
        <v>Normal</v>
      </c>
    </row>
    <row r="79" spans="1:9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14.870485836854099</v>
      </c>
      <c r="F79" s="17">
        <v>15.361945068630511</v>
      </c>
      <c r="G79" s="17">
        <v>14.131120308129915</v>
      </c>
      <c r="H79" s="17" t="s">
        <v>189</v>
      </c>
      <c r="I79" s="5" t="str">
        <f t="shared" si="0"/>
        <v>Outliers</v>
      </c>
    </row>
    <row r="80" spans="1:9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28.389258333743417</v>
      </c>
      <c r="F80" s="17">
        <v>29.675858713926996</v>
      </c>
      <c r="G80" s="17">
        <v>27.403053425419603</v>
      </c>
      <c r="H80" s="17">
        <v>35.597819318211869</v>
      </c>
      <c r="I80" s="5" t="str">
        <f t="shared" si="0"/>
        <v>Normal</v>
      </c>
    </row>
    <row r="81" spans="1:9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26.917178885125807</v>
      </c>
      <c r="F81" s="17">
        <v>27.383945006941364</v>
      </c>
      <c r="G81" s="17">
        <v>27.531985553981929</v>
      </c>
      <c r="H81" s="17">
        <v>38.747716413361502</v>
      </c>
      <c r="I81" s="5" t="str">
        <f t="shared" si="0"/>
        <v>Normal</v>
      </c>
    </row>
    <row r="82" spans="1:9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10.348315232304863</v>
      </c>
      <c r="F82" s="17">
        <v>8.4350150117186864</v>
      </c>
      <c r="G82" s="17">
        <v>7.5515600365083966</v>
      </c>
      <c r="H82" s="17">
        <v>9.5376706936884901</v>
      </c>
      <c r="I82" s="5" t="str">
        <f t="shared" ref="I82:I145" si="1">IF(AND(H82&lt;$L$21,H82&gt;$L$22),"Normal","Outliers")</f>
        <v>Normal</v>
      </c>
    </row>
    <row r="83" spans="1:9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27.944024817166895</v>
      </c>
      <c r="F83" s="17">
        <v>28.933307999303214</v>
      </c>
      <c r="G83" s="17">
        <v>29.617285113553621</v>
      </c>
      <c r="H83" s="17">
        <v>32.535958578881853</v>
      </c>
      <c r="I83" s="5" t="str">
        <f t="shared" si="1"/>
        <v>Normal</v>
      </c>
    </row>
    <row r="84" spans="1:9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25.303564298458575</v>
      </c>
      <c r="F84" s="17">
        <v>27.242429871868346</v>
      </c>
      <c r="G84" s="17">
        <v>23.175977345786858</v>
      </c>
      <c r="H84" s="17" t="s">
        <v>189</v>
      </c>
      <c r="I84" s="5" t="str">
        <f t="shared" si="1"/>
        <v>Outliers</v>
      </c>
    </row>
    <row r="85" spans="1:9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14.059525803319376</v>
      </c>
      <c r="F85" s="17">
        <v>13.987958985201205</v>
      </c>
      <c r="G85" s="17">
        <v>14.6757372440258</v>
      </c>
      <c r="H85" s="17">
        <v>14.270255524344968</v>
      </c>
      <c r="I85" s="5" t="str">
        <f t="shared" si="1"/>
        <v>Normal</v>
      </c>
    </row>
    <row r="86" spans="1:9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11.057421998981027</v>
      </c>
      <c r="F86" s="17">
        <v>10.820781754144962</v>
      </c>
      <c r="G86" s="17">
        <v>8.6207627297357732</v>
      </c>
      <c r="H86" s="17">
        <v>10.808779789877066</v>
      </c>
      <c r="I86" s="5" t="str">
        <f t="shared" si="1"/>
        <v>Normal</v>
      </c>
    </row>
    <row r="87" spans="1:9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44.793134794169767</v>
      </c>
      <c r="F87" s="17">
        <v>45.550166390451245</v>
      </c>
      <c r="G87" s="17">
        <v>46.130958989114063</v>
      </c>
      <c r="H87" s="17">
        <v>62.227282520578264</v>
      </c>
      <c r="I87" s="5" t="str">
        <f t="shared" si="1"/>
        <v>Outliers</v>
      </c>
    </row>
    <row r="88" spans="1:9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32.882582866132026</v>
      </c>
      <c r="F88" s="17">
        <v>23.793109862337083</v>
      </c>
      <c r="G88" s="17">
        <v>18.121373493329461</v>
      </c>
      <c r="H88" s="17">
        <v>24.48080325250729</v>
      </c>
      <c r="I88" s="5" t="str">
        <f t="shared" si="1"/>
        <v>Normal</v>
      </c>
    </row>
    <row r="89" spans="1:9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8.8418226591903988</v>
      </c>
      <c r="F89" s="17">
        <v>19.673106914422046</v>
      </c>
      <c r="G89" s="17">
        <v>15.170697226500419</v>
      </c>
      <c r="H89" s="17" t="s">
        <v>189</v>
      </c>
      <c r="I89" s="5" t="str">
        <f t="shared" si="1"/>
        <v>Outliers</v>
      </c>
    </row>
    <row r="90" spans="1:9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7">
        <v>27.257396994678935</v>
      </c>
      <c r="F90" s="17">
        <v>27.187871413892793</v>
      </c>
      <c r="G90" s="17">
        <v>26.031287575042562</v>
      </c>
      <c r="H90" s="17">
        <v>27.317205221657133</v>
      </c>
      <c r="I90" s="5" t="str">
        <f t="shared" si="1"/>
        <v>Normal</v>
      </c>
    </row>
    <row r="91" spans="1:9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19.838843954894102</v>
      </c>
      <c r="F91" s="17">
        <v>23.107536225058713</v>
      </c>
      <c r="G91" s="17">
        <v>21.028590443614672</v>
      </c>
      <c r="H91" s="17">
        <v>25.832181673148856</v>
      </c>
      <c r="I91" s="5" t="str">
        <f t="shared" si="1"/>
        <v>Normal</v>
      </c>
    </row>
    <row r="92" spans="1:9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27.194453512471028</v>
      </c>
      <c r="F92" s="17">
        <v>27.227363003997706</v>
      </c>
      <c r="G92" s="17">
        <v>26.179219402399657</v>
      </c>
      <c r="H92" s="17">
        <v>37.538579763493168</v>
      </c>
      <c r="I92" s="5" t="str">
        <f t="shared" si="1"/>
        <v>Normal</v>
      </c>
    </row>
    <row r="93" spans="1:9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25.960330860876272</v>
      </c>
      <c r="F93" s="17">
        <v>26.83932680267479</v>
      </c>
      <c r="G93" s="17">
        <v>24.191885004952844</v>
      </c>
      <c r="H93" s="17" t="s">
        <v>189</v>
      </c>
      <c r="I93" s="5" t="str">
        <f t="shared" si="1"/>
        <v>Outliers</v>
      </c>
    </row>
    <row r="94" spans="1:9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35.857538863397828</v>
      </c>
      <c r="F94" s="17">
        <v>31.441761234671002</v>
      </c>
      <c r="G94" s="17">
        <v>30.739526599562801</v>
      </c>
      <c r="H94" s="17">
        <v>35.433031800835913</v>
      </c>
      <c r="I94" s="5" t="str">
        <f t="shared" si="1"/>
        <v>Normal</v>
      </c>
    </row>
    <row r="95" spans="1:9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26.334938690058181</v>
      </c>
      <c r="F95" s="17">
        <v>29.837396421403845</v>
      </c>
      <c r="G95" s="17">
        <v>26.661810436746318</v>
      </c>
      <c r="H95" s="17">
        <v>30.29079897078466</v>
      </c>
      <c r="I95" s="5" t="str">
        <f t="shared" si="1"/>
        <v>Normal</v>
      </c>
    </row>
    <row r="96" spans="1:9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15.334001726975124</v>
      </c>
      <c r="F96" s="17">
        <v>12.55974122613091</v>
      </c>
      <c r="G96" s="17">
        <v>12.798548264239336</v>
      </c>
      <c r="H96" s="17">
        <v>13.928442540134775</v>
      </c>
      <c r="I96" s="5" t="str">
        <f t="shared" si="1"/>
        <v>Normal</v>
      </c>
    </row>
    <row r="97" spans="1:9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21.624086754656144</v>
      </c>
      <c r="F97" s="17">
        <v>22.999230262367643</v>
      </c>
      <c r="G97" s="17">
        <v>23.642106341675635</v>
      </c>
      <c r="H97" s="17">
        <v>25.192331636279647</v>
      </c>
      <c r="I97" s="5" t="str">
        <f t="shared" si="1"/>
        <v>Normal</v>
      </c>
    </row>
    <row r="98" spans="1:9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16.896073179960499</v>
      </c>
      <c r="F98" s="17">
        <v>11.806734226540359</v>
      </c>
      <c r="G98" s="17">
        <v>14.292196397650619</v>
      </c>
      <c r="H98" s="17" t="s">
        <v>189</v>
      </c>
      <c r="I98" s="5" t="str">
        <f t="shared" si="1"/>
        <v>Outliers</v>
      </c>
    </row>
    <row r="99" spans="1:9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22.129364805562378</v>
      </c>
      <c r="F99" s="17">
        <v>25.327271857809457</v>
      </c>
      <c r="G99" s="17">
        <v>21.468265036907535</v>
      </c>
      <c r="H99" s="17">
        <v>34.080494668044302</v>
      </c>
      <c r="I99" s="5" t="str">
        <f t="shared" si="1"/>
        <v>Normal</v>
      </c>
    </row>
    <row r="100" spans="1:9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16.105848277822439</v>
      </c>
      <c r="F100" s="17">
        <v>11.656595692119048</v>
      </c>
      <c r="G100" s="17">
        <v>10.957273338824887</v>
      </c>
      <c r="H100" s="17">
        <v>14.632773796342011</v>
      </c>
      <c r="I100" s="5" t="str">
        <f t="shared" si="1"/>
        <v>Normal</v>
      </c>
    </row>
    <row r="101" spans="1:9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31.710903958250597</v>
      </c>
      <c r="F101" s="17">
        <v>32.539596922415974</v>
      </c>
      <c r="G101" s="17">
        <v>28.828337470637312</v>
      </c>
      <c r="H101" s="17">
        <v>34.396158775650584</v>
      </c>
      <c r="I101" s="5" t="str">
        <f t="shared" si="1"/>
        <v>Normal</v>
      </c>
    </row>
    <row r="102" spans="1:9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18.589460428319445</v>
      </c>
      <c r="F102" s="17">
        <v>16.751989481796382</v>
      </c>
      <c r="G102" s="17">
        <v>15.416189824292825</v>
      </c>
      <c r="H102" s="17">
        <v>12.161066461972208</v>
      </c>
      <c r="I102" s="5" t="str">
        <f t="shared" si="1"/>
        <v>Normal</v>
      </c>
    </row>
    <row r="103" spans="1:9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16.689118224979897</v>
      </c>
      <c r="F103" s="17">
        <v>14.438847718875911</v>
      </c>
      <c r="G103" s="17">
        <v>16.825857120618249</v>
      </c>
      <c r="H103" s="17">
        <v>20.101682685092868</v>
      </c>
      <c r="I103" s="5" t="str">
        <f t="shared" si="1"/>
        <v>Normal</v>
      </c>
    </row>
    <row r="104" spans="1:9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40.44425261185409</v>
      </c>
      <c r="F104" s="17">
        <v>36.226395442913393</v>
      </c>
      <c r="G104" s="17">
        <v>33.652819603589613</v>
      </c>
      <c r="H104" s="17">
        <v>36.482660409642705</v>
      </c>
      <c r="I104" s="5" t="str">
        <f t="shared" si="1"/>
        <v>Normal</v>
      </c>
    </row>
    <row r="105" spans="1:9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13.916720799192067</v>
      </c>
      <c r="F105" s="17">
        <v>11.868095971441397</v>
      </c>
      <c r="G105" s="17">
        <v>10.302473700522718</v>
      </c>
      <c r="H105" s="17">
        <v>12.967815857837433</v>
      </c>
      <c r="I105" s="5" t="str">
        <f t="shared" si="1"/>
        <v>Normal</v>
      </c>
    </row>
    <row r="106" spans="1:9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8.406896601752365</v>
      </c>
      <c r="F106" s="17">
        <v>7.4681514592251599</v>
      </c>
      <c r="G106" s="17">
        <v>5.4867771025787198</v>
      </c>
      <c r="H106" s="17">
        <v>6.0044179854968665</v>
      </c>
      <c r="I106" s="5" t="str">
        <f t="shared" si="1"/>
        <v>Normal</v>
      </c>
    </row>
    <row r="107" spans="1:9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36.922993145381049</v>
      </c>
      <c r="F107" s="17">
        <v>35.488002181996706</v>
      </c>
      <c r="G107" s="17">
        <v>34.94371333495139</v>
      </c>
      <c r="H107" s="17">
        <v>35.543510403064332</v>
      </c>
      <c r="I107" s="5" t="str">
        <f t="shared" si="1"/>
        <v>Normal</v>
      </c>
    </row>
    <row r="108" spans="1:9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42.555425022893708</v>
      </c>
      <c r="F108" s="17">
        <v>44.091606303121736</v>
      </c>
      <c r="G108" s="17">
        <v>39.712104698973647</v>
      </c>
      <c r="H108" s="17">
        <v>57.290585880791397</v>
      </c>
      <c r="I108" s="5" t="str">
        <f t="shared" si="1"/>
        <v>Outliers</v>
      </c>
    </row>
    <row r="109" spans="1:9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17.940725065326724</v>
      </c>
      <c r="F109" s="17">
        <v>19.099493156738891</v>
      </c>
      <c r="G109" s="17">
        <v>18.073617728465376</v>
      </c>
      <c r="H109" s="17">
        <v>23.663100982049837</v>
      </c>
      <c r="I109" s="5" t="str">
        <f t="shared" si="1"/>
        <v>Normal</v>
      </c>
    </row>
    <row r="110" spans="1:9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24.362431975848949</v>
      </c>
      <c r="F110" s="17">
        <v>26.578135663135438</v>
      </c>
      <c r="G110" s="17">
        <v>23.917491107178364</v>
      </c>
      <c r="H110" s="17">
        <v>34.565779247857009</v>
      </c>
      <c r="I110" s="5" t="str">
        <f t="shared" si="1"/>
        <v>Normal</v>
      </c>
    </row>
    <row r="111" spans="1:9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24.791713399010568</v>
      </c>
      <c r="F111" s="17">
        <v>26.766820084775269</v>
      </c>
      <c r="G111" s="17">
        <v>24.480777562107356</v>
      </c>
      <c r="H111" s="17">
        <v>32.458522726446972</v>
      </c>
      <c r="I111" s="5" t="str">
        <f t="shared" si="1"/>
        <v>Normal</v>
      </c>
    </row>
    <row r="112" spans="1:9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17.680815669023634</v>
      </c>
      <c r="F112" s="17">
        <v>20.068525422876458</v>
      </c>
      <c r="G112" s="17">
        <v>19.58078073710379</v>
      </c>
      <c r="H112" s="17">
        <v>26.789803958411095</v>
      </c>
      <c r="I112" s="5" t="str">
        <f t="shared" si="1"/>
        <v>Normal</v>
      </c>
    </row>
    <row r="113" spans="1:9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36.620866979503766</v>
      </c>
      <c r="F113" s="17">
        <v>39.179548337455657</v>
      </c>
      <c r="G113" s="17">
        <v>37.644145113650694</v>
      </c>
      <c r="H113" s="17">
        <v>50.787695665926158</v>
      </c>
      <c r="I113" s="5" t="str">
        <f t="shared" si="1"/>
        <v>Normal</v>
      </c>
    </row>
    <row r="114" spans="1:9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29.075811874481722</v>
      </c>
      <c r="F114" s="17">
        <v>28.505245527977323</v>
      </c>
      <c r="G114" s="17">
        <v>25.748018116208836</v>
      </c>
      <c r="H114" s="17" t="s">
        <v>189</v>
      </c>
      <c r="I114" s="5" t="str">
        <f t="shared" si="1"/>
        <v>Outliers</v>
      </c>
    </row>
    <row r="115" spans="1:9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14.996668127370222</v>
      </c>
      <c r="F115" s="17">
        <v>15.032853137397803</v>
      </c>
      <c r="G115" s="17">
        <v>14.346972298311329</v>
      </c>
      <c r="H115" s="17">
        <v>16.987051003027421</v>
      </c>
      <c r="I115" s="5" t="str">
        <f t="shared" si="1"/>
        <v>Normal</v>
      </c>
    </row>
    <row r="116" spans="1:9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27.382039528467182</v>
      </c>
      <c r="F116" s="17">
        <v>26.315174091083097</v>
      </c>
      <c r="G116" s="17">
        <v>29.960209515379322</v>
      </c>
      <c r="H116" s="17" t="s">
        <v>189</v>
      </c>
      <c r="I116" s="5" t="str">
        <f t="shared" si="1"/>
        <v>Outliers</v>
      </c>
    </row>
    <row r="117" spans="1:9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10.56674588966869</v>
      </c>
      <c r="F117" s="17">
        <v>11.526798746591293</v>
      </c>
      <c r="G117" s="17">
        <v>11.259996320767092</v>
      </c>
      <c r="H117" s="17" t="s">
        <v>189</v>
      </c>
      <c r="I117" s="5" t="str">
        <f t="shared" si="1"/>
        <v>Outliers</v>
      </c>
    </row>
    <row r="118" spans="1:9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13.574650370058098</v>
      </c>
      <c r="F118" s="17">
        <v>12.6732928804461</v>
      </c>
      <c r="G118" s="17">
        <v>12.562995602482538</v>
      </c>
      <c r="H118" s="17">
        <v>14.645594531727676</v>
      </c>
      <c r="I118" s="5" t="str">
        <f t="shared" si="1"/>
        <v>Normal</v>
      </c>
    </row>
    <row r="119" spans="1:9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19.139520168303335</v>
      </c>
      <c r="F119" s="17">
        <v>18.741345255308346</v>
      </c>
      <c r="G119" s="17">
        <v>18.876966308942265</v>
      </c>
      <c r="H119" s="17">
        <v>20.071578177235885</v>
      </c>
      <c r="I119" s="5" t="str">
        <f t="shared" si="1"/>
        <v>Normal</v>
      </c>
    </row>
    <row r="120" spans="1:9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25.141859168289876</v>
      </c>
      <c r="F120" s="17">
        <v>23.59351258399596</v>
      </c>
      <c r="G120" s="17">
        <v>24.40756238530723</v>
      </c>
      <c r="H120" s="17">
        <v>25.397937850844443</v>
      </c>
      <c r="I120" s="5" t="str">
        <f t="shared" si="1"/>
        <v>Normal</v>
      </c>
    </row>
    <row r="121" spans="1:9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20.22043973875271</v>
      </c>
      <c r="F121" s="17">
        <v>17.49255963205966</v>
      </c>
      <c r="G121" s="17">
        <v>19.514015681903789</v>
      </c>
      <c r="H121" s="17">
        <v>19.898947390641236</v>
      </c>
      <c r="I121" s="5" t="str">
        <f t="shared" si="1"/>
        <v>Normal</v>
      </c>
    </row>
    <row r="122" spans="1:9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39.988071685989475</v>
      </c>
      <c r="F122" s="17">
        <v>30.070606957743468</v>
      </c>
      <c r="G122" s="17">
        <v>39.416011588764242</v>
      </c>
      <c r="H122" s="17" t="s">
        <v>189</v>
      </c>
      <c r="I122" s="5" t="str">
        <f t="shared" si="1"/>
        <v>Outliers</v>
      </c>
    </row>
    <row r="123" spans="1:9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23.405461590185158</v>
      </c>
      <c r="F123" s="17">
        <v>24.201272486387239</v>
      </c>
      <c r="G123" s="17">
        <v>21.132118442870297</v>
      </c>
      <c r="H123" s="17">
        <v>27.303925338012007</v>
      </c>
      <c r="I123" s="5" t="str">
        <f t="shared" si="1"/>
        <v>Normal</v>
      </c>
    </row>
    <row r="124" spans="1:9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29.065862770210121</v>
      </c>
      <c r="F124" s="17">
        <v>31.698059054130972</v>
      </c>
      <c r="G124" s="17">
        <v>30.98501924762116</v>
      </c>
      <c r="H124" s="17">
        <v>36.82658638318253</v>
      </c>
      <c r="I124" s="5" t="str">
        <f t="shared" si="1"/>
        <v>Normal</v>
      </c>
    </row>
    <row r="125" spans="1:9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17.949501528818118</v>
      </c>
      <c r="F125" s="17">
        <v>17.996300187140367</v>
      </c>
      <c r="G125" s="17">
        <v>18.794697853372142</v>
      </c>
      <c r="H125" s="17">
        <v>19.208126403950686</v>
      </c>
      <c r="I125" s="5" t="str">
        <f t="shared" si="1"/>
        <v>Normal</v>
      </c>
    </row>
    <row r="126" spans="1:9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30.865274304240302</v>
      </c>
      <c r="F126" s="17">
        <v>30.422882046194903</v>
      </c>
      <c r="G126" s="17">
        <v>29.359224976458975</v>
      </c>
      <c r="H126" s="17">
        <v>41.963630327066596</v>
      </c>
      <c r="I126" s="5" t="str">
        <f t="shared" si="1"/>
        <v>Normal</v>
      </c>
    </row>
    <row r="127" spans="1:9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15.760620334363459</v>
      </c>
      <c r="F127" s="17">
        <v>11.96588891628439</v>
      </c>
      <c r="G127" s="17">
        <v>9.534092044244165</v>
      </c>
      <c r="H127" s="17">
        <v>9.6282784440854883</v>
      </c>
      <c r="I127" s="5" t="str">
        <f t="shared" si="1"/>
        <v>Normal</v>
      </c>
    </row>
    <row r="128" spans="1:9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13.890441514562077</v>
      </c>
      <c r="F128" s="17">
        <v>19.756534772622057</v>
      </c>
      <c r="G128" s="17">
        <v>21.968232022111515</v>
      </c>
      <c r="H128" s="17">
        <v>20.068212656265974</v>
      </c>
      <c r="I128" s="5" t="str">
        <f t="shared" si="1"/>
        <v>Normal</v>
      </c>
    </row>
    <row r="129" spans="1:9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14.413021481700705</v>
      </c>
      <c r="F129" s="17">
        <v>13.329849460340562</v>
      </c>
      <c r="G129" s="17">
        <v>15.391967908421499</v>
      </c>
      <c r="H129" s="17">
        <v>16.950620483627745</v>
      </c>
      <c r="I129" s="5" t="str">
        <f t="shared" si="1"/>
        <v>Normal</v>
      </c>
    </row>
    <row r="130" spans="1:9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13.704329682166186</v>
      </c>
      <c r="F130" s="17">
        <v>13.402340152359335</v>
      </c>
      <c r="G130" s="17">
        <v>13.669522102526058</v>
      </c>
      <c r="H130" s="17">
        <v>16.445264467505659</v>
      </c>
      <c r="I130" s="5" t="str">
        <f t="shared" si="1"/>
        <v>Normal</v>
      </c>
    </row>
    <row r="131" spans="1:9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 t="s">
        <v>189</v>
      </c>
      <c r="F131" s="17">
        <v>50.606553090962201</v>
      </c>
      <c r="G131" s="17">
        <v>31.96811506494187</v>
      </c>
      <c r="H131" s="17" t="s">
        <v>189</v>
      </c>
      <c r="I131" s="5" t="str">
        <f t="shared" si="1"/>
        <v>Outliers</v>
      </c>
    </row>
    <row r="132" spans="1:9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18.698381203322612</v>
      </c>
      <c r="F132" s="17">
        <v>18.399485286625886</v>
      </c>
      <c r="G132" s="17">
        <v>18.914941635141385</v>
      </c>
      <c r="H132" s="17">
        <v>19.651847969484972</v>
      </c>
      <c r="I132" s="5" t="str">
        <f t="shared" si="1"/>
        <v>Normal</v>
      </c>
    </row>
    <row r="133" spans="1:9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29.887797254889858</v>
      </c>
      <c r="F133" s="17">
        <v>30.045194710983964</v>
      </c>
      <c r="G133" s="17">
        <v>32.92282569301446</v>
      </c>
      <c r="H133" s="17">
        <v>35.377609303950521</v>
      </c>
      <c r="I133" s="5" t="str">
        <f t="shared" si="1"/>
        <v>Normal</v>
      </c>
    </row>
    <row r="134" spans="1:9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20.263028313572502</v>
      </c>
      <c r="F134" s="17">
        <v>18.614779226396049</v>
      </c>
      <c r="G134" s="17">
        <v>21.253434462361838</v>
      </c>
      <c r="H134" s="17">
        <v>26.762388815696021</v>
      </c>
      <c r="I134" s="5" t="str">
        <f t="shared" si="1"/>
        <v>Normal</v>
      </c>
    </row>
    <row r="135" spans="1:9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30.377629877620588</v>
      </c>
      <c r="F135" s="17">
        <v>26.100779791467193</v>
      </c>
      <c r="G135" s="17">
        <v>25.886698995616943</v>
      </c>
      <c r="H135" s="17">
        <v>31.046744196072169</v>
      </c>
      <c r="I135" s="5" t="str">
        <f t="shared" si="1"/>
        <v>Normal</v>
      </c>
    </row>
    <row r="136" spans="1:9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14.990035333686116</v>
      </c>
      <c r="F136" s="17">
        <v>14.773339918504178</v>
      </c>
      <c r="G136" s="17">
        <v>14.784240590643602</v>
      </c>
      <c r="H136" s="17">
        <v>16.53143164974551</v>
      </c>
      <c r="I136" s="5" t="str">
        <f t="shared" si="1"/>
        <v>Normal</v>
      </c>
    </row>
    <row r="137" spans="1:9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16.594921083419266</v>
      </c>
      <c r="F137" s="17">
        <v>17.280761051936643</v>
      </c>
      <c r="G137" s="17">
        <v>21.172924920189153</v>
      </c>
      <c r="H137" s="17">
        <v>23.038853340343604</v>
      </c>
      <c r="I137" s="5" t="str">
        <f t="shared" si="1"/>
        <v>Normal</v>
      </c>
    </row>
    <row r="138" spans="1:9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16.237349904424235</v>
      </c>
      <c r="F138" s="17">
        <v>16.544982720489859</v>
      </c>
      <c r="G138" s="17">
        <v>14.620740088642986</v>
      </c>
      <c r="H138" s="17">
        <v>16.617038771099391</v>
      </c>
      <c r="I138" s="5" t="str">
        <f t="shared" si="1"/>
        <v>Normal</v>
      </c>
    </row>
    <row r="139" spans="1:9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37.914783310878278</v>
      </c>
      <c r="F139" s="17">
        <v>40.50796733922008</v>
      </c>
      <c r="G139" s="17">
        <v>51.276761504564035</v>
      </c>
      <c r="H139" s="17" t="s">
        <v>189</v>
      </c>
      <c r="I139" s="5" t="str">
        <f t="shared" si="1"/>
        <v>Outliers</v>
      </c>
    </row>
    <row r="140" spans="1:9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33.072344283744677</v>
      </c>
      <c r="F140" s="17">
        <v>34.367315441963228</v>
      </c>
      <c r="G140" s="17">
        <v>36.325554795401416</v>
      </c>
      <c r="H140" s="17">
        <v>53.746823695709459</v>
      </c>
      <c r="I140" s="5" t="str">
        <f t="shared" si="1"/>
        <v>Normal</v>
      </c>
    </row>
    <row r="141" spans="1:9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32.971347542237538</v>
      </c>
      <c r="F141" s="17">
        <v>32.834360597971632</v>
      </c>
      <c r="G141" s="17">
        <v>30.813836221180434</v>
      </c>
      <c r="H141" s="17">
        <v>33.946903076676115</v>
      </c>
      <c r="I141" s="5" t="str">
        <f t="shared" si="1"/>
        <v>Normal</v>
      </c>
    </row>
    <row r="142" spans="1:9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20.191020898421471</v>
      </c>
      <c r="F142" s="17">
        <v>21.768503462076559</v>
      </c>
      <c r="G142" s="17">
        <v>22.873470820053981</v>
      </c>
      <c r="H142" s="17">
        <v>25.334898316688498</v>
      </c>
      <c r="I142" s="5" t="str">
        <f t="shared" si="1"/>
        <v>Normal</v>
      </c>
    </row>
    <row r="143" spans="1:9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31.364104851116053</v>
      </c>
      <c r="F143" s="17">
        <v>32.255847148057711</v>
      </c>
      <c r="G143" s="17">
        <v>29.363163966882922</v>
      </c>
      <c r="H143" s="17">
        <v>40.750948516087959</v>
      </c>
      <c r="I143" s="5" t="str">
        <f t="shared" si="1"/>
        <v>Normal</v>
      </c>
    </row>
    <row r="144" spans="1:9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28.043464708691605</v>
      </c>
      <c r="F144" s="17">
        <v>25.934147053950284</v>
      </c>
      <c r="G144" s="17">
        <v>26.325503613954254</v>
      </c>
      <c r="H144" s="17">
        <v>33.297038830962769</v>
      </c>
      <c r="I144" s="5" t="str">
        <f t="shared" si="1"/>
        <v>Normal</v>
      </c>
    </row>
    <row r="145" spans="1:9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43.572762606760122</v>
      </c>
      <c r="F145" s="17">
        <v>30.653469710861682</v>
      </c>
      <c r="G145" s="17">
        <v>31.175002835537651</v>
      </c>
      <c r="H145" s="17">
        <v>39.036607777295039</v>
      </c>
      <c r="I145" s="5" t="str">
        <f t="shared" si="1"/>
        <v>Normal</v>
      </c>
    </row>
    <row r="146" spans="1:9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31.555506990415893</v>
      </c>
      <c r="F146" s="17">
        <v>30.370400955260941</v>
      </c>
      <c r="G146" s="17">
        <v>30.948788705741247</v>
      </c>
      <c r="H146" s="17">
        <v>39.496023680434071</v>
      </c>
      <c r="I146" s="5" t="str">
        <f t="shared" ref="I146:I160" si="2">IF(AND(H146&lt;$L$21,H146&gt;$L$22),"Normal","Outliers")</f>
        <v>Normal</v>
      </c>
    </row>
    <row r="147" spans="1:9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18.881122237768828</v>
      </c>
      <c r="F147" s="17">
        <v>19.139668671949529</v>
      </c>
      <c r="G147" s="17">
        <v>17.255750897542207</v>
      </c>
      <c r="H147" s="17">
        <v>21.123794798726038</v>
      </c>
      <c r="I147" s="5" t="str">
        <f t="shared" si="2"/>
        <v>Normal</v>
      </c>
    </row>
    <row r="148" spans="1:9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38.268755023470305</v>
      </c>
      <c r="F148" s="17">
        <v>37.78456526822842</v>
      </c>
      <c r="G148" s="17">
        <v>40.127816970281962</v>
      </c>
      <c r="H148" s="17">
        <v>48.395780651687012</v>
      </c>
      <c r="I148" s="5" t="str">
        <f t="shared" si="2"/>
        <v>Normal</v>
      </c>
    </row>
    <row r="149" spans="1:9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14.086224064488487</v>
      </c>
      <c r="F149" s="17">
        <v>14.643779292395356</v>
      </c>
      <c r="G149" s="17">
        <v>16.278203881296811</v>
      </c>
      <c r="H149" s="17">
        <v>19.712536340731532</v>
      </c>
      <c r="I149" s="5" t="str">
        <f t="shared" si="2"/>
        <v>Normal</v>
      </c>
    </row>
    <row r="150" spans="1:9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22.437585387384225</v>
      </c>
      <c r="F150" s="17">
        <v>22.056947954796495</v>
      </c>
      <c r="G150" s="17">
        <v>20.51480524409973</v>
      </c>
      <c r="H150" s="17">
        <v>27.810148679412087</v>
      </c>
      <c r="I150" s="5" t="str">
        <f t="shared" si="2"/>
        <v>Normal</v>
      </c>
    </row>
    <row r="151" spans="1:9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31.112516812089314</v>
      </c>
      <c r="F151" s="17">
        <v>28.883876931362085</v>
      </c>
      <c r="G151" s="17">
        <v>27.087889329813265</v>
      </c>
      <c r="H151" s="17">
        <v>36.546960621035289</v>
      </c>
      <c r="I151" s="5" t="str">
        <f t="shared" si="2"/>
        <v>Normal</v>
      </c>
    </row>
    <row r="152" spans="1:9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16.39194788948874</v>
      </c>
      <c r="F152" s="17">
        <v>15.998076342824035</v>
      </c>
      <c r="G152" s="17">
        <v>19.649729910920406</v>
      </c>
      <c r="H152" s="17">
        <v>21.173821759082568</v>
      </c>
      <c r="I152" s="5" t="str">
        <f t="shared" si="2"/>
        <v>Normal</v>
      </c>
    </row>
    <row r="153" spans="1:9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14.472902238086554</v>
      </c>
      <c r="F153" s="17">
        <v>13.115039537970844</v>
      </c>
      <c r="G153" s="17">
        <v>14.311427115046902</v>
      </c>
      <c r="H153" s="17">
        <v>16.491655786181344</v>
      </c>
      <c r="I153" s="5" t="str">
        <f t="shared" si="2"/>
        <v>Normal</v>
      </c>
    </row>
    <row r="154" spans="1:9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3.1582155614118244</v>
      </c>
      <c r="F154" s="17">
        <v>5.6995797707959657</v>
      </c>
      <c r="G154" s="17">
        <v>7.9625611865847459</v>
      </c>
      <c r="H154" s="17">
        <v>8.1315260574359147</v>
      </c>
      <c r="I154" s="5" t="str">
        <f t="shared" si="2"/>
        <v>Normal</v>
      </c>
    </row>
    <row r="155" spans="1:9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7.4091689319305791</v>
      </c>
      <c r="F155" s="17">
        <v>6.3751284849981911</v>
      </c>
      <c r="G155" s="17">
        <v>5.9747993168749538</v>
      </c>
      <c r="H155" s="17">
        <v>7.2847614575797</v>
      </c>
      <c r="I155" s="5" t="str">
        <f t="shared" si="2"/>
        <v>Normal</v>
      </c>
    </row>
    <row r="156" spans="1:9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20.893427556270808</v>
      </c>
      <c r="F156" s="17">
        <v>20.68307691107292</v>
      </c>
      <c r="G156" s="17">
        <v>18.078603437304018</v>
      </c>
      <c r="H156" s="17">
        <v>24.049388882289907</v>
      </c>
      <c r="I156" s="5" t="str">
        <f t="shared" si="2"/>
        <v>Normal</v>
      </c>
    </row>
    <row r="157" spans="1:9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22.545863782664519</v>
      </c>
      <c r="F157" s="17">
        <v>20.889418501503922</v>
      </c>
      <c r="G157" s="17">
        <v>21.612406613740475</v>
      </c>
      <c r="H157" s="17" t="s">
        <v>189</v>
      </c>
      <c r="I157" s="5" t="str">
        <f t="shared" si="2"/>
        <v>Outliers</v>
      </c>
    </row>
    <row r="158" spans="1:9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31.80737833253896</v>
      </c>
      <c r="F158" s="17">
        <v>31.249137418730665</v>
      </c>
      <c r="G158" s="17">
        <v>27.780713963034238</v>
      </c>
      <c r="H158" s="17">
        <v>38.01821853700806</v>
      </c>
      <c r="I158" s="5" t="str">
        <f t="shared" si="2"/>
        <v>Normal</v>
      </c>
    </row>
    <row r="159" spans="1:9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2.8224479158727864</v>
      </c>
      <c r="F159" s="17">
        <v>4.4520727652356209</v>
      </c>
      <c r="G159" s="17">
        <v>4.6767733493829882</v>
      </c>
      <c r="H159" s="17">
        <v>6.4959005835333361</v>
      </c>
      <c r="I159" s="5" t="str">
        <f t="shared" si="2"/>
        <v>Normal</v>
      </c>
    </row>
    <row r="160" spans="1:9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11.907363718451814</v>
      </c>
      <c r="F160" s="17">
        <v>12.058727806411005</v>
      </c>
      <c r="G160" s="17">
        <v>12.106244700251249</v>
      </c>
      <c r="H160" s="17">
        <v>12.965620733074976</v>
      </c>
      <c r="I160" s="5" t="str">
        <f t="shared" si="2"/>
        <v>Normal</v>
      </c>
    </row>
  </sheetData>
  <autoFilter ref="A3:I16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0"/>
  <sheetViews>
    <sheetView workbookViewId="0">
      <selection activeCell="Q21" sqref="Q21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7" width="9.85546875" style="1" bestFit="1" customWidth="1"/>
    <col min="8" max="8" width="9.85546875" style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5" x14ac:dyDescent="0.2">
      <c r="A1" s="10" t="s">
        <v>174</v>
      </c>
      <c r="O1" s="1" t="s">
        <v>178</v>
      </c>
    </row>
    <row r="2" spans="1:15" x14ac:dyDescent="0.2">
      <c r="O2" s="7"/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180</v>
      </c>
      <c r="O3" s="7" t="s">
        <v>179</v>
      </c>
    </row>
    <row r="4" spans="1:15" x14ac:dyDescent="0.2">
      <c r="A4" s="2"/>
      <c r="B4" s="2"/>
      <c r="C4" s="2"/>
      <c r="D4" s="4" t="s">
        <v>4</v>
      </c>
      <c r="E4" s="11">
        <v>4.5814311087441997</v>
      </c>
      <c r="F4" s="11">
        <v>4.9063887437498996</v>
      </c>
      <c r="G4" s="11">
        <v>5.7791478175922002</v>
      </c>
      <c r="H4" s="11">
        <v>7.2618547943495004</v>
      </c>
      <c r="I4" s="11">
        <v>9.2747259408792004</v>
      </c>
      <c r="L4" s="5" t="s">
        <v>181</v>
      </c>
      <c r="M4" s="11">
        <v>8.5982705432511999</v>
      </c>
    </row>
    <row r="5" spans="1:15" x14ac:dyDescent="0.2">
      <c r="A5" s="2"/>
      <c r="B5" s="2"/>
      <c r="C5" s="2"/>
      <c r="D5" s="4" t="s">
        <v>5</v>
      </c>
      <c r="E5" s="13">
        <v>3.2655907382544092</v>
      </c>
      <c r="F5" s="13">
        <v>4.2754438779771284</v>
      </c>
      <c r="G5" s="13">
        <v>4.2786358930154398</v>
      </c>
      <c r="H5" s="11">
        <v>7.7824865125040121</v>
      </c>
      <c r="I5" s="11">
        <v>10.529384800028703</v>
      </c>
    </row>
    <row r="6" spans="1:15" x14ac:dyDescent="0.2">
      <c r="A6" s="2"/>
      <c r="B6" s="2"/>
      <c r="C6" s="2"/>
      <c r="D6" s="4" t="s">
        <v>6</v>
      </c>
      <c r="E6" s="13">
        <v>0.75941012223799453</v>
      </c>
      <c r="F6" s="13">
        <v>1.1805879781982114</v>
      </c>
      <c r="G6" s="13">
        <v>1.7106884507484021</v>
      </c>
      <c r="H6" s="11">
        <v>3.1553711186816304</v>
      </c>
      <c r="I6" s="11">
        <v>5.2903830391329096</v>
      </c>
    </row>
    <row r="7" spans="1:15" x14ac:dyDescent="0.2">
      <c r="A7" s="2"/>
      <c r="B7" s="2"/>
      <c r="C7" s="2"/>
      <c r="D7" s="4" t="s">
        <v>7</v>
      </c>
      <c r="E7" s="13">
        <v>1.7953692825044707</v>
      </c>
      <c r="F7" s="13">
        <v>2.0741874584139786</v>
      </c>
      <c r="G7" s="13">
        <v>3.5866483696780089</v>
      </c>
      <c r="H7" s="11">
        <v>5.5145228822031669</v>
      </c>
      <c r="I7" s="11">
        <v>5.8459423099401642</v>
      </c>
    </row>
    <row r="8" spans="1:15" x14ac:dyDescent="0.2">
      <c r="A8" s="2"/>
      <c r="B8" s="2"/>
      <c r="C8" s="2"/>
      <c r="D8" s="4" t="s">
        <v>8</v>
      </c>
      <c r="E8" s="13">
        <v>6.0213864406300122</v>
      </c>
      <c r="F8" s="13">
        <v>5.9707142099618196</v>
      </c>
      <c r="G8" s="13">
        <v>6.414645798004619</v>
      </c>
      <c r="H8" s="11">
        <v>7.2334882880680409</v>
      </c>
      <c r="I8" s="11">
        <v>9.1923810716665617</v>
      </c>
    </row>
    <row r="9" spans="1:15" x14ac:dyDescent="0.2">
      <c r="A9" s="2"/>
      <c r="B9" s="2"/>
      <c r="C9" s="2"/>
      <c r="D9" s="4" t="s">
        <v>9</v>
      </c>
      <c r="E9" s="13">
        <v>1.4130735749727277</v>
      </c>
      <c r="F9" s="13">
        <v>1.5254957568879999</v>
      </c>
      <c r="G9" s="13">
        <v>2.0756197565686989</v>
      </c>
      <c r="H9" s="11">
        <v>3.0602140240797939</v>
      </c>
      <c r="I9" s="11">
        <v>5.4242520905967417</v>
      </c>
    </row>
    <row r="10" spans="1:15" x14ac:dyDescent="0.2">
      <c r="A10" s="2"/>
      <c r="B10" s="2"/>
      <c r="C10" s="2"/>
      <c r="D10" s="4" t="s">
        <v>10</v>
      </c>
      <c r="E10" s="13">
        <v>0.76485392515718253</v>
      </c>
      <c r="F10" s="13">
        <v>0.85386666726778238</v>
      </c>
      <c r="G10" s="13">
        <v>1.345782079042745</v>
      </c>
      <c r="H10" s="11">
        <v>1.7302034103191901</v>
      </c>
      <c r="I10" s="11">
        <v>2.6009349573077998</v>
      </c>
    </row>
    <row r="11" spans="1:15" x14ac:dyDescent="0.2">
      <c r="A11" s="2"/>
      <c r="B11" s="2"/>
      <c r="C11" s="2"/>
      <c r="D11" s="4" t="s">
        <v>11</v>
      </c>
      <c r="E11" s="13">
        <v>0.84889063906331619</v>
      </c>
      <c r="F11" s="13">
        <v>1.0262151204847685</v>
      </c>
      <c r="G11" s="13">
        <v>1.4046480898251694</v>
      </c>
      <c r="H11" s="11">
        <v>2.1879537151406225</v>
      </c>
      <c r="I11" s="11">
        <v>2.448228747201032</v>
      </c>
    </row>
    <row r="12" spans="1:15" x14ac:dyDescent="0.2">
      <c r="A12" s="2"/>
      <c r="B12" s="2"/>
      <c r="C12" s="2"/>
      <c r="D12" s="4" t="s">
        <v>12</v>
      </c>
      <c r="E12" s="13">
        <v>1.622660804691286</v>
      </c>
      <c r="F12" s="13">
        <v>1.6833128025459039</v>
      </c>
      <c r="G12" s="13">
        <v>2.5601893476239868</v>
      </c>
      <c r="H12" s="11">
        <v>3.3365879437496413</v>
      </c>
      <c r="I12" s="11">
        <v>8.0796327751779717</v>
      </c>
    </row>
    <row r="13" spans="1:15" x14ac:dyDescent="0.2">
      <c r="A13" s="2"/>
      <c r="B13" s="2"/>
      <c r="C13" s="2"/>
      <c r="D13" s="4" t="s">
        <v>13</v>
      </c>
      <c r="E13" s="13">
        <v>1.2018082745912864</v>
      </c>
      <c r="F13" s="13">
        <v>1.3086632610623983</v>
      </c>
      <c r="G13" s="13">
        <v>1.6303381565115851</v>
      </c>
      <c r="H13" s="11">
        <v>2.3326759278981233</v>
      </c>
      <c r="I13" s="11">
        <v>6.0243651118285584</v>
      </c>
    </row>
    <row r="14" spans="1:15" x14ac:dyDescent="0.2">
      <c r="A14" s="2"/>
      <c r="B14" s="2"/>
      <c r="C14" s="2"/>
      <c r="D14" s="4" t="s">
        <v>14</v>
      </c>
      <c r="E14" s="13">
        <v>1.1735092149546054</v>
      </c>
      <c r="F14" s="13">
        <v>1.5032526147616843</v>
      </c>
      <c r="G14" s="13">
        <v>2.0735941931517572</v>
      </c>
      <c r="H14" s="11">
        <v>5.8420334707237984</v>
      </c>
      <c r="I14" s="11">
        <v>3.0383447730486703</v>
      </c>
    </row>
    <row r="15" spans="1:15" x14ac:dyDescent="0.2">
      <c r="A15" s="2"/>
      <c r="B15" s="2"/>
      <c r="C15" s="2"/>
      <c r="D15" s="4" t="s">
        <v>15</v>
      </c>
      <c r="E15" s="13">
        <v>1.1690976370187509</v>
      </c>
      <c r="F15" s="13">
        <v>1.5526326425294348</v>
      </c>
      <c r="G15" s="13">
        <v>1.7304924994395745</v>
      </c>
      <c r="H15" s="11">
        <v>2.2621743883243939</v>
      </c>
      <c r="I15" s="11">
        <v>3.0194813802097267</v>
      </c>
      <c r="L15" s="7" t="s">
        <v>182</v>
      </c>
    </row>
    <row r="16" spans="1:15" x14ac:dyDescent="0.2">
      <c r="A16" s="2"/>
      <c r="B16" s="2"/>
      <c r="C16" s="2"/>
      <c r="D16" s="4" t="s">
        <v>16</v>
      </c>
      <c r="E16" s="13">
        <v>2.5028418446319347</v>
      </c>
      <c r="F16" s="13">
        <v>3.4312758625446791</v>
      </c>
      <c r="G16" s="13">
        <v>4.3837959227007648</v>
      </c>
      <c r="H16" s="11">
        <v>5.1207062240827259</v>
      </c>
      <c r="I16" s="11">
        <v>6.5495550419315309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2">
        <v>1.3845878227932</v>
      </c>
      <c r="F17" s="11">
        <v>3.7102563126989998</v>
      </c>
      <c r="G17" s="11">
        <v>4.4091023384461003</v>
      </c>
      <c r="H17" s="11">
        <v>4.9919283964621997</v>
      </c>
      <c r="I17" s="11">
        <v>5.9125850254127998</v>
      </c>
      <c r="J17" s="5" t="str">
        <f>IF(AND(I17&lt;$M$21,I17&gt;$M$22),"Normal","Outliers")</f>
        <v>Normal</v>
      </c>
      <c r="L17" s="1" t="s">
        <v>183</v>
      </c>
      <c r="M17" s="8">
        <f>AVERAGE(I17:I160)</f>
        <v>5.7763659854008189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2">
        <v>0.28447575182877</v>
      </c>
      <c r="F18" s="11">
        <v>0.32284100080709999</v>
      </c>
      <c r="G18" s="11">
        <v>0.34731498797756</v>
      </c>
      <c r="H18" s="11">
        <v>0.35828025477706998</v>
      </c>
      <c r="I18" s="11">
        <v>0.41251778093883001</v>
      </c>
      <c r="J18" s="5" t="str">
        <f t="shared" ref="J18:J81" si="0">IF(AND(I18&lt;$M$21,I18&gt;$M$22),"Normal","Outliers")</f>
        <v>Normal</v>
      </c>
      <c r="L18" s="1" t="s">
        <v>184</v>
      </c>
      <c r="M18" s="8">
        <f>_xlfn.QUARTILE.EXC(I17:I160,1)</f>
        <v>1.1598932580821251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2">
        <v>0.95292994433736</v>
      </c>
      <c r="F19" s="11">
        <v>1.0937022179849001</v>
      </c>
      <c r="G19" s="11">
        <v>1.6238840288131999</v>
      </c>
      <c r="H19" s="11">
        <v>1.0996699196326001</v>
      </c>
      <c r="I19" s="11">
        <v>0.79463274374837001</v>
      </c>
      <c r="J19" s="5" t="str">
        <f t="shared" si="0"/>
        <v>Normal</v>
      </c>
      <c r="L19" s="1" t="s">
        <v>185</v>
      </c>
      <c r="M19" s="8">
        <f>_xlfn.QUARTILE.EXC(I17:I160,3)</f>
        <v>8.6479341694211236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2">
        <v>6.4328538712914995E-2</v>
      </c>
      <c r="F20" s="11">
        <v>1.5885562751797999</v>
      </c>
      <c r="G20" s="11">
        <v>2.1886925973664999</v>
      </c>
      <c r="H20" s="11">
        <v>2.2525682786268999</v>
      </c>
      <c r="I20" s="11">
        <v>3.4794121541109</v>
      </c>
      <c r="J20" s="5" t="str">
        <f t="shared" si="0"/>
        <v>Normal</v>
      </c>
      <c r="L20" s="1" t="s">
        <v>186</v>
      </c>
      <c r="M20" s="8">
        <f>M19-M18</f>
        <v>7.4880409113389987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2">
        <v>0.57266620168129001</v>
      </c>
      <c r="F21" s="11">
        <v>2.1655122129055999</v>
      </c>
      <c r="G21" s="11">
        <v>2.3682781097230001</v>
      </c>
      <c r="H21" s="11">
        <v>2.7520955498794999</v>
      </c>
      <c r="I21" s="11">
        <v>4.7234513274336001</v>
      </c>
      <c r="J21" s="5" t="str">
        <f t="shared" si="0"/>
        <v>Normal</v>
      </c>
      <c r="L21" s="1" t="s">
        <v>187</v>
      </c>
      <c r="M21" s="8">
        <f>M17+1.5*M20</f>
        <v>17.008427352409317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2">
        <v>0.39660056657224002</v>
      </c>
      <c r="F22" s="11">
        <v>0.66738276778953998</v>
      </c>
      <c r="G22" s="11">
        <v>0.74441252714915995</v>
      </c>
      <c r="H22" s="11">
        <v>1.6309461578672</v>
      </c>
      <c r="I22" s="11">
        <v>3.5198985254478998</v>
      </c>
      <c r="J22" s="5" t="str">
        <f t="shared" si="0"/>
        <v>Normal</v>
      </c>
      <c r="L22" s="1" t="s">
        <v>188</v>
      </c>
      <c r="M22" s="14">
        <f>M17-1.5*M20</f>
        <v>-5.4556953816076792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2">
        <v>1.2916642258801001</v>
      </c>
      <c r="F23" s="11">
        <v>2.9288457591838002</v>
      </c>
      <c r="G23" s="11">
        <v>4.1524826857611998</v>
      </c>
      <c r="H23" s="11">
        <v>8.1805898249323992</v>
      </c>
      <c r="I23" s="11">
        <v>9.5974329054841991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2">
        <v>6.4172445779406999</v>
      </c>
      <c r="F24" s="11">
        <v>5.5491561512818999</v>
      </c>
      <c r="G24" s="11">
        <v>6.5948658693270996</v>
      </c>
      <c r="H24" s="11">
        <v>11.928060006819001</v>
      </c>
      <c r="I24" s="11">
        <v>12.272824460123999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2">
        <v>1.6771197893205001</v>
      </c>
      <c r="F25" s="11">
        <v>1.9844929466817001</v>
      </c>
      <c r="G25" s="11">
        <v>2.6374292643491999</v>
      </c>
      <c r="H25" s="11">
        <v>2.7184207902695001</v>
      </c>
      <c r="I25" s="11">
        <v>3.5271857484560001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2">
        <v>5.7165037312155</v>
      </c>
      <c r="F26" s="11">
        <v>6.1498535614533001</v>
      </c>
      <c r="G26" s="11">
        <v>8.2089900606295991</v>
      </c>
      <c r="H26" s="11">
        <v>9.0042745322996005</v>
      </c>
      <c r="I26" s="11">
        <v>13.539678097155999</v>
      </c>
      <c r="J26" s="5" t="str">
        <f t="shared" si="0"/>
        <v>Normal</v>
      </c>
      <c r="M26" s="9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2">
        <v>0.20617797577409</v>
      </c>
      <c r="F27" s="11">
        <v>0.52348512011474002</v>
      </c>
      <c r="G27" s="11">
        <v>1.0661726150941999</v>
      </c>
      <c r="H27" s="11">
        <v>8.8700873362445005</v>
      </c>
      <c r="I27" s="11">
        <v>13.073783359498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2">
        <v>0.44160295280779999</v>
      </c>
      <c r="F28" s="11">
        <v>0.76307665550675996</v>
      </c>
      <c r="G28" s="11">
        <v>0.74024660540983001</v>
      </c>
      <c r="H28" s="11">
        <v>1.1845665466476001</v>
      </c>
      <c r="I28" s="11">
        <v>2.2345366028761999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2">
        <v>0.37221646815122</v>
      </c>
      <c r="F29" s="11">
        <v>0.27442721296827999</v>
      </c>
      <c r="G29" s="11">
        <v>0.29270135020299998</v>
      </c>
      <c r="H29" s="11">
        <v>0.54968944099379002</v>
      </c>
      <c r="I29" s="11">
        <v>0.78706838185510997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2">
        <v>2.4433449392218001E-2</v>
      </c>
      <c r="F30" s="11">
        <v>0.37222357822796998</v>
      </c>
      <c r="G30" s="11">
        <v>0.40843696659350998</v>
      </c>
      <c r="H30" s="11">
        <v>0.41410389135863002</v>
      </c>
      <c r="I30" s="11">
        <v>0.34991798797156998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2">
        <v>0.16328434802892</v>
      </c>
      <c r="F31" s="11">
        <v>0.31297884132624998</v>
      </c>
      <c r="G31" s="11">
        <v>0.62250598563448001</v>
      </c>
      <c r="H31" s="11">
        <v>0.94472424687959</v>
      </c>
      <c r="I31" s="11">
        <v>1.1552533778917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2">
        <v>0.39856945880730998</v>
      </c>
      <c r="F32" s="11">
        <v>0.70395818404080002</v>
      </c>
      <c r="G32" s="11">
        <v>0.93687447120246004</v>
      </c>
      <c r="H32" s="11">
        <v>0.59651393213895998</v>
      </c>
      <c r="I32" s="11">
        <v>0.65258225053735996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2">
        <v>0.12084592145015</v>
      </c>
      <c r="F33" s="11">
        <v>0.12172854534388</v>
      </c>
      <c r="G33" s="11">
        <v>0.21459227467811001</v>
      </c>
      <c r="H33" s="11">
        <v>0.58660080271688997</v>
      </c>
      <c r="I33" s="11">
        <v>0.57057802034234995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2">
        <v>5.3395914762784997</v>
      </c>
      <c r="F34" s="11">
        <v>5.7876162977221997</v>
      </c>
      <c r="G34" s="11">
        <v>4.9713840364647002</v>
      </c>
      <c r="H34" s="11">
        <v>8.4827538215304994</v>
      </c>
      <c r="I34" s="11">
        <v>9.8894591393603992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2">
        <v>15.232693379424999</v>
      </c>
      <c r="F35" s="11">
        <v>15.023597466412999</v>
      </c>
      <c r="G35" s="11">
        <v>15.307863682041001</v>
      </c>
      <c r="H35" s="11">
        <v>16.513721272952001</v>
      </c>
      <c r="I35" s="11">
        <v>19.727188122655999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2">
        <v>1.0553790285974001</v>
      </c>
      <c r="F36" s="11">
        <v>0.78953304759756004</v>
      </c>
      <c r="G36" s="11">
        <v>0.85206569874992999</v>
      </c>
      <c r="H36" s="11">
        <v>7.0274186357556996</v>
      </c>
      <c r="I36" s="11">
        <v>14.752196253937001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2">
        <v>3.7624211771953</v>
      </c>
      <c r="F37" s="11">
        <v>3.3489009675311001</v>
      </c>
      <c r="G37" s="11">
        <v>2.9544599171998001</v>
      </c>
      <c r="H37" s="11">
        <v>2.0731707317072998</v>
      </c>
      <c r="I37" s="11">
        <v>4.4771658250349997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2">
        <v>0.81942877501335998</v>
      </c>
      <c r="F38" s="11">
        <v>0.63600494670513996</v>
      </c>
      <c r="G38" s="11">
        <v>0.53744596331347005</v>
      </c>
      <c r="H38" s="11">
        <v>0.48104787295700002</v>
      </c>
      <c r="I38" s="11">
        <v>0.37767286864760002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2">
        <v>0.48634493078938001</v>
      </c>
      <c r="F39" s="11">
        <v>0.25174996929878002</v>
      </c>
      <c r="G39" s="11">
        <v>0.59891107078039996</v>
      </c>
      <c r="H39" s="11">
        <v>0.56055817281888998</v>
      </c>
      <c r="I39" s="11">
        <v>9.5230549833623996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2">
        <v>1.3959631750451</v>
      </c>
      <c r="F40" s="11">
        <v>2.1646852434879</v>
      </c>
      <c r="G40" s="11">
        <v>3.3789968506135999</v>
      </c>
      <c r="H40" s="11">
        <v>4.4050967553526998</v>
      </c>
      <c r="I40" s="11">
        <v>6.0504379194358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2">
        <v>7.8736010533245997</v>
      </c>
      <c r="F41" s="11">
        <v>16.087763489328001</v>
      </c>
      <c r="G41" s="11">
        <v>21.497697390376</v>
      </c>
      <c r="H41" s="11">
        <v>10.19955654102</v>
      </c>
      <c r="I41" s="11">
        <v>7.6179302532567004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2">
        <v>0.14880952380952001</v>
      </c>
      <c r="F42" s="11">
        <v>0.13550135501355001</v>
      </c>
      <c r="G42" s="11">
        <v>0.21715526601519999</v>
      </c>
      <c r="H42" s="11">
        <v>0.77477232567623</v>
      </c>
      <c r="I42" s="11">
        <v>0.47176765443018998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2">
        <v>0.17763909913806</v>
      </c>
      <c r="F43" s="11">
        <v>0.24528359022498999</v>
      </c>
      <c r="G43" s="11">
        <v>0.82427374799500996</v>
      </c>
      <c r="H43" s="11">
        <v>1.7610099567035999</v>
      </c>
      <c r="I43" s="11">
        <v>1.2644382219110999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2">
        <v>3.2623097231355001</v>
      </c>
      <c r="F44" s="11">
        <v>2.9766019805065</v>
      </c>
      <c r="G44" s="11">
        <v>1.6744446698938</v>
      </c>
      <c r="H44" s="11">
        <v>5.0958956655158998</v>
      </c>
      <c r="I44" s="11">
        <v>5.8550220626728997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2">
        <v>0.85321864594895003</v>
      </c>
      <c r="F45" s="11">
        <v>1.0915831388163999</v>
      </c>
      <c r="G45" s="11">
        <v>1.016073673837</v>
      </c>
      <c r="H45" s="11">
        <v>0.79079314870275996</v>
      </c>
      <c r="I45" s="11">
        <v>0.65209367182053002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2">
        <v>0.94604960368192004</v>
      </c>
      <c r="F46" s="11">
        <v>0.99297345058274</v>
      </c>
      <c r="G46" s="11">
        <v>2.8008643617021001</v>
      </c>
      <c r="H46" s="11">
        <v>3.1205091357010999</v>
      </c>
      <c r="I46" s="11">
        <v>1.4052791793502999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2">
        <v>1.1965760443667</v>
      </c>
      <c r="F47" s="11">
        <v>1.2979351032448001</v>
      </c>
      <c r="G47" s="11">
        <v>1.2424513854778001</v>
      </c>
      <c r="H47" s="11">
        <v>1.3934913756478999</v>
      </c>
      <c r="I47" s="11">
        <v>2.7712684666327001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2">
        <v>0.49783708483027</v>
      </c>
      <c r="F48" s="11">
        <v>0.57364565958373004</v>
      </c>
      <c r="G48" s="11">
        <v>0.67951551333199001</v>
      </c>
      <c r="H48" s="11">
        <v>0.80815827971651</v>
      </c>
      <c r="I48" s="11">
        <v>0.53285041435641001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2">
        <v>8.6685159500693008</v>
      </c>
      <c r="F49" s="11">
        <v>11.193204799784001</v>
      </c>
      <c r="G49" s="11">
        <v>23.578195942577</v>
      </c>
      <c r="H49" s="11">
        <v>27.882771142879001</v>
      </c>
      <c r="I49" s="11">
        <v>22.539213015217999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2">
        <v>5.7829077766118999</v>
      </c>
      <c r="F50" s="11">
        <v>6.5974184014950996</v>
      </c>
      <c r="G50" s="11">
        <v>7.6219556106062001</v>
      </c>
      <c r="H50" s="11">
        <v>7.8406942773672004</v>
      </c>
      <c r="I50" s="11">
        <v>13.633264198653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2">
        <v>3.2632569814873</v>
      </c>
      <c r="F51" s="11">
        <v>2.9298565456788999</v>
      </c>
      <c r="G51" s="11">
        <v>3.7923748277446001</v>
      </c>
      <c r="H51" s="11">
        <v>3.0928591071592</v>
      </c>
      <c r="I51" s="11">
        <v>11.923950862742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2">
        <v>5.7727414848659002</v>
      </c>
      <c r="F52" s="11">
        <v>9.4599911351490995</v>
      </c>
      <c r="G52" s="11">
        <v>10.323688444337</v>
      </c>
      <c r="H52" s="11">
        <v>12.634501402752999</v>
      </c>
      <c r="I52" s="11">
        <v>15.458592961688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2">
        <v>5.9620134571160999E-2</v>
      </c>
      <c r="F53" s="11">
        <v>1.3871906227599999</v>
      </c>
      <c r="G53" s="11">
        <v>2.0962084516452002</v>
      </c>
      <c r="H53" s="11">
        <v>1.9813857290589001</v>
      </c>
      <c r="I53" s="11">
        <v>1.6524545936310999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2">
        <v>0.92192691029899998</v>
      </c>
      <c r="F54" s="11">
        <v>0.64542821679768003</v>
      </c>
      <c r="G54" s="11">
        <v>0.76663094551150002</v>
      </c>
      <c r="H54" s="11">
        <v>4.1232032854209004</v>
      </c>
      <c r="I54" s="11">
        <v>5.2222567609574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2">
        <v>10.935601458080001</v>
      </c>
      <c r="F55" s="11">
        <v>10.780544877152</v>
      </c>
      <c r="G55" s="11">
        <v>10.591569252568</v>
      </c>
      <c r="H55" s="11">
        <v>10.969552114724999</v>
      </c>
      <c r="I55" s="11">
        <v>14.389134186521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2">
        <v>0.78545985934788998</v>
      </c>
      <c r="F56" s="11">
        <v>0.68731616543609997</v>
      </c>
      <c r="G56" s="11">
        <v>0.80814659127912003</v>
      </c>
      <c r="H56" s="11">
        <v>0.71854188573430999</v>
      </c>
      <c r="I56" s="11">
        <v>0.83702243220118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2">
        <v>6.0702632976705001E-2</v>
      </c>
      <c r="F57" s="11">
        <v>7.4222519112299004E-2</v>
      </c>
      <c r="G57" s="11">
        <v>7.9936051159072999E-2</v>
      </c>
      <c r="H57" s="11">
        <v>1.0680717744232</v>
      </c>
      <c r="I57" s="11">
        <v>9.8389854659447007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2">
        <v>1.4655268124792</v>
      </c>
      <c r="F58" s="11">
        <v>1.1489765184895999</v>
      </c>
      <c r="G58" s="11">
        <v>0.81250700437072998</v>
      </c>
      <c r="H58" s="11">
        <v>2.0434586804774</v>
      </c>
      <c r="I58" s="11">
        <v>7.5739348370927004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2">
        <v>0.63139881391438002</v>
      </c>
      <c r="F59" s="11">
        <v>0.60380863910822002</v>
      </c>
      <c r="G59" s="11">
        <v>0.60010287477852997</v>
      </c>
      <c r="H59" s="11">
        <v>3.3408387278356</v>
      </c>
      <c r="I59" s="11">
        <v>3.7105860838273999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2">
        <v>4.9306191448898001E-2</v>
      </c>
      <c r="F60" s="11">
        <v>9.0321684152017995E-2</v>
      </c>
      <c r="G60" s="11">
        <v>0.21937341468430999</v>
      </c>
      <c r="H60" s="11">
        <v>0.60232809962100997</v>
      </c>
      <c r="I60" s="11">
        <v>0.62336190408726999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2">
        <v>0.38947900859889001</v>
      </c>
      <c r="F61" s="11">
        <v>1.0083362451954001</v>
      </c>
      <c r="G61" s="11">
        <v>3.2377291543464999</v>
      </c>
      <c r="H61" s="11">
        <v>4.5190178375879002</v>
      </c>
      <c r="I61" s="11">
        <v>4.5163849090278001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2">
        <v>0.82095121785739</v>
      </c>
      <c r="F62" s="11">
        <v>0.84395251092616996</v>
      </c>
      <c r="G62" s="11">
        <v>1.1493492533364</v>
      </c>
      <c r="H62" s="11">
        <v>2.5749109564422001</v>
      </c>
      <c r="I62" s="11">
        <v>9.0794063333561006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2">
        <v>0.31181326839697998</v>
      </c>
      <c r="F63" s="11">
        <v>0.30761949834358998</v>
      </c>
      <c r="G63" s="11">
        <v>0.25633470830878002</v>
      </c>
      <c r="H63" s="11">
        <v>1.1095130470515999</v>
      </c>
      <c r="I63" s="11">
        <v>4.2778093076049997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2">
        <v>0.20494603087853999</v>
      </c>
      <c r="F64" s="11">
        <v>0.51431748679455003</v>
      </c>
      <c r="G64" s="11">
        <v>0.65063649222065001</v>
      </c>
      <c r="H64" s="11">
        <v>2.0290689307814</v>
      </c>
      <c r="I64" s="11">
        <v>6.9775435380384998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2">
        <v>4.3127490039841003</v>
      </c>
      <c r="F65" s="11">
        <v>4.0435382190700997</v>
      </c>
      <c r="G65" s="11">
        <v>8.2825822168087995E-2</v>
      </c>
      <c r="H65" s="11">
        <v>2.5069906469964001</v>
      </c>
      <c r="I65" s="11">
        <v>0.17879092636048999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2">
        <v>1.3105303612606001</v>
      </c>
      <c r="F66" s="11">
        <v>1.2775262794444999</v>
      </c>
      <c r="G66" s="11">
        <v>2.3514993680824001</v>
      </c>
      <c r="H66" s="11">
        <v>1.1393614987573999</v>
      </c>
      <c r="I66" s="11">
        <v>7.1853621017689999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2">
        <v>0.94086358732469</v>
      </c>
      <c r="F67" s="11">
        <v>1.1463866584311</v>
      </c>
      <c r="G67" s="11">
        <v>2.6484262797886999</v>
      </c>
      <c r="H67" s="11">
        <v>1.9890589759585</v>
      </c>
      <c r="I67" s="11">
        <v>2.0700152207002001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2">
        <v>8.1840501955078998E-2</v>
      </c>
      <c r="F68" s="11">
        <v>8.9884947267498003E-2</v>
      </c>
      <c r="G68" s="11">
        <v>0.48881647163383002</v>
      </c>
      <c r="H68" s="11">
        <v>0.57139508307205</v>
      </c>
      <c r="I68" s="11">
        <v>0.58512646281615999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2">
        <v>1.000310977506</v>
      </c>
      <c r="F69" s="11">
        <v>0.49733295539465</v>
      </c>
      <c r="G69" s="11">
        <v>1.7323117136048001</v>
      </c>
      <c r="H69" s="11">
        <v>2.6889942396900999</v>
      </c>
      <c r="I69" s="11">
        <v>5.6149956700282004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2">
        <v>1.0985486328281999</v>
      </c>
      <c r="F70" s="11">
        <v>0.80225844524545997</v>
      </c>
      <c r="G70" s="11">
        <v>1.015292848531</v>
      </c>
      <c r="H70" s="11">
        <v>0.49868227941989002</v>
      </c>
      <c r="I70" s="11">
        <v>0.43806203822245998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2">
        <v>0.67479885803270001</v>
      </c>
      <c r="F71" s="11">
        <v>0.78558620100760002</v>
      </c>
      <c r="G71" s="11">
        <v>0.67447938622376002</v>
      </c>
      <c r="H71" s="11">
        <v>0.80772753768007</v>
      </c>
      <c r="I71" s="11">
        <v>2.1307506053269001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2">
        <v>0.46753662637099003</v>
      </c>
      <c r="F72" s="11">
        <v>0.42308713096966999</v>
      </c>
      <c r="G72" s="11">
        <v>0.39161904761904998</v>
      </c>
      <c r="H72" s="11">
        <v>0.74735745124311004</v>
      </c>
      <c r="I72" s="11">
        <v>1.7606910877377999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2">
        <v>0.65530396258921997</v>
      </c>
      <c r="F73" s="11">
        <v>0.73732718894008997</v>
      </c>
      <c r="G73" s="11">
        <v>0.75471698113207997</v>
      </c>
      <c r="H73" s="11">
        <v>0.42893471000950001</v>
      </c>
      <c r="I73" s="11">
        <v>0.45226942335649001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2">
        <v>3.9912163565683998</v>
      </c>
      <c r="F74" s="11">
        <v>4.6213714974271003</v>
      </c>
      <c r="G74" s="11">
        <v>6.3405493367523</v>
      </c>
      <c r="H74" s="11">
        <v>8.1888104312543994</v>
      </c>
      <c r="I74" s="11">
        <v>7.1404242896068997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2">
        <v>1.4328156143055999</v>
      </c>
      <c r="F75" s="11">
        <v>0.72274681334360003</v>
      </c>
      <c r="G75" s="11">
        <v>1.3138412519914</v>
      </c>
      <c r="H75" s="11">
        <v>1.7739852916409</v>
      </c>
      <c r="I75" s="11">
        <v>4.1646566972182004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2">
        <v>0.31464209461737003</v>
      </c>
      <c r="F76" s="11">
        <v>0.32770967350406999</v>
      </c>
      <c r="G76" s="11">
        <v>0.36890645586297999</v>
      </c>
      <c r="H76" s="11">
        <v>2.7474108170311</v>
      </c>
      <c r="I76" s="11">
        <v>0.83603693536310997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2">
        <v>0.38831961954941002</v>
      </c>
      <c r="F77" s="11">
        <v>1.5298791310963</v>
      </c>
      <c r="G77" s="11">
        <v>2.5684301995254</v>
      </c>
      <c r="H77" s="11">
        <v>3.1065650974105998</v>
      </c>
      <c r="I77" s="11">
        <v>4.6808284933832001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2">
        <v>0.86806775848738005</v>
      </c>
      <c r="F78" s="11">
        <v>1.1942771344251999</v>
      </c>
      <c r="G78" s="11">
        <v>1.2584803256445001</v>
      </c>
      <c r="H78" s="11">
        <v>1.3241940594720001</v>
      </c>
      <c r="I78" s="11">
        <v>2.4311629095340002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2">
        <v>0.32536822586851999</v>
      </c>
      <c r="F79" s="11">
        <v>0.48729911871435999</v>
      </c>
      <c r="G79" s="11">
        <v>1.0142749812170999</v>
      </c>
      <c r="H79" s="11">
        <v>0.93845998042061995</v>
      </c>
      <c r="I79" s="11">
        <v>0.74064053569617005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2">
        <v>1.4807634455326</v>
      </c>
      <c r="F80" s="11">
        <v>1.1503806895635</v>
      </c>
      <c r="G80" s="11">
        <v>0.88638994542747995</v>
      </c>
      <c r="H80" s="11">
        <v>1.0892099114811</v>
      </c>
      <c r="I80" s="11">
        <v>1.0246557796989999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2">
        <v>0.36372169423911999</v>
      </c>
      <c r="F81" s="11">
        <v>0.42115114646701002</v>
      </c>
      <c r="G81" s="11">
        <v>0.37326490143474</v>
      </c>
      <c r="H81" s="11">
        <v>1.1863224005583</v>
      </c>
      <c r="I81" s="11">
        <v>7.7387553912508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2">
        <v>3.2691594628588998</v>
      </c>
      <c r="F82" s="11">
        <v>2.3844724699211</v>
      </c>
      <c r="G82" s="11">
        <v>5.6245635567218004</v>
      </c>
      <c r="H82" s="11">
        <v>10.246329050559</v>
      </c>
      <c r="I82" s="11">
        <v>7.4534021670619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2">
        <v>0.66261170953821003</v>
      </c>
      <c r="F83" s="11">
        <v>0.41393818070777</v>
      </c>
      <c r="G83" s="11">
        <v>0.49464697113430001</v>
      </c>
      <c r="H83" s="11">
        <v>2.1313305592204999</v>
      </c>
      <c r="I83" s="11">
        <v>2.9017511235083999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2">
        <v>0.64847625797306996</v>
      </c>
      <c r="F84" s="11">
        <v>0.69875776397515998</v>
      </c>
      <c r="G84" s="11">
        <v>2.0949033391916001</v>
      </c>
      <c r="H84" s="11">
        <v>3.8581381507544998</v>
      </c>
      <c r="I84" s="11">
        <v>4.4463752786067996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2">
        <v>0.99519799568515999</v>
      </c>
      <c r="F85" s="11">
        <v>1.2560731746261</v>
      </c>
      <c r="G85" s="11">
        <v>1.8767999401577999</v>
      </c>
      <c r="H85" s="11">
        <v>1.3459782640708999</v>
      </c>
      <c r="I85" s="11">
        <v>2.3996742523639001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2">
        <v>1.9895556338705001</v>
      </c>
      <c r="F86" s="11">
        <v>1.7470012975914999</v>
      </c>
      <c r="G86" s="11">
        <v>4.0750586395621999</v>
      </c>
      <c r="H86" s="11">
        <v>5.3915355365258</v>
      </c>
      <c r="I86" s="11">
        <v>9.6724157033645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2">
        <v>5.1066934160131E-2</v>
      </c>
      <c r="F87" s="11">
        <v>4.3393360815795E-2</v>
      </c>
      <c r="G87" s="11">
        <v>0.67407673001075996</v>
      </c>
      <c r="H87" s="11">
        <v>0.71121226129937998</v>
      </c>
      <c r="I87" s="11">
        <v>1.2914334911751999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2">
        <v>0.2049713690786</v>
      </c>
      <c r="F88" s="11">
        <v>0.81898766700924996</v>
      </c>
      <c r="G88" s="11">
        <v>1.0878528385663999</v>
      </c>
      <c r="H88" s="11">
        <v>0.65795657486605996</v>
      </c>
      <c r="I88" s="11">
        <v>1.8604309140377999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2">
        <v>0.99273966513557999</v>
      </c>
      <c r="F89" s="11">
        <v>0.94769410675567001</v>
      </c>
      <c r="G89" s="11">
        <v>0.89682864081170999</v>
      </c>
      <c r="H89" s="11">
        <v>2.1281646508646999</v>
      </c>
      <c r="I89" s="11">
        <v>2.8998422428016002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2">
        <v>0.51307721186334998</v>
      </c>
      <c r="F90" s="11">
        <v>1.7097736881373</v>
      </c>
      <c r="G90" s="11">
        <v>1.4953040039545</v>
      </c>
      <c r="H90" s="11">
        <v>1.1300822994718001</v>
      </c>
      <c r="I90" s="11">
        <v>1.0595293817283999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2">
        <v>1.5820379965458</v>
      </c>
      <c r="F91" s="11">
        <v>2.607182244279</v>
      </c>
      <c r="G91" s="11">
        <v>3.0707334685876999</v>
      </c>
      <c r="H91" s="11">
        <v>5.7197756008851997</v>
      </c>
      <c r="I91" s="11">
        <v>5.7168088509731003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2">
        <v>0.63092275595102998</v>
      </c>
      <c r="F92" s="11">
        <v>0.86247490644129998</v>
      </c>
      <c r="G92" s="11">
        <v>0.85562020241529002</v>
      </c>
      <c r="H92" s="11">
        <v>1.3436580305881001</v>
      </c>
      <c r="I92" s="11">
        <v>0.74722271204373003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2">
        <v>0.56361843032267001</v>
      </c>
      <c r="F93" s="11">
        <v>0.71134406589291999</v>
      </c>
      <c r="G93" s="11">
        <v>0.71814959895541997</v>
      </c>
      <c r="H93" s="11">
        <v>1.6264696314885001</v>
      </c>
      <c r="I93" s="11">
        <v>2.2267799589804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2">
        <v>6.0609733923268003E-2</v>
      </c>
      <c r="F94" s="11">
        <v>4.7967382180118E-2</v>
      </c>
      <c r="G94" s="11">
        <v>8.8999644001424003E-2</v>
      </c>
      <c r="H94" s="11">
        <v>0.20555588183473</v>
      </c>
      <c r="I94" s="11">
        <v>2.5008957362951998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2">
        <v>2.0436325404127</v>
      </c>
      <c r="F95" s="11">
        <v>0.40356701165136999</v>
      </c>
      <c r="G95" s="11">
        <v>2.1604540177996001</v>
      </c>
      <c r="H95" s="11">
        <v>2.8505688354851002</v>
      </c>
      <c r="I95" s="11">
        <v>10.128064969545999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2">
        <v>2.2245515956208002</v>
      </c>
      <c r="F96" s="11">
        <v>2.9539632016147999</v>
      </c>
      <c r="G96" s="11">
        <v>4.8435923309788</v>
      </c>
      <c r="H96" s="11">
        <v>22.274826341728001</v>
      </c>
      <c r="I96" s="11">
        <v>5.0924549616504997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2">
        <v>6.5681885204149998E-2</v>
      </c>
      <c r="F97" s="11">
        <v>5.2687732978568998E-2</v>
      </c>
      <c r="G97" s="11">
        <v>0.17354365788588</v>
      </c>
      <c r="H97" s="11">
        <v>1.6766894302313999</v>
      </c>
      <c r="I97" s="11">
        <v>1.0505170256208001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2">
        <v>0.61196212762682001</v>
      </c>
      <c r="F98" s="11">
        <v>0.79214377505417999</v>
      </c>
      <c r="G98" s="11">
        <v>0.77237792987419995</v>
      </c>
      <c r="H98" s="11">
        <v>2.0505783926971999</v>
      </c>
      <c r="I98" s="11">
        <v>2.6460395565682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2">
        <v>0.21760756030837999</v>
      </c>
      <c r="F99" s="11">
        <v>0.23991141732283</v>
      </c>
      <c r="G99" s="11">
        <v>0.62100456621004996</v>
      </c>
      <c r="H99" s="11">
        <v>0.66903742993188997</v>
      </c>
      <c r="I99" s="11">
        <v>0.47866682425245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2">
        <v>0.86197339246119997</v>
      </c>
      <c r="F100" s="11">
        <v>1.5855860785816001</v>
      </c>
      <c r="G100" s="11">
        <v>1.2510808473843</v>
      </c>
      <c r="H100" s="11">
        <v>2.0247994554263999</v>
      </c>
      <c r="I100" s="11">
        <v>4.6944094649602999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2">
        <v>2.3757124315784002</v>
      </c>
      <c r="F101" s="11">
        <v>3.2451518888017001</v>
      </c>
      <c r="G101" s="11">
        <v>4.9663159066866998</v>
      </c>
      <c r="H101" s="11">
        <v>2.8486088832347001</v>
      </c>
      <c r="I101" s="11">
        <v>17.026043125175001</v>
      </c>
      <c r="J101" s="5" t="str">
        <f t="shared" si="1"/>
        <v>Outliers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2">
        <v>0.41771094402672998</v>
      </c>
      <c r="F102" s="11">
        <v>0.44468810916179002</v>
      </c>
      <c r="G102" s="11">
        <v>1.0379481025949</v>
      </c>
      <c r="H102" s="11">
        <v>5.6131949986698997</v>
      </c>
      <c r="I102" s="11">
        <v>9.5573967413066008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2">
        <v>0.71085004043758004</v>
      </c>
      <c r="F103" s="11">
        <v>0.67915985410640001</v>
      </c>
      <c r="G103" s="11">
        <v>0.31602429049448999</v>
      </c>
      <c r="H103" s="11">
        <v>2.5249440032580002</v>
      </c>
      <c r="I103" s="11">
        <v>6.1950993989829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2">
        <v>3.9494470774092003E-2</v>
      </c>
      <c r="F104" s="11">
        <v>0.10541573329819</v>
      </c>
      <c r="G104" s="11">
        <v>0.10551305724083</v>
      </c>
      <c r="H104" s="11">
        <v>0.87128712871286995</v>
      </c>
      <c r="I104" s="11">
        <v>0.20334059549746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2">
        <v>3.0600193264378999</v>
      </c>
      <c r="F105" s="11">
        <v>3.7385655574704999</v>
      </c>
      <c r="G105" s="11">
        <v>5.3771516903487004</v>
      </c>
      <c r="H105" s="11">
        <v>6.4909615152195004</v>
      </c>
      <c r="I105" s="11">
        <v>14.351228941234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2">
        <v>5.2079533916266998</v>
      </c>
      <c r="F106" s="11">
        <v>8.2070167520514001</v>
      </c>
      <c r="G106" s="11">
        <v>9.5123047533431002</v>
      </c>
      <c r="H106" s="11">
        <v>15.538400361996</v>
      </c>
      <c r="I106" s="11">
        <v>16.016199741765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2">
        <v>0.48587367284506</v>
      </c>
      <c r="F107" s="11">
        <v>7.1676089731898998</v>
      </c>
      <c r="G107" s="11">
        <v>0.25878003696857999</v>
      </c>
      <c r="H107" s="11">
        <v>15.639632890053999</v>
      </c>
      <c r="I107" s="11">
        <v>5.7856009233877002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2">
        <v>3.1091291960856999</v>
      </c>
      <c r="F108" s="11">
        <v>0.85427757830878004</v>
      </c>
      <c r="G108" s="11">
        <v>3.2421729983912999</v>
      </c>
      <c r="H108" s="11">
        <v>2.3503216229589001</v>
      </c>
      <c r="I108" s="11">
        <v>6.0470730235365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2">
        <v>6.1619040283448001E-2</v>
      </c>
      <c r="F109" s="11">
        <v>8.4739234265464994E-2</v>
      </c>
      <c r="G109" s="11">
        <v>0.1001617998305</v>
      </c>
      <c r="H109" s="11">
        <v>0.154130702836</v>
      </c>
      <c r="I109" s="11">
        <v>0.18703241895261999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2">
        <v>2.3107648631697002E-2</v>
      </c>
      <c r="F110" s="11">
        <v>2.5821444709832001E-2</v>
      </c>
      <c r="G110" s="11">
        <v>0.77387156890616005</v>
      </c>
      <c r="H110" s="11">
        <v>1.7293116782675999</v>
      </c>
      <c r="I110" s="11">
        <v>5.1317763016926996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2">
        <v>0.67302665969680997</v>
      </c>
      <c r="F111" s="11">
        <v>0.86223537738884004</v>
      </c>
      <c r="G111" s="11">
        <v>0.88433864781768001</v>
      </c>
      <c r="H111" s="11">
        <v>0.77483050582684998</v>
      </c>
      <c r="I111" s="11">
        <v>0.81652257444764997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2">
        <v>1.6981317279063</v>
      </c>
      <c r="F112" s="11">
        <v>8.8648195606273003E-2</v>
      </c>
      <c r="G112" s="11">
        <v>1.4838350941298</v>
      </c>
      <c r="H112" s="11">
        <v>2.1948582976923001</v>
      </c>
      <c r="I112" s="11">
        <v>3.6928497077428002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2">
        <v>0.26447179791389003</v>
      </c>
      <c r="F113" s="11">
        <v>0.93594262793242</v>
      </c>
      <c r="G113" s="11">
        <v>1.5573790100714999</v>
      </c>
      <c r="H113" s="11">
        <v>0.23789334840776</v>
      </c>
      <c r="I113" s="11">
        <v>1.0641180382787001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2">
        <v>1.1845011041958999</v>
      </c>
      <c r="F114" s="11">
        <v>0.82367909997990996</v>
      </c>
      <c r="G114" s="11">
        <v>0.60979695771627995</v>
      </c>
      <c r="H114" s="11">
        <v>0.74093941730646995</v>
      </c>
      <c r="I114" s="11">
        <v>0.61275543188015003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2">
        <v>2.0478131949592</v>
      </c>
      <c r="F115" s="11">
        <v>2.1986143187067002</v>
      </c>
      <c r="G115" s="11">
        <v>1.2065948236160999</v>
      </c>
      <c r="H115" s="11">
        <v>2.7734410873358</v>
      </c>
      <c r="I115" s="11">
        <v>12.896881146388999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2">
        <v>0.51805802249851995</v>
      </c>
      <c r="F116" s="11">
        <v>0.33068783068782998</v>
      </c>
      <c r="G116" s="11">
        <v>0.23354254853306</v>
      </c>
      <c r="H116" s="11">
        <v>1.7543859649122999</v>
      </c>
      <c r="I116" s="11">
        <v>14.50885109337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2">
        <v>7.9859994999820998</v>
      </c>
      <c r="F117" s="11">
        <v>9.5085331477703008</v>
      </c>
      <c r="G117" s="11">
        <v>11.679113635567001</v>
      </c>
      <c r="H117" s="11">
        <v>15.62565159975</v>
      </c>
      <c r="I117" s="11">
        <v>17.234248863862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2">
        <v>7.2308369075112999</v>
      </c>
      <c r="F118" s="11">
        <v>8.2009564118067004</v>
      </c>
      <c r="G118" s="11">
        <v>10.312620185704001</v>
      </c>
      <c r="H118" s="11">
        <v>11.599297012301999</v>
      </c>
      <c r="I118" s="11">
        <v>9.9706266318538006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2">
        <v>1.9825443615975999</v>
      </c>
      <c r="F119" s="11">
        <v>2.3091468189544999</v>
      </c>
      <c r="G119" s="11">
        <v>2.0036740336722998</v>
      </c>
      <c r="H119" s="11">
        <v>2.3740655873183001</v>
      </c>
      <c r="I119" s="11">
        <v>5.8370810831154003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2">
        <v>0.43835727127648999</v>
      </c>
      <c r="F120" s="11">
        <v>0.68105325678084006</v>
      </c>
      <c r="G120" s="11">
        <v>0.41747572815534001</v>
      </c>
      <c r="H120" s="11">
        <v>1.2978103024412999</v>
      </c>
      <c r="I120" s="11">
        <v>3.8664765579133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2">
        <v>2.0260241440728</v>
      </c>
      <c r="F121" s="11">
        <v>4.2606023355870004</v>
      </c>
      <c r="G121" s="11">
        <v>9.7013831191045998</v>
      </c>
      <c r="H121" s="11">
        <v>17.146049946554999</v>
      </c>
      <c r="I121" s="11">
        <v>17.964352720450002</v>
      </c>
      <c r="J121" s="5" t="str">
        <f t="shared" si="1"/>
        <v>Outliers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2">
        <v>0.86236338797814005</v>
      </c>
      <c r="F122" s="11">
        <v>0.80835298080161999</v>
      </c>
      <c r="G122" s="11">
        <v>0.98442367601245995</v>
      </c>
      <c r="H122" s="11">
        <v>0.74614627746801998</v>
      </c>
      <c r="I122" s="11">
        <v>0.29425173028306001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2">
        <v>4.4001159196291004</v>
      </c>
      <c r="F123" s="11">
        <v>4.0751458797855999</v>
      </c>
      <c r="G123" s="11">
        <v>3.7251153899949001</v>
      </c>
      <c r="H123" s="11">
        <v>7.2302966393104002</v>
      </c>
      <c r="I123" s="11">
        <v>5.8181990611219003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2">
        <v>1.7406177683871999</v>
      </c>
      <c r="F124" s="11">
        <v>2.0932069510268998</v>
      </c>
      <c r="G124" s="11">
        <v>2.6759744037230999</v>
      </c>
      <c r="H124" s="11">
        <v>4.0205792682926997</v>
      </c>
      <c r="I124" s="11">
        <v>5.4936198791135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2">
        <v>2.8317036102428998</v>
      </c>
      <c r="F125" s="11">
        <v>4.0084179601983001</v>
      </c>
      <c r="G125" s="11">
        <v>5.6321951083702997</v>
      </c>
      <c r="H125" s="11">
        <v>8.4454265949269995</v>
      </c>
      <c r="I125" s="11">
        <v>8.7771675865185994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2">
        <v>2.6999798508966002</v>
      </c>
      <c r="F126" s="11">
        <v>3.1791616283757</v>
      </c>
      <c r="G126" s="11">
        <v>3.9006198659477</v>
      </c>
      <c r="H126" s="11">
        <v>3.9618932405866998</v>
      </c>
      <c r="I126" s="11">
        <v>4.7324496809032999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2">
        <v>1.4257199885942E-2</v>
      </c>
      <c r="F127" s="11">
        <v>0.55014219777146001</v>
      </c>
      <c r="G127" s="11">
        <v>0.70022883295195004</v>
      </c>
      <c r="H127" s="11">
        <v>13.338428340227001</v>
      </c>
      <c r="I127" s="11">
        <v>25.193376843123001</v>
      </c>
      <c r="J127" s="5" t="str">
        <f t="shared" si="1"/>
        <v>Outliers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2">
        <v>3.3528816986855001</v>
      </c>
      <c r="F128" s="11">
        <v>1.7899521338643001</v>
      </c>
      <c r="G128" s="11">
        <v>3.1726345269054002</v>
      </c>
      <c r="H128" s="11">
        <v>3.8365105265252999</v>
      </c>
      <c r="I128" s="11">
        <v>8.2602339181286997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2">
        <v>0.72906570019807004</v>
      </c>
      <c r="F129" s="11">
        <v>0.36117939492152001</v>
      </c>
      <c r="G129" s="11">
        <v>0.61812171622837997</v>
      </c>
      <c r="H129" s="11">
        <v>3.4475952365286999</v>
      </c>
      <c r="I129" s="11">
        <v>17.360318390768999</v>
      </c>
      <c r="J129" s="5" t="str">
        <f t="shared" si="1"/>
        <v>Outliers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2">
        <v>1.1507696577427</v>
      </c>
      <c r="F130" s="11">
        <v>1.4048439044089001</v>
      </c>
      <c r="G130" s="11">
        <v>6.6441529626728997</v>
      </c>
      <c r="H130" s="11">
        <v>7.6568322528127002</v>
      </c>
      <c r="I130" s="11">
        <v>4.3240132916788001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2">
        <v>0.75030012004802005</v>
      </c>
      <c r="F131" s="11">
        <v>0.50678193471456001</v>
      </c>
      <c r="G131" s="11">
        <v>1.5252480379091</v>
      </c>
      <c r="H131" s="11">
        <v>0.33843437316067998</v>
      </c>
      <c r="I131" s="11">
        <v>6.8018312622629002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2">
        <v>2.1393131000709</v>
      </c>
      <c r="F132" s="11">
        <v>1.5119750968807999</v>
      </c>
      <c r="G132" s="11">
        <v>1.5477160223072</v>
      </c>
      <c r="H132" s="11">
        <v>1.9167748716997</v>
      </c>
      <c r="I132" s="11">
        <v>9.041913987109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2">
        <v>0.62326099053979001</v>
      </c>
      <c r="F133" s="11">
        <v>0.63711911357341</v>
      </c>
      <c r="G133" s="11">
        <v>0.45231397208891999</v>
      </c>
      <c r="H133" s="11">
        <v>0.40094469160212998</v>
      </c>
      <c r="I133" s="11">
        <v>8.1123244929797007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2">
        <v>0.19717643347267</v>
      </c>
      <c r="F134" s="11">
        <v>0.3247642524553</v>
      </c>
      <c r="G134" s="11">
        <v>0.71447986642332995</v>
      </c>
      <c r="H134" s="11">
        <v>2.0967431104259</v>
      </c>
      <c r="I134" s="11">
        <v>4.3997724255642003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2">
        <v>0.32352294500110002</v>
      </c>
      <c r="F135" s="11">
        <v>0.31573353340211002</v>
      </c>
      <c r="G135" s="11">
        <v>0.28003360403248001</v>
      </c>
      <c r="H135" s="11">
        <v>0.21062412885241</v>
      </c>
      <c r="I135" s="11">
        <v>0.57518219549658001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2">
        <v>0.91934307446918995</v>
      </c>
      <c r="F136" s="11">
        <v>1.495162708883</v>
      </c>
      <c r="G136" s="11">
        <v>1.8972589262740001</v>
      </c>
      <c r="H136" s="11">
        <v>2.4157899389974</v>
      </c>
      <c r="I136" s="11">
        <v>9.0464398177871992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2">
        <v>1.0926545822017</v>
      </c>
      <c r="F137" s="11">
        <v>1.1459513915124</v>
      </c>
      <c r="G137" s="11">
        <v>1.9899560577527</v>
      </c>
      <c r="H137" s="11">
        <v>2.6098385279760001</v>
      </c>
      <c r="I137" s="11">
        <v>2.9407815227607998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2">
        <v>1.1684206314273</v>
      </c>
      <c r="F138" s="11">
        <v>0.26965025958868</v>
      </c>
      <c r="G138" s="11">
        <v>1.4814814814815001</v>
      </c>
      <c r="H138" s="11">
        <v>1.8847187169258</v>
      </c>
      <c r="I138" s="11">
        <v>1.9872191300763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2">
        <v>1.0232711668592001</v>
      </c>
      <c r="F139" s="11">
        <v>1.1891187489819</v>
      </c>
      <c r="G139" s="11">
        <v>0.70773685057101998</v>
      </c>
      <c r="H139" s="11">
        <v>0.49253257070225998</v>
      </c>
      <c r="I139" s="11">
        <v>0.56433408577877997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2">
        <v>0.81428946677173997</v>
      </c>
      <c r="F140" s="11">
        <v>0.65090041223692996</v>
      </c>
      <c r="G140" s="11">
        <v>0.72706935123043004</v>
      </c>
      <c r="H140" s="11">
        <v>0.39249146757678999</v>
      </c>
      <c r="I140" s="11">
        <v>9.0096186379235004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2">
        <v>0.18651362984218001</v>
      </c>
      <c r="F141" s="11">
        <v>9.2883681051729006E-2</v>
      </c>
      <c r="G141" s="11">
        <v>9.9637036509857002E-2</v>
      </c>
      <c r="H141" s="11">
        <v>3.0911024459412002</v>
      </c>
      <c r="I141" s="11">
        <v>4.6639435573709997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2">
        <v>1.3646962007954999</v>
      </c>
      <c r="F142" s="11">
        <v>0.73407249177770995</v>
      </c>
      <c r="G142" s="11">
        <v>1.4555943117789001</v>
      </c>
      <c r="H142" s="11">
        <v>3.2089998008894001</v>
      </c>
      <c r="I142" s="11">
        <v>6.0251441535117003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2">
        <v>0.63495684574731004</v>
      </c>
      <c r="F143" s="11">
        <v>1.2537537537537999</v>
      </c>
      <c r="G143" s="11">
        <v>1.3976421739453</v>
      </c>
      <c r="H143" s="11">
        <v>1.1134715405465001</v>
      </c>
      <c r="I143" s="11">
        <v>1.0724174238584001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2">
        <v>1.2309796546417999</v>
      </c>
      <c r="F144" s="11">
        <v>0.97807757166947995</v>
      </c>
      <c r="G144" s="11">
        <v>0.58245964386753002</v>
      </c>
      <c r="H144" s="11">
        <v>4.7141918528252003</v>
      </c>
      <c r="I144" s="11">
        <v>0.42756969386010002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2">
        <v>8.4466593462285994E-2</v>
      </c>
      <c r="F145" s="11">
        <v>1.3552925030022001</v>
      </c>
      <c r="G145" s="11">
        <v>1.6114982578396999</v>
      </c>
      <c r="H145" s="11">
        <v>2.3529411764705999</v>
      </c>
      <c r="I145" s="11">
        <v>1.1738128986534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2">
        <v>1.0364957706207001</v>
      </c>
      <c r="F146" s="11">
        <v>1.2571924016710001</v>
      </c>
      <c r="G146" s="11">
        <v>1.1930373557598</v>
      </c>
      <c r="H146" s="11">
        <v>5.5956818887853004</v>
      </c>
      <c r="I146" s="11">
        <v>6.3625846967442996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2">
        <v>0.49583269022997001</v>
      </c>
      <c r="F147" s="11">
        <v>0.60090841553898</v>
      </c>
      <c r="G147" s="11">
        <v>0.66991529701107999</v>
      </c>
      <c r="H147" s="11">
        <v>2.4194560481919001</v>
      </c>
      <c r="I147" s="11">
        <v>6.4737284979238998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2">
        <v>1.4321456302304001</v>
      </c>
      <c r="F148" s="11">
        <v>1.160409556314</v>
      </c>
      <c r="G148" s="11">
        <v>0.91162319574576001</v>
      </c>
      <c r="H148" s="11">
        <v>0.65157463871022003</v>
      </c>
      <c r="I148" s="11">
        <v>1.1153846153846001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2">
        <v>0.1020462967936</v>
      </c>
      <c r="F149" s="11">
        <v>0.23975704619318999</v>
      </c>
      <c r="G149" s="11">
        <v>0.51805254532959999</v>
      </c>
      <c r="H149" s="11">
        <v>0.90227141583171999</v>
      </c>
      <c r="I149" s="11">
        <v>11.819827494409999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2">
        <v>0.54730009227734</v>
      </c>
      <c r="F150" s="11">
        <v>0.72659069774773</v>
      </c>
      <c r="G150" s="11">
        <v>0.78556926440731001</v>
      </c>
      <c r="H150" s="11">
        <v>12.025571172064</v>
      </c>
      <c r="I150" s="11">
        <v>18.009063219672001</v>
      </c>
      <c r="J150" s="5" t="str">
        <f t="shared" si="2"/>
        <v>Outliers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2">
        <v>0.32293841336117002</v>
      </c>
      <c r="F151" s="11">
        <v>0.72676766045414998</v>
      </c>
      <c r="G151" s="11">
        <v>0.64305595546598004</v>
      </c>
      <c r="H151" s="11">
        <v>2.0983232432090002</v>
      </c>
      <c r="I151" s="11">
        <v>3.4411610421401999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2">
        <v>4.7854522252353003E-2</v>
      </c>
      <c r="F152" s="11">
        <v>6.3194481015325002E-2</v>
      </c>
      <c r="G152" s="11">
        <v>6.2604340567613007E-2</v>
      </c>
      <c r="H152" s="11">
        <v>0.12923904052936</v>
      </c>
      <c r="I152" s="11">
        <v>0.94475790578663998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2">
        <v>5.4353670088839996</v>
      </c>
      <c r="F153" s="11">
        <v>8.9818696025453004</v>
      </c>
      <c r="G153" s="11">
        <v>13.182678891767999</v>
      </c>
      <c r="H153" s="11">
        <v>11.738520941442999</v>
      </c>
      <c r="I153" s="11">
        <v>15.678887484197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2">
        <v>2.2880479366550999</v>
      </c>
      <c r="F154" s="11">
        <v>2.2321153626197998</v>
      </c>
      <c r="G154" s="11">
        <v>1.8029597721113999</v>
      </c>
      <c r="H154" s="11">
        <v>1.5985592384545999</v>
      </c>
      <c r="I154" s="11">
        <v>2.4751933060259002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2">
        <v>0.40602443087174001</v>
      </c>
      <c r="F155" s="11">
        <v>0.46951528458031</v>
      </c>
      <c r="G155" s="11">
        <v>0.44436398347624001</v>
      </c>
      <c r="H155" s="11">
        <v>0.46719969174453002</v>
      </c>
      <c r="I155" s="11">
        <v>4.8246076056040996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2">
        <v>2.0475866159896001</v>
      </c>
      <c r="F156" s="11">
        <v>2.8432579822323998</v>
      </c>
      <c r="G156" s="11">
        <v>3.3674480026410998</v>
      </c>
      <c r="H156" s="11">
        <v>3.0443881484744999</v>
      </c>
      <c r="I156" s="11">
        <v>2.9087653243950999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2">
        <v>0.81780752382921995</v>
      </c>
      <c r="F157" s="11">
        <v>1.0356517527847</v>
      </c>
      <c r="G157" s="11">
        <v>1.5136971128997001</v>
      </c>
      <c r="H157" s="11">
        <v>1.3613906678865999</v>
      </c>
      <c r="I157" s="11">
        <v>4.1942083726785997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2">
        <v>0.70435224164195998</v>
      </c>
      <c r="F158" s="11">
        <v>1.0634659544322</v>
      </c>
      <c r="G158" s="11">
        <v>1.4801379734741</v>
      </c>
      <c r="H158" s="11">
        <v>0.99850224663006004</v>
      </c>
      <c r="I158" s="11">
        <v>1.4516458801881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2">
        <v>5.4113565089744</v>
      </c>
      <c r="F159" s="11">
        <v>4.5658781551474004</v>
      </c>
      <c r="G159" s="11">
        <v>2.9779435826951999</v>
      </c>
      <c r="H159" s="11">
        <v>4.9283444653395003</v>
      </c>
      <c r="I159" s="11">
        <v>6.3850246810693001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2">
        <v>8.5318621931997001</v>
      </c>
      <c r="F160" s="11">
        <v>9.2578936783536001</v>
      </c>
      <c r="G160" s="11">
        <v>10.573126913011</v>
      </c>
      <c r="H160" s="11">
        <v>14.721683988022001</v>
      </c>
      <c r="I160" s="11">
        <v>17.985366683681999</v>
      </c>
      <c r="J160" s="5" t="str">
        <f t="shared" si="2"/>
        <v>Outliers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1"/>
  <sheetViews>
    <sheetView workbookViewId="0">
      <selection activeCell="Q21" sqref="Q21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6" width="9.85546875" style="1" bestFit="1" customWidth="1"/>
    <col min="7" max="8" width="9.85546875" style="1" customWidth="1"/>
    <col min="9" max="9" width="9.85546875" style="1" bestFit="1" customWidth="1"/>
    <col min="10" max="10" width="10.85546875" style="1" bestFit="1" customWidth="1"/>
    <col min="11" max="11" width="9.140625" style="1"/>
    <col min="12" max="12" width="12.42578125" style="1" bestFit="1" customWidth="1"/>
    <col min="13" max="16384" width="9.140625" style="1"/>
  </cols>
  <sheetData>
    <row r="1" spans="1:15" x14ac:dyDescent="0.2">
      <c r="A1" s="10" t="s">
        <v>175</v>
      </c>
      <c r="O1" s="1" t="s">
        <v>176</v>
      </c>
    </row>
    <row r="2" spans="1:15" x14ac:dyDescent="0.2">
      <c r="O2" s="7" t="s">
        <v>177</v>
      </c>
    </row>
    <row r="3" spans="1:15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2018</v>
      </c>
      <c r="F3" s="3">
        <v>2019</v>
      </c>
      <c r="G3" s="3">
        <v>2020</v>
      </c>
      <c r="H3" s="3">
        <v>2021</v>
      </c>
      <c r="I3" s="3">
        <v>2022</v>
      </c>
      <c r="J3" s="3" t="s">
        <v>180</v>
      </c>
    </row>
    <row r="4" spans="1:15" x14ac:dyDescent="0.2">
      <c r="A4" s="2"/>
      <c r="B4" s="2"/>
      <c r="C4" s="2"/>
      <c r="D4" s="4" t="s">
        <v>4</v>
      </c>
      <c r="E4" s="15">
        <v>22.066675751642407</v>
      </c>
      <c r="F4" s="15">
        <v>23.399652778340545</v>
      </c>
      <c r="G4" s="15">
        <v>27.164860808935479</v>
      </c>
      <c r="H4" s="15">
        <v>26.313594494541221</v>
      </c>
      <c r="I4" s="15">
        <v>38.410158833398491</v>
      </c>
      <c r="L4" s="5" t="s">
        <v>181</v>
      </c>
      <c r="M4" s="9">
        <v>72.725404717309317</v>
      </c>
    </row>
    <row r="5" spans="1:15" x14ac:dyDescent="0.2">
      <c r="A5" s="2"/>
      <c r="B5" s="2"/>
      <c r="C5" s="2"/>
      <c r="D5" s="4" t="s">
        <v>5</v>
      </c>
      <c r="E5" s="15">
        <v>28.030879609568309</v>
      </c>
      <c r="F5" s="15">
        <v>40.366181661253684</v>
      </c>
      <c r="G5" s="15">
        <v>63.437807383666005</v>
      </c>
      <c r="H5" s="15">
        <v>61.431106623553241</v>
      </c>
      <c r="I5" s="15">
        <v>101.95225310637549</v>
      </c>
    </row>
    <row r="6" spans="1:15" x14ac:dyDescent="0.2">
      <c r="A6" s="2"/>
      <c r="B6" s="2"/>
      <c r="C6" s="2"/>
      <c r="D6" s="4" t="s">
        <v>6</v>
      </c>
      <c r="E6" s="15">
        <v>19.643113464549806</v>
      </c>
      <c r="F6" s="15">
        <v>22.784464213397641</v>
      </c>
      <c r="G6" s="15">
        <v>23.87885170915029</v>
      </c>
      <c r="H6" s="15">
        <v>22.796018987317627</v>
      </c>
      <c r="I6" s="15">
        <v>26.704116253233888</v>
      </c>
    </row>
    <row r="7" spans="1:15" x14ac:dyDescent="0.2">
      <c r="A7" s="2"/>
      <c r="B7" s="2"/>
      <c r="C7" s="2"/>
      <c r="D7" s="4" t="s">
        <v>7</v>
      </c>
      <c r="E7" s="15">
        <v>23.581660262131727</v>
      </c>
      <c r="F7" s="15">
        <v>25.870845252461088</v>
      </c>
      <c r="G7" s="15">
        <v>25.9188809299519</v>
      </c>
      <c r="H7" s="15">
        <v>37.521799328592337</v>
      </c>
      <c r="I7" s="15">
        <v>61.226757082240212</v>
      </c>
    </row>
    <row r="8" spans="1:15" x14ac:dyDescent="0.2">
      <c r="A8" s="2"/>
      <c r="B8" s="2"/>
      <c r="C8" s="2"/>
      <c r="D8" s="4" t="s">
        <v>8</v>
      </c>
      <c r="E8" s="15">
        <v>26.114833019129158</v>
      </c>
      <c r="F8" s="15">
        <v>26.786783863200348</v>
      </c>
      <c r="G8" s="15">
        <v>23.532436397622575</v>
      </c>
      <c r="H8" s="15">
        <v>22.785637484189316</v>
      </c>
      <c r="I8" s="15">
        <v>30.76257167621878</v>
      </c>
    </row>
    <row r="9" spans="1:15" x14ac:dyDescent="0.2">
      <c r="A9" s="2"/>
      <c r="B9" s="2"/>
      <c r="C9" s="2"/>
      <c r="D9" s="4" t="s">
        <v>9</v>
      </c>
      <c r="E9" s="15">
        <v>16.652169819313961</v>
      </c>
      <c r="F9" s="15">
        <v>21.86917247858397</v>
      </c>
      <c r="G9" s="15">
        <v>26.568133453952541</v>
      </c>
      <c r="H9" s="15">
        <v>28.032283414102729</v>
      </c>
      <c r="I9" s="15">
        <v>34.905897621497267</v>
      </c>
    </row>
    <row r="10" spans="1:15" x14ac:dyDescent="0.2">
      <c r="A10" s="2"/>
      <c r="B10" s="2"/>
      <c r="C10" s="2"/>
      <c r="D10" s="4" t="s">
        <v>10</v>
      </c>
      <c r="E10" s="15">
        <v>23.339053867020947</v>
      </c>
      <c r="F10" s="15">
        <v>11.204403032808687</v>
      </c>
      <c r="G10" s="15">
        <v>11.810240516489131</v>
      </c>
      <c r="H10" s="15">
        <v>11.324637777879625</v>
      </c>
      <c r="I10" s="15">
        <v>38.625755633923958</v>
      </c>
    </row>
    <row r="11" spans="1:15" x14ac:dyDescent="0.2">
      <c r="A11" s="2"/>
      <c r="B11" s="2"/>
      <c r="C11" s="2"/>
      <c r="D11" s="4" t="s">
        <v>11</v>
      </c>
      <c r="E11" s="15">
        <v>8.1193989724199831</v>
      </c>
      <c r="F11" s="15">
        <v>8.138211493262741</v>
      </c>
      <c r="G11" s="15">
        <v>11.038193861835131</v>
      </c>
      <c r="H11" s="15">
        <v>11.816177650941631</v>
      </c>
      <c r="I11" s="15">
        <v>19.847153066334609</v>
      </c>
    </row>
    <row r="12" spans="1:15" x14ac:dyDescent="0.2">
      <c r="A12" s="2"/>
      <c r="B12" s="2"/>
      <c r="C12" s="2"/>
      <c r="D12" s="4" t="s">
        <v>12</v>
      </c>
      <c r="E12" s="15">
        <v>12.781551468763206</v>
      </c>
      <c r="F12" s="15">
        <v>17.653809574394678</v>
      </c>
      <c r="G12" s="15">
        <v>30.258610720266752</v>
      </c>
      <c r="H12" s="15">
        <v>27.293205293581856</v>
      </c>
      <c r="I12" s="15">
        <v>31.46399889655396</v>
      </c>
    </row>
    <row r="13" spans="1:15" x14ac:dyDescent="0.2">
      <c r="A13" s="2"/>
      <c r="B13" s="2"/>
      <c r="C13" s="2"/>
      <c r="D13" s="4" t="s">
        <v>13</v>
      </c>
      <c r="E13" s="15">
        <v>25.173580524063695</v>
      </c>
      <c r="F13" s="15">
        <v>29.372478522246549</v>
      </c>
      <c r="G13" s="15">
        <v>36.611904063152664</v>
      </c>
      <c r="H13" s="15">
        <v>27.444027062677456</v>
      </c>
      <c r="I13" s="15">
        <v>55.668513873812259</v>
      </c>
    </row>
    <row r="14" spans="1:15" x14ac:dyDescent="0.2">
      <c r="A14" s="2"/>
      <c r="B14" s="2"/>
      <c r="C14" s="2"/>
      <c r="D14" s="4" t="s">
        <v>14</v>
      </c>
      <c r="E14" s="15">
        <v>21.115383617891645</v>
      </c>
      <c r="F14" s="15">
        <v>21.507414284252111</v>
      </c>
      <c r="G14" s="15">
        <v>24.537161853135281</v>
      </c>
      <c r="H14" s="15">
        <v>23.231003120083937</v>
      </c>
      <c r="I14" s="15">
        <v>12.241635310333805</v>
      </c>
    </row>
    <row r="15" spans="1:15" x14ac:dyDescent="0.2">
      <c r="A15" s="2"/>
      <c r="B15" s="2"/>
      <c r="C15" s="2"/>
      <c r="D15" s="4" t="s">
        <v>15</v>
      </c>
      <c r="E15" s="15">
        <v>7.1081065506966823</v>
      </c>
      <c r="F15" s="15">
        <v>10.242584175692771</v>
      </c>
      <c r="G15" s="15">
        <v>16.462495472335689</v>
      </c>
      <c r="H15" s="15">
        <v>16.875368993074002</v>
      </c>
      <c r="I15" s="15">
        <v>22.624008164669853</v>
      </c>
      <c r="L15" s="7" t="s">
        <v>182</v>
      </c>
    </row>
    <row r="16" spans="1:15" x14ac:dyDescent="0.2">
      <c r="A16" s="2"/>
      <c r="B16" s="2"/>
      <c r="C16" s="2"/>
      <c r="D16" s="4" t="s">
        <v>16</v>
      </c>
      <c r="E16" s="15">
        <v>62.073689810156424</v>
      </c>
      <c r="F16" s="15">
        <v>42.36902955713439</v>
      </c>
      <c r="G16" s="15">
        <v>50.12388815657372</v>
      </c>
      <c r="H16" s="15">
        <v>36.449281137435698</v>
      </c>
      <c r="I16" s="15">
        <v>46.736844333799262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7">
        <v>7.2543485917855168</v>
      </c>
      <c r="F17" s="16">
        <v>10.288069985560412</v>
      </c>
      <c r="G17" s="16">
        <v>8.080469689003051</v>
      </c>
      <c r="H17" s="16">
        <v>16.71841190168907</v>
      </c>
      <c r="I17" s="16">
        <v>28.579159291475964</v>
      </c>
      <c r="J17" s="5" t="str">
        <f>IF(AND(I17&lt;$M$21,I17&gt;$M$22),"Normal","Outliers")</f>
        <v>Normal</v>
      </c>
      <c r="L17" s="1" t="s">
        <v>183</v>
      </c>
      <c r="M17" s="8">
        <f>AVERAGE(I17:I160)</f>
        <v>62.73418827327805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7">
        <v>99.89512992790776</v>
      </c>
      <c r="F18" s="16">
        <v>86.630038156409924</v>
      </c>
      <c r="G18" s="16">
        <v>99.822787038665268</v>
      </c>
      <c r="H18" s="16">
        <v>24.736412447569613</v>
      </c>
      <c r="I18" s="16">
        <v>77.076000000000008</v>
      </c>
      <c r="J18" s="5" t="str">
        <f t="shared" ref="J18:J81" si="0">IF(AND(I18&lt;$M$21,I18&gt;$M$22),"Normal","Outliers")</f>
        <v>Normal</v>
      </c>
      <c r="L18" s="1" t="s">
        <v>184</v>
      </c>
      <c r="M18" s="8">
        <f>_xlfn.QUARTILE.EXC(I17:I160,1)</f>
        <v>20.304412806016366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7">
        <v>17.142741227481753</v>
      </c>
      <c r="F19" s="16">
        <v>11.911685376235857</v>
      </c>
      <c r="G19" s="16">
        <v>13.811341435697218</v>
      </c>
      <c r="H19" s="16">
        <v>18.057960987959994</v>
      </c>
      <c r="I19" s="16">
        <v>23.980804601595988</v>
      </c>
      <c r="J19" s="5" t="str">
        <f t="shared" si="0"/>
        <v>Normal</v>
      </c>
      <c r="L19" s="1" t="s">
        <v>185</v>
      </c>
      <c r="M19" s="8">
        <f>_xlfn.QUARTILE.EXC(I17:I160,3)</f>
        <v>85.953458656987436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7">
        <v>8.1975110566496987</v>
      </c>
      <c r="F20" s="16">
        <v>1.6395545656322574</v>
      </c>
      <c r="G20" s="16">
        <v>11.059147500861767</v>
      </c>
      <c r="H20" s="16">
        <v>8.423039186134039</v>
      </c>
      <c r="I20" s="16">
        <v>52.391930623593275</v>
      </c>
      <c r="J20" s="5" t="str">
        <f t="shared" si="0"/>
        <v>Normal</v>
      </c>
      <c r="L20" s="1" t="s">
        <v>186</v>
      </c>
      <c r="M20" s="8">
        <f>M19-M18</f>
        <v>65.649045850971078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7">
        <v>40.521685917684316</v>
      </c>
      <c r="F21" s="16">
        <v>50.260871207205177</v>
      </c>
      <c r="G21" s="16">
        <v>88.192120347352784</v>
      </c>
      <c r="H21" s="16">
        <v>144.26422150403906</v>
      </c>
      <c r="I21" s="16">
        <v>231.79900829646016</v>
      </c>
      <c r="J21" s="5" t="str">
        <f t="shared" si="0"/>
        <v>Outliers</v>
      </c>
      <c r="L21" s="1" t="s">
        <v>187</v>
      </c>
      <c r="M21" s="8">
        <f>M17+1.5*M20</f>
        <v>161.20775704973465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7">
        <v>21.873347167902825</v>
      </c>
      <c r="F22" s="16">
        <v>24.243836963288725</v>
      </c>
      <c r="G22" s="16">
        <v>27.888562541541766</v>
      </c>
      <c r="H22" s="16">
        <v>34.450036328681819</v>
      </c>
      <c r="I22" s="16">
        <v>33.314086801101226</v>
      </c>
      <c r="J22" s="5" t="str">
        <f t="shared" si="0"/>
        <v>Normal</v>
      </c>
      <c r="L22" s="1" t="s">
        <v>188</v>
      </c>
      <c r="M22" s="14">
        <f>M17-1.5*M20</f>
        <v>-35.739380503178566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7">
        <v>17.487516498451068</v>
      </c>
      <c r="F23" s="16">
        <v>41.198696304267607</v>
      </c>
      <c r="G23" s="16">
        <v>60.270623659610166</v>
      </c>
      <c r="H23" s="16">
        <v>18.292795943481021</v>
      </c>
      <c r="I23" s="16">
        <v>53.913272753792299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7">
        <v>117.60468420386771</v>
      </c>
      <c r="F24" s="16">
        <v>49.386967942126802</v>
      </c>
      <c r="G24" s="16">
        <v>47.832853569837695</v>
      </c>
      <c r="H24" s="16">
        <v>21.699415965678941</v>
      </c>
      <c r="I24" s="16">
        <v>51.254930431821606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7">
        <v>5.7195992733490915</v>
      </c>
      <c r="F25" s="16">
        <v>7.4561648645204945</v>
      </c>
      <c r="G25" s="16">
        <v>5.4649743863286613</v>
      </c>
      <c r="H25" s="16">
        <v>10.607429398006527</v>
      </c>
      <c r="I25" s="16">
        <v>15.607090428760131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7">
        <v>7.5005623426742849</v>
      </c>
      <c r="F26" s="16">
        <v>6.9544507310226624</v>
      </c>
      <c r="G26" s="16">
        <v>7.271768362285477</v>
      </c>
      <c r="H26" s="16">
        <v>4.8631296712456269</v>
      </c>
      <c r="I26" s="16">
        <v>7.1898720701452454</v>
      </c>
      <c r="J26" s="5" t="str">
        <f t="shared" si="0"/>
        <v>Normal</v>
      </c>
      <c r="M26" s="9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7">
        <v>28.444590453959208</v>
      </c>
      <c r="F27" s="16">
        <v>34.951340497795968</v>
      </c>
      <c r="G27" s="16">
        <v>27.617057889459932</v>
      </c>
      <c r="H27" s="16">
        <v>27.629098815792766</v>
      </c>
      <c r="I27" s="16">
        <v>29.443426687598116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7">
        <v>10.731599092820742</v>
      </c>
      <c r="F28" s="16">
        <v>11.555163714012059</v>
      </c>
      <c r="G28" s="16">
        <v>12.772006261615372</v>
      </c>
      <c r="H28" s="16">
        <v>12.597365716469866</v>
      </c>
      <c r="I28" s="16">
        <v>16.638925134049764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7">
        <v>5.653106495491091</v>
      </c>
      <c r="F29" s="16">
        <v>10.2818972864444</v>
      </c>
      <c r="G29" s="16">
        <v>12.618599605823398</v>
      </c>
      <c r="H29" s="16">
        <v>28.743545487652771</v>
      </c>
      <c r="I29" s="16">
        <v>55.321557583915201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7">
        <v>51.148958207872518</v>
      </c>
      <c r="F30" s="16">
        <v>66.620327460565278</v>
      </c>
      <c r="G30" s="16">
        <v>42.941190710326069</v>
      </c>
      <c r="H30" s="16">
        <v>49.269935957826874</v>
      </c>
      <c r="I30" s="16">
        <v>31.691504100601421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7">
        <v>0</v>
      </c>
      <c r="F31" s="16">
        <v>0</v>
      </c>
      <c r="G31" s="16">
        <v>0</v>
      </c>
      <c r="H31" s="16" t="s">
        <v>189</v>
      </c>
      <c r="I31" s="16" t="s">
        <v>189</v>
      </c>
      <c r="J31" s="5" t="str">
        <f t="shared" si="0"/>
        <v>Outliers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7">
        <v>6.1676888786026618</v>
      </c>
      <c r="F32" s="16">
        <v>12.514496186954606</v>
      </c>
      <c r="G32" s="16">
        <v>8.883019933894726</v>
      </c>
      <c r="H32" s="16">
        <v>6.5908119142494845</v>
      </c>
      <c r="I32" s="16">
        <v>8.7141924052593858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7">
        <v>91.288927184011598</v>
      </c>
      <c r="F33" s="16">
        <v>94.792516202740046</v>
      </c>
      <c r="G33" s="16">
        <v>105.59931042754525</v>
      </c>
      <c r="H33" s="16">
        <v>117.1217502370709</v>
      </c>
      <c r="I33" s="16">
        <v>104.9043239890846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7">
        <v>0</v>
      </c>
      <c r="F34" s="16">
        <v>4.3619795337637193</v>
      </c>
      <c r="G34" s="16">
        <v>3.722502760332485</v>
      </c>
      <c r="H34" s="16">
        <v>3.3635791109257074</v>
      </c>
      <c r="I34" s="16">
        <v>4.4198174496644294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7">
        <v>33.229375055269479</v>
      </c>
      <c r="F35" s="16">
        <v>34.032477396959486</v>
      </c>
      <c r="G35" s="16">
        <v>24.932473176786186</v>
      </c>
      <c r="H35" s="16">
        <v>27.517783109706706</v>
      </c>
      <c r="I35" s="16">
        <v>35.409660818641662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7">
        <v>0.20309514834626965</v>
      </c>
      <c r="F36" s="16">
        <v>0</v>
      </c>
      <c r="G36" s="16">
        <v>0.33788830555408828</v>
      </c>
      <c r="H36" s="16" t="s">
        <v>189</v>
      </c>
      <c r="I36" s="16" t="s">
        <v>189</v>
      </c>
      <c r="J36" s="5" t="str">
        <f t="shared" si="0"/>
        <v>Outliers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7">
        <v>20.05349938663619</v>
      </c>
      <c r="F37" s="16">
        <v>19.912309514882164</v>
      </c>
      <c r="G37" s="16">
        <v>72.845043588252807</v>
      </c>
      <c r="H37" s="16">
        <v>27.378205484406859</v>
      </c>
      <c r="I37" s="16">
        <v>56.325914704170401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7">
        <v>61.655514373749774</v>
      </c>
      <c r="F38" s="16">
        <v>49.402920959768267</v>
      </c>
      <c r="G38" s="16">
        <v>71.096253440997003</v>
      </c>
      <c r="H38" s="16">
        <v>97.169602177620959</v>
      </c>
      <c r="I38" s="16">
        <v>102.88520688697584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7">
        <v>19.489902462579142</v>
      </c>
      <c r="F39" s="16">
        <v>18.839396239097272</v>
      </c>
      <c r="G39" s="16">
        <v>20.295259489015443</v>
      </c>
      <c r="H39" s="16">
        <v>21.027636345025304</v>
      </c>
      <c r="I39" s="16">
        <v>33.100105371573449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7">
        <v>5.4764891829532001</v>
      </c>
      <c r="F40" s="16">
        <v>6.1438151894031856</v>
      </c>
      <c r="G40" s="16">
        <v>5.9681272059935573</v>
      </c>
      <c r="H40" s="16">
        <v>8.1130917181732709</v>
      </c>
      <c r="I40" s="16">
        <v>13.367314798264573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7">
        <v>110.54226429682551</v>
      </c>
      <c r="F41" s="16">
        <v>103.35127965725015</v>
      </c>
      <c r="G41" s="16">
        <v>184.93078666970541</v>
      </c>
      <c r="H41" s="16">
        <v>85.523444642205391</v>
      </c>
      <c r="I41" s="16">
        <v>83.554869730560725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7">
        <v>54.238828101143234</v>
      </c>
      <c r="F42" s="16">
        <v>65.638979509819038</v>
      </c>
      <c r="G42" s="16">
        <v>146.76780245781771</v>
      </c>
      <c r="H42" s="16">
        <v>99.813036720903369</v>
      </c>
      <c r="I42" s="16">
        <v>278.10274509803918</v>
      </c>
      <c r="J42" s="5" t="str">
        <f t="shared" si="0"/>
        <v>Outliers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7">
        <v>15.626904480609857</v>
      </c>
      <c r="F43" s="16">
        <v>17.058686449434113</v>
      </c>
      <c r="G43" s="16">
        <v>24.474181173713973</v>
      </c>
      <c r="H43" s="16">
        <v>25.083212965781595</v>
      </c>
      <c r="I43" s="16">
        <v>49.916885500525026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7">
        <v>7.8052842728834966</v>
      </c>
      <c r="F44" s="16">
        <v>7.3923313085977114</v>
      </c>
      <c r="G44" s="16">
        <v>15.042684346182231</v>
      </c>
      <c r="H44" s="16">
        <v>16.475088016345154</v>
      </c>
      <c r="I44" s="16">
        <v>19.960379178819831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7">
        <v>12.755503449337455</v>
      </c>
      <c r="F45" s="16">
        <v>15.85995189695015</v>
      </c>
      <c r="G45" s="16">
        <v>44.312107990080811</v>
      </c>
      <c r="H45" s="16">
        <v>24.789540197796853</v>
      </c>
      <c r="I45" s="16">
        <v>50.244310380182917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7">
        <v>4.7012407465955928</v>
      </c>
      <c r="F46" s="16">
        <v>1.0659867980376936</v>
      </c>
      <c r="G46" s="16">
        <v>4.9803621887651737</v>
      </c>
      <c r="H46" s="16" t="s">
        <v>189</v>
      </c>
      <c r="I46" s="16" t="s">
        <v>189</v>
      </c>
      <c r="J46" s="5" t="str">
        <f t="shared" si="0"/>
        <v>Outliers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7">
        <v>3.703920710292953</v>
      </c>
      <c r="F47" s="16">
        <v>21.324995406507121</v>
      </c>
      <c r="G47" s="16">
        <v>37.505041115361159</v>
      </c>
      <c r="H47" s="16">
        <v>28.317256924112204</v>
      </c>
      <c r="I47" s="16">
        <v>61.81423433520122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7">
        <v>15.227880991096596</v>
      </c>
      <c r="F48" s="16">
        <v>16.83765241398612</v>
      </c>
      <c r="G48" s="16">
        <v>26.324251040611141</v>
      </c>
      <c r="H48" s="16">
        <v>22.954633013343944</v>
      </c>
      <c r="I48" s="16">
        <v>30.409716806772789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7">
        <v>27.520433842042056</v>
      </c>
      <c r="F49" s="16">
        <v>22.072446013964502</v>
      </c>
      <c r="G49" s="16">
        <v>80.367812286210253</v>
      </c>
      <c r="H49" s="16">
        <v>41.499427316843047</v>
      </c>
      <c r="I49" s="16">
        <v>147.68853254453225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7">
        <v>18.104003881706035</v>
      </c>
      <c r="F50" s="16">
        <v>23.306906505851732</v>
      </c>
      <c r="G50" s="16">
        <v>44.650325640681338</v>
      </c>
      <c r="H50" s="16">
        <v>25.525529536622674</v>
      </c>
      <c r="I50" s="16">
        <v>26.6526287751797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7">
        <v>10.061191383339949</v>
      </c>
      <c r="F51" s="16">
        <v>7.0995051528880362</v>
      </c>
      <c r="G51" s="16">
        <v>9.8706957826558153</v>
      </c>
      <c r="H51" s="16">
        <v>10.351970815226982</v>
      </c>
      <c r="I51" s="16">
        <v>10.866286058117721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7">
        <v>7.4922496928993372</v>
      </c>
      <c r="F52" s="16">
        <v>8.0940362292070613</v>
      </c>
      <c r="G52" s="16">
        <v>7.6404734243926997</v>
      </c>
      <c r="H52" s="16">
        <v>8.3821600982765787</v>
      </c>
      <c r="I52" s="16">
        <v>12.386193824900134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7">
        <v>0</v>
      </c>
      <c r="F53" s="16">
        <v>0</v>
      </c>
      <c r="G53" s="16">
        <v>0</v>
      </c>
      <c r="H53" s="16" t="s">
        <v>189</v>
      </c>
      <c r="I53" s="16">
        <v>72.07210579563521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7">
        <v>12.612012853086616</v>
      </c>
      <c r="F54" s="16">
        <v>11.607821154014323</v>
      </c>
      <c r="G54" s="16">
        <v>14.418580161595338</v>
      </c>
      <c r="H54" s="16">
        <v>36.734134352643871</v>
      </c>
      <c r="I54" s="16">
        <v>99.622270749145159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7">
        <v>35.787393861826139</v>
      </c>
      <c r="F55" s="16">
        <v>36.032202710565294</v>
      </c>
      <c r="G55" s="16">
        <v>33.356773198414025</v>
      </c>
      <c r="H55" s="16">
        <v>35.866784556845857</v>
      </c>
      <c r="I55" s="16">
        <v>39.768597395611536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7">
        <v>0.45824966506535186</v>
      </c>
      <c r="F56" s="16">
        <v>6.9161016929038581</v>
      </c>
      <c r="G56" s="16">
        <v>31.901692071615674</v>
      </c>
      <c r="H56" s="16">
        <v>68.531996412193891</v>
      </c>
      <c r="I56" s="16">
        <v>94.446783601800533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7">
        <v>56.663857353521962</v>
      </c>
      <c r="F57" s="16">
        <v>131.87957217982489</v>
      </c>
      <c r="G57" s="16">
        <v>145.8829286978534</v>
      </c>
      <c r="H57" s="16">
        <v>120.20175294841563</v>
      </c>
      <c r="I57" s="16">
        <v>160.35487104588202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7">
        <v>30.092453638084109</v>
      </c>
      <c r="F58" s="16">
        <v>35.236012781078742</v>
      </c>
      <c r="G58" s="16">
        <v>33.054859185126794</v>
      </c>
      <c r="H58" s="16">
        <v>29.421013757186259</v>
      </c>
      <c r="I58" s="16" t="s">
        <v>189</v>
      </c>
      <c r="J58" s="5" t="str">
        <f t="shared" si="0"/>
        <v>Outliers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7">
        <v>5.0149553279198162</v>
      </c>
      <c r="F59" s="16">
        <v>15.484540919839581</v>
      </c>
      <c r="G59" s="16">
        <v>14.108815941634324</v>
      </c>
      <c r="H59" s="16">
        <v>16.085256907556058</v>
      </c>
      <c r="I59" s="16">
        <v>20.508408990354834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7">
        <v>21.011065910132711</v>
      </c>
      <c r="F60" s="16">
        <v>19.823449989267843</v>
      </c>
      <c r="G60" s="16">
        <v>21.06968891445938</v>
      </c>
      <c r="H60" s="16">
        <v>24.926190558560851</v>
      </c>
      <c r="I60" s="16" t="s">
        <v>189</v>
      </c>
      <c r="J60" s="5" t="str">
        <f t="shared" si="0"/>
        <v>Outliers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7">
        <v>65.415321604017535</v>
      </c>
      <c r="F61" s="16">
        <v>114.01502971201371</v>
      </c>
      <c r="G61" s="16">
        <v>119.9777146687271</v>
      </c>
      <c r="H61" s="16">
        <v>129.83687964605909</v>
      </c>
      <c r="I61" s="16">
        <v>83.031569240463384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7">
        <v>17.944996467848583</v>
      </c>
      <c r="F62" s="16">
        <v>19.468049669904126</v>
      </c>
      <c r="G62" s="16">
        <v>30.30868840242389</v>
      </c>
      <c r="H62" s="16">
        <v>24.318083767587144</v>
      </c>
      <c r="I62" s="16">
        <v>31.571305314273989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7">
        <v>12.496617278826388</v>
      </c>
      <c r="F63" s="16">
        <v>10.936717655218315</v>
      </c>
      <c r="G63" s="16">
        <v>16.836351655715749</v>
      </c>
      <c r="H63" s="16">
        <v>16.142552326325376</v>
      </c>
      <c r="I63" s="16">
        <v>52.768880888195234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7">
        <v>0</v>
      </c>
      <c r="F64" s="16">
        <v>0</v>
      </c>
      <c r="G64" s="16">
        <v>0</v>
      </c>
      <c r="H64" s="16">
        <v>6.5128921589929414</v>
      </c>
      <c r="I64" s="16">
        <v>4.5409406507791017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7">
        <v>19.205045367779071</v>
      </c>
      <c r="F65" s="16">
        <v>29.734276904574322</v>
      </c>
      <c r="G65" s="16">
        <v>25.045143888622331</v>
      </c>
      <c r="H65" s="16">
        <v>90.152149061976331</v>
      </c>
      <c r="I65" s="16">
        <v>129.18310314001565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7">
        <v>13.029105293834915</v>
      </c>
      <c r="F66" s="16">
        <v>13.430202401451526</v>
      </c>
      <c r="G66" s="16">
        <v>18.173185716332164</v>
      </c>
      <c r="H66" s="16">
        <v>15.535239136206416</v>
      </c>
      <c r="I66" s="16">
        <v>19.150421406306926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7">
        <v>71.260788159421381</v>
      </c>
      <c r="F67" s="16">
        <v>71.318305423428782</v>
      </c>
      <c r="G67" s="16">
        <v>68.139095269062494</v>
      </c>
      <c r="H67" s="16">
        <v>66.283653512253622</v>
      </c>
      <c r="I67" s="16">
        <v>153.68259274713603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7">
        <v>6.7443988216758566</v>
      </c>
      <c r="F68" s="16">
        <v>0.77491652384456511</v>
      </c>
      <c r="G68" s="16">
        <v>7.9190337763140048</v>
      </c>
      <c r="H68" s="16">
        <v>9.1473265959264491</v>
      </c>
      <c r="I68" s="16" t="s">
        <v>189</v>
      </c>
      <c r="J68" s="5" t="str">
        <f t="shared" si="0"/>
        <v>Outliers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7">
        <v>0.12203608601097668</v>
      </c>
      <c r="F69" s="16">
        <v>0</v>
      </c>
      <c r="G69" s="16">
        <v>1.193428623918305</v>
      </c>
      <c r="H69" s="16">
        <v>1.1863519004492897</v>
      </c>
      <c r="I69" s="16">
        <v>1.2570885828421376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7">
        <v>10.771396056563642</v>
      </c>
      <c r="F70" s="16">
        <v>14.552655515016507</v>
      </c>
      <c r="G70" s="16">
        <v>23.149871009378547</v>
      </c>
      <c r="H70" s="16">
        <v>12.199325764648654</v>
      </c>
      <c r="I70" s="16">
        <v>20.100416621677901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7">
        <v>15.431284181949003</v>
      </c>
      <c r="F71" s="16">
        <v>24.404130286670263</v>
      </c>
      <c r="G71" s="16">
        <v>21.994620747944463</v>
      </c>
      <c r="H71" s="16">
        <v>21.26129185447563</v>
      </c>
      <c r="I71" s="16">
        <v>23.895001452784506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7">
        <v>31.036322699405261</v>
      </c>
      <c r="F72" s="16">
        <v>29.438671797020024</v>
      </c>
      <c r="G72" s="16">
        <v>31.124346026674761</v>
      </c>
      <c r="H72" s="16">
        <v>32.910693519196307</v>
      </c>
      <c r="I72" s="16" t="s">
        <v>189</v>
      </c>
      <c r="J72" s="5" t="str">
        <f t="shared" si="0"/>
        <v>Outliers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7">
        <v>16.580582452237568</v>
      </c>
      <c r="F73" s="16">
        <v>12.282224824761942</v>
      </c>
      <c r="G73" s="16">
        <v>13.035982099468242</v>
      </c>
      <c r="H73" s="16">
        <v>15.867601837372916</v>
      </c>
      <c r="I73" s="16">
        <v>19.557958972702309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7">
        <v>4.3788192930216692E-2</v>
      </c>
      <c r="F74" s="16">
        <v>0</v>
      </c>
      <c r="G74" s="16">
        <v>0</v>
      </c>
      <c r="H74" s="16" t="s">
        <v>189</v>
      </c>
      <c r="I74" s="16" t="s">
        <v>189</v>
      </c>
      <c r="J74" s="5" t="str">
        <f t="shared" si="0"/>
        <v>Outliers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7">
        <v>0</v>
      </c>
      <c r="F75" s="16">
        <v>0</v>
      </c>
      <c r="G75" s="16">
        <v>0</v>
      </c>
      <c r="H75" s="16" t="s">
        <v>189</v>
      </c>
      <c r="I75" s="16">
        <v>3.014832978253005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7">
        <v>45.506189903186772</v>
      </c>
      <c r="F76" s="16">
        <v>34.736635386920554</v>
      </c>
      <c r="G76" s="16">
        <v>71.430858109420313</v>
      </c>
      <c r="H76" s="16">
        <v>55.566195267448634</v>
      </c>
      <c r="I76" s="16" t="s">
        <v>189</v>
      </c>
      <c r="J76" s="5" t="str">
        <f t="shared" si="0"/>
        <v>Outliers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7">
        <v>4.490037098650121</v>
      </c>
      <c r="F77" s="16">
        <v>3.851962911877763</v>
      </c>
      <c r="G77" s="16">
        <v>2.9236270389276049</v>
      </c>
      <c r="H77" s="16">
        <v>2.4423773939359741</v>
      </c>
      <c r="I77" s="16" t="s">
        <v>189</v>
      </c>
      <c r="J77" s="5" t="str">
        <f t="shared" si="0"/>
        <v>Outliers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7">
        <v>23.528535446261184</v>
      </c>
      <c r="F78" s="16">
        <v>29.665163645450022</v>
      </c>
      <c r="G78" s="16">
        <v>37.147901440801597</v>
      </c>
      <c r="H78" s="16">
        <v>37.564329344069776</v>
      </c>
      <c r="I78" s="16">
        <v>74.82412806352076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7">
        <v>8.6082326532621884</v>
      </c>
      <c r="F79" s="16">
        <v>17.934068547059237</v>
      </c>
      <c r="G79" s="16">
        <v>32.125240478603864</v>
      </c>
      <c r="H79" s="16">
        <v>25.979797647520687</v>
      </c>
      <c r="I79" s="16" t="s">
        <v>189</v>
      </c>
      <c r="J79" s="5" t="str">
        <f t="shared" si="0"/>
        <v>Outliers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7">
        <v>51.313523017103087</v>
      </c>
      <c r="F80" s="16">
        <v>62.364840881354368</v>
      </c>
      <c r="G80" s="16">
        <v>114.05520645518963</v>
      </c>
      <c r="H80" s="16">
        <v>90.168934342862158</v>
      </c>
      <c r="I80" s="16">
        <v>75.162289174162382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7">
        <v>0</v>
      </c>
      <c r="F81" s="16">
        <v>0</v>
      </c>
      <c r="G81" s="16">
        <v>0</v>
      </c>
      <c r="H81" s="16">
        <v>0.41396716503767667</v>
      </c>
      <c r="I81" s="16" t="s">
        <v>189</v>
      </c>
      <c r="J81" s="5" t="str">
        <f t="shared" si="0"/>
        <v>Outliers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7">
        <v>14.651363884924679</v>
      </c>
      <c r="F82" s="16">
        <v>16.588556013292568</v>
      </c>
      <c r="G82" s="16">
        <v>13.076407262388905</v>
      </c>
      <c r="H82" s="16">
        <v>13.725969074450528</v>
      </c>
      <c r="I82" s="16">
        <v>17.346390990984229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7">
        <v>6.7768455051216927</v>
      </c>
      <c r="F83" s="16">
        <v>13.086486869480947</v>
      </c>
      <c r="G83" s="16">
        <v>8.7259726848702943</v>
      </c>
      <c r="H83" s="16">
        <v>16.79092924437445</v>
      </c>
      <c r="I83" s="16">
        <v>23.320221785838051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7">
        <v>32.949181153489533</v>
      </c>
      <c r="F84" s="16">
        <v>31.776674600524796</v>
      </c>
      <c r="G84" s="16">
        <v>30.281428958710269</v>
      </c>
      <c r="H84" s="16">
        <v>27.935856834981571</v>
      </c>
      <c r="I84" s="16" t="s">
        <v>189</v>
      </c>
      <c r="J84" s="5" t="str">
        <f t="shared" si="1"/>
        <v>Outliers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7">
        <v>24.121843200994814</v>
      </c>
      <c r="F85" s="16">
        <v>22.020862227609697</v>
      </c>
      <c r="G85" s="16">
        <v>40.410621480869565</v>
      </c>
      <c r="H85" s="16">
        <v>38.797804480707057</v>
      </c>
      <c r="I85" s="16">
        <v>68.63879849711499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7">
        <v>11.986469647670853</v>
      </c>
      <c r="F86" s="16">
        <v>9.4297374539316934</v>
      </c>
      <c r="G86" s="16">
        <v>33.642314261653453</v>
      </c>
      <c r="H86" s="16">
        <v>27.033450282129749</v>
      </c>
      <c r="I86" s="16">
        <v>20.688578652100095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7">
        <v>7.5723755777541397</v>
      </c>
      <c r="F87" s="16">
        <v>6.4230420123405789</v>
      </c>
      <c r="G87" s="16">
        <v>4.655225870074176</v>
      </c>
      <c r="H87" s="16">
        <v>7.0846600083158977</v>
      </c>
      <c r="I87" s="16">
        <v>6.9481855026720698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7">
        <v>0.13008227718197904</v>
      </c>
      <c r="F88" s="16">
        <v>3.1563463946797725</v>
      </c>
      <c r="G88" s="16">
        <v>4.9603571357246778</v>
      </c>
      <c r="H88" s="16">
        <v>4.6544511812104803</v>
      </c>
      <c r="I88" s="16">
        <v>7.3087238032208255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7">
        <v>0</v>
      </c>
      <c r="F89" s="16">
        <v>1.0581176449042944</v>
      </c>
      <c r="G89" s="16">
        <v>0</v>
      </c>
      <c r="H89" s="16" t="s">
        <v>189</v>
      </c>
      <c r="I89" s="16" t="s">
        <v>189</v>
      </c>
      <c r="J89" s="5" t="str">
        <f t="shared" si="1"/>
        <v>Outliers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6">
        <v>10.126911197515328</v>
      </c>
      <c r="F90" s="16">
        <v>24.889817796908972</v>
      </c>
      <c r="G90" s="16">
        <v>27.176625892625591</v>
      </c>
      <c r="H90" s="16">
        <v>31.432970441424331</v>
      </c>
      <c r="I90" s="16">
        <v>25.236635887834563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7">
        <v>37.997861294401588</v>
      </c>
      <c r="F91" s="16">
        <v>53.385891688488606</v>
      </c>
      <c r="G91" s="16">
        <v>45.908693529142553</v>
      </c>
      <c r="H91" s="16">
        <v>55.894779689875662</v>
      </c>
      <c r="I91" s="16">
        <v>66.822181563687252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7">
        <v>0.20004372629521089</v>
      </c>
      <c r="F92" s="16">
        <v>1.7013128749120654</v>
      </c>
      <c r="G92" s="16">
        <v>0.21631353313257623</v>
      </c>
      <c r="H92" s="16">
        <v>0.31132703042100041</v>
      </c>
      <c r="I92" s="16" t="s">
        <v>189</v>
      </c>
      <c r="J92" s="5" t="str">
        <f t="shared" si="1"/>
        <v>Outliers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7">
        <v>4.7477420671618127</v>
      </c>
      <c r="F93" s="16">
        <v>15.803622447374249</v>
      </c>
      <c r="G93" s="16">
        <v>26.901232321646091</v>
      </c>
      <c r="H93" s="16">
        <v>21.440602924076803</v>
      </c>
      <c r="I93" s="16" t="s">
        <v>189</v>
      </c>
      <c r="J93" s="5" t="str">
        <f t="shared" si="1"/>
        <v>Outliers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7">
        <v>33.43989324940496</v>
      </c>
      <c r="F94" s="16">
        <v>19.070148652570797</v>
      </c>
      <c r="G94" s="16">
        <v>22.101081593863888</v>
      </c>
      <c r="H94" s="16">
        <v>15.67732973161697</v>
      </c>
      <c r="I94" s="16">
        <v>25.789885345754207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7">
        <v>28.952261118977155</v>
      </c>
      <c r="F95" s="16">
        <v>39.179506356125444</v>
      </c>
      <c r="G95" s="16">
        <v>42.089304742680582</v>
      </c>
      <c r="H95" s="16">
        <v>53.833595060670575</v>
      </c>
      <c r="I95" s="16">
        <v>93.301516476651571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7">
        <v>43.259803275028865</v>
      </c>
      <c r="F96" s="16">
        <v>49.711782227322686</v>
      </c>
      <c r="G96" s="16">
        <v>46.699044755925676</v>
      </c>
      <c r="H96" s="16">
        <v>46.181934960951892</v>
      </c>
      <c r="I96" s="16">
        <v>23.07186544978893</v>
      </c>
      <c r="J96" s="5" t="str">
        <f t="shared" si="1"/>
        <v>Normal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7">
        <v>68.243829539738968</v>
      </c>
      <c r="F97" s="16">
        <v>2.3309993565251719</v>
      </c>
      <c r="G97" s="16">
        <v>1.2115209911612734</v>
      </c>
      <c r="H97" s="16">
        <v>0.55512310199088166</v>
      </c>
      <c r="I97" s="16">
        <v>36.483059507343739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7">
        <v>24.809276057382267</v>
      </c>
      <c r="F98" s="16">
        <v>30.474445472548233</v>
      </c>
      <c r="G98" s="16">
        <v>29.87869902768</v>
      </c>
      <c r="H98" s="16">
        <v>20.894924462425713</v>
      </c>
      <c r="I98" s="16" t="s">
        <v>189</v>
      </c>
      <c r="J98" s="5" t="str">
        <f t="shared" si="1"/>
        <v>Outliers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7">
        <v>26.098631448008817</v>
      </c>
      <c r="F99" s="16">
        <v>33.429037224517764</v>
      </c>
      <c r="G99" s="16">
        <v>43.644247204045236</v>
      </c>
      <c r="H99" s="16">
        <v>34.663425391147094</v>
      </c>
      <c r="I99" s="16">
        <v>42.197132726628055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7">
        <v>28.484434059424853</v>
      </c>
      <c r="F100" s="16">
        <v>22.355760371452281</v>
      </c>
      <c r="G100" s="16">
        <v>24.57596632435645</v>
      </c>
      <c r="H100" s="16">
        <v>28.78834599519066</v>
      </c>
      <c r="I100" s="16">
        <v>30.846063636629861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7">
        <v>7.7027251970666128</v>
      </c>
      <c r="F101" s="16">
        <v>22.618979966982465</v>
      </c>
      <c r="G101" s="16">
        <v>191.61426662045011</v>
      </c>
      <c r="H101" s="16">
        <v>20.900651234199255</v>
      </c>
      <c r="I101" s="16">
        <v>48.700653598431813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7">
        <v>14.699278597456905</v>
      </c>
      <c r="F102" s="16">
        <v>16.458893995413245</v>
      </c>
      <c r="G102" s="16">
        <v>77.703324118468387</v>
      </c>
      <c r="H102" s="16">
        <v>28.677341039408745</v>
      </c>
      <c r="I102" s="16">
        <v>80.49213201096498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7">
        <v>71.000145265539686</v>
      </c>
      <c r="F103" s="16">
        <v>65.418483408082068</v>
      </c>
      <c r="G103" s="16">
        <v>90.50411966239794</v>
      </c>
      <c r="H103" s="16">
        <v>64.42703277827033</v>
      </c>
      <c r="I103" s="16" t="s">
        <v>189</v>
      </c>
      <c r="J103" s="5" t="str">
        <f t="shared" si="1"/>
        <v>Outliers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7">
        <v>68.185218553324518</v>
      </c>
      <c r="F104" s="16">
        <v>123.20157732456926</v>
      </c>
      <c r="G104" s="16">
        <v>129.06366146674208</v>
      </c>
      <c r="H104" s="16">
        <v>155.56137495811507</v>
      </c>
      <c r="I104" s="16">
        <v>143.69716485112562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7">
        <v>62.478648497451331</v>
      </c>
      <c r="F105" s="16">
        <v>84.660668900510871</v>
      </c>
      <c r="G105" s="16">
        <v>56.68041216507752</v>
      </c>
      <c r="H105" s="16">
        <v>34.633013542597077</v>
      </c>
      <c r="I105" s="16">
        <v>87.665648128848886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7">
        <v>22.35283349821043</v>
      </c>
      <c r="F106" s="16">
        <v>19.25568708974961</v>
      </c>
      <c r="G106" s="16">
        <v>19.171219910486961</v>
      </c>
      <c r="H106" s="16">
        <v>59.657012120760029</v>
      </c>
      <c r="I106" s="16">
        <v>73.608295972162068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7">
        <v>18.885278777629015</v>
      </c>
      <c r="F107" s="16">
        <v>28.278511099063198</v>
      </c>
      <c r="G107" s="16">
        <v>49.605265842932766</v>
      </c>
      <c r="H107" s="16">
        <v>51.9280769292237</v>
      </c>
      <c r="I107" s="16">
        <v>43.205485499927853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7">
        <v>3.0745091768841726</v>
      </c>
      <c r="F108" s="16">
        <v>1.8928809998949643</v>
      </c>
      <c r="G108" s="16">
        <v>71.535695634183455</v>
      </c>
      <c r="H108" s="16">
        <v>94.88953190026389</v>
      </c>
      <c r="I108" s="16">
        <v>145.07468919734461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7">
        <v>52.871512958160132</v>
      </c>
      <c r="F109" s="16">
        <v>64.307219178494535</v>
      </c>
      <c r="G109" s="16">
        <v>27.590813038330754</v>
      </c>
      <c r="H109" s="16">
        <v>28.795794875478538</v>
      </c>
      <c r="I109" s="16">
        <v>62.879864401496263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7">
        <v>16.409192783842439</v>
      </c>
      <c r="F110" s="16">
        <v>16.23575946109214</v>
      </c>
      <c r="G110" s="16">
        <v>24.801365975803606</v>
      </c>
      <c r="H110" s="16">
        <v>23.119132073141859</v>
      </c>
      <c r="I110" s="16">
        <v>98.842798907220924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7">
        <v>21.546663483381675</v>
      </c>
      <c r="F111" s="16">
        <v>18.869895018170094</v>
      </c>
      <c r="G111" s="16">
        <v>20.606143030018913</v>
      </c>
      <c r="H111" s="16">
        <v>22.872785837101606</v>
      </c>
      <c r="I111" s="16">
        <v>28.922885046429716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7">
        <v>0</v>
      </c>
      <c r="F112" s="16">
        <v>1.1852175816335124E-2</v>
      </c>
      <c r="G112" s="16">
        <v>0</v>
      </c>
      <c r="H112" s="16">
        <v>3.6507711065845818</v>
      </c>
      <c r="I112" s="16">
        <v>5.5402652672671717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7">
        <v>12.82275314101177</v>
      </c>
      <c r="F113" s="16">
        <v>15.066667378709713</v>
      </c>
      <c r="G113" s="16">
        <v>10.121565538855814</v>
      </c>
      <c r="H113" s="16">
        <v>14.909648408514938</v>
      </c>
      <c r="I113" s="16">
        <v>14.523121659235905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7">
        <v>8.9039502413489426</v>
      </c>
      <c r="F114" s="16">
        <v>9.8978842289067668</v>
      </c>
      <c r="G114" s="16">
        <v>9.7817055813834131</v>
      </c>
      <c r="H114" s="16" t="s">
        <v>189</v>
      </c>
      <c r="I114" s="16" t="s">
        <v>189</v>
      </c>
      <c r="J114" s="5" t="str">
        <f t="shared" si="1"/>
        <v>Outliers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7">
        <v>31.867615206755151</v>
      </c>
      <c r="F115" s="16">
        <v>116.35138387474315</v>
      </c>
      <c r="G115" s="16">
        <v>218.09604270032654</v>
      </c>
      <c r="H115" s="16">
        <v>260.22661641754161</v>
      </c>
      <c r="I115" s="16">
        <v>224.42821675421621</v>
      </c>
      <c r="J115" s="5" t="str">
        <f t="shared" si="1"/>
        <v>Outliers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7">
        <v>20.532625114780668</v>
      </c>
      <c r="F116" s="16">
        <v>10.594740172056333</v>
      </c>
      <c r="G116" s="16">
        <v>17.405210796080333</v>
      </c>
      <c r="H116" s="16">
        <v>25.774620151936375</v>
      </c>
      <c r="I116" s="16" t="s">
        <v>189</v>
      </c>
      <c r="J116" s="5" t="str">
        <f t="shared" si="1"/>
        <v>Outliers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7">
        <v>14.071837097129231</v>
      </c>
      <c r="F117" s="16">
        <v>27.955018910391409</v>
      </c>
      <c r="G117" s="16">
        <v>37.931602945556868</v>
      </c>
      <c r="H117" s="16">
        <v>31.242717832538023</v>
      </c>
      <c r="I117" s="16" t="s">
        <v>189</v>
      </c>
      <c r="J117" s="5" t="str">
        <f t="shared" si="1"/>
        <v>Outliers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7">
        <v>30.195079432076739</v>
      </c>
      <c r="F118" s="16">
        <v>36.068405558571826</v>
      </c>
      <c r="G118" s="16">
        <v>141.01038072924902</v>
      </c>
      <c r="H118" s="16">
        <v>162.31518494684602</v>
      </c>
      <c r="I118" s="16">
        <v>181.87515176240208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7">
        <v>15.913133438436295</v>
      </c>
      <c r="F119" s="16">
        <v>13.721038950420654</v>
      </c>
      <c r="G119" s="16">
        <v>13.852954389026733</v>
      </c>
      <c r="H119" s="16">
        <v>13.073821696641007</v>
      </c>
      <c r="I119" s="16">
        <v>14.409717554522702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7">
        <v>10.205286004107812</v>
      </c>
      <c r="F120" s="16">
        <v>14.588126381664525</v>
      </c>
      <c r="G120" s="16">
        <v>11.780892436324965</v>
      </c>
      <c r="H120" s="16">
        <v>18.614172384868542</v>
      </c>
      <c r="I120" s="16">
        <v>27.185059129413737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7">
        <v>31.992484865929555</v>
      </c>
      <c r="F121" s="16">
        <v>16.275256657577795</v>
      </c>
      <c r="G121" s="16">
        <v>33.428273837851627</v>
      </c>
      <c r="H121" s="16">
        <v>19.082327810433103</v>
      </c>
      <c r="I121" s="16">
        <v>17.74602340748682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7">
        <v>6.1779354014200418</v>
      </c>
      <c r="F122" s="16">
        <v>0</v>
      </c>
      <c r="G122" s="16">
        <v>0</v>
      </c>
      <c r="H122" s="16" t="s">
        <v>189</v>
      </c>
      <c r="I122" s="16" t="s">
        <v>189</v>
      </c>
      <c r="J122" s="5" t="str">
        <f t="shared" si="1"/>
        <v>Outliers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7">
        <v>18.598317400343593</v>
      </c>
      <c r="F123" s="16">
        <v>63.08481402786088</v>
      </c>
      <c r="G123" s="16">
        <v>79.846153614882112</v>
      </c>
      <c r="H123" s="16">
        <v>26.671413231097969</v>
      </c>
      <c r="I123" s="16">
        <v>0.89018589652392466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7">
        <v>0</v>
      </c>
      <c r="F124" s="16">
        <v>0</v>
      </c>
      <c r="G124" s="16">
        <v>0</v>
      </c>
      <c r="H124" s="16" t="s">
        <v>189</v>
      </c>
      <c r="I124" s="16">
        <v>0.29550033579583612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7">
        <v>55.764697117660873</v>
      </c>
      <c r="F125" s="16">
        <v>65.552851953113517</v>
      </c>
      <c r="G125" s="16">
        <v>83.758712713059609</v>
      </c>
      <c r="H125" s="16">
        <v>88.562815303161571</v>
      </c>
      <c r="I125" s="16">
        <v>116.98246127720182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7">
        <v>30.265653072427714</v>
      </c>
      <c r="F126" s="16">
        <v>53.180123959497159</v>
      </c>
      <c r="G126" s="16">
        <v>78.226677870307512</v>
      </c>
      <c r="H126" s="16">
        <v>56.014924079226319</v>
      </c>
      <c r="I126" s="16">
        <v>47.464747668139424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7">
        <v>14.402824468067214</v>
      </c>
      <c r="F127" s="16">
        <v>13.001014164844662</v>
      </c>
      <c r="G127" s="16">
        <v>8.3361959411495352</v>
      </c>
      <c r="H127" s="16">
        <v>4.9591994783078137</v>
      </c>
      <c r="I127" s="16">
        <v>3.1212231085327531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7">
        <v>13.38577049472946</v>
      </c>
      <c r="F128" s="16">
        <v>15.373479573752277</v>
      </c>
      <c r="G128" s="16">
        <v>60.426681202476537</v>
      </c>
      <c r="H128" s="16">
        <v>47.0125069226508</v>
      </c>
      <c r="I128" s="16">
        <v>87.526568388564016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7">
        <v>26.347569208296701</v>
      </c>
      <c r="F129" s="16">
        <v>29.422418763590152</v>
      </c>
      <c r="G129" s="16">
        <v>49.213531712990864</v>
      </c>
      <c r="H129" s="16">
        <v>43.088650706296868</v>
      </c>
      <c r="I129" s="16">
        <v>156.69274858852927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7">
        <v>14.666010197220871</v>
      </c>
      <c r="F130" s="16">
        <v>15.074841857606787</v>
      </c>
      <c r="G130" s="16">
        <v>13.357412993024274</v>
      </c>
      <c r="H130" s="16">
        <v>14.117312038801911</v>
      </c>
      <c r="I130" s="16">
        <v>16.887608648498833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7">
        <v>0</v>
      </c>
      <c r="F131" s="16">
        <v>2.2788492824790021</v>
      </c>
      <c r="G131" s="16">
        <v>3.3447379117006588</v>
      </c>
      <c r="H131" s="16">
        <v>10.945317573684365</v>
      </c>
      <c r="I131" s="16" t="s">
        <v>189</v>
      </c>
      <c r="J131" s="5" t="str">
        <f t="shared" si="1"/>
        <v>Outliers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7">
        <v>7.0282160035467545</v>
      </c>
      <c r="F132" s="16">
        <v>6.8921892855667677</v>
      </c>
      <c r="G132" s="16">
        <v>10.363823122949169</v>
      </c>
      <c r="H132" s="16">
        <v>5.7844551975194953</v>
      </c>
      <c r="I132" s="16">
        <v>14.190383088744037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7">
        <v>4.3050754902275683</v>
      </c>
      <c r="F133" s="16">
        <v>10.782706804711978</v>
      </c>
      <c r="G133" s="16">
        <v>20.342388481230333</v>
      </c>
      <c r="H133" s="16">
        <v>12.32864086593321</v>
      </c>
      <c r="I133" s="16">
        <v>51.082292691707664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7">
        <v>8.3842056169495738</v>
      </c>
      <c r="F134" s="16">
        <v>38.429831810790418</v>
      </c>
      <c r="G134" s="16">
        <v>38.869872188153728</v>
      </c>
      <c r="H134" s="16">
        <v>29.05694858673748</v>
      </c>
      <c r="I134" s="16">
        <v>25.912274796131232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7">
        <v>0</v>
      </c>
      <c r="F135" s="16">
        <v>0</v>
      </c>
      <c r="G135" s="16">
        <v>0</v>
      </c>
      <c r="H135" s="16" t="s">
        <v>189</v>
      </c>
      <c r="I135" s="16" t="s">
        <v>189</v>
      </c>
      <c r="J135" s="5" t="str">
        <f t="shared" si="1"/>
        <v>Outliers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7">
        <v>4.8470239103087192</v>
      </c>
      <c r="F136" s="16">
        <v>23.781920370814259</v>
      </c>
      <c r="G136" s="16">
        <v>60.594226564937848</v>
      </c>
      <c r="H136" s="16">
        <v>52.641074038024087</v>
      </c>
      <c r="I136" s="16">
        <v>176.766716652909</v>
      </c>
      <c r="J136" s="5" t="str">
        <f t="shared" si="1"/>
        <v>Outliers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7">
        <v>20.908155380065644</v>
      </c>
      <c r="F137" s="16">
        <v>25.029446338524313</v>
      </c>
      <c r="G137" s="16">
        <v>28.719966160937172</v>
      </c>
      <c r="H137" s="16">
        <v>34.467695371094507</v>
      </c>
      <c r="I137" s="16">
        <v>34.285668725661338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7">
        <v>94.020392642778035</v>
      </c>
      <c r="F138" s="16">
        <v>120.05345916445859</v>
      </c>
      <c r="G138" s="16">
        <v>46.794544195010658</v>
      </c>
      <c r="H138" s="16">
        <v>17.508338266351519</v>
      </c>
      <c r="I138" s="16">
        <v>26.431051741908885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7">
        <v>0</v>
      </c>
      <c r="F139" s="16">
        <v>0</v>
      </c>
      <c r="G139" s="16">
        <v>0.4213652954806138</v>
      </c>
      <c r="H139" s="16">
        <v>17.538652832406108</v>
      </c>
      <c r="I139" s="16" t="s">
        <v>189</v>
      </c>
      <c r="J139" s="5" t="str">
        <f t="shared" si="1"/>
        <v>Outliers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7">
        <v>10.373642848742595</v>
      </c>
      <c r="F140" s="16">
        <v>8.8182908649286382</v>
      </c>
      <c r="G140" s="16">
        <v>11.268669704267548</v>
      </c>
      <c r="H140" s="16">
        <v>12.15635492259187</v>
      </c>
      <c r="I140" s="16">
        <v>2.1401711054183381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7">
        <v>13.398748110305069</v>
      </c>
      <c r="F141" s="16">
        <v>15.639897429137154</v>
      </c>
      <c r="G141" s="16">
        <v>16.809128922114589</v>
      </c>
      <c r="H141" s="16">
        <v>119.90052377691661</v>
      </c>
      <c r="I141" s="16">
        <v>204.19704918032787</v>
      </c>
      <c r="J141" s="5" t="str">
        <f t="shared" si="1"/>
        <v>Outliers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7">
        <v>10.289687345713832</v>
      </c>
      <c r="F142" s="16">
        <v>11.847017222477112</v>
      </c>
      <c r="G142" s="16">
        <v>15.736426160892277</v>
      </c>
      <c r="H142" s="16">
        <v>15.474642262364814</v>
      </c>
      <c r="I142" s="16">
        <v>22.340101901917045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7">
        <v>43.516670182466029</v>
      </c>
      <c r="F143" s="16">
        <v>49.151372614920987</v>
      </c>
      <c r="G143" s="16">
        <v>52.118623752616713</v>
      </c>
      <c r="H143" s="16">
        <v>59.87997164579469</v>
      </c>
      <c r="I143" s="16">
        <v>89.530569746129544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7">
        <v>46.405524130762338</v>
      </c>
      <c r="F144" s="16">
        <v>183.4427052145688</v>
      </c>
      <c r="G144" s="16">
        <v>225.88739545115953</v>
      </c>
      <c r="H144" s="16">
        <v>246.75813758631199</v>
      </c>
      <c r="I144" s="16">
        <v>307.25409269710963</v>
      </c>
      <c r="J144" s="5" t="str">
        <f t="shared" si="1"/>
        <v>Outliers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7">
        <v>33.337431878571451</v>
      </c>
      <c r="F145" s="16">
        <v>35.495586891769186</v>
      </c>
      <c r="G145" s="16">
        <v>41.601770348521008</v>
      </c>
      <c r="H145" s="16">
        <v>37.444112635598785</v>
      </c>
      <c r="I145" s="16">
        <v>20.813173281360736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7">
        <v>0</v>
      </c>
      <c r="F146" s="16">
        <v>0</v>
      </c>
      <c r="G146" s="16">
        <v>4.3720241133891509E-3</v>
      </c>
      <c r="H146" s="16" t="s">
        <v>189</v>
      </c>
      <c r="I146" s="16" t="s">
        <v>189</v>
      </c>
      <c r="J146" s="5" t="str">
        <f t="shared" ref="J146:J160" si="2">IF(AND(I146&lt;$M$21,I146&gt;$M$22),"Normal","Outliers")</f>
        <v>Outliers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7">
        <v>4.6425389787821629</v>
      </c>
      <c r="F147" s="16">
        <v>11.163106334232706</v>
      </c>
      <c r="G147" s="16">
        <v>43.480332917045438</v>
      </c>
      <c r="H147" s="16">
        <v>45.541082831549055</v>
      </c>
      <c r="I147" s="16">
        <v>79.301329921509662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7">
        <v>29.308000626848518</v>
      </c>
      <c r="F148" s="16">
        <v>60.046576624275737</v>
      </c>
      <c r="G148" s="16">
        <v>80.54058957648823</v>
      </c>
      <c r="H148" s="16">
        <v>89.406835250001606</v>
      </c>
      <c r="I148" s="16">
        <v>133.20193749999999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7">
        <v>30.585625531912587</v>
      </c>
      <c r="F149" s="16">
        <v>25.699052227367577</v>
      </c>
      <c r="G149" s="16">
        <v>40.988005166222649</v>
      </c>
      <c r="H149" s="16">
        <v>24.185830973771427</v>
      </c>
      <c r="I149" s="16">
        <v>35.296408795655417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7">
        <v>0</v>
      </c>
      <c r="F150" s="16">
        <v>0</v>
      </c>
      <c r="G150" s="16">
        <v>0</v>
      </c>
      <c r="H150" s="16" t="s">
        <v>189</v>
      </c>
      <c r="I150" s="16">
        <v>126.41216912036694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7">
        <v>14.805675527888551</v>
      </c>
      <c r="F151" s="16">
        <v>13.351550910061951</v>
      </c>
      <c r="G151" s="16">
        <v>10.211388385636269</v>
      </c>
      <c r="H151" s="16">
        <v>8.8136205771553513</v>
      </c>
      <c r="I151" s="16">
        <v>8.8330452876376988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7">
        <v>52.825951669856835</v>
      </c>
      <c r="F152" s="16">
        <v>48.486315860331004</v>
      </c>
      <c r="G152" s="16">
        <v>41.570334861964085</v>
      </c>
      <c r="H152" s="16">
        <v>35.672083125862365</v>
      </c>
      <c r="I152" s="16">
        <v>48.281636924288151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7">
        <v>18.478193795484895</v>
      </c>
      <c r="F153" s="16">
        <v>23.107973247224354</v>
      </c>
      <c r="G153" s="16">
        <v>38.777718390841436</v>
      </c>
      <c r="H153" s="16">
        <v>24.012994701870106</v>
      </c>
      <c r="I153" s="16">
        <v>84.380348925410871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7">
        <v>0.29528380927380871</v>
      </c>
      <c r="F154" s="16">
        <v>0.24613106989277075</v>
      </c>
      <c r="G154" s="16">
        <v>0</v>
      </c>
      <c r="H154" s="16" t="s">
        <v>189</v>
      </c>
      <c r="I154" s="16">
        <v>38.4968871706131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7">
        <v>34.742293679946272</v>
      </c>
      <c r="F155" s="16">
        <v>28.167061455260292</v>
      </c>
      <c r="G155" s="16">
        <v>36.596630044899442</v>
      </c>
      <c r="H155" s="16">
        <v>29.742497143681369</v>
      </c>
      <c r="I155" s="16">
        <v>87.945415569366901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7">
        <v>16.001738269187634</v>
      </c>
      <c r="F156" s="16">
        <v>12.872020697403304</v>
      </c>
      <c r="G156" s="16">
        <v>10.770036797040889</v>
      </c>
      <c r="H156" s="16">
        <v>12.029981327332568</v>
      </c>
      <c r="I156" s="16">
        <v>22.930645576013593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7">
        <v>2.0447380939293414</v>
      </c>
      <c r="F157" s="16">
        <v>0.44283536504384557</v>
      </c>
      <c r="G157" s="16">
        <v>0</v>
      </c>
      <c r="H157" s="16" t="s">
        <v>189</v>
      </c>
      <c r="I157" s="16" t="s">
        <v>189</v>
      </c>
      <c r="J157" s="5" t="str">
        <f t="shared" si="2"/>
        <v>Outliers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7">
        <v>1.6647597548625912</v>
      </c>
      <c r="F158" s="16">
        <v>14.907658728307448</v>
      </c>
      <c r="G158" s="16">
        <v>40.73070716062967</v>
      </c>
      <c r="H158" s="16">
        <v>38.853548378052771</v>
      </c>
      <c r="I158" s="16">
        <v>46.466260648810739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7">
        <v>118.68675164980016</v>
      </c>
      <c r="F159" s="16">
        <v>159.86296840736608</v>
      </c>
      <c r="G159" s="16">
        <v>169.33711458542462</v>
      </c>
      <c r="H159" s="16">
        <v>207.11644596147164</v>
      </c>
      <c r="I159" s="16">
        <v>280.85958095726278</v>
      </c>
      <c r="J159" s="5" t="str">
        <f t="shared" si="2"/>
        <v>Outliers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7">
        <v>119.4414305930303</v>
      </c>
      <c r="F160" s="16">
        <v>131.34552885234481</v>
      </c>
      <c r="G160" s="16">
        <v>136.57872191918759</v>
      </c>
      <c r="H160" s="16">
        <v>138.28448311845335</v>
      </c>
      <c r="I160" s="16">
        <v>138.45490480781956</v>
      </c>
      <c r="J160" s="5" t="str">
        <f t="shared" si="2"/>
        <v>Normal</v>
      </c>
    </row>
    <row r="171" spans="20:20" x14ac:dyDescent="0.2">
      <c r="T171" s="1">
        <f>96-34</f>
        <v>62</v>
      </c>
    </row>
  </sheetData>
  <autoFilter ref="A3:J160" xr:uid="{00000000-0009-0000-0000-000002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Indica. 01</vt:lpstr>
      <vt:lpstr>Indica. 02</vt:lpstr>
      <vt:lpstr>Indica. 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Chaves</cp:lastModifiedBy>
  <dcterms:created xsi:type="dcterms:W3CDTF">2022-12-13T13:41:51Z</dcterms:created>
  <dcterms:modified xsi:type="dcterms:W3CDTF">2024-01-29T21:52:25Z</dcterms:modified>
</cp:coreProperties>
</file>