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APESPA\Projetos\Monitor ODS\Projeto 2024\Base de Dados ODS - Construção Indicadores\ODS 17\"/>
    </mc:Choice>
  </mc:AlternateContent>
  <xr:revisionPtr revIDLastSave="0" documentId="13_ncr:1_{12D712E7-0B9E-4642-9637-D83B948292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álculo IDS" sheetId="1" r:id="rId1"/>
    <sheet name="Outliers" sheetId="2" r:id="rId2"/>
    <sheet name="Máximo e Mínimo" sheetId="3" r:id="rId3"/>
  </sheets>
  <definedNames>
    <definedName name="_xlnm._FilterDatabase" localSheetId="0" hidden="1">'Cálculo IDS'!$H$5:$J$162</definedName>
    <definedName name="_xlnm._FilterDatabase" localSheetId="1" hidden="1">Outliers!$A$5:$B$149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H21" i="1"/>
  <c r="I21" i="1"/>
  <c r="J21" i="1"/>
  <c r="H22" i="1"/>
  <c r="I22" i="1"/>
  <c r="J22" i="1"/>
  <c r="H23" i="1"/>
  <c r="I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I33" i="1"/>
  <c r="H34" i="1"/>
  <c r="I34" i="1"/>
  <c r="J34" i="1"/>
  <c r="H35" i="1"/>
  <c r="I35" i="1"/>
  <c r="J35" i="1"/>
  <c r="H36" i="1"/>
  <c r="I36" i="1"/>
  <c r="J36" i="1"/>
  <c r="H37" i="1"/>
  <c r="J37" i="1"/>
  <c r="H38" i="1"/>
  <c r="I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H45" i="1"/>
  <c r="I45" i="1"/>
  <c r="J45" i="1"/>
  <c r="H46" i="1"/>
  <c r="I46" i="1"/>
  <c r="J46" i="1"/>
  <c r="H47" i="1"/>
  <c r="I47" i="1"/>
  <c r="J47" i="1"/>
  <c r="I48" i="1"/>
  <c r="H49" i="1"/>
  <c r="I49" i="1"/>
  <c r="J49" i="1"/>
  <c r="H50" i="1"/>
  <c r="I50" i="1"/>
  <c r="J50" i="1"/>
  <c r="H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I60" i="1"/>
  <c r="H61" i="1"/>
  <c r="I61" i="1"/>
  <c r="J61" i="1"/>
  <c r="H62" i="1"/>
  <c r="I62" i="1"/>
  <c r="H63" i="1"/>
  <c r="I63" i="1"/>
  <c r="J63" i="1"/>
  <c r="H64" i="1"/>
  <c r="I64" i="1"/>
  <c r="J64" i="1"/>
  <c r="H65" i="1"/>
  <c r="I65" i="1"/>
  <c r="J65" i="1"/>
  <c r="I66" i="1"/>
  <c r="J66" i="1"/>
  <c r="H67" i="1"/>
  <c r="I67" i="1"/>
  <c r="J67" i="1"/>
  <c r="H68" i="1"/>
  <c r="I68" i="1"/>
  <c r="J68" i="1"/>
  <c r="H69" i="1"/>
  <c r="I69" i="1"/>
  <c r="J69" i="1"/>
  <c r="I70" i="1"/>
  <c r="H71" i="1"/>
  <c r="I71" i="1"/>
  <c r="J71" i="1"/>
  <c r="H72" i="1"/>
  <c r="I72" i="1"/>
  <c r="J72" i="1"/>
  <c r="H73" i="1"/>
  <c r="I73" i="1"/>
  <c r="J73" i="1"/>
  <c r="I74" i="1"/>
  <c r="H75" i="1"/>
  <c r="I75" i="1"/>
  <c r="J75" i="1"/>
  <c r="H76" i="1"/>
  <c r="I76" i="1"/>
  <c r="H77" i="1"/>
  <c r="I77" i="1"/>
  <c r="J77" i="1"/>
  <c r="I78" i="1"/>
  <c r="H79" i="1"/>
  <c r="I79" i="1"/>
  <c r="H80" i="1"/>
  <c r="I80" i="1"/>
  <c r="J80" i="1"/>
  <c r="I81" i="1"/>
  <c r="H82" i="1"/>
  <c r="I82" i="1"/>
  <c r="J82" i="1"/>
  <c r="H83" i="1"/>
  <c r="I83" i="1"/>
  <c r="H84" i="1"/>
  <c r="I84" i="1"/>
  <c r="J84" i="1"/>
  <c r="H85" i="1"/>
  <c r="I85" i="1"/>
  <c r="J85" i="1"/>
  <c r="I86" i="1"/>
  <c r="H87" i="1"/>
  <c r="I87" i="1"/>
  <c r="J87" i="1"/>
  <c r="H88" i="1"/>
  <c r="I88" i="1"/>
  <c r="J88" i="1"/>
  <c r="I89" i="1"/>
  <c r="J89" i="1"/>
  <c r="H90" i="1"/>
  <c r="I90" i="1"/>
  <c r="J90" i="1"/>
  <c r="I91" i="1"/>
  <c r="H92" i="1"/>
  <c r="I92" i="1"/>
  <c r="J92" i="1"/>
  <c r="H93" i="1"/>
  <c r="I93" i="1"/>
  <c r="J93" i="1"/>
  <c r="H94" i="1"/>
  <c r="I94" i="1"/>
  <c r="I95" i="1"/>
  <c r="H96" i="1"/>
  <c r="I96" i="1"/>
  <c r="J96" i="1"/>
  <c r="H97" i="1"/>
  <c r="I97" i="1"/>
  <c r="J97" i="1"/>
  <c r="H98" i="1"/>
  <c r="I98" i="1"/>
  <c r="J98" i="1"/>
  <c r="H99" i="1"/>
  <c r="I99" i="1"/>
  <c r="J99" i="1"/>
  <c r="I100" i="1"/>
  <c r="H101" i="1"/>
  <c r="I101" i="1"/>
  <c r="J101" i="1"/>
  <c r="H102" i="1"/>
  <c r="I102" i="1"/>
  <c r="J102" i="1"/>
  <c r="H103" i="1"/>
  <c r="J103" i="1"/>
  <c r="H104" i="1"/>
  <c r="I104" i="1"/>
  <c r="J104" i="1"/>
  <c r="H105" i="1"/>
  <c r="I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I116" i="1"/>
  <c r="H117" i="1"/>
  <c r="I117" i="1"/>
  <c r="I118" i="1"/>
  <c r="H120" i="1"/>
  <c r="I120" i="1"/>
  <c r="H121" i="1"/>
  <c r="I121" i="1"/>
  <c r="J121" i="1"/>
  <c r="H122" i="1"/>
  <c r="I122" i="1"/>
  <c r="J122" i="1"/>
  <c r="H123" i="1"/>
  <c r="J123" i="1"/>
  <c r="I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J129" i="1"/>
  <c r="H130" i="1"/>
  <c r="I130" i="1"/>
  <c r="J130" i="1"/>
  <c r="H131" i="1"/>
  <c r="J131" i="1"/>
  <c r="H132" i="1"/>
  <c r="I132" i="1"/>
  <c r="J132" i="1"/>
  <c r="I133" i="1"/>
  <c r="H134" i="1"/>
  <c r="I134" i="1"/>
  <c r="J134" i="1"/>
  <c r="H135" i="1"/>
  <c r="I135" i="1"/>
  <c r="J135" i="1"/>
  <c r="H136" i="1"/>
  <c r="I136" i="1"/>
  <c r="J136" i="1"/>
  <c r="H137" i="1"/>
  <c r="I137" i="1"/>
  <c r="H138" i="1"/>
  <c r="I138" i="1"/>
  <c r="H139" i="1"/>
  <c r="I139" i="1"/>
  <c r="J139" i="1"/>
  <c r="H140" i="1"/>
  <c r="I140" i="1"/>
  <c r="J140" i="1"/>
  <c r="I141" i="1"/>
  <c r="H142" i="1"/>
  <c r="I142" i="1"/>
  <c r="J142" i="1"/>
  <c r="H143" i="1"/>
  <c r="I143" i="1"/>
  <c r="H144" i="1"/>
  <c r="I144" i="1"/>
  <c r="J144" i="1"/>
  <c r="H145" i="1"/>
  <c r="I145" i="1"/>
  <c r="J145" i="1"/>
  <c r="H146" i="1"/>
  <c r="I146" i="1"/>
  <c r="H147" i="1"/>
  <c r="I147" i="1"/>
  <c r="J147" i="1"/>
  <c r="H148" i="1"/>
  <c r="I148" i="1"/>
  <c r="H149" i="1"/>
  <c r="I149" i="1"/>
  <c r="J149" i="1"/>
  <c r="H150" i="1"/>
  <c r="I150" i="1"/>
  <c r="J150" i="1"/>
  <c r="H151" i="1"/>
  <c r="I151" i="1"/>
  <c r="J151" i="1"/>
  <c r="H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I159" i="1"/>
  <c r="H160" i="1"/>
  <c r="I160" i="1"/>
  <c r="J160" i="1"/>
  <c r="H161" i="1"/>
  <c r="I161" i="1"/>
  <c r="H162" i="1"/>
  <c r="J162" i="1"/>
  <c r="J19" i="1"/>
  <c r="I19" i="1"/>
  <c r="H19" i="1"/>
  <c r="D8" i="3" l="1"/>
  <c r="D7" i="3"/>
  <c r="E8" i="2"/>
  <c r="E7" i="2"/>
  <c r="E6" i="2"/>
  <c r="K20" i="1"/>
  <c r="K89" i="1"/>
  <c r="K141" i="1"/>
  <c r="K150" i="1"/>
  <c r="M20" i="1"/>
  <c r="M23" i="1"/>
  <c r="M27" i="1"/>
  <c r="M35" i="1"/>
  <c r="M43" i="1"/>
  <c r="M44" i="1"/>
  <c r="M59" i="1"/>
  <c r="M63" i="1"/>
  <c r="M82" i="1"/>
  <c r="M103" i="1"/>
  <c r="M105" i="1"/>
  <c r="M106" i="1"/>
  <c r="M117" i="1"/>
  <c r="M120" i="1"/>
  <c r="M146" i="1"/>
  <c r="M161" i="1"/>
  <c r="M162" i="1"/>
  <c r="L26" i="1"/>
  <c r="L28" i="1"/>
  <c r="L29" i="1"/>
  <c r="L37" i="1"/>
  <c r="L43" i="1"/>
  <c r="L51" i="1"/>
  <c r="L54" i="1"/>
  <c r="L57" i="1"/>
  <c r="L84" i="1"/>
  <c r="L98" i="1"/>
  <c r="L108" i="1"/>
  <c r="L109" i="1"/>
  <c r="L119" i="1"/>
  <c r="L120" i="1"/>
  <c r="L123" i="1"/>
  <c r="L129" i="1"/>
  <c r="L152" i="1"/>
  <c r="L155" i="1"/>
  <c r="L162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4" i="1"/>
  <c r="M25" i="1"/>
  <c r="M26" i="1"/>
  <c r="M28" i="1"/>
  <c r="M29" i="1"/>
  <c r="M30" i="1"/>
  <c r="M31" i="1"/>
  <c r="M32" i="1"/>
  <c r="M33" i="1"/>
  <c r="M34" i="1"/>
  <c r="M36" i="1"/>
  <c r="M37" i="1"/>
  <c r="M38" i="1"/>
  <c r="M39" i="1"/>
  <c r="M40" i="1"/>
  <c r="M41" i="1"/>
  <c r="M42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60" i="1"/>
  <c r="M61" i="1"/>
  <c r="M62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4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7" i="1"/>
  <c r="L30" i="1"/>
  <c r="L31" i="1"/>
  <c r="L32" i="1"/>
  <c r="L33" i="1"/>
  <c r="L34" i="1"/>
  <c r="L35" i="1"/>
  <c r="L36" i="1"/>
  <c r="L38" i="1"/>
  <c r="L39" i="1"/>
  <c r="L40" i="1"/>
  <c r="L41" i="1"/>
  <c r="L42" i="1"/>
  <c r="L44" i="1"/>
  <c r="L45" i="1"/>
  <c r="L46" i="1"/>
  <c r="L47" i="1"/>
  <c r="L48" i="1"/>
  <c r="L49" i="1"/>
  <c r="L50" i="1"/>
  <c r="L52" i="1"/>
  <c r="L53" i="1"/>
  <c r="L55" i="1"/>
  <c r="L56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9" i="1"/>
  <c r="L100" i="1"/>
  <c r="L101" i="1"/>
  <c r="L102" i="1"/>
  <c r="L103" i="1"/>
  <c r="L104" i="1"/>
  <c r="L105" i="1"/>
  <c r="L106" i="1"/>
  <c r="L107" i="1"/>
  <c r="L110" i="1"/>
  <c r="L111" i="1"/>
  <c r="L112" i="1"/>
  <c r="L113" i="1"/>
  <c r="L114" i="1"/>
  <c r="L115" i="1"/>
  <c r="L116" i="1"/>
  <c r="L117" i="1"/>
  <c r="L118" i="1"/>
  <c r="L121" i="1"/>
  <c r="L122" i="1"/>
  <c r="L124" i="1"/>
  <c r="L125" i="1"/>
  <c r="L126" i="1"/>
  <c r="L127" i="1"/>
  <c r="L128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3" i="1"/>
  <c r="L154" i="1"/>
  <c r="L156" i="1"/>
  <c r="L157" i="1"/>
  <c r="L158" i="1"/>
  <c r="L159" i="1"/>
  <c r="L160" i="1"/>
  <c r="L161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N103" i="1" s="1"/>
  <c r="K104" i="1"/>
  <c r="K105" i="1"/>
  <c r="K106" i="1"/>
  <c r="N106" i="1" s="1"/>
  <c r="K107" i="1"/>
  <c r="K108" i="1"/>
  <c r="K109" i="1"/>
  <c r="K110" i="1"/>
  <c r="K111" i="1"/>
  <c r="K112" i="1"/>
  <c r="K113" i="1"/>
  <c r="K114" i="1"/>
  <c r="K115" i="1"/>
  <c r="K116" i="1"/>
  <c r="K117" i="1"/>
  <c r="K118" i="1"/>
  <c r="N118" i="1" s="1"/>
  <c r="K119" i="1"/>
  <c r="K120" i="1"/>
  <c r="K121" i="1"/>
  <c r="K122" i="1"/>
  <c r="K123" i="1"/>
  <c r="K124" i="1"/>
  <c r="K125" i="1"/>
  <c r="K126" i="1"/>
  <c r="K127" i="1"/>
  <c r="N127" i="1" s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N140" i="1" s="1"/>
  <c r="K142" i="1"/>
  <c r="K143" i="1"/>
  <c r="K144" i="1"/>
  <c r="K145" i="1"/>
  <c r="K146" i="1"/>
  <c r="K147" i="1"/>
  <c r="N147" i="1" s="1"/>
  <c r="K148" i="1"/>
  <c r="K149" i="1"/>
  <c r="K151" i="1"/>
  <c r="K152" i="1"/>
  <c r="K153" i="1"/>
  <c r="N153" i="1" s="1"/>
  <c r="K154" i="1"/>
  <c r="K155" i="1"/>
  <c r="K156" i="1"/>
  <c r="K157" i="1"/>
  <c r="K158" i="1"/>
  <c r="K159" i="1"/>
  <c r="N159" i="1" s="1"/>
  <c r="K160" i="1"/>
  <c r="K161" i="1"/>
  <c r="K162" i="1"/>
  <c r="K6" i="1"/>
  <c r="N55" i="1" l="1"/>
  <c r="N128" i="1"/>
  <c r="N94" i="1"/>
  <c r="N81" i="1"/>
  <c r="N139" i="1"/>
  <c r="N109" i="1"/>
  <c r="N59" i="1"/>
  <c r="N91" i="1"/>
  <c r="N78" i="1"/>
  <c r="N134" i="1"/>
  <c r="N61" i="1"/>
  <c r="N160" i="1"/>
  <c r="N36" i="1"/>
  <c r="N122" i="1"/>
  <c r="N104" i="1"/>
  <c r="N66" i="1"/>
  <c r="N41" i="1"/>
  <c r="N37" i="1"/>
  <c r="N25" i="1"/>
  <c r="N13" i="1"/>
  <c r="N146" i="1"/>
  <c r="N110" i="1"/>
  <c r="N108" i="1"/>
  <c r="N82" i="1"/>
  <c r="N69" i="1"/>
  <c r="N93" i="1"/>
  <c r="N80" i="1"/>
  <c r="N68" i="1"/>
  <c r="N44" i="1"/>
  <c r="N113" i="1"/>
  <c r="N40" i="1"/>
  <c r="N51" i="1"/>
  <c r="N20" i="1"/>
  <c r="N52" i="1"/>
  <c r="N28" i="1"/>
  <c r="N112" i="1"/>
  <c r="N75" i="1"/>
  <c r="N148" i="1"/>
  <c r="N99" i="1"/>
  <c r="N38" i="1"/>
  <c r="N26" i="1"/>
  <c r="N22" i="1"/>
  <c r="E9" i="2"/>
  <c r="E11" i="2" s="1"/>
  <c r="N70" i="1"/>
  <c r="N33" i="1"/>
  <c r="N130" i="1"/>
  <c r="N142" i="1"/>
  <c r="N56" i="1"/>
  <c r="N42" i="1"/>
  <c r="N114" i="1"/>
  <c r="N6" i="1"/>
  <c r="N136" i="1"/>
  <c r="N14" i="1"/>
  <c r="N149" i="1"/>
  <c r="N124" i="1"/>
  <c r="N74" i="1"/>
  <c r="N85" i="1"/>
  <c r="N97" i="1"/>
  <c r="N84" i="1"/>
  <c r="N48" i="1"/>
  <c r="N158" i="1"/>
  <c r="N120" i="1"/>
  <c r="N71" i="1"/>
  <c r="N27" i="1"/>
  <c r="N157" i="1"/>
  <c r="N131" i="1"/>
  <c r="N58" i="1"/>
  <c r="N46" i="1"/>
  <c r="N87" i="1"/>
  <c r="N45" i="1"/>
  <c r="N150" i="1"/>
  <c r="N143" i="1"/>
  <c r="N19" i="1"/>
  <c r="N7" i="1"/>
  <c r="N155" i="1"/>
  <c r="N116" i="1"/>
  <c r="N31" i="1"/>
  <c r="N63" i="1"/>
  <c r="N115" i="1"/>
  <c r="N54" i="1"/>
  <c r="N30" i="1"/>
  <c r="N17" i="1"/>
  <c r="N138" i="1"/>
  <c r="N126" i="1"/>
  <c r="N102" i="1"/>
  <c r="N16" i="1"/>
  <c r="N151" i="1"/>
  <c r="N137" i="1"/>
  <c r="N125" i="1"/>
  <c r="N101" i="1"/>
  <c r="N76" i="1"/>
  <c r="N64" i="1"/>
  <c r="N156" i="1"/>
  <c r="N132" i="1"/>
  <c r="N135" i="1"/>
  <c r="N72" i="1"/>
  <c r="N29" i="1"/>
  <c r="N162" i="1"/>
  <c r="N123" i="1"/>
  <c r="N83" i="1"/>
  <c r="N35" i="1"/>
  <c r="N144" i="1"/>
  <c r="N119" i="1"/>
  <c r="N107" i="1"/>
  <c r="N95" i="1"/>
  <c r="N57" i="1"/>
  <c r="N60" i="1"/>
  <c r="N43" i="1"/>
  <c r="N152" i="1"/>
  <c r="N90" i="1"/>
  <c r="N77" i="1"/>
  <c r="N65" i="1"/>
  <c r="N53" i="1"/>
  <c r="N100" i="1"/>
  <c r="N161" i="1"/>
  <c r="N86" i="1"/>
  <c r="N62" i="1"/>
  <c r="N50" i="1"/>
  <c r="N111" i="1"/>
  <c r="N98" i="1"/>
  <c r="N73" i="1"/>
  <c r="N49" i="1"/>
  <c r="N39" i="1"/>
  <c r="N11" i="1"/>
  <c r="N121" i="1"/>
  <c r="N145" i="1"/>
  <c r="N47" i="1"/>
  <c r="N23" i="1"/>
  <c r="N10" i="1"/>
  <c r="N96" i="1"/>
  <c r="N34" i="1"/>
  <c r="N9" i="1"/>
  <c r="N89" i="1"/>
  <c r="N24" i="1"/>
  <c r="N88" i="1"/>
  <c r="N133" i="1"/>
  <c r="N21" i="1"/>
  <c r="N8" i="1"/>
  <c r="N129" i="1"/>
  <c r="N117" i="1"/>
  <c r="N105" i="1"/>
  <c r="N32" i="1"/>
  <c r="N15" i="1"/>
  <c r="N154" i="1"/>
  <c r="N92" i="1"/>
  <c r="N79" i="1"/>
  <c r="N67" i="1"/>
  <c r="N18" i="1"/>
  <c r="N141" i="1"/>
  <c r="N12" i="1"/>
  <c r="E10" i="2" l="1"/>
  <c r="B6" i="2" s="1"/>
  <c r="B102" i="2"/>
  <c r="B138" i="2"/>
  <c r="B79" i="2"/>
  <c r="B83" i="2"/>
  <c r="B133" i="2"/>
  <c r="B101" i="2"/>
  <c r="B116" i="2"/>
  <c r="B128" i="2"/>
  <c r="B129" i="2"/>
  <c r="B141" i="2"/>
  <c r="B82" i="2"/>
  <c r="B142" i="2"/>
  <c r="B23" i="2"/>
  <c r="B59" i="2"/>
  <c r="B119" i="2"/>
  <c r="B108" i="2"/>
  <c r="B132" i="2"/>
  <c r="B62" i="2"/>
  <c r="B75" i="2"/>
  <c r="B123" i="2"/>
  <c r="B88" i="2"/>
  <c r="B137" i="2"/>
  <c r="B87" i="2"/>
  <c r="B112" i="2"/>
  <c r="B148" i="2"/>
  <c r="B11" i="2"/>
  <c r="B111" i="2"/>
  <c r="B41" i="2"/>
  <c r="B12" i="2"/>
  <c r="B13" i="2"/>
  <c r="B38" i="2"/>
  <c r="B15" i="2"/>
  <c r="B16" i="2"/>
  <c r="B29" i="2"/>
  <c r="B113" i="2"/>
  <c r="B53" i="2" l="1"/>
  <c r="B97" i="2"/>
  <c r="B139" i="2"/>
  <c r="B126" i="2"/>
  <c r="B17" i="2"/>
  <c r="B125" i="2"/>
  <c r="B76" i="2"/>
  <c r="B39" i="2"/>
  <c r="B84" i="2"/>
  <c r="B130" i="2"/>
  <c r="B117" i="2"/>
  <c r="B104" i="2"/>
  <c r="B124" i="2"/>
  <c r="B73" i="2"/>
  <c r="B127" i="2"/>
  <c r="B114" i="2"/>
  <c r="B60" i="2"/>
  <c r="B105" i="2"/>
  <c r="B52" i="2"/>
  <c r="B115" i="2"/>
  <c r="B89" i="2"/>
  <c r="B100" i="2"/>
  <c r="B10" i="2"/>
  <c r="B122" i="2"/>
  <c r="B36" i="2"/>
  <c r="B106" i="2"/>
  <c r="B93" i="2"/>
  <c r="B80" i="2"/>
  <c r="B147" i="2"/>
  <c r="B144" i="2"/>
  <c r="B103" i="2"/>
  <c r="B90" i="2"/>
  <c r="B146" i="2"/>
  <c r="B118" i="2"/>
  <c r="B92" i="2"/>
  <c r="B37" i="2"/>
  <c r="B135" i="2"/>
  <c r="B40" i="2"/>
  <c r="B9" i="2"/>
  <c r="B86" i="2"/>
  <c r="B143" i="2"/>
  <c r="B94" i="2"/>
  <c r="B81" i="2"/>
  <c r="B68" i="2"/>
  <c r="B99" i="2"/>
  <c r="B120" i="2"/>
  <c r="B91" i="2"/>
  <c r="B78" i="2"/>
  <c r="B66" i="2"/>
  <c r="B14" i="2"/>
  <c r="B51" i="2"/>
  <c r="B65" i="2"/>
  <c r="B145" i="2"/>
  <c r="B95" i="2"/>
  <c r="B70" i="2"/>
  <c r="B57" i="2"/>
  <c r="B44" i="2"/>
  <c r="B27" i="2"/>
  <c r="B72" i="2"/>
  <c r="B67" i="2"/>
  <c r="B54" i="2"/>
  <c r="B69" i="2"/>
  <c r="B56" i="2"/>
  <c r="B63" i="2"/>
  <c r="B96" i="2"/>
  <c r="B110" i="2"/>
  <c r="B26" i="2"/>
  <c r="B136" i="2"/>
  <c r="B121" i="2"/>
  <c r="B71" i="2"/>
  <c r="B58" i="2"/>
  <c r="B45" i="2"/>
  <c r="B32" i="2"/>
  <c r="B134" i="2"/>
  <c r="B48" i="2"/>
  <c r="B55" i="2"/>
  <c r="B42" i="2"/>
  <c r="B30" i="2"/>
  <c r="B85" i="2"/>
  <c r="B33" i="2"/>
  <c r="B98" i="2"/>
  <c r="B43" i="2"/>
  <c r="B109" i="2"/>
  <c r="B149" i="2"/>
  <c r="B64" i="2"/>
  <c r="B61" i="2"/>
  <c r="B47" i="2"/>
  <c r="B34" i="2"/>
  <c r="B21" i="2"/>
  <c r="B8" i="2"/>
  <c r="B74" i="2"/>
  <c r="B131" i="2"/>
  <c r="B31" i="2"/>
  <c r="B18" i="2"/>
  <c r="B46" i="2"/>
  <c r="B20" i="2"/>
  <c r="B24" i="2"/>
  <c r="B49" i="2"/>
  <c r="B77" i="2"/>
  <c r="B28" i="2"/>
  <c r="B25" i="2"/>
  <c r="B35" i="2"/>
  <c r="B22" i="2"/>
  <c r="B140" i="2"/>
  <c r="B7" i="2"/>
  <c r="B50" i="2"/>
  <c r="B107" i="2"/>
  <c r="B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tc={DEA6D7CC-B048-44EA-8646-9C30D58C4DB2}</author>
    <author>tc={62C7D17E-0C56-4856-A215-C8F454225156}</author>
    <author>tc={7C4DE309-6118-42B9-97CA-DB8667A6E8B4}</author>
  </authors>
  <commentList>
    <comment ref="D9" authorId="0" shapeId="0" xr:uid="{DEA6D7CC-B048-44EA-8646-9C30D58C4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D10" authorId="1" shapeId="0" xr:uid="{62C7D17E-0C56-4856-A215-C8F45422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D11" authorId="2" shapeId="0" xr:uid="{7C4DE309-6118-42B9-97CA-DB8667A6E8B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sharedStrings.xml><?xml version="1.0" encoding="utf-8"?>
<sst xmlns="http://schemas.openxmlformats.org/spreadsheetml/2006/main" count="411" uniqueCount="203">
  <si>
    <t>Meta 1</t>
  </si>
  <si>
    <t>Meta 2</t>
  </si>
  <si>
    <t>Valor de MA</t>
  </si>
  <si>
    <t>IDS-ODS</t>
  </si>
  <si>
    <t>Código IBGE 01</t>
  </si>
  <si>
    <t>Código IBGE 02</t>
  </si>
  <si>
    <t>R. Integ.</t>
  </si>
  <si>
    <t>Nome_Município</t>
  </si>
  <si>
    <t>Norm. 01</t>
  </si>
  <si>
    <t>Norm. 02</t>
  </si>
  <si>
    <t>Norm. 03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</si>
  <si>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</si>
  <si>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</si>
  <si>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</si>
  <si>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</si>
  <si>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</si>
  <si>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</si>
  <si>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</si>
  <si>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</si>
  <si>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</si>
  <si>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</si>
  <si>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</si>
  <si>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</si>
  <si>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</si>
  <si>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</si>
  <si>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</si>
  <si>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</si>
  <si>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</si>
  <si>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</si>
  <si>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</si>
  <si>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</si>
  <si>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</si>
  <si>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</si>
  <si>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</si>
  <si>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</si>
  <si>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</si>
  <si>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</si>
  <si>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</si>
  <si>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</si>
  <si>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</si>
  <si>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</si>
  <si>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</si>
  <si>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</si>
  <si>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</si>
  <si>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</si>
  <si>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</si>
  <si>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</si>
  <si>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</si>
  <si>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</si>
  <si>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</si>
  <si>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</si>
  <si>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</si>
  <si>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</si>
  <si>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</si>
  <si>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</si>
  <si>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</si>
  <si>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</si>
  <si>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</si>
  <si>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</si>
  <si>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</si>
  <si>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</si>
  <si>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</si>
  <si>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</si>
  <si>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</si>
  <si>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</si>
  <si>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</si>
  <si>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</si>
  <si>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</si>
  <si>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</si>
  <si>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</si>
  <si>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</si>
  <si>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</si>
  <si>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</si>
  <si>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</si>
  <si>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</si>
  <si>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</si>
  <si>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</si>
  <si>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</si>
  <si>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</si>
  <si>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</si>
  <si>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</si>
  <si>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</si>
  <si>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</si>
  <si>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</si>
  <si>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</si>
  <si>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</si>
  <si>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</si>
  <si>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</si>
  <si>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</si>
  <si>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</si>
  <si>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</si>
  <si>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</si>
  <si>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</si>
  <si>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</si>
  <si>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</si>
  <si>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</si>
  <si>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</si>
  <si>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</si>
  <si>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</si>
  <si>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</si>
  <si>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</si>
  <si>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</si>
  <si>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</si>
  <si>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</si>
  <si>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</si>
  <si>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</si>
  <si>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</si>
  <si>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</si>
  <si>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</si>
  <si>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</si>
  <si>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</si>
  <si>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</si>
  <si>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</si>
  <si>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</si>
  <si>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</si>
  <si>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</si>
  <si>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</si>
  <si>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</si>
  <si>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</si>
  <si>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</si>
  <si>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</si>
  <si>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</si>
  <si>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</si>
  <si>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</si>
  <si>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</si>
  <si>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</si>
  <si>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</si>
  <si>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</si>
  <si>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</si>
  <si>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</si>
  <si>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</si>
  <si>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</si>
  <si>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</si>
  <si>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</si>
  <si>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</si>
  <si>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</si>
  <si>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</si>
  <si>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</si>
  <si>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</si>
  <si>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</si>
  <si>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</si>
  <si>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</si>
  <si>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</si>
  <si>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</si>
  <si>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</si>
  <si>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</si>
  <si>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</si>
  <si>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</si>
  <si>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</si>
  <si>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</si>
  <si>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</si>
  <si>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</si>
  <si>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</si>
  <si>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</si>
  <si>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</si>
  <si>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</si>
  <si>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</si>
  <si>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</si>
  <si>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</si>
  <si>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</si>
  <si>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</si>
  <si>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</si>
  <si>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</si>
  <si>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</si>
  <si>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</si>
  <si>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</si>
  <si>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</si>
  <si>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</si>
  <si>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</si>
  <si>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</si>
  <si>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</si>
  <si>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</si>
  <si>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</si>
  <si>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</si>
  <si>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</si>
  <si>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</si>
  <si>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</si>
  <si>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</si>
  <si>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</si>
  <si>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</si>
  <si>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Gasto público municipal total como Percentual do PIB</t>
  </si>
  <si>
    <t>Taxa de acesso à banda larga fixa</t>
  </si>
  <si>
    <t>Gasto público municipal per capita com gestão ambiental, ciência e tecnologia</t>
  </si>
  <si>
    <t>Meta 3</t>
  </si>
  <si>
    <t>Máximo</t>
  </si>
  <si>
    <t>Mínimo</t>
  </si>
  <si>
    <t>Obs. 01: Os valores de Normalização do estado e RI's correspodem a média dos resultados dos municípios.</t>
  </si>
  <si>
    <t>Obs. 02: Como os valores outliers estão fora da faixa de normalidade, é possivel que após o calculo dos escores apareçam numeros negativos. Caso isso aconteça, deve-se substituí-los por zero (0) ou 100, a depender se o indicador for positivo ou negativo.</t>
  </si>
  <si>
    <t>Método de identificação de Outliers</t>
  </si>
  <si>
    <t>Obs.: Onde houver zero ou (-)  como resultado, deve-se atribuir o valor 0,0001</t>
  </si>
  <si>
    <t>Indicador</t>
  </si>
  <si>
    <t>Identificação</t>
  </si>
  <si>
    <t>Média</t>
  </si>
  <si>
    <t>Quartil 1</t>
  </si>
  <si>
    <t>Quartil 3</t>
  </si>
  <si>
    <t>IQR</t>
  </si>
  <si>
    <t>Lim. Superior</t>
  </si>
  <si>
    <t>Lim. Inferior</t>
  </si>
  <si>
    <t>Identificação de Máximos e Minimos</t>
  </si>
  <si>
    <t>Para classificação de pior cenário e melhor cenário é preciso antes identificar o valor máximo e o valor mínimo da série</t>
  </si>
  <si>
    <t>Indicador Sem Outliers</t>
  </si>
  <si>
    <t>-</t>
  </si>
  <si>
    <t>Escore Valor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</si>
</sst>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.0_-;\-* #,##0.0_-;_-* &quot;-&quot;??_-;_-@_-"/>
    <numFmt numFmtId="167" formatCode="#,##0.0"/>
    <numFmt numFmtId="168" formatCode="#,##0.0_ ;\-#,##0.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1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4" borderId="0" xfId="0" applyFont="1" applyFill="1" applyAlignment="1">
      <alignment horizontal="center"/>
    </xf>
    <xf numFmtId="0" fontId="3" fillId="0" borderId="0" xfId="0" applyFont="1"/>
    <xf numFmtId="0" fontId="5" fillId="0" borderId="0" xfId="0" applyFont="1"/>
    <xf numFmtId="0" fontId="3" fillId="6" borderId="0" xfId="0" applyFont="1" applyFill="1"/>
    <xf numFmtId="167" fontId="2" fillId="0" borderId="0" xfId="0" applyNumberFormat="1" applyFont="1"/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168" fontId="2" fillId="0" borderId="0" xfId="1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8" fontId="2" fillId="0" borderId="0" xfId="1" applyNumberFormat="1" applyFont="1"/>
    <xf numFmtId="168" fontId="2" fillId="0" borderId="0" xfId="0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o Santos Chaves" id="{966CCCC2-C7B9-413A-BE81-26156483170D}" userId="948a825891ae51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01-05T22:08:01.60" personId="{966CCCC2-C7B9-413A-BE81-26156483170D}" id="{DEA6D7CC-B048-44EA-8646-9C30D58C4DB2}">
    <text>Amplitude Interquartil (IQR):
IQR = Q3 - Q1</text>
  </threadedComment>
  <threadedComment ref="D10" dT="2023-01-05T22:09:41.02" personId="{966CCCC2-C7B9-413A-BE81-26156483170D}" id="{62C7D17E-0C56-4856-A215-C8F454225156}">
    <text>L. sup. = Média + 1,5 x IQR</text>
  </threadedComment>
  <threadedComment ref="D11" dT="2023-01-05T22:10:27.72" personId="{966CCCC2-C7B9-413A-BE81-26156483170D}" id="{7C4DE309-6118-42B9-97CA-DB8667A6E8B4}">
    <text>L. inf. = Média - 1,5 x IQR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2"/>
  <sheetViews>
    <sheetView tabSelected="1" workbookViewId="0">
      <selection activeCell="Q12" sqref="Q12"/>
    </sheetView>
  </sheetViews>
  <sheetFormatPr defaultRowHeight="12.75" x14ac:dyDescent="0.2"/>
  <cols>
    <col min="1" max="1" width="13.140625" style="1" customWidth="1"/>
    <col min="2" max="2" width="14.28515625" style="1" customWidth="1"/>
    <col min="3" max="3" width="12.28515625" style="1" bestFit="1" customWidth="1"/>
    <col min="4" max="4" width="19.85546875" style="1" bestFit="1" customWidth="1"/>
    <col min="5" max="7" width="9.140625" style="1"/>
    <col min="8" max="9" width="11.28515625" style="1" customWidth="1"/>
    <col min="10" max="10" width="10" style="1" customWidth="1"/>
    <col min="11" max="13" width="9.140625" style="1"/>
    <col min="14" max="14" width="7.85546875" style="3" bestFit="1" customWidth="1"/>
    <col min="15" max="16384" width="9.140625" style="1"/>
  </cols>
  <sheetData>
    <row r="1" spans="1:14" x14ac:dyDescent="0.2">
      <c r="D1" s="8" t="s">
        <v>184</v>
      </c>
      <c r="E1" s="1">
        <v>53.746823695709459</v>
      </c>
      <c r="F1" s="1">
        <v>16.016199741765</v>
      </c>
      <c r="G1" s="1">
        <v>160.35487104588202</v>
      </c>
      <c r="L1" s="1" t="s">
        <v>186</v>
      </c>
    </row>
    <row r="2" spans="1:14" x14ac:dyDescent="0.2">
      <c r="D2" s="8" t="s">
        <v>185</v>
      </c>
      <c r="E2" s="1">
        <v>3.1052733131921162</v>
      </c>
      <c r="F2" s="1">
        <v>0.17879092636048999</v>
      </c>
      <c r="G2" s="1">
        <v>0.29550033579583612</v>
      </c>
      <c r="L2" s="1" t="s">
        <v>187</v>
      </c>
    </row>
    <row r="3" spans="1:14" x14ac:dyDescent="0.2">
      <c r="H3" s="2"/>
      <c r="I3" s="2"/>
    </row>
    <row r="4" spans="1:14" ht="15" customHeight="1" x14ac:dyDescent="0.2">
      <c r="E4" s="4" t="s">
        <v>0</v>
      </c>
      <c r="F4" s="5" t="s">
        <v>1</v>
      </c>
      <c r="G4" s="5" t="s">
        <v>1</v>
      </c>
      <c r="H4" s="18" t="s">
        <v>202</v>
      </c>
      <c r="I4" s="18"/>
      <c r="J4" s="18"/>
      <c r="K4" s="19" t="s">
        <v>2</v>
      </c>
      <c r="L4" s="19"/>
      <c r="M4" s="19"/>
      <c r="N4" s="20" t="s">
        <v>3</v>
      </c>
    </row>
    <row r="5" spans="1:14" x14ac:dyDescent="0.2">
      <c r="A5" s="6" t="s">
        <v>4</v>
      </c>
      <c r="B5" s="6" t="s">
        <v>5</v>
      </c>
      <c r="C5" s="6" t="s">
        <v>6</v>
      </c>
      <c r="D5" s="6" t="s">
        <v>7</v>
      </c>
      <c r="E5" s="7" t="s">
        <v>180</v>
      </c>
      <c r="F5" s="7" t="s">
        <v>181</v>
      </c>
      <c r="G5" s="7" t="s">
        <v>182</v>
      </c>
      <c r="H5" s="8" t="s">
        <v>8</v>
      </c>
      <c r="I5" s="8" t="s">
        <v>9</v>
      </c>
      <c r="J5" s="8" t="s">
        <v>10</v>
      </c>
      <c r="K5" s="4" t="s">
        <v>0</v>
      </c>
      <c r="L5" s="13" t="s">
        <v>1</v>
      </c>
      <c r="M5" s="5" t="s">
        <v>183</v>
      </c>
      <c r="N5" s="20"/>
    </row>
    <row r="6" spans="1:14" x14ac:dyDescent="0.2">
      <c r="A6" s="6"/>
      <c r="B6" s="6"/>
      <c r="C6" s="6"/>
      <c r="D6" s="9" t="s">
        <v>11</v>
      </c>
      <c r="E6" s="21">
        <v>11.750545677119478</v>
      </c>
      <c r="F6" s="10">
        <v>9.2747259408792004</v>
      </c>
      <c r="G6" s="23">
        <v>38.410158833398491</v>
      </c>
      <c r="H6" s="11">
        <v>40.869897120493818</v>
      </c>
      <c r="I6" s="11">
        <v>34.014581018682193</v>
      </c>
      <c r="J6" s="11">
        <v>29.026026909738448</v>
      </c>
      <c r="K6" s="11">
        <f>H6</f>
        <v>40.869897120493818</v>
      </c>
      <c r="L6" s="11">
        <f t="shared" ref="L6:M21" si="0">I6</f>
        <v>34.014581018682193</v>
      </c>
      <c r="M6" s="11">
        <f t="shared" si="0"/>
        <v>29.026026909738448</v>
      </c>
      <c r="N6" s="11">
        <f>AVERAGE(K6:M6)</f>
        <v>34.636835016304822</v>
      </c>
    </row>
    <row r="7" spans="1:14" x14ac:dyDescent="0.2">
      <c r="A7" s="6"/>
      <c r="B7" s="6"/>
      <c r="C7" s="6"/>
      <c r="D7" s="9" t="s">
        <v>12</v>
      </c>
      <c r="E7" s="21">
        <v>13.033855781312486</v>
      </c>
      <c r="F7" s="10">
        <v>10.529384800028703</v>
      </c>
      <c r="G7" s="23">
        <v>101.95225310637549</v>
      </c>
      <c r="H7" s="11">
        <v>30.007148864847128</v>
      </c>
      <c r="I7" s="11">
        <v>59.318163124835557</v>
      </c>
      <c r="J7" s="11">
        <v>65.452289617877312</v>
      </c>
      <c r="K7" s="11">
        <f t="shared" ref="K7:K70" si="1">H7</f>
        <v>30.007148864847128</v>
      </c>
      <c r="L7" s="11">
        <f t="shared" si="0"/>
        <v>59.318163124835557</v>
      </c>
      <c r="M7" s="11">
        <f t="shared" si="0"/>
        <v>65.452289617877312</v>
      </c>
      <c r="N7" s="11">
        <f t="shared" ref="N7:N70" si="2">AVERAGE(K7:M7)</f>
        <v>51.592533869186667</v>
      </c>
    </row>
    <row r="8" spans="1:14" x14ac:dyDescent="0.2">
      <c r="A8" s="6"/>
      <c r="B8" s="6"/>
      <c r="C8" s="6"/>
      <c r="D8" s="9" t="s">
        <v>13</v>
      </c>
      <c r="E8" s="21">
        <v>16.913369217851134</v>
      </c>
      <c r="F8" s="10">
        <v>5.2903830391329096</v>
      </c>
      <c r="G8" s="23">
        <v>26.704116253233888</v>
      </c>
      <c r="H8" s="11">
        <v>38.908740503871236</v>
      </c>
      <c r="I8" s="11">
        <v>32.27543199996547</v>
      </c>
      <c r="J8" s="11">
        <v>16.293080319811857</v>
      </c>
      <c r="K8" s="11">
        <f t="shared" si="1"/>
        <v>38.908740503871236</v>
      </c>
      <c r="L8" s="11">
        <f t="shared" si="0"/>
        <v>32.27543199996547</v>
      </c>
      <c r="M8" s="11">
        <f t="shared" si="0"/>
        <v>16.293080319811857</v>
      </c>
      <c r="N8" s="11">
        <f t="shared" si="2"/>
        <v>29.159084274549524</v>
      </c>
    </row>
    <row r="9" spans="1:14" x14ac:dyDescent="0.2">
      <c r="A9" s="6"/>
      <c r="B9" s="6"/>
      <c r="C9" s="6"/>
      <c r="D9" s="9" t="s">
        <v>14</v>
      </c>
      <c r="E9" s="21">
        <v>5.7442748097559084</v>
      </c>
      <c r="F9" s="10">
        <v>5.8459423099401642</v>
      </c>
      <c r="G9" s="23">
        <v>61.226757082240212</v>
      </c>
      <c r="H9" s="11">
        <v>36.485448715856684</v>
      </c>
      <c r="I9" s="11">
        <v>32.267709718240475</v>
      </c>
      <c r="J9" s="11">
        <v>50.370669217158706</v>
      </c>
      <c r="K9" s="11">
        <f t="shared" si="1"/>
        <v>36.485448715856684</v>
      </c>
      <c r="L9" s="11">
        <f t="shared" si="0"/>
        <v>32.267709718240475</v>
      </c>
      <c r="M9" s="11">
        <f t="shared" si="0"/>
        <v>50.370669217158706</v>
      </c>
      <c r="N9" s="11">
        <f t="shared" si="2"/>
        <v>39.707942550418622</v>
      </c>
    </row>
    <row r="10" spans="1:14" x14ac:dyDescent="0.2">
      <c r="A10" s="6"/>
      <c r="B10" s="6"/>
      <c r="C10" s="6"/>
      <c r="D10" s="9" t="s">
        <v>15</v>
      </c>
      <c r="E10" s="21">
        <v>12.668502934715727</v>
      </c>
      <c r="F10" s="10">
        <v>9.1923810716665617</v>
      </c>
      <c r="G10" s="23">
        <v>30.76257167621878</v>
      </c>
      <c r="H10" s="11">
        <v>25.001253906689662</v>
      </c>
      <c r="I10" s="11">
        <v>52.026930336499028</v>
      </c>
      <c r="J10" s="11">
        <v>20.864374209000307</v>
      </c>
      <c r="K10" s="11">
        <f t="shared" si="1"/>
        <v>25.001253906689662</v>
      </c>
      <c r="L10" s="11">
        <f t="shared" si="0"/>
        <v>52.026930336499028</v>
      </c>
      <c r="M10" s="11">
        <f t="shared" si="0"/>
        <v>20.864374209000307</v>
      </c>
      <c r="N10" s="11">
        <f t="shared" si="2"/>
        <v>32.630852817396331</v>
      </c>
    </row>
    <row r="11" spans="1:14" x14ac:dyDescent="0.2">
      <c r="A11" s="6"/>
      <c r="B11" s="6"/>
      <c r="C11" s="6"/>
      <c r="D11" s="9" t="s">
        <v>16</v>
      </c>
      <c r="E11" s="21">
        <v>17.998503171208299</v>
      </c>
      <c r="F11" s="10">
        <v>5.4242520905967417</v>
      </c>
      <c r="G11" s="23">
        <v>34.905897621497267</v>
      </c>
      <c r="H11" s="11">
        <v>42.30131539390441</v>
      </c>
      <c r="I11" s="11">
        <v>33.120703174209723</v>
      </c>
      <c r="J11" s="11">
        <v>24.271558031600048</v>
      </c>
      <c r="K11" s="11">
        <f t="shared" si="1"/>
        <v>42.30131539390441</v>
      </c>
      <c r="L11" s="11">
        <f t="shared" si="0"/>
        <v>33.120703174209723</v>
      </c>
      <c r="M11" s="11">
        <f t="shared" si="0"/>
        <v>24.271558031600048</v>
      </c>
      <c r="N11" s="11">
        <f t="shared" si="2"/>
        <v>33.231192199904733</v>
      </c>
    </row>
    <row r="12" spans="1:14" x14ac:dyDescent="0.2">
      <c r="A12" s="6"/>
      <c r="B12" s="6"/>
      <c r="C12" s="6"/>
      <c r="D12" s="9" t="s">
        <v>17</v>
      </c>
      <c r="E12" s="21">
        <v>15.380759811119541</v>
      </c>
      <c r="F12" s="10">
        <v>2.6009349573077998</v>
      </c>
      <c r="G12" s="23">
        <v>38.625755633923958</v>
      </c>
      <c r="H12" s="11">
        <v>42.031271367900942</v>
      </c>
      <c r="I12" s="11">
        <v>15.293815163698829</v>
      </c>
      <c r="J12" s="11">
        <v>27.276587598985405</v>
      </c>
      <c r="K12" s="11">
        <f t="shared" si="1"/>
        <v>42.031271367900942</v>
      </c>
      <c r="L12" s="11">
        <f t="shared" si="0"/>
        <v>15.293815163698829</v>
      </c>
      <c r="M12" s="11">
        <f t="shared" si="0"/>
        <v>27.276587598985405</v>
      </c>
      <c r="N12" s="11">
        <f t="shared" si="2"/>
        <v>28.200558043528392</v>
      </c>
    </row>
    <row r="13" spans="1:14" x14ac:dyDescent="0.2">
      <c r="A13" s="6"/>
      <c r="B13" s="6"/>
      <c r="C13" s="6"/>
      <c r="D13" s="9" t="s">
        <v>18</v>
      </c>
      <c r="E13" s="21">
        <v>32.741310804123849</v>
      </c>
      <c r="F13" s="10">
        <v>2.448228747201032</v>
      </c>
      <c r="G13" s="23">
        <v>19.847153066334609</v>
      </c>
      <c r="H13" s="11">
        <v>57.047948360061298</v>
      </c>
      <c r="I13" s="11">
        <v>14.329603076439733</v>
      </c>
      <c r="J13" s="11">
        <v>12.889480005868794</v>
      </c>
      <c r="K13" s="11">
        <f t="shared" si="1"/>
        <v>57.047948360061298</v>
      </c>
      <c r="L13" s="11">
        <f t="shared" si="0"/>
        <v>14.329603076439733</v>
      </c>
      <c r="M13" s="11">
        <f t="shared" si="0"/>
        <v>12.889480005868794</v>
      </c>
      <c r="N13" s="11">
        <f t="shared" si="2"/>
        <v>28.089010480789941</v>
      </c>
    </row>
    <row r="14" spans="1:14" x14ac:dyDescent="0.2">
      <c r="A14" s="6"/>
      <c r="B14" s="6"/>
      <c r="C14" s="6"/>
      <c r="D14" s="9" t="s">
        <v>19</v>
      </c>
      <c r="E14" s="21">
        <v>25.592122814756369</v>
      </c>
      <c r="F14" s="10">
        <v>8.0796327751779717</v>
      </c>
      <c r="G14" s="23">
        <v>31.46399889655396</v>
      </c>
      <c r="H14" s="11">
        <v>51.321908237118691</v>
      </c>
      <c r="I14" s="11">
        <v>49.000482348349372</v>
      </c>
      <c r="J14" s="11">
        <v>27.802701469163019</v>
      </c>
      <c r="K14" s="11">
        <f t="shared" si="1"/>
        <v>51.321908237118691</v>
      </c>
      <c r="L14" s="11">
        <f t="shared" si="0"/>
        <v>49.000482348349372</v>
      </c>
      <c r="M14" s="11">
        <f t="shared" si="0"/>
        <v>27.802701469163019</v>
      </c>
      <c r="N14" s="11">
        <f t="shared" si="2"/>
        <v>42.708364018210368</v>
      </c>
    </row>
    <row r="15" spans="1:14" x14ac:dyDescent="0.2">
      <c r="A15" s="6"/>
      <c r="B15" s="6"/>
      <c r="C15" s="6"/>
      <c r="D15" s="9" t="s">
        <v>20</v>
      </c>
      <c r="E15" s="21">
        <v>16.969295310504009</v>
      </c>
      <c r="F15" s="10">
        <v>6.0243651118285584</v>
      </c>
      <c r="G15" s="23">
        <v>55.668513873812259</v>
      </c>
      <c r="H15" s="11">
        <v>39.460289888392246</v>
      </c>
      <c r="I15" s="11">
        <v>35.599941324571382</v>
      </c>
      <c r="J15" s="11">
        <v>31.0194862474162</v>
      </c>
      <c r="K15" s="11">
        <f t="shared" si="1"/>
        <v>39.460289888392246</v>
      </c>
      <c r="L15" s="11">
        <f t="shared" si="0"/>
        <v>35.599941324571382</v>
      </c>
      <c r="M15" s="11">
        <f t="shared" si="0"/>
        <v>31.0194862474162</v>
      </c>
      <c r="N15" s="11">
        <f t="shared" si="2"/>
        <v>35.359905820126606</v>
      </c>
    </row>
    <row r="16" spans="1:14" x14ac:dyDescent="0.2">
      <c r="A16" s="6"/>
      <c r="B16" s="6"/>
      <c r="C16" s="6"/>
      <c r="D16" s="9" t="s">
        <v>21</v>
      </c>
      <c r="E16" s="21">
        <v>15.865621624270682</v>
      </c>
      <c r="F16" s="10">
        <v>3.0383447730486703</v>
      </c>
      <c r="G16" s="23">
        <v>12.241635310333805</v>
      </c>
      <c r="H16" s="11">
        <v>33.879517815872909</v>
      </c>
      <c r="I16" s="11">
        <v>18.055692569524311</v>
      </c>
      <c r="J16" s="11">
        <v>13.437520474267458</v>
      </c>
      <c r="K16" s="11">
        <f t="shared" si="1"/>
        <v>33.879517815872909</v>
      </c>
      <c r="L16" s="11">
        <f t="shared" si="0"/>
        <v>18.055692569524311</v>
      </c>
      <c r="M16" s="11">
        <f t="shared" si="0"/>
        <v>13.437520474267458</v>
      </c>
      <c r="N16" s="11">
        <f t="shared" si="2"/>
        <v>21.79091028655489</v>
      </c>
    </row>
    <row r="17" spans="1:14" x14ac:dyDescent="0.2">
      <c r="A17" s="6"/>
      <c r="B17" s="6"/>
      <c r="C17" s="6"/>
      <c r="D17" s="9" t="s">
        <v>22</v>
      </c>
      <c r="E17" s="21">
        <v>13.727185256559874</v>
      </c>
      <c r="F17" s="10">
        <v>3.0194813802097267</v>
      </c>
      <c r="G17" s="23">
        <v>22.624008164669853</v>
      </c>
      <c r="H17" s="11">
        <v>31.234364878754896</v>
      </c>
      <c r="I17" s="11">
        <v>17.936586009487826</v>
      </c>
      <c r="J17" s="11">
        <v>12.523487836140722</v>
      </c>
      <c r="K17" s="11">
        <f t="shared" si="1"/>
        <v>31.234364878754896</v>
      </c>
      <c r="L17" s="11">
        <f t="shared" si="0"/>
        <v>17.936586009487826</v>
      </c>
      <c r="M17" s="11">
        <f t="shared" si="0"/>
        <v>12.523487836140722</v>
      </c>
      <c r="N17" s="11">
        <f t="shared" si="2"/>
        <v>20.564812908127816</v>
      </c>
    </row>
    <row r="18" spans="1:14" x14ac:dyDescent="0.2">
      <c r="A18" s="6"/>
      <c r="B18" s="6"/>
      <c r="C18" s="6"/>
      <c r="D18" s="9" t="s">
        <v>23</v>
      </c>
      <c r="E18" s="21">
        <v>15.706660238461367</v>
      </c>
      <c r="F18" s="10">
        <v>6.5495550419315309</v>
      </c>
      <c r="G18" s="23">
        <v>46.736844333799262</v>
      </c>
      <c r="H18" s="11">
        <v>42.424095546387576</v>
      </c>
      <c r="I18" s="11">
        <v>40.226050800522458</v>
      </c>
      <c r="J18" s="11">
        <v>31.122596386113344</v>
      </c>
      <c r="K18" s="11">
        <f t="shared" si="1"/>
        <v>42.424095546387576</v>
      </c>
      <c r="L18" s="11">
        <f t="shared" si="0"/>
        <v>40.226050800522458</v>
      </c>
      <c r="M18" s="11">
        <f t="shared" si="0"/>
        <v>31.122596386113344</v>
      </c>
      <c r="N18" s="11">
        <f t="shared" si="2"/>
        <v>37.924247577674457</v>
      </c>
    </row>
    <row r="19" spans="1:14" x14ac:dyDescent="0.2">
      <c r="A19" s="3">
        <v>1500107</v>
      </c>
      <c r="B19" s="3">
        <v>150010</v>
      </c>
      <c r="C19" s="1" t="s">
        <v>24</v>
      </c>
      <c r="D19" s="12" t="s">
        <v>25</v>
      </c>
      <c r="E19" s="22">
        <v>22.332137262285048</v>
      </c>
      <c r="F19" s="10">
        <v>5.9125850254127998</v>
      </c>
      <c r="G19" s="24">
        <v>28.579159291475964</v>
      </c>
      <c r="H19" s="11">
        <f>(E19-$E$2)/($E$1-$E$2)*100</f>
        <v>37.966578439767709</v>
      </c>
      <c r="I19" s="11">
        <f>(F19-$F$2)/($F$1-$F$2)*100</f>
        <v>36.204117516214161</v>
      </c>
      <c r="J19" s="11">
        <f>(G19-$G$2)/($G$1-$G$2)*100</f>
        <v>17.670729823691499</v>
      </c>
      <c r="K19" s="11">
        <f t="shared" si="1"/>
        <v>37.966578439767709</v>
      </c>
      <c r="L19" s="11">
        <f t="shared" si="0"/>
        <v>36.204117516214161</v>
      </c>
      <c r="M19" s="11">
        <f t="shared" si="0"/>
        <v>17.670729823691499</v>
      </c>
      <c r="N19" s="11">
        <f t="shared" si="2"/>
        <v>30.613808593224459</v>
      </c>
    </row>
    <row r="20" spans="1:14" x14ac:dyDescent="0.2">
      <c r="A20" s="3">
        <v>1500131</v>
      </c>
      <c r="B20" s="3">
        <v>150013</v>
      </c>
      <c r="C20" s="1" t="s">
        <v>26</v>
      </c>
      <c r="D20" s="12" t="s">
        <v>27</v>
      </c>
      <c r="E20" s="22">
        <v>30.323500284370969</v>
      </c>
      <c r="F20" s="10">
        <v>0.41251778093883001</v>
      </c>
      <c r="G20" s="24">
        <v>77.076000000000008</v>
      </c>
      <c r="H20" s="11">
        <f t="shared" ref="H20:H83" si="3">(E20-$E$2)/($E$1-$E$2)*100</f>
        <v>53.746827981347153</v>
      </c>
      <c r="I20" s="11">
        <f t="shared" ref="I20:I83" si="4">(F20-$F$2)/($F$1-$F$2)*100</f>
        <v>1.4757897412549068</v>
      </c>
      <c r="J20" s="11">
        <f t="shared" ref="J20:J83" si="5">(G20-$G$2)/($G$1-$G$2)*100</f>
        <v>47.970012204581181</v>
      </c>
      <c r="K20" s="11">
        <f t="shared" si="1"/>
        <v>53.746827981347153</v>
      </c>
      <c r="L20" s="11">
        <f t="shared" si="0"/>
        <v>1.4757897412549068</v>
      </c>
      <c r="M20" s="11">
        <f t="shared" si="0"/>
        <v>47.970012204581181</v>
      </c>
      <c r="N20" s="11">
        <f t="shared" si="2"/>
        <v>34.397543309061085</v>
      </c>
    </row>
    <row r="21" spans="1:14" x14ac:dyDescent="0.2">
      <c r="A21" s="3">
        <v>1500206</v>
      </c>
      <c r="B21" s="3">
        <v>150020</v>
      </c>
      <c r="C21" s="1" t="s">
        <v>24</v>
      </c>
      <c r="D21" s="12" t="s">
        <v>28</v>
      </c>
      <c r="E21" s="22">
        <v>17.399620628697399</v>
      </c>
      <c r="F21" s="10">
        <v>0.79463274374837001</v>
      </c>
      <c r="G21" s="24">
        <v>23.980804601595988</v>
      </c>
      <c r="H21" s="11">
        <f t="shared" si="3"/>
        <v>28.226519937746669</v>
      </c>
      <c r="I21" s="11">
        <f t="shared" si="4"/>
        <v>3.8885263654296254</v>
      </c>
      <c r="J21" s="11">
        <f t="shared" si="5"/>
        <v>14.797824182815944</v>
      </c>
      <c r="K21" s="11">
        <f t="shared" si="1"/>
        <v>28.226519937746669</v>
      </c>
      <c r="L21" s="11">
        <f t="shared" si="0"/>
        <v>3.8885263654296254</v>
      </c>
      <c r="M21" s="11">
        <f t="shared" si="0"/>
        <v>14.797824182815944</v>
      </c>
      <c r="N21" s="11">
        <f t="shared" si="2"/>
        <v>15.637623495330745</v>
      </c>
    </row>
    <row r="22" spans="1:14" x14ac:dyDescent="0.2">
      <c r="A22" s="3">
        <v>1500305</v>
      </c>
      <c r="B22" s="3">
        <v>150030</v>
      </c>
      <c r="C22" s="1" t="s">
        <v>29</v>
      </c>
      <c r="D22" s="12" t="s">
        <v>30</v>
      </c>
      <c r="E22" s="22">
        <v>37.090368749943728</v>
      </c>
      <c r="F22" s="10">
        <v>3.4794121541109</v>
      </c>
      <c r="G22" s="24">
        <v>52.391930623593275</v>
      </c>
      <c r="H22" s="11">
        <f t="shared" si="3"/>
        <v>67.109113326996535</v>
      </c>
      <c r="I22" s="11">
        <f t="shared" si="4"/>
        <v>20.840664443415818</v>
      </c>
      <c r="J22" s="11">
        <f t="shared" si="5"/>
        <v>32.548191372162236</v>
      </c>
      <c r="K22" s="11">
        <f t="shared" si="1"/>
        <v>67.109113326996535</v>
      </c>
      <c r="L22" s="11">
        <f t="shared" ref="L22:M70" si="6">I22</f>
        <v>20.840664443415818</v>
      </c>
      <c r="M22" s="11">
        <f t="shared" si="6"/>
        <v>32.548191372162236</v>
      </c>
      <c r="N22" s="11">
        <f t="shared" si="2"/>
        <v>40.165989714191532</v>
      </c>
    </row>
    <row r="23" spans="1:14" x14ac:dyDescent="0.2">
      <c r="A23" s="3">
        <v>1500347</v>
      </c>
      <c r="B23" s="3">
        <v>150034</v>
      </c>
      <c r="C23" s="1" t="s">
        <v>31</v>
      </c>
      <c r="D23" s="12" t="s">
        <v>32</v>
      </c>
      <c r="E23" s="22">
        <v>15.170300345807702</v>
      </c>
      <c r="F23" s="10">
        <v>4.7234513274336001</v>
      </c>
      <c r="G23" s="24">
        <v>231.79900829646016</v>
      </c>
      <c r="H23" s="11">
        <f t="shared" si="3"/>
        <v>23.824363475216028</v>
      </c>
      <c r="I23" s="11">
        <f t="shared" si="4"/>
        <v>28.695732073624779</v>
      </c>
      <c r="J23" s="11">
        <v>99</v>
      </c>
      <c r="K23" s="11">
        <f t="shared" si="1"/>
        <v>23.824363475216028</v>
      </c>
      <c r="L23" s="11">
        <f t="shared" si="6"/>
        <v>28.695732073624779</v>
      </c>
      <c r="M23" s="11">
        <f t="shared" si="6"/>
        <v>99</v>
      </c>
      <c r="N23" s="11">
        <f t="shared" si="2"/>
        <v>50.506698516280267</v>
      </c>
    </row>
    <row r="24" spans="1:14" x14ac:dyDescent="0.2">
      <c r="A24" s="3">
        <v>1500404</v>
      </c>
      <c r="B24" s="3">
        <v>150040</v>
      </c>
      <c r="C24" s="1" t="s">
        <v>33</v>
      </c>
      <c r="D24" s="12" t="s">
        <v>34</v>
      </c>
      <c r="E24" s="22">
        <v>21.470011800328145</v>
      </c>
      <c r="F24" s="10">
        <v>3.5198985254478998</v>
      </c>
      <c r="G24" s="24">
        <v>33.314086801101226</v>
      </c>
      <c r="H24" s="11">
        <f t="shared" si="3"/>
        <v>36.264171117233353</v>
      </c>
      <c r="I24" s="11">
        <f t="shared" si="4"/>
        <v>21.096302040505691</v>
      </c>
      <c r="J24" s="11">
        <f t="shared" si="5"/>
        <v>20.628961815120217</v>
      </c>
      <c r="K24" s="11">
        <f t="shared" si="1"/>
        <v>36.264171117233353</v>
      </c>
      <c r="L24" s="11">
        <f t="shared" si="6"/>
        <v>21.096302040505691</v>
      </c>
      <c r="M24" s="11">
        <f t="shared" si="6"/>
        <v>20.628961815120217</v>
      </c>
      <c r="N24" s="11">
        <f t="shared" si="2"/>
        <v>25.996478324286418</v>
      </c>
    </row>
    <row r="25" spans="1:14" x14ac:dyDescent="0.2">
      <c r="A25" s="3">
        <v>1500503</v>
      </c>
      <c r="B25" s="3">
        <v>150050</v>
      </c>
      <c r="C25" s="1" t="s">
        <v>33</v>
      </c>
      <c r="D25" s="12" t="s">
        <v>35</v>
      </c>
      <c r="E25" s="22">
        <v>26.196952919214954</v>
      </c>
      <c r="F25" s="10">
        <v>9.5974329054841991</v>
      </c>
      <c r="G25" s="24">
        <v>53.913272753792299</v>
      </c>
      <c r="H25" s="11">
        <f t="shared" si="3"/>
        <v>45.598287239631247</v>
      </c>
      <c r="I25" s="11">
        <f t="shared" si="4"/>
        <v>59.47085213815101</v>
      </c>
      <c r="J25" s="11">
        <f t="shared" si="5"/>
        <v>33.498677509555975</v>
      </c>
      <c r="K25" s="11">
        <f t="shared" si="1"/>
        <v>45.598287239631247</v>
      </c>
      <c r="L25" s="11">
        <f t="shared" si="6"/>
        <v>59.47085213815101</v>
      </c>
      <c r="M25" s="11">
        <f t="shared" si="6"/>
        <v>33.498677509555975</v>
      </c>
      <c r="N25" s="11">
        <f t="shared" si="2"/>
        <v>46.189272295779404</v>
      </c>
    </row>
    <row r="26" spans="1:14" x14ac:dyDescent="0.2">
      <c r="A26" s="3">
        <v>1500602</v>
      </c>
      <c r="B26" s="3">
        <v>150060</v>
      </c>
      <c r="C26" s="1" t="s">
        <v>36</v>
      </c>
      <c r="D26" s="12" t="s">
        <v>37</v>
      </c>
      <c r="E26" s="22">
        <v>16.364346028275577</v>
      </c>
      <c r="F26" s="10">
        <v>12.272824460123999</v>
      </c>
      <c r="G26" s="24">
        <v>51.254930431821606</v>
      </c>
      <c r="H26" s="11">
        <f t="shared" si="3"/>
        <v>26.182201403653714</v>
      </c>
      <c r="I26" s="11">
        <f t="shared" si="4"/>
        <v>76.363713753477484</v>
      </c>
      <c r="J26" s="11">
        <f t="shared" si="5"/>
        <v>31.837829843982107</v>
      </c>
      <c r="K26" s="11">
        <f t="shared" si="1"/>
        <v>26.182201403653714</v>
      </c>
      <c r="L26" s="11">
        <f t="shared" si="6"/>
        <v>76.363713753477484</v>
      </c>
      <c r="M26" s="11">
        <f t="shared" si="6"/>
        <v>31.837829843982107</v>
      </c>
      <c r="N26" s="11">
        <f t="shared" si="2"/>
        <v>44.794581667037768</v>
      </c>
    </row>
    <row r="27" spans="1:14" x14ac:dyDescent="0.2">
      <c r="A27" s="3">
        <v>1500701</v>
      </c>
      <c r="B27" s="3">
        <v>150070</v>
      </c>
      <c r="C27" s="1" t="s">
        <v>29</v>
      </c>
      <c r="D27" s="12" t="s">
        <v>38</v>
      </c>
      <c r="E27" s="22">
        <v>50.636117921396028</v>
      </c>
      <c r="F27" s="10">
        <v>3.5271857484560001</v>
      </c>
      <c r="G27" s="24">
        <v>15.607090428760131</v>
      </c>
      <c r="H27" s="11">
        <f t="shared" si="3"/>
        <v>93.857404145771724</v>
      </c>
      <c r="I27" s="11">
        <f t="shared" si="4"/>
        <v>21.14231476324991</v>
      </c>
      <c r="J27" s="11">
        <f t="shared" si="5"/>
        <v>9.5661941097456982</v>
      </c>
      <c r="K27" s="11">
        <f t="shared" si="1"/>
        <v>93.857404145771724</v>
      </c>
      <c r="L27" s="11">
        <f t="shared" si="6"/>
        <v>21.14231476324991</v>
      </c>
      <c r="M27" s="11">
        <f t="shared" si="6"/>
        <v>9.5661941097456982</v>
      </c>
      <c r="N27" s="11">
        <f t="shared" si="2"/>
        <v>41.521971006255775</v>
      </c>
    </row>
    <row r="28" spans="1:14" x14ac:dyDescent="0.2">
      <c r="A28" s="3">
        <v>1500800</v>
      </c>
      <c r="B28" s="3">
        <v>150080</v>
      </c>
      <c r="C28" s="1" t="s">
        <v>39</v>
      </c>
      <c r="D28" s="12" t="s">
        <v>40</v>
      </c>
      <c r="E28" s="22">
        <v>14.035014259331554</v>
      </c>
      <c r="F28" s="10">
        <v>13.539678097155999</v>
      </c>
      <c r="G28" s="24">
        <v>7.1898720701452454</v>
      </c>
      <c r="H28" s="11">
        <f t="shared" si="3"/>
        <v>21.58255595174796</v>
      </c>
      <c r="I28" s="11">
        <f t="shared" si="4"/>
        <v>84.362835654023328</v>
      </c>
      <c r="J28" s="11">
        <f t="shared" si="5"/>
        <v>4.3073840061742539</v>
      </c>
      <c r="K28" s="11">
        <f t="shared" si="1"/>
        <v>21.58255595174796</v>
      </c>
      <c r="L28" s="11">
        <f t="shared" si="6"/>
        <v>84.362835654023328</v>
      </c>
      <c r="M28" s="11">
        <f t="shared" si="6"/>
        <v>4.3073840061742539</v>
      </c>
      <c r="N28" s="11">
        <f t="shared" si="2"/>
        <v>36.750925203981851</v>
      </c>
    </row>
    <row r="29" spans="1:14" x14ac:dyDescent="0.2">
      <c r="A29" s="3">
        <v>1500859</v>
      </c>
      <c r="B29" s="3">
        <v>150085</v>
      </c>
      <c r="C29" s="1" t="s">
        <v>36</v>
      </c>
      <c r="D29" s="12" t="s">
        <v>41</v>
      </c>
      <c r="E29" s="22">
        <v>20.305166023277646</v>
      </c>
      <c r="F29" s="10">
        <v>13.073783359498</v>
      </c>
      <c r="G29" s="24">
        <v>29.443426687598116</v>
      </c>
      <c r="H29" s="11">
        <f t="shared" si="3"/>
        <v>33.96399316404684</v>
      </c>
      <c r="I29" s="11">
        <f t="shared" si="4"/>
        <v>81.421099773562631</v>
      </c>
      <c r="J29" s="11">
        <f t="shared" si="5"/>
        <v>18.210696582456023</v>
      </c>
      <c r="K29" s="11">
        <f t="shared" si="1"/>
        <v>33.96399316404684</v>
      </c>
      <c r="L29" s="11">
        <f t="shared" si="6"/>
        <v>81.421099773562631</v>
      </c>
      <c r="M29" s="11">
        <f t="shared" si="6"/>
        <v>18.210696582456023</v>
      </c>
      <c r="N29" s="11">
        <f t="shared" si="2"/>
        <v>44.531929840021832</v>
      </c>
    </row>
    <row r="30" spans="1:14" x14ac:dyDescent="0.2">
      <c r="A30" s="3">
        <v>1500909</v>
      </c>
      <c r="B30" s="3">
        <v>150090</v>
      </c>
      <c r="C30" s="1" t="s">
        <v>42</v>
      </c>
      <c r="D30" s="12" t="s">
        <v>43</v>
      </c>
      <c r="E30" s="22">
        <v>42.489064400405752</v>
      </c>
      <c r="F30" s="10">
        <v>2.2345366028761999</v>
      </c>
      <c r="G30" s="24">
        <v>16.638925134049764</v>
      </c>
      <c r="H30" s="11">
        <f t="shared" si="3"/>
        <v>77.769718323651176</v>
      </c>
      <c r="I30" s="11">
        <f t="shared" si="4"/>
        <v>12.98031578572472</v>
      </c>
      <c r="J30" s="11">
        <f t="shared" si="5"/>
        <v>10.210851589474631</v>
      </c>
      <c r="K30" s="11">
        <f t="shared" si="1"/>
        <v>77.769718323651176</v>
      </c>
      <c r="L30" s="11">
        <f t="shared" si="6"/>
        <v>12.98031578572472</v>
      </c>
      <c r="M30" s="11">
        <f t="shared" si="6"/>
        <v>10.210851589474631</v>
      </c>
      <c r="N30" s="11">
        <f t="shared" si="2"/>
        <v>33.653628566283508</v>
      </c>
    </row>
    <row r="31" spans="1:14" x14ac:dyDescent="0.2">
      <c r="A31" s="3">
        <v>1500958</v>
      </c>
      <c r="B31" s="3">
        <v>150095</v>
      </c>
      <c r="C31" s="1" t="s">
        <v>26</v>
      </c>
      <c r="D31" s="12" t="s">
        <v>44</v>
      </c>
      <c r="E31" s="22">
        <v>33.327824707662501</v>
      </c>
      <c r="F31" s="10">
        <v>0.78706838185510997</v>
      </c>
      <c r="G31" s="24">
        <v>55.321557583915201</v>
      </c>
      <c r="H31" s="11">
        <f t="shared" si="3"/>
        <v>59.679356509005942</v>
      </c>
      <c r="I31" s="11">
        <f t="shared" si="4"/>
        <v>3.8407637422541567</v>
      </c>
      <c r="J31" s="11">
        <f t="shared" si="5"/>
        <v>34.378529044567763</v>
      </c>
      <c r="K31" s="11">
        <f t="shared" si="1"/>
        <v>59.679356509005942</v>
      </c>
      <c r="L31" s="11">
        <f t="shared" si="6"/>
        <v>3.8407637422541567</v>
      </c>
      <c r="M31" s="11">
        <f t="shared" si="6"/>
        <v>34.378529044567763</v>
      </c>
      <c r="N31" s="11">
        <f t="shared" si="2"/>
        <v>32.632883098609284</v>
      </c>
    </row>
    <row r="32" spans="1:14" x14ac:dyDescent="0.2">
      <c r="A32" s="3">
        <v>1501006</v>
      </c>
      <c r="B32" s="3">
        <v>150100</v>
      </c>
      <c r="C32" s="1" t="s">
        <v>45</v>
      </c>
      <c r="D32" s="12" t="s">
        <v>46</v>
      </c>
      <c r="E32" s="22">
        <v>41.642531529456669</v>
      </c>
      <c r="F32" s="10">
        <v>0.34991798797156998</v>
      </c>
      <c r="G32" s="24">
        <v>31.691504100601421</v>
      </c>
      <c r="H32" s="11">
        <f t="shared" si="3"/>
        <v>76.09810111494636</v>
      </c>
      <c r="I32" s="11">
        <f t="shared" si="4"/>
        <v>1.0805243686368096</v>
      </c>
      <c r="J32" s="11">
        <f t="shared" si="5"/>
        <v>19.61522379197206</v>
      </c>
      <c r="K32" s="11">
        <f t="shared" si="1"/>
        <v>76.09810111494636</v>
      </c>
      <c r="L32" s="11">
        <f t="shared" si="6"/>
        <v>1.0805243686368096</v>
      </c>
      <c r="M32" s="11">
        <f t="shared" si="6"/>
        <v>19.61522379197206</v>
      </c>
      <c r="N32" s="11">
        <f t="shared" si="2"/>
        <v>32.264616425185075</v>
      </c>
    </row>
    <row r="33" spans="1:14" x14ac:dyDescent="0.2">
      <c r="A33" s="3">
        <v>1501105</v>
      </c>
      <c r="B33" s="3">
        <v>150110</v>
      </c>
      <c r="C33" s="1" t="s">
        <v>29</v>
      </c>
      <c r="D33" s="12" t="s">
        <v>47</v>
      </c>
      <c r="E33" s="22" t="s">
        <v>201</v>
      </c>
      <c r="F33" s="10">
        <v>1.1552533778917</v>
      </c>
      <c r="G33" s="24" t="s">
        <v>201</v>
      </c>
      <c r="H33" s="11">
        <v>0</v>
      </c>
      <c r="I33" s="11">
        <f t="shared" si="4"/>
        <v>6.1655442687154611</v>
      </c>
      <c r="J33" s="11">
        <v>0</v>
      </c>
      <c r="K33" s="11">
        <f t="shared" si="1"/>
        <v>0</v>
      </c>
      <c r="L33" s="11">
        <f t="shared" si="6"/>
        <v>6.1655442687154611</v>
      </c>
      <c r="M33" s="11">
        <f t="shared" si="6"/>
        <v>0</v>
      </c>
      <c r="N33" s="11">
        <f t="shared" si="2"/>
        <v>2.0551814229051537</v>
      </c>
    </row>
    <row r="34" spans="1:14" x14ac:dyDescent="0.2">
      <c r="A34" s="3">
        <v>1501204</v>
      </c>
      <c r="B34" s="3">
        <v>150120</v>
      </c>
      <c r="C34" s="1" t="s">
        <v>24</v>
      </c>
      <c r="D34" s="12" t="s">
        <v>48</v>
      </c>
      <c r="E34" s="22">
        <v>20.77832885170605</v>
      </c>
      <c r="F34" s="10">
        <v>0.65258225053735996</v>
      </c>
      <c r="G34" s="24">
        <v>8.7141924052593858</v>
      </c>
      <c r="H34" s="11">
        <f t="shared" si="3"/>
        <v>34.898330333533963</v>
      </c>
      <c r="I34" s="11">
        <f t="shared" si="4"/>
        <v>2.9915962244785219</v>
      </c>
      <c r="J34" s="11">
        <f t="shared" si="5"/>
        <v>5.2597308312002777</v>
      </c>
      <c r="K34" s="11">
        <f t="shared" si="1"/>
        <v>34.898330333533963</v>
      </c>
      <c r="L34" s="11">
        <f t="shared" si="6"/>
        <v>2.9915962244785219</v>
      </c>
      <c r="M34" s="11">
        <f t="shared" si="6"/>
        <v>5.2597308312002777</v>
      </c>
      <c r="N34" s="11">
        <f t="shared" si="2"/>
        <v>14.383219129737588</v>
      </c>
    </row>
    <row r="35" spans="1:14" x14ac:dyDescent="0.2">
      <c r="A35" s="3">
        <v>1501253</v>
      </c>
      <c r="B35" s="3">
        <v>150125</v>
      </c>
      <c r="C35" s="1" t="s">
        <v>31</v>
      </c>
      <c r="D35" s="12" t="s">
        <v>49</v>
      </c>
      <c r="E35" s="22">
        <v>26.77126939623431</v>
      </c>
      <c r="F35" s="10">
        <v>0.57057802034234995</v>
      </c>
      <c r="G35" s="24">
        <v>104.9043239890846</v>
      </c>
      <c r="H35" s="11">
        <f t="shared" si="3"/>
        <v>46.732368784689207</v>
      </c>
      <c r="I35" s="11">
        <f t="shared" si="4"/>
        <v>2.473808048705429</v>
      </c>
      <c r="J35" s="11">
        <f t="shared" si="5"/>
        <v>65.356263234825292</v>
      </c>
      <c r="K35" s="11">
        <f t="shared" si="1"/>
        <v>46.732368784689207</v>
      </c>
      <c r="L35" s="11">
        <f t="shared" si="6"/>
        <v>2.473808048705429</v>
      </c>
      <c r="M35" s="11">
        <f t="shared" si="6"/>
        <v>65.356263234825292</v>
      </c>
      <c r="N35" s="11">
        <f t="shared" si="2"/>
        <v>38.187480022739976</v>
      </c>
    </row>
    <row r="36" spans="1:14" x14ac:dyDescent="0.2">
      <c r="A36" s="3">
        <v>1501303</v>
      </c>
      <c r="B36" s="3">
        <v>150130</v>
      </c>
      <c r="C36" s="1" t="s">
        <v>24</v>
      </c>
      <c r="D36" s="12" t="s">
        <v>50</v>
      </c>
      <c r="E36" s="22">
        <v>7.00902952551494</v>
      </c>
      <c r="F36" s="10">
        <v>9.8894591393603992</v>
      </c>
      <c r="G36" s="24">
        <v>4.4198174496644294</v>
      </c>
      <c r="H36" s="11">
        <f t="shared" si="3"/>
        <v>7.7086032770246549</v>
      </c>
      <c r="I36" s="11">
        <f t="shared" si="4"/>
        <v>61.314753733923141</v>
      </c>
      <c r="J36" s="11">
        <f t="shared" si="5"/>
        <v>2.5767420523843771</v>
      </c>
      <c r="K36" s="11">
        <f t="shared" si="1"/>
        <v>7.7086032770246549</v>
      </c>
      <c r="L36" s="11">
        <f t="shared" si="6"/>
        <v>61.314753733923141</v>
      </c>
      <c r="M36" s="11">
        <f t="shared" si="6"/>
        <v>2.5767420523843771</v>
      </c>
      <c r="N36" s="11">
        <f t="shared" si="2"/>
        <v>23.866699687777388</v>
      </c>
    </row>
    <row r="37" spans="1:14" x14ac:dyDescent="0.2">
      <c r="A37" s="3">
        <v>1501402</v>
      </c>
      <c r="B37" s="3">
        <v>150140</v>
      </c>
      <c r="C37" s="1" t="s">
        <v>39</v>
      </c>
      <c r="D37" s="12" t="s">
        <v>51</v>
      </c>
      <c r="E37" s="22">
        <v>12.170880380914692</v>
      </c>
      <c r="F37" s="10">
        <v>19.727188122655999</v>
      </c>
      <c r="G37" s="24">
        <v>35.409660818641662</v>
      </c>
      <c r="H37" s="11">
        <f t="shared" si="3"/>
        <v>17.901519600498322</v>
      </c>
      <c r="I37" s="11">
        <v>99</v>
      </c>
      <c r="J37" s="11">
        <f t="shared" si="5"/>
        <v>21.938209757457894</v>
      </c>
      <c r="K37" s="11">
        <f t="shared" si="1"/>
        <v>17.901519600498322</v>
      </c>
      <c r="L37" s="11">
        <f t="shared" si="6"/>
        <v>99</v>
      </c>
      <c r="M37" s="11">
        <f t="shared" si="6"/>
        <v>21.938209757457894</v>
      </c>
      <c r="N37" s="11">
        <f t="shared" si="2"/>
        <v>46.279909785985403</v>
      </c>
    </row>
    <row r="38" spans="1:14" x14ac:dyDescent="0.2">
      <c r="A38" s="3">
        <v>1501451</v>
      </c>
      <c r="B38" s="3">
        <v>150145</v>
      </c>
      <c r="C38" s="1" t="s">
        <v>33</v>
      </c>
      <c r="D38" s="12" t="s">
        <v>52</v>
      </c>
      <c r="E38" s="22">
        <v>31.113662076932158</v>
      </c>
      <c r="F38" s="10">
        <v>14.752196253937001</v>
      </c>
      <c r="G38" s="24" t="s">
        <v>201</v>
      </c>
      <c r="H38" s="11">
        <f t="shared" si="3"/>
        <v>55.307131302617464</v>
      </c>
      <c r="I38" s="11">
        <f t="shared" si="4"/>
        <v>92.01887440956537</v>
      </c>
      <c r="J38" s="11">
        <v>0</v>
      </c>
      <c r="K38" s="11">
        <f t="shared" si="1"/>
        <v>55.307131302617464</v>
      </c>
      <c r="L38" s="11">
        <f t="shared" si="6"/>
        <v>92.01887440956537</v>
      </c>
      <c r="M38" s="11">
        <f t="shared" si="6"/>
        <v>0</v>
      </c>
      <c r="N38" s="11">
        <f t="shared" si="2"/>
        <v>49.108668570727616</v>
      </c>
    </row>
    <row r="39" spans="1:14" x14ac:dyDescent="0.2">
      <c r="A39" s="3">
        <v>1501501</v>
      </c>
      <c r="B39" s="3">
        <v>150150</v>
      </c>
      <c r="C39" s="1" t="s">
        <v>39</v>
      </c>
      <c r="D39" s="12" t="s">
        <v>53</v>
      </c>
      <c r="E39" s="22">
        <v>11.051404030444012</v>
      </c>
      <c r="F39" s="10">
        <v>4.4771658250349997</v>
      </c>
      <c r="G39" s="24">
        <v>56.325914704170401</v>
      </c>
      <c r="H39" s="11">
        <f t="shared" si="3"/>
        <v>15.690930979070275</v>
      </c>
      <c r="I39" s="11">
        <f t="shared" si="4"/>
        <v>27.140644967714834</v>
      </c>
      <c r="J39" s="11">
        <f t="shared" si="5"/>
        <v>35.006019403801012</v>
      </c>
      <c r="K39" s="11">
        <f t="shared" si="1"/>
        <v>15.690930979070275</v>
      </c>
      <c r="L39" s="11">
        <f t="shared" si="6"/>
        <v>27.140644967714834</v>
      </c>
      <c r="M39" s="11">
        <f t="shared" si="6"/>
        <v>35.006019403801012</v>
      </c>
      <c r="N39" s="11">
        <f t="shared" si="2"/>
        <v>25.945865116862041</v>
      </c>
    </row>
    <row r="40" spans="1:14" x14ac:dyDescent="0.2">
      <c r="A40" s="3">
        <v>1501576</v>
      </c>
      <c r="B40" s="3">
        <v>150157</v>
      </c>
      <c r="C40" s="1" t="s">
        <v>54</v>
      </c>
      <c r="D40" s="12" t="s">
        <v>55</v>
      </c>
      <c r="E40" s="22">
        <v>36.130587240603077</v>
      </c>
      <c r="F40" s="10">
        <v>0.37767286864760002</v>
      </c>
      <c r="G40" s="24">
        <v>102.88520688697584</v>
      </c>
      <c r="H40" s="11">
        <f t="shared" si="3"/>
        <v>65.21386821287382</v>
      </c>
      <c r="I40" s="11">
        <f t="shared" si="4"/>
        <v>1.2557732429920248</v>
      </c>
      <c r="J40" s="11">
        <f t="shared" si="5"/>
        <v>64.09478313956366</v>
      </c>
      <c r="K40" s="11">
        <f t="shared" si="1"/>
        <v>65.21386821287382</v>
      </c>
      <c r="L40" s="11">
        <f t="shared" si="6"/>
        <v>1.2557732429920248</v>
      </c>
      <c r="M40" s="11">
        <f t="shared" si="6"/>
        <v>64.09478313956366</v>
      </c>
      <c r="N40" s="11">
        <f t="shared" si="2"/>
        <v>43.521474865143169</v>
      </c>
    </row>
    <row r="41" spans="1:14" x14ac:dyDescent="0.2">
      <c r="A41" s="3">
        <v>1501600</v>
      </c>
      <c r="B41" s="3">
        <v>150160</v>
      </c>
      <c r="C41" s="1" t="s">
        <v>42</v>
      </c>
      <c r="D41" s="12" t="s">
        <v>56</v>
      </c>
      <c r="E41" s="22">
        <v>19.464622589291761</v>
      </c>
      <c r="F41" s="10">
        <v>9.5230549833623996</v>
      </c>
      <c r="G41" s="24">
        <v>33.100105371573449</v>
      </c>
      <c r="H41" s="11">
        <f t="shared" si="3"/>
        <v>32.304203075400459</v>
      </c>
      <c r="I41" s="11">
        <f t="shared" si="4"/>
        <v>59.001217723906088</v>
      </c>
      <c r="J41" s="11">
        <f t="shared" si="5"/>
        <v>20.495273029153815</v>
      </c>
      <c r="K41" s="11">
        <f t="shared" si="1"/>
        <v>32.304203075400459</v>
      </c>
      <c r="L41" s="11">
        <f t="shared" si="6"/>
        <v>59.001217723906088</v>
      </c>
      <c r="M41" s="11">
        <f t="shared" si="6"/>
        <v>20.495273029153815</v>
      </c>
      <c r="N41" s="11">
        <f t="shared" si="2"/>
        <v>37.266897942820123</v>
      </c>
    </row>
    <row r="42" spans="1:14" x14ac:dyDescent="0.2">
      <c r="A42" s="3">
        <v>1501709</v>
      </c>
      <c r="B42" s="3">
        <v>150170</v>
      </c>
      <c r="C42" s="1" t="s">
        <v>42</v>
      </c>
      <c r="D42" s="12" t="s">
        <v>57</v>
      </c>
      <c r="E42" s="22">
        <v>23.864699554467453</v>
      </c>
      <c r="F42" s="10">
        <v>6.0504379194358</v>
      </c>
      <c r="G42" s="24">
        <v>13.367314798264573</v>
      </c>
      <c r="H42" s="11">
        <f t="shared" si="3"/>
        <v>40.992872620349274</v>
      </c>
      <c r="I42" s="11">
        <f t="shared" si="4"/>
        <v>37.074543326583566</v>
      </c>
      <c r="J42" s="11">
        <f t="shared" si="5"/>
        <v>8.1668535896880243</v>
      </c>
      <c r="K42" s="11">
        <f t="shared" si="1"/>
        <v>40.992872620349274</v>
      </c>
      <c r="L42" s="11">
        <f t="shared" si="6"/>
        <v>37.074543326583566</v>
      </c>
      <c r="M42" s="11">
        <f t="shared" si="6"/>
        <v>8.1668535896880243</v>
      </c>
      <c r="N42" s="11">
        <f t="shared" si="2"/>
        <v>28.744756512206958</v>
      </c>
    </row>
    <row r="43" spans="1:14" x14ac:dyDescent="0.2">
      <c r="A43" s="3">
        <v>1501725</v>
      </c>
      <c r="B43" s="3">
        <v>150172</v>
      </c>
      <c r="C43" s="1" t="s">
        <v>36</v>
      </c>
      <c r="D43" s="12" t="s">
        <v>58</v>
      </c>
      <c r="E43" s="22">
        <v>23.37958365300819</v>
      </c>
      <c r="F43" s="10">
        <v>7.6179302532567004</v>
      </c>
      <c r="G43" s="24">
        <v>83.554869730560725</v>
      </c>
      <c r="H43" s="11">
        <f t="shared" si="3"/>
        <v>40.034932158821199</v>
      </c>
      <c r="I43" s="11">
        <f t="shared" si="4"/>
        <v>46.971947328027625</v>
      </c>
      <c r="J43" s="11">
        <f t="shared" si="5"/>
        <v>52.017803784554232</v>
      </c>
      <c r="K43" s="11">
        <f t="shared" si="1"/>
        <v>40.034932158821199</v>
      </c>
      <c r="L43" s="11">
        <f t="shared" si="6"/>
        <v>46.971947328027625</v>
      </c>
      <c r="M43" s="11">
        <f t="shared" si="6"/>
        <v>52.017803784554232</v>
      </c>
      <c r="N43" s="11">
        <f t="shared" si="2"/>
        <v>46.341561090467678</v>
      </c>
    </row>
    <row r="44" spans="1:14" x14ac:dyDescent="0.2">
      <c r="A44" s="3">
        <v>1501758</v>
      </c>
      <c r="B44" s="3">
        <v>150175</v>
      </c>
      <c r="C44" s="1" t="s">
        <v>54</v>
      </c>
      <c r="D44" s="12" t="s">
        <v>59</v>
      </c>
      <c r="E44" s="22">
        <v>42.186278925691646</v>
      </c>
      <c r="F44" s="10">
        <v>0.47176765443018998</v>
      </c>
      <c r="G44" s="24">
        <v>278.10274509803918</v>
      </c>
      <c r="H44" s="11">
        <f t="shared" si="3"/>
        <v>77.171819024701932</v>
      </c>
      <c r="I44" s="11">
        <f t="shared" si="4"/>
        <v>1.8499031721952612</v>
      </c>
      <c r="J44" s="11">
        <v>99</v>
      </c>
      <c r="K44" s="11">
        <f t="shared" si="1"/>
        <v>77.171819024701932</v>
      </c>
      <c r="L44" s="11">
        <f t="shared" si="6"/>
        <v>1.8499031721952612</v>
      </c>
      <c r="M44" s="11">
        <f t="shared" si="6"/>
        <v>99</v>
      </c>
      <c r="N44" s="11">
        <f t="shared" si="2"/>
        <v>59.340574065632403</v>
      </c>
    </row>
    <row r="45" spans="1:14" x14ac:dyDescent="0.2">
      <c r="A45" s="3">
        <v>1501782</v>
      </c>
      <c r="B45" s="3">
        <v>150178</v>
      </c>
      <c r="C45" s="1" t="s">
        <v>60</v>
      </c>
      <c r="D45" s="12" t="s">
        <v>61</v>
      </c>
      <c r="E45" s="22">
        <v>22.687599991942683</v>
      </c>
      <c r="F45" s="10">
        <v>1.2644382219110999</v>
      </c>
      <c r="G45" s="24">
        <v>49.916885500525026</v>
      </c>
      <c r="H45" s="11">
        <f t="shared" si="3"/>
        <v>38.668497569361243</v>
      </c>
      <c r="I45" s="11">
        <f t="shared" si="4"/>
        <v>6.8549553036393025</v>
      </c>
      <c r="J45" s="11">
        <f t="shared" si="5"/>
        <v>31.001861961964021</v>
      </c>
      <c r="K45" s="11">
        <f t="shared" si="1"/>
        <v>38.668497569361243</v>
      </c>
      <c r="L45" s="11">
        <f t="shared" si="6"/>
        <v>6.8549553036393025</v>
      </c>
      <c r="M45" s="11">
        <f t="shared" si="6"/>
        <v>31.001861961964021</v>
      </c>
      <c r="N45" s="11">
        <f t="shared" si="2"/>
        <v>25.50843827832152</v>
      </c>
    </row>
    <row r="46" spans="1:14" x14ac:dyDescent="0.2">
      <c r="A46" s="3">
        <v>1501808</v>
      </c>
      <c r="B46" s="3">
        <v>150180</v>
      </c>
      <c r="C46" s="1" t="s">
        <v>29</v>
      </c>
      <c r="D46" s="12" t="s">
        <v>62</v>
      </c>
      <c r="E46" s="22">
        <v>47.318582776337827</v>
      </c>
      <c r="F46" s="10">
        <v>5.8550220626728997</v>
      </c>
      <c r="G46" s="24">
        <v>19.960379178819831</v>
      </c>
      <c r="H46" s="11">
        <f t="shared" si="3"/>
        <v>87.306389968679127</v>
      </c>
      <c r="I46" s="11">
        <f t="shared" si="4"/>
        <v>35.840655516774518</v>
      </c>
      <c r="J46" s="11">
        <f t="shared" si="5"/>
        <v>12.285990352069282</v>
      </c>
      <c r="K46" s="11">
        <f t="shared" si="1"/>
        <v>87.306389968679127</v>
      </c>
      <c r="L46" s="11">
        <f t="shared" si="6"/>
        <v>35.840655516774518</v>
      </c>
      <c r="M46" s="11">
        <f t="shared" si="6"/>
        <v>12.285990352069282</v>
      </c>
      <c r="N46" s="11">
        <f t="shared" si="2"/>
        <v>45.14434527917431</v>
      </c>
    </row>
    <row r="47" spans="1:14" x14ac:dyDescent="0.2">
      <c r="A47" s="3">
        <v>1501907</v>
      </c>
      <c r="B47" s="3">
        <v>150190</v>
      </c>
      <c r="C47" s="1" t="s">
        <v>26</v>
      </c>
      <c r="D47" s="12" t="s">
        <v>63</v>
      </c>
      <c r="E47" s="22">
        <v>19.511454120321208</v>
      </c>
      <c r="F47" s="10">
        <v>0.65209367182053002</v>
      </c>
      <c r="G47" s="24">
        <v>50.244310380182917</v>
      </c>
      <c r="H47" s="11">
        <f t="shared" si="3"/>
        <v>32.396679570838913</v>
      </c>
      <c r="I47" s="11">
        <f t="shared" si="4"/>
        <v>2.9885112582285212</v>
      </c>
      <c r="J47" s="11">
        <f t="shared" si="5"/>
        <v>31.206426604574638</v>
      </c>
      <c r="K47" s="11">
        <f t="shared" si="1"/>
        <v>32.396679570838913</v>
      </c>
      <c r="L47" s="11">
        <f t="shared" si="6"/>
        <v>2.9885112582285212</v>
      </c>
      <c r="M47" s="11">
        <f t="shared" si="6"/>
        <v>31.206426604574638</v>
      </c>
      <c r="N47" s="11">
        <f t="shared" si="2"/>
        <v>22.197205811214022</v>
      </c>
    </row>
    <row r="48" spans="1:14" x14ac:dyDescent="0.2">
      <c r="A48" s="3">
        <v>1502004</v>
      </c>
      <c r="B48" s="3">
        <v>150200</v>
      </c>
      <c r="C48" s="1" t="s">
        <v>29</v>
      </c>
      <c r="D48" s="12" t="s">
        <v>64</v>
      </c>
      <c r="E48" s="22" t="s">
        <v>201</v>
      </c>
      <c r="F48" s="10">
        <v>1.4052791793502999</v>
      </c>
      <c r="G48" s="24" t="s">
        <v>201</v>
      </c>
      <c r="H48" s="11">
        <v>0</v>
      </c>
      <c r="I48" s="11">
        <f t="shared" si="4"/>
        <v>7.7442482371033208</v>
      </c>
      <c r="J48" s="11">
        <v>0</v>
      </c>
      <c r="K48" s="11">
        <f t="shared" si="1"/>
        <v>0</v>
      </c>
      <c r="L48" s="11">
        <f t="shared" si="6"/>
        <v>7.7442482371033208</v>
      </c>
      <c r="M48" s="11">
        <f t="shared" si="6"/>
        <v>0</v>
      </c>
      <c r="N48" s="11">
        <f t="shared" si="2"/>
        <v>2.5814160790344403</v>
      </c>
    </row>
    <row r="49" spans="1:14" x14ac:dyDescent="0.2">
      <c r="A49" s="3">
        <v>1501956</v>
      </c>
      <c r="B49" s="3">
        <v>150195</v>
      </c>
      <c r="C49" s="1" t="s">
        <v>42</v>
      </c>
      <c r="D49" s="12" t="s">
        <v>65</v>
      </c>
      <c r="E49" s="22">
        <v>39.905958916506314</v>
      </c>
      <c r="F49" s="10">
        <v>2.7712684666327001</v>
      </c>
      <c r="G49" s="24">
        <v>61.81423433520122</v>
      </c>
      <c r="H49" s="11">
        <f t="shared" si="3"/>
        <v>72.668955285418477</v>
      </c>
      <c r="I49" s="11">
        <f t="shared" si="4"/>
        <v>16.369328912887539</v>
      </c>
      <c r="J49" s="11">
        <f t="shared" si="5"/>
        <v>38.434946811601314</v>
      </c>
      <c r="K49" s="11">
        <f t="shared" si="1"/>
        <v>72.668955285418477</v>
      </c>
      <c r="L49" s="11">
        <f t="shared" si="6"/>
        <v>16.369328912887539</v>
      </c>
      <c r="M49" s="11">
        <f t="shared" si="6"/>
        <v>38.434946811601314</v>
      </c>
      <c r="N49" s="11">
        <f t="shared" si="2"/>
        <v>42.491077003302443</v>
      </c>
    </row>
    <row r="50" spans="1:14" x14ac:dyDescent="0.2">
      <c r="A50" s="3">
        <v>1502103</v>
      </c>
      <c r="B50" s="3">
        <v>150210</v>
      </c>
      <c r="C50" s="1" t="s">
        <v>24</v>
      </c>
      <c r="D50" s="12" t="s">
        <v>66</v>
      </c>
      <c r="E50" s="22">
        <v>39.016849770752465</v>
      </c>
      <c r="F50" s="10">
        <v>0.53285041435641001</v>
      </c>
      <c r="G50" s="24">
        <v>30.409716806772789</v>
      </c>
      <c r="H50" s="11">
        <f t="shared" si="3"/>
        <v>70.913264278650274</v>
      </c>
      <c r="I50" s="11">
        <f t="shared" si="4"/>
        <v>2.2355897490727044</v>
      </c>
      <c r="J50" s="11">
        <f t="shared" si="5"/>
        <v>18.814403891117699</v>
      </c>
      <c r="K50" s="11">
        <f t="shared" si="1"/>
        <v>70.913264278650274</v>
      </c>
      <c r="L50" s="11">
        <f t="shared" si="6"/>
        <v>2.2355897490727044</v>
      </c>
      <c r="M50" s="11">
        <f t="shared" si="6"/>
        <v>18.814403891117699</v>
      </c>
      <c r="N50" s="11">
        <f t="shared" si="2"/>
        <v>30.654419306280221</v>
      </c>
    </row>
    <row r="51" spans="1:14" x14ac:dyDescent="0.2">
      <c r="A51" s="3">
        <v>1502152</v>
      </c>
      <c r="B51" s="3">
        <v>150215</v>
      </c>
      <c r="C51" s="1" t="s">
        <v>54</v>
      </c>
      <c r="D51" s="12" t="s">
        <v>67</v>
      </c>
      <c r="E51" s="22">
        <v>3.1052733131921162</v>
      </c>
      <c r="F51" s="10">
        <v>22.539213015217999</v>
      </c>
      <c r="G51" s="24">
        <v>147.68853254453225</v>
      </c>
      <c r="H51" s="11">
        <f t="shared" si="3"/>
        <v>0</v>
      </c>
      <c r="I51" s="11">
        <v>99</v>
      </c>
      <c r="J51" s="11">
        <f t="shared" si="5"/>
        <v>92.086474884190224</v>
      </c>
      <c r="K51" s="11">
        <f t="shared" si="1"/>
        <v>0</v>
      </c>
      <c r="L51" s="11">
        <f t="shared" si="6"/>
        <v>99</v>
      </c>
      <c r="M51" s="11">
        <f t="shared" si="6"/>
        <v>92.086474884190224</v>
      </c>
      <c r="N51" s="11">
        <f t="shared" si="2"/>
        <v>63.695491628063415</v>
      </c>
    </row>
    <row r="52" spans="1:14" x14ac:dyDescent="0.2">
      <c r="A52" s="3">
        <v>1502202</v>
      </c>
      <c r="B52" s="3">
        <v>150220</v>
      </c>
      <c r="C52" s="1" t="s">
        <v>42</v>
      </c>
      <c r="D52" s="12" t="s">
        <v>68</v>
      </c>
      <c r="E52" s="22">
        <v>13.804519131215912</v>
      </c>
      <c r="F52" s="10">
        <v>13.633264198653</v>
      </c>
      <c r="G52" s="24">
        <v>26.6526287751797</v>
      </c>
      <c r="H52" s="11">
        <f t="shared" si="3"/>
        <v>21.127405731475051</v>
      </c>
      <c r="I52" s="11">
        <f t="shared" si="4"/>
        <v>84.953753667113787</v>
      </c>
      <c r="J52" s="11">
        <f t="shared" si="5"/>
        <v>16.467094880139353</v>
      </c>
      <c r="K52" s="11">
        <f t="shared" si="1"/>
        <v>21.127405731475051</v>
      </c>
      <c r="L52" s="11">
        <f t="shared" si="6"/>
        <v>84.953753667113787</v>
      </c>
      <c r="M52" s="11">
        <f t="shared" si="6"/>
        <v>16.467094880139353</v>
      </c>
      <c r="N52" s="11">
        <f t="shared" si="2"/>
        <v>40.849418092909396</v>
      </c>
    </row>
    <row r="53" spans="1:14" x14ac:dyDescent="0.2">
      <c r="A53" s="3">
        <v>1502301</v>
      </c>
      <c r="B53" s="3">
        <v>150230</v>
      </c>
      <c r="C53" s="1" t="s">
        <v>26</v>
      </c>
      <c r="D53" s="12" t="s">
        <v>69</v>
      </c>
      <c r="E53" s="22">
        <v>24.006175574440583</v>
      </c>
      <c r="F53" s="10">
        <v>11.923950862742</v>
      </c>
      <c r="G53" s="24">
        <v>10.866286058117721</v>
      </c>
      <c r="H53" s="11">
        <f t="shared" si="3"/>
        <v>41.27224009410255</v>
      </c>
      <c r="I53" s="11">
        <f t="shared" si="4"/>
        <v>74.160868569341915</v>
      </c>
      <c r="J53" s="11">
        <f t="shared" si="5"/>
        <v>6.6042904426187183</v>
      </c>
      <c r="K53" s="11">
        <f t="shared" si="1"/>
        <v>41.27224009410255</v>
      </c>
      <c r="L53" s="11">
        <f t="shared" si="6"/>
        <v>74.160868569341915</v>
      </c>
      <c r="M53" s="11">
        <f t="shared" si="6"/>
        <v>6.6042904426187183</v>
      </c>
      <c r="N53" s="11">
        <f t="shared" si="2"/>
        <v>40.679133035354397</v>
      </c>
    </row>
    <row r="54" spans="1:14" x14ac:dyDescent="0.2">
      <c r="A54" s="3">
        <v>1502400</v>
      </c>
      <c r="B54" s="3">
        <v>150240</v>
      </c>
      <c r="C54" s="1" t="s">
        <v>70</v>
      </c>
      <c r="D54" s="12" t="s">
        <v>71</v>
      </c>
      <c r="E54" s="22">
        <v>12.402604515479117</v>
      </c>
      <c r="F54" s="10">
        <v>15.458592961688</v>
      </c>
      <c r="G54" s="24">
        <v>12.386193824900134</v>
      </c>
      <c r="H54" s="11">
        <f t="shared" si="3"/>
        <v>18.359096694434257</v>
      </c>
      <c r="I54" s="11">
        <f t="shared" si="4"/>
        <v>96.479179223215894</v>
      </c>
      <c r="J54" s="11">
        <f t="shared" si="5"/>
        <v>7.5538804354067111</v>
      </c>
      <c r="K54" s="11">
        <f t="shared" si="1"/>
        <v>18.359096694434257</v>
      </c>
      <c r="L54" s="11">
        <f t="shared" si="6"/>
        <v>96.479179223215894</v>
      </c>
      <c r="M54" s="11">
        <f t="shared" si="6"/>
        <v>7.5538804354067111</v>
      </c>
      <c r="N54" s="11">
        <f t="shared" si="2"/>
        <v>40.797385451018954</v>
      </c>
    </row>
    <row r="55" spans="1:14" x14ac:dyDescent="0.2">
      <c r="A55" s="3">
        <v>1502509</v>
      </c>
      <c r="B55" s="3">
        <v>150250</v>
      </c>
      <c r="C55" s="1" t="s">
        <v>29</v>
      </c>
      <c r="D55" s="12" t="s">
        <v>72</v>
      </c>
      <c r="E55" s="22">
        <v>46.294431256293556</v>
      </c>
      <c r="F55" s="10">
        <v>1.6524545936310999</v>
      </c>
      <c r="G55" s="24">
        <v>72.07210579563521</v>
      </c>
      <c r="H55" s="11">
        <f t="shared" si="3"/>
        <v>85.284035770775603</v>
      </c>
      <c r="I55" s="11">
        <f t="shared" si="4"/>
        <v>9.3049543927743237</v>
      </c>
      <c r="J55" s="11">
        <f t="shared" si="5"/>
        <v>44.843738383707368</v>
      </c>
      <c r="K55" s="11">
        <f t="shared" si="1"/>
        <v>85.284035770775603</v>
      </c>
      <c r="L55" s="11">
        <f t="shared" si="6"/>
        <v>9.3049543927743237</v>
      </c>
      <c r="M55" s="11">
        <f t="shared" si="6"/>
        <v>44.843738383707368</v>
      </c>
      <c r="N55" s="11">
        <f t="shared" si="2"/>
        <v>46.477576182419092</v>
      </c>
    </row>
    <row r="56" spans="1:14" x14ac:dyDescent="0.2">
      <c r="A56" s="3">
        <v>1502608</v>
      </c>
      <c r="B56" s="3">
        <v>150260</v>
      </c>
      <c r="C56" s="1" t="s">
        <v>70</v>
      </c>
      <c r="D56" s="12" t="s">
        <v>73</v>
      </c>
      <c r="E56" s="22">
        <v>39.957204597450705</v>
      </c>
      <c r="F56" s="10">
        <v>5.2222567609574</v>
      </c>
      <c r="G56" s="24">
        <v>99.622270749145159</v>
      </c>
      <c r="H56" s="11">
        <f t="shared" si="3"/>
        <v>72.770148239736244</v>
      </c>
      <c r="I56" s="11">
        <f t="shared" si="4"/>
        <v>31.845271492210909</v>
      </c>
      <c r="J56" s="11">
        <f t="shared" si="5"/>
        <v>62.056204502552269</v>
      </c>
      <c r="K56" s="11">
        <f t="shared" si="1"/>
        <v>72.770148239736244</v>
      </c>
      <c r="L56" s="11">
        <f t="shared" si="6"/>
        <v>31.845271492210909</v>
      </c>
      <c r="M56" s="11">
        <f t="shared" si="6"/>
        <v>62.056204502552269</v>
      </c>
      <c r="N56" s="11">
        <f t="shared" si="2"/>
        <v>55.557208078166475</v>
      </c>
    </row>
    <row r="57" spans="1:14" x14ac:dyDescent="0.2">
      <c r="A57" s="3">
        <v>1502707</v>
      </c>
      <c r="B57" s="3">
        <v>150270</v>
      </c>
      <c r="C57" s="1" t="s">
        <v>31</v>
      </c>
      <c r="D57" s="12" t="s">
        <v>74</v>
      </c>
      <c r="E57" s="22">
        <v>25.301029531173384</v>
      </c>
      <c r="F57" s="10">
        <v>14.389134186521</v>
      </c>
      <c r="G57" s="24">
        <v>39.768597395611536</v>
      </c>
      <c r="H57" s="11">
        <f t="shared" si="3"/>
        <v>43.829140400179703</v>
      </c>
      <c r="I57" s="11">
        <f t="shared" si="4"/>
        <v>89.726440895676006</v>
      </c>
      <c r="J57" s="11">
        <f t="shared" si="5"/>
        <v>24.661534582260042</v>
      </c>
      <c r="K57" s="11">
        <f t="shared" si="1"/>
        <v>43.829140400179703</v>
      </c>
      <c r="L57" s="11">
        <f t="shared" si="6"/>
        <v>89.726440895676006</v>
      </c>
      <c r="M57" s="11">
        <f t="shared" si="6"/>
        <v>24.661534582260042</v>
      </c>
      <c r="N57" s="11">
        <f t="shared" si="2"/>
        <v>52.739038626038585</v>
      </c>
    </row>
    <row r="58" spans="1:14" x14ac:dyDescent="0.2">
      <c r="A58" s="3">
        <v>1502756</v>
      </c>
      <c r="B58" s="3">
        <v>150275</v>
      </c>
      <c r="C58" s="1" t="s">
        <v>26</v>
      </c>
      <c r="D58" s="12" t="s">
        <v>75</v>
      </c>
      <c r="E58" s="22">
        <v>32.373151012764254</v>
      </c>
      <c r="F58" s="10">
        <v>0.83702243220118</v>
      </c>
      <c r="G58" s="24">
        <v>94.446783601800533</v>
      </c>
      <c r="H58" s="11">
        <f t="shared" si="3"/>
        <v>57.79419760749682</v>
      </c>
      <c r="I58" s="11">
        <f t="shared" si="4"/>
        <v>4.1561818193418771</v>
      </c>
      <c r="J58" s="11">
        <f t="shared" si="5"/>
        <v>58.822724872847289</v>
      </c>
      <c r="K58" s="11">
        <f t="shared" si="1"/>
        <v>57.79419760749682</v>
      </c>
      <c r="L58" s="11">
        <f t="shared" si="6"/>
        <v>4.1561818193418771</v>
      </c>
      <c r="M58" s="11">
        <f t="shared" si="6"/>
        <v>58.822724872847289</v>
      </c>
      <c r="N58" s="11">
        <f t="shared" si="2"/>
        <v>40.257701433228661</v>
      </c>
    </row>
    <row r="59" spans="1:14" x14ac:dyDescent="0.2">
      <c r="A59" s="3">
        <v>1502764</v>
      </c>
      <c r="B59" s="3">
        <v>150276</v>
      </c>
      <c r="C59" s="1" t="s">
        <v>31</v>
      </c>
      <c r="D59" s="12" t="s">
        <v>76</v>
      </c>
      <c r="E59" s="22">
        <v>19.834773052660552</v>
      </c>
      <c r="F59" s="10">
        <v>9.8389854659447007</v>
      </c>
      <c r="G59" s="24">
        <v>160.35487104588202</v>
      </c>
      <c r="H59" s="11">
        <f t="shared" si="3"/>
        <v>33.035125530524546</v>
      </c>
      <c r="I59" s="11">
        <f t="shared" si="4"/>
        <v>60.9960546714439</v>
      </c>
      <c r="J59" s="11">
        <f t="shared" si="5"/>
        <v>100</v>
      </c>
      <c r="K59" s="11">
        <f t="shared" si="1"/>
        <v>33.035125530524546</v>
      </c>
      <c r="L59" s="11">
        <f t="shared" si="6"/>
        <v>60.9960546714439</v>
      </c>
      <c r="M59" s="11">
        <f t="shared" si="6"/>
        <v>100</v>
      </c>
      <c r="N59" s="11">
        <f t="shared" si="2"/>
        <v>64.677060067322813</v>
      </c>
    </row>
    <row r="60" spans="1:14" x14ac:dyDescent="0.2">
      <c r="A60" s="3">
        <v>1502772</v>
      </c>
      <c r="B60" s="3">
        <v>150277</v>
      </c>
      <c r="C60" s="1" t="s">
        <v>54</v>
      </c>
      <c r="D60" s="12" t="s">
        <v>77</v>
      </c>
      <c r="E60" s="22" t="s">
        <v>201</v>
      </c>
      <c r="F60" s="10">
        <v>7.5739348370927004</v>
      </c>
      <c r="G60" s="24" t="s">
        <v>201</v>
      </c>
      <c r="H60" s="11">
        <v>0</v>
      </c>
      <c r="I60" s="11">
        <f t="shared" si="4"/>
        <v>46.694153045662404</v>
      </c>
      <c r="J60" s="11">
        <v>0</v>
      </c>
      <c r="K60" s="11">
        <f t="shared" si="1"/>
        <v>0</v>
      </c>
      <c r="L60" s="11">
        <f t="shared" si="6"/>
        <v>46.694153045662404</v>
      </c>
      <c r="M60" s="11">
        <f t="shared" si="6"/>
        <v>0</v>
      </c>
      <c r="N60" s="11">
        <f t="shared" si="2"/>
        <v>15.564717681887467</v>
      </c>
    </row>
    <row r="61" spans="1:14" x14ac:dyDescent="0.2">
      <c r="A61" s="3">
        <v>1502806</v>
      </c>
      <c r="B61" s="3">
        <v>150280</v>
      </c>
      <c r="C61" s="1" t="s">
        <v>29</v>
      </c>
      <c r="D61" s="12" t="s">
        <v>78</v>
      </c>
      <c r="E61" s="22">
        <v>48.97709816574163</v>
      </c>
      <c r="F61" s="10">
        <v>3.7105860838273999</v>
      </c>
      <c r="G61" s="24">
        <v>20.508408990354834</v>
      </c>
      <c r="H61" s="11">
        <f t="shared" si="3"/>
        <v>90.581399080517784</v>
      </c>
      <c r="I61" s="11">
        <f t="shared" si="4"/>
        <v>22.300334597864598</v>
      </c>
      <c r="J61" s="11">
        <f t="shared" si="5"/>
        <v>12.628381934082711</v>
      </c>
      <c r="K61" s="11">
        <f t="shared" si="1"/>
        <v>90.581399080517784</v>
      </c>
      <c r="L61" s="11">
        <f t="shared" si="6"/>
        <v>22.300334597864598</v>
      </c>
      <c r="M61" s="11">
        <f t="shared" si="6"/>
        <v>12.628381934082711</v>
      </c>
      <c r="N61" s="11">
        <f t="shared" si="2"/>
        <v>41.836705204155031</v>
      </c>
    </row>
    <row r="62" spans="1:14" x14ac:dyDescent="0.2">
      <c r="A62" s="3">
        <v>1502855</v>
      </c>
      <c r="B62" s="3">
        <v>150285</v>
      </c>
      <c r="C62" s="1" t="s">
        <v>33</v>
      </c>
      <c r="D62" s="12" t="s">
        <v>79</v>
      </c>
      <c r="E62" s="22">
        <v>36.487342352571858</v>
      </c>
      <c r="F62" s="10">
        <v>0.62336190408726999</v>
      </c>
      <c r="G62" s="24" t="s">
        <v>201</v>
      </c>
      <c r="H62" s="11">
        <f t="shared" si="3"/>
        <v>65.918339362106138</v>
      </c>
      <c r="I62" s="11">
        <f t="shared" si="4"/>
        <v>2.8070941585744817</v>
      </c>
      <c r="J62" s="11">
        <v>0</v>
      </c>
      <c r="K62" s="11">
        <f t="shared" si="1"/>
        <v>65.918339362106138</v>
      </c>
      <c r="L62" s="11">
        <f t="shared" si="6"/>
        <v>2.8070941585744817</v>
      </c>
      <c r="M62" s="11">
        <f t="shared" si="6"/>
        <v>0</v>
      </c>
      <c r="N62" s="11">
        <f t="shared" si="2"/>
        <v>22.908477840226876</v>
      </c>
    </row>
    <row r="63" spans="1:14" x14ac:dyDescent="0.2">
      <c r="A63" s="3">
        <v>1502905</v>
      </c>
      <c r="B63" s="3">
        <v>150290</v>
      </c>
      <c r="C63" s="1" t="s">
        <v>70</v>
      </c>
      <c r="D63" s="12" t="s">
        <v>80</v>
      </c>
      <c r="E63" s="22">
        <v>36.978976959086154</v>
      </c>
      <c r="F63" s="10">
        <v>4.5163849090278001</v>
      </c>
      <c r="G63" s="24">
        <v>83.031569240463384</v>
      </c>
      <c r="H63" s="11">
        <f t="shared" si="3"/>
        <v>66.889152069854561</v>
      </c>
      <c r="I63" s="11">
        <f t="shared" si="4"/>
        <v>27.388280704405886</v>
      </c>
      <c r="J63" s="11">
        <f t="shared" si="5"/>
        <v>51.690862295420679</v>
      </c>
      <c r="K63" s="11">
        <f t="shared" si="1"/>
        <v>66.889152069854561</v>
      </c>
      <c r="L63" s="11">
        <f t="shared" si="6"/>
        <v>27.388280704405886</v>
      </c>
      <c r="M63" s="11">
        <f t="shared" si="6"/>
        <v>51.690862295420679</v>
      </c>
      <c r="N63" s="11">
        <f t="shared" si="2"/>
        <v>48.656098356560371</v>
      </c>
    </row>
    <row r="64" spans="1:14" x14ac:dyDescent="0.2">
      <c r="A64" s="3">
        <v>1502939</v>
      </c>
      <c r="B64" s="3">
        <v>150293</v>
      </c>
      <c r="C64" s="1" t="s">
        <v>26</v>
      </c>
      <c r="D64" s="12" t="s">
        <v>81</v>
      </c>
      <c r="E64" s="22">
        <v>19.092629559934977</v>
      </c>
      <c r="F64" s="10">
        <v>9.0794063333561006</v>
      </c>
      <c r="G64" s="24">
        <v>31.571305314273989</v>
      </c>
      <c r="H64" s="11">
        <f t="shared" si="3"/>
        <v>31.569642173242141</v>
      </c>
      <c r="I64" s="11">
        <f t="shared" si="4"/>
        <v>56.199947294018727</v>
      </c>
      <c r="J64" s="11">
        <f t="shared" si="5"/>
        <v>19.540127416299597</v>
      </c>
      <c r="K64" s="11">
        <f t="shared" si="1"/>
        <v>31.569642173242141</v>
      </c>
      <c r="L64" s="11">
        <f t="shared" si="6"/>
        <v>56.199947294018727</v>
      </c>
      <c r="M64" s="11">
        <f t="shared" si="6"/>
        <v>19.540127416299597</v>
      </c>
      <c r="N64" s="11">
        <f t="shared" si="2"/>
        <v>35.76990562785349</v>
      </c>
    </row>
    <row r="65" spans="1:14" x14ac:dyDescent="0.2">
      <c r="A65" s="3">
        <v>1502954</v>
      </c>
      <c r="B65" s="3">
        <v>150295</v>
      </c>
      <c r="C65" s="1" t="s">
        <v>54</v>
      </c>
      <c r="D65" s="12" t="s">
        <v>82</v>
      </c>
      <c r="E65" s="22">
        <v>21.443248956014113</v>
      </c>
      <c r="F65" s="10">
        <v>4.2778093076049997</v>
      </c>
      <c r="G65" s="24">
        <v>52.768880888195234</v>
      </c>
      <c r="H65" s="11">
        <f t="shared" si="3"/>
        <v>36.211323516573643</v>
      </c>
      <c r="I65" s="11">
        <f t="shared" si="4"/>
        <v>25.881875179338259</v>
      </c>
      <c r="J65" s="11">
        <f t="shared" si="5"/>
        <v>32.783697898852715</v>
      </c>
      <c r="K65" s="11">
        <f t="shared" si="1"/>
        <v>36.211323516573643</v>
      </c>
      <c r="L65" s="11">
        <f t="shared" si="6"/>
        <v>25.881875179338259</v>
      </c>
      <c r="M65" s="11">
        <f t="shared" si="6"/>
        <v>32.783697898852715</v>
      </c>
      <c r="N65" s="11">
        <f t="shared" si="2"/>
        <v>31.625632198254873</v>
      </c>
    </row>
    <row r="66" spans="1:14" x14ac:dyDescent="0.2">
      <c r="A66" s="3">
        <v>1503002</v>
      </c>
      <c r="B66" s="3">
        <v>150300</v>
      </c>
      <c r="C66" s="1" t="s">
        <v>33</v>
      </c>
      <c r="D66" s="12" t="s">
        <v>83</v>
      </c>
      <c r="E66" s="22">
        <v>54.668994982405842</v>
      </c>
      <c r="F66" s="10">
        <v>6.9775435380384998</v>
      </c>
      <c r="G66" s="24">
        <v>4.5409406507791017</v>
      </c>
      <c r="H66" s="11">
        <v>99</v>
      </c>
      <c r="I66" s="11">
        <f t="shared" si="4"/>
        <v>42.928440447057817</v>
      </c>
      <c r="J66" s="11">
        <f t="shared" si="5"/>
        <v>2.6524159729910388</v>
      </c>
      <c r="K66" s="11">
        <f t="shared" si="1"/>
        <v>99</v>
      </c>
      <c r="L66" s="11">
        <f t="shared" si="6"/>
        <v>42.928440447057817</v>
      </c>
      <c r="M66" s="11">
        <f t="shared" si="6"/>
        <v>2.6524159729910388</v>
      </c>
      <c r="N66" s="11">
        <f t="shared" si="2"/>
        <v>48.193618806682956</v>
      </c>
    </row>
    <row r="67" spans="1:14" x14ac:dyDescent="0.2">
      <c r="A67" s="3">
        <v>1503044</v>
      </c>
      <c r="B67" s="3">
        <v>150304</v>
      </c>
      <c r="C67" s="1" t="s">
        <v>31</v>
      </c>
      <c r="D67" s="12" t="s">
        <v>84</v>
      </c>
      <c r="E67" s="22">
        <v>16.122917895599738</v>
      </c>
      <c r="F67" s="10">
        <v>0.17879092636048999</v>
      </c>
      <c r="G67" s="24">
        <v>129.18310314001565</v>
      </c>
      <c r="H67" s="11">
        <f t="shared" si="3"/>
        <v>25.705462182890869</v>
      </c>
      <c r="I67" s="11">
        <f t="shared" si="4"/>
        <v>0</v>
      </c>
      <c r="J67" s="11">
        <f t="shared" si="5"/>
        <v>80.524871635083798</v>
      </c>
      <c r="K67" s="11">
        <f t="shared" si="1"/>
        <v>25.705462182890869</v>
      </c>
      <c r="L67" s="11">
        <f t="shared" si="6"/>
        <v>0</v>
      </c>
      <c r="M67" s="11">
        <f t="shared" si="6"/>
        <v>80.524871635083798</v>
      </c>
      <c r="N67" s="11">
        <f t="shared" si="2"/>
        <v>35.41011127265822</v>
      </c>
    </row>
    <row r="68" spans="1:14" x14ac:dyDescent="0.2">
      <c r="A68" s="3">
        <v>1503077</v>
      </c>
      <c r="B68" s="3">
        <v>150307</v>
      </c>
      <c r="C68" s="1" t="s">
        <v>26</v>
      </c>
      <c r="D68" s="12" t="s">
        <v>85</v>
      </c>
      <c r="E68" s="22">
        <v>35.291816771907705</v>
      </c>
      <c r="F68" s="10">
        <v>7.1853621017689999</v>
      </c>
      <c r="G68" s="24">
        <v>19.150421406306926</v>
      </c>
      <c r="H68" s="11">
        <f t="shared" si="3"/>
        <v>63.557579133333839</v>
      </c>
      <c r="I68" s="11">
        <f t="shared" si="4"/>
        <v>44.240640985370383</v>
      </c>
      <c r="J68" s="11">
        <f t="shared" si="5"/>
        <v>11.779954517416421</v>
      </c>
      <c r="K68" s="11">
        <f t="shared" si="1"/>
        <v>63.557579133333839</v>
      </c>
      <c r="L68" s="11">
        <f t="shared" si="6"/>
        <v>44.240640985370383</v>
      </c>
      <c r="M68" s="11">
        <f t="shared" si="6"/>
        <v>11.779954517416421</v>
      </c>
      <c r="N68" s="11">
        <f t="shared" si="2"/>
        <v>39.859391545373548</v>
      </c>
    </row>
    <row r="69" spans="1:14" x14ac:dyDescent="0.2">
      <c r="A69" s="3">
        <v>1503093</v>
      </c>
      <c r="B69" s="3">
        <v>150309</v>
      </c>
      <c r="C69" s="1" t="s">
        <v>60</v>
      </c>
      <c r="D69" s="12" t="s">
        <v>86</v>
      </c>
      <c r="E69" s="22">
        <v>28.976718430121707</v>
      </c>
      <c r="F69" s="10">
        <v>2.0700152207002001</v>
      </c>
      <c r="G69" s="24">
        <v>153.68259274713603</v>
      </c>
      <c r="H69" s="11">
        <f t="shared" si="3"/>
        <v>51.087387573072853</v>
      </c>
      <c r="I69" s="11">
        <f t="shared" si="4"/>
        <v>11.941500761792424</v>
      </c>
      <c r="J69" s="11">
        <f t="shared" si="5"/>
        <v>95.831372902976469</v>
      </c>
      <c r="K69" s="11">
        <f t="shared" si="1"/>
        <v>51.087387573072853</v>
      </c>
      <c r="L69" s="11">
        <f t="shared" si="6"/>
        <v>11.941500761792424</v>
      </c>
      <c r="M69" s="11">
        <f t="shared" si="6"/>
        <v>95.831372902976469</v>
      </c>
      <c r="N69" s="11">
        <f t="shared" si="2"/>
        <v>52.953420412613916</v>
      </c>
    </row>
    <row r="70" spans="1:14" x14ac:dyDescent="0.2">
      <c r="A70" s="3">
        <v>1503101</v>
      </c>
      <c r="B70" s="3">
        <v>150310</v>
      </c>
      <c r="C70" s="1" t="s">
        <v>29</v>
      </c>
      <c r="D70" s="12" t="s">
        <v>87</v>
      </c>
      <c r="E70" s="22" t="s">
        <v>201</v>
      </c>
      <c r="F70" s="10">
        <v>0.58512646281615999</v>
      </c>
      <c r="G70" s="24" t="s">
        <v>201</v>
      </c>
      <c r="H70" s="11">
        <v>0</v>
      </c>
      <c r="I70" s="11">
        <f t="shared" si="4"/>
        <v>2.5656693035570393</v>
      </c>
      <c r="J70" s="11">
        <v>0</v>
      </c>
      <c r="K70" s="11">
        <f t="shared" si="1"/>
        <v>0</v>
      </c>
      <c r="L70" s="11">
        <f t="shared" si="6"/>
        <v>2.5656693035570393</v>
      </c>
      <c r="M70" s="11">
        <f t="shared" si="6"/>
        <v>0</v>
      </c>
      <c r="N70" s="11">
        <f t="shared" si="2"/>
        <v>0.85522310118567979</v>
      </c>
    </row>
    <row r="71" spans="1:14" x14ac:dyDescent="0.2">
      <c r="A71" s="3">
        <v>1503200</v>
      </c>
      <c r="B71" s="3">
        <v>150320</v>
      </c>
      <c r="C71" s="1" t="s">
        <v>70</v>
      </c>
      <c r="D71" s="12" t="s">
        <v>88</v>
      </c>
      <c r="E71" s="22">
        <v>24.657389118381126</v>
      </c>
      <c r="F71" s="10">
        <v>5.6149956700282004</v>
      </c>
      <c r="G71" s="24">
        <v>1.2570885828421376</v>
      </c>
      <c r="H71" s="11">
        <f t="shared" si="3"/>
        <v>42.55816743839128</v>
      </c>
      <c r="I71" s="11">
        <f t="shared" si="4"/>
        <v>34.325089457690197</v>
      </c>
      <c r="J71" s="11">
        <f t="shared" si="5"/>
        <v>0.60076972862027311</v>
      </c>
      <c r="K71" s="11">
        <f t="shared" ref="K71:K134" si="7">H71</f>
        <v>42.55816743839128</v>
      </c>
      <c r="L71" s="11">
        <f t="shared" ref="L71:M134" si="8">I71</f>
        <v>34.325089457690197</v>
      </c>
      <c r="M71" s="11">
        <f t="shared" si="8"/>
        <v>0.60076972862027311</v>
      </c>
      <c r="N71" s="11">
        <f t="shared" ref="N71:N134" si="9">AVERAGE(K71:M71)</f>
        <v>25.828008874900586</v>
      </c>
    </row>
    <row r="72" spans="1:14" x14ac:dyDescent="0.2">
      <c r="A72" s="3">
        <v>1503309</v>
      </c>
      <c r="B72" s="3">
        <v>150330</v>
      </c>
      <c r="C72" s="1" t="s">
        <v>24</v>
      </c>
      <c r="D72" s="12" t="s">
        <v>89</v>
      </c>
      <c r="E72" s="22">
        <v>30.877288682687315</v>
      </c>
      <c r="F72" s="10">
        <v>0.43806203822245998</v>
      </c>
      <c r="G72" s="24">
        <v>20.100416621677901</v>
      </c>
      <c r="H72" s="11">
        <f t="shared" si="3"/>
        <v>54.8403734872279</v>
      </c>
      <c r="I72" s="11">
        <f t="shared" si="4"/>
        <v>1.637080376493065</v>
      </c>
      <c r="J72" s="11">
        <f t="shared" si="5"/>
        <v>12.373481288861555</v>
      </c>
      <c r="K72" s="11">
        <f t="shared" si="7"/>
        <v>54.8403734872279</v>
      </c>
      <c r="L72" s="11">
        <f t="shared" si="8"/>
        <v>1.637080376493065</v>
      </c>
      <c r="M72" s="11">
        <f t="shared" si="8"/>
        <v>12.373481288861555</v>
      </c>
      <c r="N72" s="11">
        <f t="shared" si="9"/>
        <v>22.950311717527509</v>
      </c>
    </row>
    <row r="73" spans="1:14" x14ac:dyDescent="0.2">
      <c r="A73" s="3">
        <v>1503408</v>
      </c>
      <c r="B73" s="3">
        <v>150340</v>
      </c>
      <c r="C73" s="1" t="s">
        <v>70</v>
      </c>
      <c r="D73" s="12" t="s">
        <v>90</v>
      </c>
      <c r="E73" s="22">
        <v>24.773931734887874</v>
      </c>
      <c r="F73" s="10">
        <v>2.1307506053269001</v>
      </c>
      <c r="G73" s="24">
        <v>23.895001452784506</v>
      </c>
      <c r="H73" s="11">
        <f t="shared" si="3"/>
        <v>42.788299840789016</v>
      </c>
      <c r="I73" s="11">
        <f t="shared" si="4"/>
        <v>12.324993953984475</v>
      </c>
      <c r="J73" s="11">
        <f t="shared" si="5"/>
        <v>14.744217106622386</v>
      </c>
      <c r="K73" s="11">
        <f t="shared" si="7"/>
        <v>42.788299840789016</v>
      </c>
      <c r="L73" s="11">
        <f t="shared" si="8"/>
        <v>12.324993953984475</v>
      </c>
      <c r="M73" s="11">
        <f t="shared" si="8"/>
        <v>14.744217106622386</v>
      </c>
      <c r="N73" s="11">
        <f t="shared" si="9"/>
        <v>23.285836967131956</v>
      </c>
    </row>
    <row r="74" spans="1:14" x14ac:dyDescent="0.2">
      <c r="A74" s="3">
        <v>1503457</v>
      </c>
      <c r="B74" s="3">
        <v>150345</v>
      </c>
      <c r="C74" s="1" t="s">
        <v>26</v>
      </c>
      <c r="D74" s="12" t="s">
        <v>91</v>
      </c>
      <c r="E74" s="22" t="s">
        <v>201</v>
      </c>
      <c r="F74" s="10">
        <v>1.7606910877377999</v>
      </c>
      <c r="G74" s="24" t="s">
        <v>201</v>
      </c>
      <c r="H74" s="11">
        <v>0</v>
      </c>
      <c r="I74" s="11">
        <f t="shared" si="4"/>
        <v>9.9883773906161295</v>
      </c>
      <c r="J74" s="11">
        <v>0</v>
      </c>
      <c r="K74" s="11">
        <f t="shared" si="7"/>
        <v>0</v>
      </c>
      <c r="L74" s="11">
        <f t="shared" si="8"/>
        <v>9.9883773906161295</v>
      </c>
      <c r="M74" s="11">
        <f t="shared" si="8"/>
        <v>0</v>
      </c>
      <c r="N74" s="11">
        <f t="shared" si="9"/>
        <v>3.3294591302053766</v>
      </c>
    </row>
    <row r="75" spans="1:14" x14ac:dyDescent="0.2">
      <c r="A75" s="3">
        <v>1503507</v>
      </c>
      <c r="B75" s="3">
        <v>150350</v>
      </c>
      <c r="C75" s="1" t="s">
        <v>26</v>
      </c>
      <c r="D75" s="12" t="s">
        <v>92</v>
      </c>
      <c r="E75" s="22">
        <v>31.151833446040733</v>
      </c>
      <c r="F75" s="10">
        <v>0.45226942335649001</v>
      </c>
      <c r="G75" s="24">
        <v>19.557958972702309</v>
      </c>
      <c r="H75" s="11">
        <f t="shared" si="3"/>
        <v>55.382506896019024</v>
      </c>
      <c r="I75" s="11">
        <f t="shared" si="4"/>
        <v>1.7267881392945845</v>
      </c>
      <c r="J75" s="11">
        <f t="shared" si="5"/>
        <v>12.03457101664879</v>
      </c>
      <c r="K75" s="11">
        <f t="shared" si="7"/>
        <v>55.382506896019024</v>
      </c>
      <c r="L75" s="11">
        <f t="shared" si="8"/>
        <v>1.7267881392945845</v>
      </c>
      <c r="M75" s="11">
        <f t="shared" si="8"/>
        <v>12.03457101664879</v>
      </c>
      <c r="N75" s="11">
        <f t="shared" si="9"/>
        <v>23.047955350654131</v>
      </c>
    </row>
    <row r="76" spans="1:14" x14ac:dyDescent="0.2">
      <c r="A76" s="3">
        <v>1503606</v>
      </c>
      <c r="B76" s="3">
        <v>150360</v>
      </c>
      <c r="C76" s="1" t="s">
        <v>45</v>
      </c>
      <c r="D76" s="12" t="s">
        <v>93</v>
      </c>
      <c r="E76" s="22">
        <v>16.326311390917436</v>
      </c>
      <c r="F76" s="10">
        <v>7.1404242896068997</v>
      </c>
      <c r="G76" s="24" t="s">
        <v>201</v>
      </c>
      <c r="H76" s="11">
        <f t="shared" si="3"/>
        <v>26.107095809391989</v>
      </c>
      <c r="I76" s="11">
        <f t="shared" si="4"/>
        <v>43.956896259917627</v>
      </c>
      <c r="J76" s="11">
        <v>0</v>
      </c>
      <c r="K76" s="11">
        <f t="shared" si="7"/>
        <v>26.107095809391989</v>
      </c>
      <c r="L76" s="11">
        <f t="shared" si="8"/>
        <v>43.956896259917627</v>
      </c>
      <c r="M76" s="11">
        <f t="shared" si="8"/>
        <v>0</v>
      </c>
      <c r="N76" s="11">
        <f t="shared" si="9"/>
        <v>23.354664023103208</v>
      </c>
    </row>
    <row r="77" spans="1:14" x14ac:dyDescent="0.2">
      <c r="A77" s="3">
        <v>1503705</v>
      </c>
      <c r="B77" s="3">
        <v>150370</v>
      </c>
      <c r="C77" s="1" t="s">
        <v>60</v>
      </c>
      <c r="D77" s="12" t="s">
        <v>94</v>
      </c>
      <c r="E77" s="22">
        <v>20.4594520699419</v>
      </c>
      <c r="F77" s="10">
        <v>4.1646566972182004</v>
      </c>
      <c r="G77" s="24">
        <v>3.014832978253005</v>
      </c>
      <c r="H77" s="11">
        <f t="shared" si="3"/>
        <v>34.268656124597747</v>
      </c>
      <c r="I77" s="11">
        <f t="shared" si="4"/>
        <v>25.167411016004042</v>
      </c>
      <c r="J77" s="11">
        <f t="shared" si="5"/>
        <v>1.6989524764424242</v>
      </c>
      <c r="K77" s="11">
        <f t="shared" si="7"/>
        <v>34.268656124597747</v>
      </c>
      <c r="L77" s="11">
        <f t="shared" si="8"/>
        <v>25.167411016004042</v>
      </c>
      <c r="M77" s="11">
        <f t="shared" si="8"/>
        <v>1.6989524764424242</v>
      </c>
      <c r="N77" s="11">
        <f t="shared" si="9"/>
        <v>20.378339872348072</v>
      </c>
    </row>
    <row r="78" spans="1:14" x14ac:dyDescent="0.2">
      <c r="A78" s="3">
        <v>1503754</v>
      </c>
      <c r="B78" s="3">
        <v>150375</v>
      </c>
      <c r="C78" s="1" t="s">
        <v>45</v>
      </c>
      <c r="D78" s="12" t="s">
        <v>95</v>
      </c>
      <c r="E78" s="22" t="s">
        <v>201</v>
      </c>
      <c r="F78" s="10">
        <v>0.83603693536310997</v>
      </c>
      <c r="G78" s="24" t="s">
        <v>201</v>
      </c>
      <c r="H78" s="11">
        <v>0</v>
      </c>
      <c r="I78" s="11">
        <f t="shared" si="4"/>
        <v>4.149959230472974</v>
      </c>
      <c r="J78" s="11">
        <v>0</v>
      </c>
      <c r="K78" s="11">
        <f t="shared" si="7"/>
        <v>0</v>
      </c>
      <c r="L78" s="11">
        <f t="shared" si="8"/>
        <v>4.149959230472974</v>
      </c>
      <c r="M78" s="11">
        <f t="shared" si="8"/>
        <v>0</v>
      </c>
      <c r="N78" s="11">
        <f t="shared" si="9"/>
        <v>1.3833197434909914</v>
      </c>
    </row>
    <row r="79" spans="1:14" x14ac:dyDescent="0.2">
      <c r="A79" s="3">
        <v>1503804</v>
      </c>
      <c r="B79" s="3">
        <v>150380</v>
      </c>
      <c r="C79" s="1" t="s">
        <v>60</v>
      </c>
      <c r="D79" s="12" t="s">
        <v>96</v>
      </c>
      <c r="E79" s="22">
        <v>29.853265469104024</v>
      </c>
      <c r="F79" s="10">
        <v>4.6808284933832001</v>
      </c>
      <c r="G79" s="24" t="s">
        <v>201</v>
      </c>
      <c r="H79" s="11">
        <f t="shared" si="3"/>
        <v>52.81827265135616</v>
      </c>
      <c r="I79" s="11">
        <f t="shared" si="4"/>
        <v>28.426604500123346</v>
      </c>
      <c r="J79" s="11">
        <v>0</v>
      </c>
      <c r="K79" s="11">
        <f t="shared" si="7"/>
        <v>52.81827265135616</v>
      </c>
      <c r="L79" s="11">
        <f t="shared" si="8"/>
        <v>28.426604500123346</v>
      </c>
      <c r="M79" s="11">
        <f t="shared" si="8"/>
        <v>0</v>
      </c>
      <c r="N79" s="11">
        <f t="shared" si="9"/>
        <v>27.081625717159834</v>
      </c>
    </row>
    <row r="80" spans="1:14" x14ac:dyDescent="0.2">
      <c r="A80" s="3">
        <v>1503903</v>
      </c>
      <c r="B80" s="3">
        <v>150390</v>
      </c>
      <c r="C80" s="1" t="s">
        <v>33</v>
      </c>
      <c r="D80" s="12" t="s">
        <v>97</v>
      </c>
      <c r="E80" s="22">
        <v>17.861530135918159</v>
      </c>
      <c r="F80" s="10">
        <v>2.4311629095340002</v>
      </c>
      <c r="G80" s="24">
        <v>74.82412806352076</v>
      </c>
      <c r="H80" s="11">
        <f t="shared" si="3"/>
        <v>29.138635589285293</v>
      </c>
      <c r="I80" s="11">
        <f t="shared" si="4"/>
        <v>14.221846574944157</v>
      </c>
      <c r="J80" s="11">
        <f t="shared" si="5"/>
        <v>46.563114297580135</v>
      </c>
      <c r="K80" s="11">
        <f t="shared" si="7"/>
        <v>29.138635589285293</v>
      </c>
      <c r="L80" s="11">
        <f t="shared" si="8"/>
        <v>14.221846574944157</v>
      </c>
      <c r="M80" s="11">
        <f t="shared" si="8"/>
        <v>46.563114297580135</v>
      </c>
      <c r="N80" s="11">
        <f t="shared" si="9"/>
        <v>29.974532153936526</v>
      </c>
    </row>
    <row r="81" spans="1:14" x14ac:dyDescent="0.2">
      <c r="A81" s="3">
        <v>1504000</v>
      </c>
      <c r="B81" s="3">
        <v>150400</v>
      </c>
      <c r="C81" s="1" t="s">
        <v>24</v>
      </c>
      <c r="D81" s="12" t="s">
        <v>98</v>
      </c>
      <c r="E81" s="22" t="s">
        <v>201</v>
      </c>
      <c r="F81" s="10">
        <v>0.74064053569617005</v>
      </c>
      <c r="G81" s="24" t="s">
        <v>201</v>
      </c>
      <c r="H81" s="11">
        <v>0</v>
      </c>
      <c r="I81" s="11">
        <f t="shared" si="4"/>
        <v>3.547610697459473</v>
      </c>
      <c r="J81" s="11">
        <v>0</v>
      </c>
      <c r="K81" s="11">
        <f t="shared" si="7"/>
        <v>0</v>
      </c>
      <c r="L81" s="11">
        <f t="shared" si="8"/>
        <v>3.547610697459473</v>
      </c>
      <c r="M81" s="11">
        <f t="shared" si="8"/>
        <v>0</v>
      </c>
      <c r="N81" s="11">
        <f t="shared" si="9"/>
        <v>1.1825368991531577</v>
      </c>
    </row>
    <row r="82" spans="1:14" x14ac:dyDescent="0.2">
      <c r="A82" s="3">
        <v>1504059</v>
      </c>
      <c r="B82" s="3">
        <v>150405</v>
      </c>
      <c r="C82" s="1" t="s">
        <v>26</v>
      </c>
      <c r="D82" s="12" t="s">
        <v>99</v>
      </c>
      <c r="E82" s="22">
        <v>35.597819318211869</v>
      </c>
      <c r="F82" s="10">
        <v>1.0246557796989999</v>
      </c>
      <c r="G82" s="24">
        <v>75.162289174162382</v>
      </c>
      <c r="H82" s="11">
        <f t="shared" si="3"/>
        <v>64.161831064786966</v>
      </c>
      <c r="I82" s="11">
        <f t="shared" si="4"/>
        <v>5.3409295876467233</v>
      </c>
      <c r="J82" s="11">
        <f t="shared" si="5"/>
        <v>46.77438659556644</v>
      </c>
      <c r="K82" s="11">
        <f t="shared" si="7"/>
        <v>64.161831064786966</v>
      </c>
      <c r="L82" s="11">
        <f t="shared" si="8"/>
        <v>5.3409295876467233</v>
      </c>
      <c r="M82" s="11">
        <f t="shared" si="8"/>
        <v>46.77438659556644</v>
      </c>
      <c r="N82" s="11">
        <f t="shared" si="9"/>
        <v>38.759049082666714</v>
      </c>
    </row>
    <row r="83" spans="1:14" x14ac:dyDescent="0.2">
      <c r="A83" s="3">
        <v>1504109</v>
      </c>
      <c r="B83" s="3">
        <v>150410</v>
      </c>
      <c r="C83" s="1" t="s">
        <v>70</v>
      </c>
      <c r="D83" s="12" t="s">
        <v>100</v>
      </c>
      <c r="E83" s="22">
        <v>38.747716413361502</v>
      </c>
      <c r="F83" s="10">
        <v>7.7387553912508</v>
      </c>
      <c r="G83" s="24" t="s">
        <v>201</v>
      </c>
      <c r="H83" s="11">
        <f t="shared" si="3"/>
        <v>70.381816573439664</v>
      </c>
      <c r="I83" s="11">
        <f t="shared" si="4"/>
        <v>47.734857090618185</v>
      </c>
      <c r="J83" s="11">
        <v>0</v>
      </c>
      <c r="K83" s="11">
        <f t="shared" si="7"/>
        <v>70.381816573439664</v>
      </c>
      <c r="L83" s="11">
        <f t="shared" si="8"/>
        <v>47.734857090618185</v>
      </c>
      <c r="M83" s="11">
        <f t="shared" si="8"/>
        <v>0</v>
      </c>
      <c r="N83" s="11">
        <f t="shared" si="9"/>
        <v>39.37222455468595</v>
      </c>
    </row>
    <row r="84" spans="1:14" x14ac:dyDescent="0.2">
      <c r="A84" s="3">
        <v>1504208</v>
      </c>
      <c r="B84" s="3">
        <v>150420</v>
      </c>
      <c r="C84" s="1" t="s">
        <v>54</v>
      </c>
      <c r="D84" s="12" t="s">
        <v>101</v>
      </c>
      <c r="E84" s="22">
        <v>9.5376706936884901</v>
      </c>
      <c r="F84" s="10">
        <v>7.4534021670619</v>
      </c>
      <c r="G84" s="24">
        <v>17.346390990984229</v>
      </c>
      <c r="H84" s="11">
        <f t="shared" ref="H84:H147" si="10">(E84-$E$2)/($E$1-$E$2)*100</f>
        <v>12.701817641659305</v>
      </c>
      <c r="I84" s="11">
        <f t="shared" ref="I84:I147" si="11">(F84-$F$2)/($F$1-$F$2)*100</f>
        <v>45.933089973819726</v>
      </c>
      <c r="J84" s="11">
        <f t="shared" ref="J84:J147" si="12">(G84-$G$2)/($G$1-$G$2)*100</f>
        <v>10.652853737674935</v>
      </c>
      <c r="K84" s="11">
        <f t="shared" si="7"/>
        <v>12.701817641659305</v>
      </c>
      <c r="L84" s="11">
        <f t="shared" si="8"/>
        <v>45.933089973819726</v>
      </c>
      <c r="M84" s="11">
        <f t="shared" si="8"/>
        <v>10.652853737674935</v>
      </c>
      <c r="N84" s="11">
        <f t="shared" si="9"/>
        <v>23.095920451051324</v>
      </c>
    </row>
    <row r="85" spans="1:14" x14ac:dyDescent="0.2">
      <c r="A85" s="3">
        <v>1504307</v>
      </c>
      <c r="B85" s="3">
        <v>150430</v>
      </c>
      <c r="C85" s="1" t="s">
        <v>70</v>
      </c>
      <c r="D85" s="12" t="s">
        <v>102</v>
      </c>
      <c r="E85" s="22">
        <v>32.535958578881853</v>
      </c>
      <c r="F85" s="10">
        <v>2.9017511235083999</v>
      </c>
      <c r="G85" s="24">
        <v>23.320221785838051</v>
      </c>
      <c r="H85" s="11">
        <f t="shared" si="10"/>
        <v>58.115687697922269</v>
      </c>
      <c r="I85" s="11">
        <f t="shared" si="11"/>
        <v>17.193217835605651</v>
      </c>
      <c r="J85" s="11">
        <f t="shared" si="12"/>
        <v>14.385113066417491</v>
      </c>
      <c r="K85" s="11">
        <f t="shared" si="7"/>
        <v>58.115687697922269</v>
      </c>
      <c r="L85" s="11">
        <f t="shared" si="8"/>
        <v>17.193217835605651</v>
      </c>
      <c r="M85" s="11">
        <f t="shared" si="8"/>
        <v>14.385113066417491</v>
      </c>
      <c r="N85" s="11">
        <f t="shared" si="9"/>
        <v>29.898006199981804</v>
      </c>
    </row>
    <row r="86" spans="1:14" x14ac:dyDescent="0.2">
      <c r="A86" s="3">
        <v>1504406</v>
      </c>
      <c r="B86" s="3">
        <v>150440</v>
      </c>
      <c r="C86" s="1" t="s">
        <v>70</v>
      </c>
      <c r="D86" s="12" t="s">
        <v>103</v>
      </c>
      <c r="E86" s="22" t="s">
        <v>201</v>
      </c>
      <c r="F86" s="10">
        <v>4.4463752786067996</v>
      </c>
      <c r="G86" s="24" t="s">
        <v>201</v>
      </c>
      <c r="H86" s="11">
        <v>0</v>
      </c>
      <c r="I86" s="11">
        <f t="shared" si="11"/>
        <v>26.946228401298672</v>
      </c>
      <c r="J86" s="11">
        <v>0</v>
      </c>
      <c r="K86" s="11">
        <f t="shared" si="7"/>
        <v>0</v>
      </c>
      <c r="L86" s="11">
        <f t="shared" si="8"/>
        <v>26.946228401298672</v>
      </c>
      <c r="M86" s="11">
        <f t="shared" si="8"/>
        <v>0</v>
      </c>
      <c r="N86" s="11">
        <f t="shared" si="9"/>
        <v>8.982076133766224</v>
      </c>
    </row>
    <row r="87" spans="1:14" x14ac:dyDescent="0.2">
      <c r="A87" s="3">
        <v>1504422</v>
      </c>
      <c r="B87" s="3">
        <v>150442</v>
      </c>
      <c r="C87" s="1" t="s">
        <v>39</v>
      </c>
      <c r="D87" s="12" t="s">
        <v>104</v>
      </c>
      <c r="E87" s="22">
        <v>14.270255524344968</v>
      </c>
      <c r="F87" s="10">
        <v>2.3996742523639001</v>
      </c>
      <c r="G87" s="24">
        <v>68.63879849711499</v>
      </c>
      <c r="H87" s="11">
        <f t="shared" si="10"/>
        <v>22.047078193339171</v>
      </c>
      <c r="I87" s="11">
        <f t="shared" si="11"/>
        <v>14.023022022663406</v>
      </c>
      <c r="J87" s="11">
        <f t="shared" si="12"/>
        <v>42.698717268549458</v>
      </c>
      <c r="K87" s="11">
        <f t="shared" si="7"/>
        <v>22.047078193339171</v>
      </c>
      <c r="L87" s="11">
        <f t="shared" si="8"/>
        <v>14.023022022663406</v>
      </c>
      <c r="M87" s="11">
        <f t="shared" si="8"/>
        <v>42.698717268549458</v>
      </c>
      <c r="N87" s="11">
        <f t="shared" si="9"/>
        <v>26.25627249485068</v>
      </c>
    </row>
    <row r="88" spans="1:14" x14ac:dyDescent="0.2">
      <c r="A88" s="3">
        <v>1504455</v>
      </c>
      <c r="B88" s="3">
        <v>150445</v>
      </c>
      <c r="C88" s="1" t="s">
        <v>36</v>
      </c>
      <c r="D88" s="12" t="s">
        <v>105</v>
      </c>
      <c r="E88" s="22">
        <v>10.808779789877066</v>
      </c>
      <c r="F88" s="10">
        <v>9.6724157033645</v>
      </c>
      <c r="G88" s="24">
        <v>20.688578652100095</v>
      </c>
      <c r="H88" s="11">
        <f t="shared" si="10"/>
        <v>15.211829848211719</v>
      </c>
      <c r="I88" s="11">
        <f t="shared" si="11"/>
        <v>59.944305837264764</v>
      </c>
      <c r="J88" s="11">
        <f t="shared" si="12"/>
        <v>12.740946203794607</v>
      </c>
      <c r="K88" s="11">
        <f t="shared" si="7"/>
        <v>15.211829848211719</v>
      </c>
      <c r="L88" s="11">
        <f t="shared" si="8"/>
        <v>59.944305837264764</v>
      </c>
      <c r="M88" s="11">
        <f t="shared" si="8"/>
        <v>12.740946203794607</v>
      </c>
      <c r="N88" s="11">
        <f t="shared" si="9"/>
        <v>29.299027296423699</v>
      </c>
    </row>
    <row r="89" spans="1:14" x14ac:dyDescent="0.2">
      <c r="A89" s="3">
        <v>1504505</v>
      </c>
      <c r="B89" s="3">
        <v>150450</v>
      </c>
      <c r="C89" s="1" t="s">
        <v>29</v>
      </c>
      <c r="D89" s="12" t="s">
        <v>106</v>
      </c>
      <c r="E89" s="22">
        <v>62.227282520578264</v>
      </c>
      <c r="F89" s="10">
        <v>1.2914334911751999</v>
      </c>
      <c r="G89" s="24">
        <v>6.9481855026720698</v>
      </c>
      <c r="H89" s="11">
        <v>99</v>
      </c>
      <c r="I89" s="11">
        <f t="shared" si="11"/>
        <v>7.0254078668000295</v>
      </c>
      <c r="J89" s="11">
        <f t="shared" si="12"/>
        <v>4.1563859318965903</v>
      </c>
      <c r="K89" s="11">
        <f t="shared" si="7"/>
        <v>99</v>
      </c>
      <c r="L89" s="11">
        <f t="shared" si="8"/>
        <v>7.0254078668000295</v>
      </c>
      <c r="M89" s="11">
        <f t="shared" si="8"/>
        <v>4.1563859318965903</v>
      </c>
      <c r="N89" s="11">
        <f t="shared" si="9"/>
        <v>36.727264599565537</v>
      </c>
    </row>
    <row r="90" spans="1:14" x14ac:dyDescent="0.2">
      <c r="A90" s="3">
        <v>1504604</v>
      </c>
      <c r="B90" s="3">
        <v>150460</v>
      </c>
      <c r="C90" s="1" t="s">
        <v>24</v>
      </c>
      <c r="D90" s="12" t="s">
        <v>107</v>
      </c>
      <c r="E90" s="22">
        <v>24.48080325250729</v>
      </c>
      <c r="F90" s="10">
        <v>1.8604309140377999</v>
      </c>
      <c r="G90" s="24">
        <v>7.3087238032208255</v>
      </c>
      <c r="H90" s="11">
        <f t="shared" si="10"/>
        <v>42.209469848092382</v>
      </c>
      <c r="I90" s="11">
        <f t="shared" si="11"/>
        <v>10.618151032646423</v>
      </c>
      <c r="J90" s="11">
        <f t="shared" si="12"/>
        <v>4.3816387858527612</v>
      </c>
      <c r="K90" s="11">
        <f t="shared" si="7"/>
        <v>42.209469848092382</v>
      </c>
      <c r="L90" s="11">
        <f t="shared" si="8"/>
        <v>10.618151032646423</v>
      </c>
      <c r="M90" s="11">
        <f t="shared" si="8"/>
        <v>4.3816387858527612</v>
      </c>
      <c r="N90" s="11">
        <f t="shared" si="9"/>
        <v>19.069753222197189</v>
      </c>
    </row>
    <row r="91" spans="1:14" x14ac:dyDescent="0.2">
      <c r="A91" s="3">
        <v>1504703</v>
      </c>
      <c r="B91" s="3">
        <v>150470</v>
      </c>
      <c r="C91" s="1" t="s">
        <v>24</v>
      </c>
      <c r="D91" s="12" t="s">
        <v>108</v>
      </c>
      <c r="E91" s="22" t="s">
        <v>201</v>
      </c>
      <c r="F91" s="10">
        <v>2.8998422428016002</v>
      </c>
      <c r="G91" s="24" t="s">
        <v>201</v>
      </c>
      <c r="H91" s="11">
        <v>0</v>
      </c>
      <c r="I91" s="11">
        <f t="shared" si="11"/>
        <v>17.18116484935614</v>
      </c>
      <c r="J91" s="11">
        <v>0</v>
      </c>
      <c r="K91" s="11">
        <f t="shared" si="7"/>
        <v>0</v>
      </c>
      <c r="L91" s="11">
        <f t="shared" si="8"/>
        <v>17.18116484935614</v>
      </c>
      <c r="M91" s="11">
        <f t="shared" si="8"/>
        <v>0</v>
      </c>
      <c r="N91" s="11">
        <f t="shared" si="9"/>
        <v>5.72705494978538</v>
      </c>
    </row>
    <row r="92" spans="1:14" x14ac:dyDescent="0.2">
      <c r="A92" s="3">
        <v>1504752</v>
      </c>
      <c r="B92" s="3">
        <v>150475</v>
      </c>
      <c r="C92" s="1" t="s">
        <v>33</v>
      </c>
      <c r="D92" s="12" t="s">
        <v>109</v>
      </c>
      <c r="E92" s="22">
        <v>27.317205221657133</v>
      </c>
      <c r="F92" s="10">
        <v>1.0595293817283999</v>
      </c>
      <c r="G92" s="24">
        <v>25.236635887834563</v>
      </c>
      <c r="H92" s="11">
        <f t="shared" si="10"/>
        <v>47.810408104771504</v>
      </c>
      <c r="I92" s="11">
        <f t="shared" si="11"/>
        <v>5.5611272376276961</v>
      </c>
      <c r="J92" s="11">
        <f t="shared" si="12"/>
        <v>15.582427596328827</v>
      </c>
      <c r="K92" s="11">
        <f t="shared" si="7"/>
        <v>47.810408104771504</v>
      </c>
      <c r="L92" s="11">
        <f t="shared" si="8"/>
        <v>5.5611272376276961</v>
      </c>
      <c r="M92" s="11">
        <f t="shared" si="8"/>
        <v>15.582427596328827</v>
      </c>
      <c r="N92" s="11">
        <f t="shared" si="9"/>
        <v>22.984654312909342</v>
      </c>
    </row>
    <row r="93" spans="1:14" x14ac:dyDescent="0.2">
      <c r="A93" s="3">
        <v>1504802</v>
      </c>
      <c r="B93" s="3">
        <v>150480</v>
      </c>
      <c r="C93" s="1" t="s">
        <v>33</v>
      </c>
      <c r="D93" s="12" t="s">
        <v>110</v>
      </c>
      <c r="E93" s="22">
        <v>25.832181673148856</v>
      </c>
      <c r="F93" s="10">
        <v>5.7168088509731003</v>
      </c>
      <c r="G93" s="24">
        <v>66.822181563687252</v>
      </c>
      <c r="H93" s="11">
        <f t="shared" si="10"/>
        <v>44.877986926329569</v>
      </c>
      <c r="I93" s="11">
        <f t="shared" si="11"/>
        <v>34.967954601424246</v>
      </c>
      <c r="J93" s="11">
        <f t="shared" si="12"/>
        <v>41.563752832935023</v>
      </c>
      <c r="K93" s="11">
        <f t="shared" si="7"/>
        <v>44.877986926329569</v>
      </c>
      <c r="L93" s="11">
        <f t="shared" si="8"/>
        <v>34.967954601424246</v>
      </c>
      <c r="M93" s="11">
        <f t="shared" si="8"/>
        <v>41.563752832935023</v>
      </c>
      <c r="N93" s="11">
        <f t="shared" si="9"/>
        <v>40.469898120229608</v>
      </c>
    </row>
    <row r="94" spans="1:14" x14ac:dyDescent="0.2">
      <c r="A94" s="3">
        <v>1504901</v>
      </c>
      <c r="B94" s="3">
        <v>150490</v>
      </c>
      <c r="C94" s="1" t="s">
        <v>29</v>
      </c>
      <c r="D94" s="12" t="s">
        <v>111</v>
      </c>
      <c r="E94" s="22">
        <v>37.538579763493168</v>
      </c>
      <c r="F94" s="10">
        <v>0.74722271204373003</v>
      </c>
      <c r="G94" s="24" t="s">
        <v>201</v>
      </c>
      <c r="H94" s="11">
        <f t="shared" si="10"/>
        <v>67.994179068791382</v>
      </c>
      <c r="I94" s="11">
        <f t="shared" si="11"/>
        <v>3.5891716398098259</v>
      </c>
      <c r="J94" s="11">
        <v>0</v>
      </c>
      <c r="K94" s="11">
        <f t="shared" si="7"/>
        <v>67.994179068791382</v>
      </c>
      <c r="L94" s="11">
        <f t="shared" si="8"/>
        <v>3.5891716398098259</v>
      </c>
      <c r="M94" s="11">
        <f t="shared" si="8"/>
        <v>0</v>
      </c>
      <c r="N94" s="11">
        <f t="shared" si="9"/>
        <v>23.861116902867067</v>
      </c>
    </row>
    <row r="95" spans="1:14" x14ac:dyDescent="0.2">
      <c r="A95" s="3">
        <v>1504950</v>
      </c>
      <c r="B95" s="3">
        <v>150495</v>
      </c>
      <c r="C95" s="1" t="s">
        <v>26</v>
      </c>
      <c r="D95" s="12" t="s">
        <v>112</v>
      </c>
      <c r="E95" s="22" t="s">
        <v>201</v>
      </c>
      <c r="F95" s="10">
        <v>2.2267799589804</v>
      </c>
      <c r="G95" s="24" t="s">
        <v>201</v>
      </c>
      <c r="H95" s="11">
        <v>0</v>
      </c>
      <c r="I95" s="11">
        <f t="shared" si="11"/>
        <v>12.931339062409632</v>
      </c>
      <c r="J95" s="11">
        <v>0</v>
      </c>
      <c r="K95" s="11">
        <f t="shared" si="7"/>
        <v>0</v>
      </c>
      <c r="L95" s="11">
        <f t="shared" si="8"/>
        <v>12.931339062409632</v>
      </c>
      <c r="M95" s="11">
        <f t="shared" si="8"/>
        <v>0</v>
      </c>
      <c r="N95" s="11">
        <f t="shared" si="9"/>
        <v>4.3104463541365439</v>
      </c>
    </row>
    <row r="96" spans="1:14" x14ac:dyDescent="0.2">
      <c r="A96" s="3">
        <v>1504976</v>
      </c>
      <c r="B96" s="3">
        <v>150497</v>
      </c>
      <c r="C96" s="1" t="s">
        <v>60</v>
      </c>
      <c r="D96" s="12" t="s">
        <v>113</v>
      </c>
      <c r="E96" s="22">
        <v>35.433031800835913</v>
      </c>
      <c r="F96" s="10">
        <v>2.5008957362951998</v>
      </c>
      <c r="G96" s="24">
        <v>25.789885345754207</v>
      </c>
      <c r="H96" s="11">
        <f t="shared" si="10"/>
        <v>63.836431237705746</v>
      </c>
      <c r="I96" s="11">
        <f t="shared" si="11"/>
        <v>14.662151094288085</v>
      </c>
      <c r="J96" s="11">
        <f t="shared" si="12"/>
        <v>15.9280802472578</v>
      </c>
      <c r="K96" s="11">
        <f t="shared" si="7"/>
        <v>63.836431237705746</v>
      </c>
      <c r="L96" s="11">
        <f t="shared" si="8"/>
        <v>14.662151094288085</v>
      </c>
      <c r="M96" s="11">
        <f t="shared" si="8"/>
        <v>15.9280802472578</v>
      </c>
      <c r="N96" s="11">
        <f t="shared" si="9"/>
        <v>31.475554193083877</v>
      </c>
    </row>
    <row r="97" spans="1:14" x14ac:dyDescent="0.2">
      <c r="A97" s="3">
        <v>1505007</v>
      </c>
      <c r="B97" s="3">
        <v>150500</v>
      </c>
      <c r="C97" s="1" t="s">
        <v>42</v>
      </c>
      <c r="D97" s="12" t="s">
        <v>114</v>
      </c>
      <c r="E97" s="22">
        <v>30.29079897078466</v>
      </c>
      <c r="F97" s="10">
        <v>10.128064969545999</v>
      </c>
      <c r="G97" s="24">
        <v>93.301516476651571</v>
      </c>
      <c r="H97" s="11">
        <f t="shared" si="10"/>
        <v>53.682253904646707</v>
      </c>
      <c r="I97" s="11">
        <f t="shared" si="11"/>
        <v>62.821350128363093</v>
      </c>
      <c r="J97" s="11">
        <f t="shared" si="12"/>
        <v>58.107198427836217</v>
      </c>
      <c r="K97" s="11">
        <f t="shared" si="7"/>
        <v>53.682253904646707</v>
      </c>
      <c r="L97" s="11">
        <f t="shared" si="8"/>
        <v>62.821350128363093</v>
      </c>
      <c r="M97" s="11">
        <f t="shared" si="8"/>
        <v>58.107198427836217</v>
      </c>
      <c r="N97" s="11">
        <f t="shared" si="9"/>
        <v>58.203600820281999</v>
      </c>
    </row>
    <row r="98" spans="1:14" x14ac:dyDescent="0.2">
      <c r="A98" s="3">
        <v>1505031</v>
      </c>
      <c r="B98" s="3">
        <v>150503</v>
      </c>
      <c r="C98" s="1" t="s">
        <v>45</v>
      </c>
      <c r="D98" s="12" t="s">
        <v>115</v>
      </c>
      <c r="E98" s="22">
        <v>13.928442540134775</v>
      </c>
      <c r="F98" s="10">
        <v>5.0924549616504997</v>
      </c>
      <c r="G98" s="24">
        <v>23.07186544978893</v>
      </c>
      <c r="H98" s="11">
        <f t="shared" si="10"/>
        <v>21.372112712171372</v>
      </c>
      <c r="I98" s="11">
        <f t="shared" si="11"/>
        <v>31.0256816159892</v>
      </c>
      <c r="J98" s="11">
        <f t="shared" si="12"/>
        <v>14.229947933037723</v>
      </c>
      <c r="K98" s="11">
        <f t="shared" si="7"/>
        <v>21.372112712171372</v>
      </c>
      <c r="L98" s="11">
        <f t="shared" si="8"/>
        <v>31.0256816159892</v>
      </c>
      <c r="M98" s="11">
        <f t="shared" si="8"/>
        <v>14.229947933037723</v>
      </c>
      <c r="N98" s="11">
        <f t="shared" si="9"/>
        <v>22.209247420399432</v>
      </c>
    </row>
    <row r="99" spans="1:14" x14ac:dyDescent="0.2">
      <c r="A99" s="3">
        <v>1505064</v>
      </c>
      <c r="B99" s="3">
        <v>150506</v>
      </c>
      <c r="C99" s="1" t="s">
        <v>60</v>
      </c>
      <c r="D99" s="12" t="s">
        <v>116</v>
      </c>
      <c r="E99" s="22">
        <v>25.192331636279647</v>
      </c>
      <c r="F99" s="10">
        <v>1.0505170256208001</v>
      </c>
      <c r="G99" s="24">
        <v>36.483059507343739</v>
      </c>
      <c r="H99" s="11">
        <f t="shared" si="10"/>
        <v>43.614498679946628</v>
      </c>
      <c r="I99" s="11">
        <f t="shared" si="11"/>
        <v>5.5042217412005661</v>
      </c>
      <c r="J99" s="11">
        <f t="shared" si="12"/>
        <v>22.608835091007602</v>
      </c>
      <c r="K99" s="11">
        <f t="shared" si="7"/>
        <v>43.614498679946628</v>
      </c>
      <c r="L99" s="11">
        <f t="shared" si="8"/>
        <v>5.5042217412005661</v>
      </c>
      <c r="M99" s="11">
        <f t="shared" si="8"/>
        <v>22.608835091007602</v>
      </c>
      <c r="N99" s="11">
        <f t="shared" si="9"/>
        <v>23.909185170718263</v>
      </c>
    </row>
    <row r="100" spans="1:14" x14ac:dyDescent="0.2">
      <c r="A100" s="3">
        <v>1505106</v>
      </c>
      <c r="B100" s="3">
        <v>150510</v>
      </c>
      <c r="C100" s="1" t="s">
        <v>33</v>
      </c>
      <c r="D100" s="12" t="s">
        <v>117</v>
      </c>
      <c r="E100" s="22" t="s">
        <v>201</v>
      </c>
      <c r="F100" s="10">
        <v>2.6460395565682</v>
      </c>
      <c r="G100" s="24" t="s">
        <v>201</v>
      </c>
      <c r="H100" s="11">
        <v>0</v>
      </c>
      <c r="I100" s="11">
        <f t="shared" si="11"/>
        <v>15.578613010279188</v>
      </c>
      <c r="J100" s="11">
        <v>0</v>
      </c>
      <c r="K100" s="11">
        <f t="shared" si="7"/>
        <v>0</v>
      </c>
      <c r="L100" s="11">
        <f t="shared" si="8"/>
        <v>15.578613010279188</v>
      </c>
      <c r="M100" s="11">
        <f t="shared" si="8"/>
        <v>0</v>
      </c>
      <c r="N100" s="11">
        <f t="shared" si="9"/>
        <v>5.1928710034263963</v>
      </c>
    </row>
    <row r="101" spans="1:14" x14ac:dyDescent="0.2">
      <c r="A101" s="3">
        <v>1505205</v>
      </c>
      <c r="B101" s="3">
        <v>150520</v>
      </c>
      <c r="C101" s="1" t="s">
        <v>29</v>
      </c>
      <c r="D101" s="12" t="s">
        <v>118</v>
      </c>
      <c r="E101" s="22">
        <v>34.080494668044302</v>
      </c>
      <c r="F101" s="10">
        <v>0.47866682425245</v>
      </c>
      <c r="G101" s="24">
        <v>42.197132726628055</v>
      </c>
      <c r="H101" s="11">
        <f t="shared" si="10"/>
        <v>61.165626093362192</v>
      </c>
      <c r="I101" s="11">
        <f t="shared" si="11"/>
        <v>1.8934656633999427</v>
      </c>
      <c r="J101" s="11">
        <f t="shared" si="12"/>
        <v>26.178806154828759</v>
      </c>
      <c r="K101" s="11">
        <f t="shared" si="7"/>
        <v>61.165626093362192</v>
      </c>
      <c r="L101" s="11">
        <f t="shared" si="8"/>
        <v>1.8934656633999427</v>
      </c>
      <c r="M101" s="11">
        <f t="shared" si="8"/>
        <v>26.178806154828759</v>
      </c>
      <c r="N101" s="11">
        <f t="shared" si="9"/>
        <v>29.745965970530296</v>
      </c>
    </row>
    <row r="102" spans="1:14" x14ac:dyDescent="0.2">
      <c r="A102" s="3">
        <v>1505304</v>
      </c>
      <c r="B102" s="3">
        <v>150530</v>
      </c>
      <c r="C102" s="1" t="s">
        <v>33</v>
      </c>
      <c r="D102" s="12" t="s">
        <v>119</v>
      </c>
      <c r="E102" s="22">
        <v>14.632773796342011</v>
      </c>
      <c r="F102" s="10">
        <v>4.6944094649602999</v>
      </c>
      <c r="G102" s="24">
        <v>30.846063636629861</v>
      </c>
      <c r="H102" s="11">
        <f t="shared" si="10"/>
        <v>22.762929641920007</v>
      </c>
      <c r="I102" s="11">
        <f t="shared" si="11"/>
        <v>28.512356984859927</v>
      </c>
      <c r="J102" s="11">
        <f t="shared" si="12"/>
        <v>19.087019501138698</v>
      </c>
      <c r="K102" s="11">
        <f t="shared" si="7"/>
        <v>22.762929641920007</v>
      </c>
      <c r="L102" s="11">
        <f t="shared" si="8"/>
        <v>28.512356984859927</v>
      </c>
      <c r="M102" s="11">
        <f t="shared" si="8"/>
        <v>19.087019501138698</v>
      </c>
      <c r="N102" s="11">
        <f t="shared" si="9"/>
        <v>23.454102042639544</v>
      </c>
    </row>
    <row r="103" spans="1:14" x14ac:dyDescent="0.2">
      <c r="A103" s="3">
        <v>1505403</v>
      </c>
      <c r="B103" s="3">
        <v>150540</v>
      </c>
      <c r="C103" s="1" t="s">
        <v>26</v>
      </c>
      <c r="D103" s="12" t="s">
        <v>120</v>
      </c>
      <c r="E103" s="22">
        <v>34.396158775650584</v>
      </c>
      <c r="F103" s="10">
        <v>17.026043125175001</v>
      </c>
      <c r="G103" s="24">
        <v>48.700653598431813</v>
      </c>
      <c r="H103" s="11">
        <f t="shared" si="10"/>
        <v>61.788956353241545</v>
      </c>
      <c r="I103" s="11">
        <v>99</v>
      </c>
      <c r="J103" s="11">
        <f t="shared" si="12"/>
        <v>30.241998983184633</v>
      </c>
      <c r="K103" s="11">
        <f t="shared" si="7"/>
        <v>61.788956353241545</v>
      </c>
      <c r="L103" s="11">
        <f t="shared" si="8"/>
        <v>99</v>
      </c>
      <c r="M103" s="11">
        <f t="shared" si="8"/>
        <v>30.241998983184633</v>
      </c>
      <c r="N103" s="11">
        <f t="shared" si="9"/>
        <v>63.676985112142056</v>
      </c>
    </row>
    <row r="104" spans="1:14" x14ac:dyDescent="0.2">
      <c r="A104" s="3">
        <v>1505437</v>
      </c>
      <c r="B104" s="3">
        <v>150543</v>
      </c>
      <c r="C104" s="1" t="s">
        <v>31</v>
      </c>
      <c r="D104" s="12" t="s">
        <v>121</v>
      </c>
      <c r="E104" s="22">
        <v>12.161066461972208</v>
      </c>
      <c r="F104" s="10">
        <v>9.5573967413066008</v>
      </c>
      <c r="G104" s="24">
        <v>80.49213201096498</v>
      </c>
      <c r="H104" s="11">
        <f t="shared" si="10"/>
        <v>17.882140417064253</v>
      </c>
      <c r="I104" s="11">
        <f t="shared" si="11"/>
        <v>59.218057222996343</v>
      </c>
      <c r="J104" s="11">
        <f t="shared" si="12"/>
        <v>50.104302746777904</v>
      </c>
      <c r="K104" s="11">
        <f t="shared" si="7"/>
        <v>17.882140417064253</v>
      </c>
      <c r="L104" s="11">
        <f t="shared" si="8"/>
        <v>59.218057222996343</v>
      </c>
      <c r="M104" s="11">
        <f t="shared" si="8"/>
        <v>50.104302746777904</v>
      </c>
      <c r="N104" s="11">
        <f t="shared" si="9"/>
        <v>42.401500128946168</v>
      </c>
    </row>
    <row r="105" spans="1:14" x14ac:dyDescent="0.2">
      <c r="A105" s="3">
        <v>1505486</v>
      </c>
      <c r="B105" s="3">
        <v>150548</v>
      </c>
      <c r="C105" s="1" t="s">
        <v>36</v>
      </c>
      <c r="D105" s="12" t="s">
        <v>122</v>
      </c>
      <c r="E105" s="22">
        <v>20.101682685092868</v>
      </c>
      <c r="F105" s="10">
        <v>6.1950993989829</v>
      </c>
      <c r="G105" s="24" t="s">
        <v>201</v>
      </c>
      <c r="H105" s="11">
        <f t="shared" si="10"/>
        <v>33.562182128152841</v>
      </c>
      <c r="I105" s="11">
        <f t="shared" si="11"/>
        <v>37.987959664023769</v>
      </c>
      <c r="J105" s="11">
        <v>0</v>
      </c>
      <c r="K105" s="11">
        <f t="shared" si="7"/>
        <v>33.562182128152841</v>
      </c>
      <c r="L105" s="11">
        <f t="shared" si="8"/>
        <v>37.987959664023769</v>
      </c>
      <c r="M105" s="11">
        <f t="shared" si="8"/>
        <v>0</v>
      </c>
      <c r="N105" s="11">
        <f t="shared" si="9"/>
        <v>23.850047264058873</v>
      </c>
    </row>
    <row r="106" spans="1:14" x14ac:dyDescent="0.2">
      <c r="A106" s="3">
        <v>1505494</v>
      </c>
      <c r="B106" s="3">
        <v>150549</v>
      </c>
      <c r="C106" s="1" t="s">
        <v>54</v>
      </c>
      <c r="D106" s="12" t="s">
        <v>123</v>
      </c>
      <c r="E106" s="22">
        <v>36.482660409642705</v>
      </c>
      <c r="F106" s="10">
        <v>0.20334059549746</v>
      </c>
      <c r="G106" s="24">
        <v>143.69716485112562</v>
      </c>
      <c r="H106" s="11">
        <f t="shared" si="10"/>
        <v>65.909094102247806</v>
      </c>
      <c r="I106" s="11">
        <f t="shared" si="11"/>
        <v>0.15501064235388926</v>
      </c>
      <c r="J106" s="11">
        <f t="shared" si="12"/>
        <v>89.592795397822528</v>
      </c>
      <c r="K106" s="11">
        <f t="shared" si="7"/>
        <v>65.909094102247806</v>
      </c>
      <c r="L106" s="11">
        <f t="shared" si="8"/>
        <v>0.15501064235388926</v>
      </c>
      <c r="M106" s="11">
        <f t="shared" si="8"/>
        <v>89.592795397822528</v>
      </c>
      <c r="N106" s="11">
        <f t="shared" si="9"/>
        <v>51.885633380808066</v>
      </c>
    </row>
    <row r="107" spans="1:14" x14ac:dyDescent="0.2">
      <c r="A107" s="3">
        <v>1505502</v>
      </c>
      <c r="B107" s="3">
        <v>150550</v>
      </c>
      <c r="C107" s="1" t="s">
        <v>26</v>
      </c>
      <c r="D107" s="12" t="s">
        <v>124</v>
      </c>
      <c r="E107" s="22">
        <v>12.967815857837433</v>
      </c>
      <c r="F107" s="10">
        <v>14.351228941234</v>
      </c>
      <c r="G107" s="24">
        <v>87.665648128848886</v>
      </c>
      <c r="H107" s="11">
        <f t="shared" si="10"/>
        <v>19.475198666212439</v>
      </c>
      <c r="I107" s="11">
        <f t="shared" si="11"/>
        <v>89.487100952325363</v>
      </c>
      <c r="J107" s="11">
        <f t="shared" si="12"/>
        <v>54.586087278392256</v>
      </c>
      <c r="K107" s="11">
        <f t="shared" si="7"/>
        <v>19.475198666212439</v>
      </c>
      <c r="L107" s="11">
        <f t="shared" si="8"/>
        <v>89.487100952325363</v>
      </c>
      <c r="M107" s="11">
        <f t="shared" si="8"/>
        <v>54.586087278392256</v>
      </c>
      <c r="N107" s="11">
        <f t="shared" si="9"/>
        <v>54.516128965643354</v>
      </c>
    </row>
    <row r="108" spans="1:14" x14ac:dyDescent="0.2">
      <c r="A108" s="3">
        <v>1505536</v>
      </c>
      <c r="B108" s="3">
        <v>150553</v>
      </c>
      <c r="C108" s="1" t="s">
        <v>54</v>
      </c>
      <c r="D108" s="12" t="s">
        <v>125</v>
      </c>
      <c r="E108" s="22">
        <v>6.0044179854968665</v>
      </c>
      <c r="F108" s="10">
        <v>16.016199741765</v>
      </c>
      <c r="G108" s="24">
        <v>73.608295972162068</v>
      </c>
      <c r="H108" s="11">
        <f t="shared" si="10"/>
        <v>5.7248339563190056</v>
      </c>
      <c r="I108" s="11">
        <f t="shared" si="11"/>
        <v>100</v>
      </c>
      <c r="J108" s="11">
        <f t="shared" si="12"/>
        <v>45.803501107821369</v>
      </c>
      <c r="K108" s="11">
        <f t="shared" si="7"/>
        <v>5.7248339563190056</v>
      </c>
      <c r="L108" s="11">
        <f t="shared" si="8"/>
        <v>100</v>
      </c>
      <c r="M108" s="11">
        <f t="shared" si="8"/>
        <v>45.803501107821369</v>
      </c>
      <c r="N108" s="11">
        <f t="shared" si="9"/>
        <v>50.509445021380124</v>
      </c>
    </row>
    <row r="109" spans="1:14" x14ac:dyDescent="0.2">
      <c r="A109" s="3">
        <v>1505551</v>
      </c>
      <c r="B109" s="3">
        <v>150555</v>
      </c>
      <c r="C109" s="1" t="s">
        <v>31</v>
      </c>
      <c r="D109" s="12" t="s">
        <v>126</v>
      </c>
      <c r="E109" s="22">
        <v>35.543510403064332</v>
      </c>
      <c r="F109" s="10">
        <v>5.7856009233877002</v>
      </c>
      <c r="G109" s="24">
        <v>43.205485499927853</v>
      </c>
      <c r="H109" s="11">
        <f t="shared" si="10"/>
        <v>64.054589254974033</v>
      </c>
      <c r="I109" s="11">
        <f t="shared" si="11"/>
        <v>35.402319043337798</v>
      </c>
      <c r="J109" s="11">
        <f t="shared" si="12"/>
        <v>26.808792870899396</v>
      </c>
      <c r="K109" s="11">
        <f t="shared" si="7"/>
        <v>64.054589254974033</v>
      </c>
      <c r="L109" s="11">
        <f t="shared" si="8"/>
        <v>35.402319043337798</v>
      </c>
      <c r="M109" s="11">
        <f t="shared" si="8"/>
        <v>26.808792870899396</v>
      </c>
      <c r="N109" s="11">
        <f t="shared" si="9"/>
        <v>42.08856705640374</v>
      </c>
    </row>
    <row r="110" spans="1:14" x14ac:dyDescent="0.2">
      <c r="A110" s="3">
        <v>1505601</v>
      </c>
      <c r="B110" s="3">
        <v>150560</v>
      </c>
      <c r="C110" s="1" t="s">
        <v>42</v>
      </c>
      <c r="D110" s="12" t="s">
        <v>127</v>
      </c>
      <c r="E110" s="22">
        <v>57.290585880791397</v>
      </c>
      <c r="F110" s="10">
        <v>6.0470730235365</v>
      </c>
      <c r="G110" s="24">
        <v>145.07468919734461</v>
      </c>
      <c r="H110" s="11">
        <v>99</v>
      </c>
      <c r="I110" s="11">
        <f t="shared" si="11"/>
        <v>37.053296821309125</v>
      </c>
      <c r="J110" s="11">
        <f t="shared" si="12"/>
        <v>90.45342876162232</v>
      </c>
      <c r="K110" s="11">
        <f t="shared" si="7"/>
        <v>99</v>
      </c>
      <c r="L110" s="11">
        <f t="shared" si="8"/>
        <v>37.053296821309125</v>
      </c>
      <c r="M110" s="11">
        <f t="shared" si="8"/>
        <v>90.45342876162232</v>
      </c>
      <c r="N110" s="11">
        <f t="shared" si="9"/>
        <v>75.502241860977151</v>
      </c>
    </row>
    <row r="111" spans="1:14" x14ac:dyDescent="0.2">
      <c r="A111" s="3">
        <v>1505635</v>
      </c>
      <c r="B111" s="3">
        <v>150563</v>
      </c>
      <c r="C111" s="1" t="s">
        <v>54</v>
      </c>
      <c r="D111" s="12" t="s">
        <v>128</v>
      </c>
      <c r="E111" s="22">
        <v>23.663100982049837</v>
      </c>
      <c r="F111" s="10">
        <v>0.18703241895261999</v>
      </c>
      <c r="G111" s="24">
        <v>62.879864401496263</v>
      </c>
      <c r="H111" s="11">
        <f t="shared" si="10"/>
        <v>40.594783361835553</v>
      </c>
      <c r="I111" s="11">
        <f t="shared" si="11"/>
        <v>5.2038137603127227E-2</v>
      </c>
      <c r="J111" s="11">
        <f t="shared" si="12"/>
        <v>39.100718557152661</v>
      </c>
      <c r="K111" s="11">
        <f t="shared" si="7"/>
        <v>40.594783361835553</v>
      </c>
      <c r="L111" s="11">
        <f t="shared" si="8"/>
        <v>5.2038137603127227E-2</v>
      </c>
      <c r="M111" s="11">
        <f t="shared" si="8"/>
        <v>39.100718557152661</v>
      </c>
      <c r="N111" s="11">
        <f t="shared" si="9"/>
        <v>26.582513352197111</v>
      </c>
    </row>
    <row r="112" spans="1:14" x14ac:dyDescent="0.2">
      <c r="A112" s="3">
        <v>1505650</v>
      </c>
      <c r="B112" s="3">
        <v>150565</v>
      </c>
      <c r="C112" s="1" t="s">
        <v>36</v>
      </c>
      <c r="D112" s="12" t="s">
        <v>129</v>
      </c>
      <c r="E112" s="22">
        <v>34.565779247857009</v>
      </c>
      <c r="F112" s="10">
        <v>5.1317763016926996</v>
      </c>
      <c r="G112" s="24">
        <v>98.842798907220924</v>
      </c>
      <c r="H112" s="11">
        <f t="shared" si="10"/>
        <v>62.123899637807703</v>
      </c>
      <c r="I112" s="11">
        <f t="shared" si="11"/>
        <v>31.273963014168132</v>
      </c>
      <c r="J112" s="11">
        <f t="shared" si="12"/>
        <v>61.569215306939299</v>
      </c>
      <c r="K112" s="11">
        <f t="shared" si="7"/>
        <v>62.123899637807703</v>
      </c>
      <c r="L112" s="11">
        <f t="shared" si="8"/>
        <v>31.273963014168132</v>
      </c>
      <c r="M112" s="11">
        <f t="shared" si="8"/>
        <v>61.569215306939299</v>
      </c>
      <c r="N112" s="11">
        <f t="shared" si="9"/>
        <v>51.655692652971709</v>
      </c>
    </row>
    <row r="113" spans="1:14" x14ac:dyDescent="0.2">
      <c r="A113" s="3">
        <v>1505700</v>
      </c>
      <c r="B113" s="3">
        <v>150570</v>
      </c>
      <c r="C113" s="1" t="s">
        <v>29</v>
      </c>
      <c r="D113" s="12" t="s">
        <v>130</v>
      </c>
      <c r="E113" s="22">
        <v>32.458522726446972</v>
      </c>
      <c r="F113" s="10">
        <v>0.81652257444764997</v>
      </c>
      <c r="G113" s="24">
        <v>28.922885046429716</v>
      </c>
      <c r="H113" s="11">
        <f t="shared" si="10"/>
        <v>57.962777978828015</v>
      </c>
      <c r="I113" s="11">
        <f t="shared" si="11"/>
        <v>4.026742351102663</v>
      </c>
      <c r="J113" s="11">
        <f t="shared" si="12"/>
        <v>17.88547873431688</v>
      </c>
      <c r="K113" s="11">
        <f t="shared" si="7"/>
        <v>57.962777978828015</v>
      </c>
      <c r="L113" s="11">
        <f t="shared" si="8"/>
        <v>4.026742351102663</v>
      </c>
      <c r="M113" s="11">
        <f t="shared" si="8"/>
        <v>17.88547873431688</v>
      </c>
      <c r="N113" s="11">
        <f t="shared" si="9"/>
        <v>26.624999688082521</v>
      </c>
    </row>
    <row r="114" spans="1:14" x14ac:dyDescent="0.2">
      <c r="A114" s="3">
        <v>1505809</v>
      </c>
      <c r="B114" s="3">
        <v>150580</v>
      </c>
      <c r="C114" s="1" t="s">
        <v>29</v>
      </c>
      <c r="D114" s="12" t="s">
        <v>131</v>
      </c>
      <c r="E114" s="22">
        <v>26.789803958411095</v>
      </c>
      <c r="F114" s="10">
        <v>3.6928497077428002</v>
      </c>
      <c r="G114" s="24">
        <v>5.5402652672671717</v>
      </c>
      <c r="H114" s="11">
        <f t="shared" si="10"/>
        <v>46.768968300376983</v>
      </c>
      <c r="I114" s="11">
        <f t="shared" si="11"/>
        <v>22.188344206688058</v>
      </c>
      <c r="J114" s="11">
        <f t="shared" si="12"/>
        <v>3.2767621840592653</v>
      </c>
      <c r="K114" s="11">
        <f t="shared" si="7"/>
        <v>46.768968300376983</v>
      </c>
      <c r="L114" s="11">
        <f t="shared" si="8"/>
        <v>22.188344206688058</v>
      </c>
      <c r="M114" s="11">
        <f t="shared" si="8"/>
        <v>3.2767621840592653</v>
      </c>
      <c r="N114" s="11">
        <f t="shared" si="9"/>
        <v>24.078024897041434</v>
      </c>
    </row>
    <row r="115" spans="1:14" x14ac:dyDescent="0.2">
      <c r="A115" s="3">
        <v>1505908</v>
      </c>
      <c r="B115" s="3">
        <v>150590</v>
      </c>
      <c r="C115" s="1" t="s">
        <v>36</v>
      </c>
      <c r="D115" s="12" t="s">
        <v>132</v>
      </c>
      <c r="E115" s="22">
        <v>50.787695665926158</v>
      </c>
      <c r="F115" s="10">
        <v>1.0641180382787001</v>
      </c>
      <c r="G115" s="24">
        <v>14.523121659235905</v>
      </c>
      <c r="H115" s="11">
        <f t="shared" si="10"/>
        <v>94.1567191220811</v>
      </c>
      <c r="I115" s="11">
        <f t="shared" si="11"/>
        <v>5.5901007686123663</v>
      </c>
      <c r="J115" s="11">
        <f t="shared" si="12"/>
        <v>8.8889649261525641</v>
      </c>
      <c r="K115" s="11">
        <f t="shared" si="7"/>
        <v>94.1567191220811</v>
      </c>
      <c r="L115" s="11">
        <f t="shared" si="8"/>
        <v>5.5901007686123663</v>
      </c>
      <c r="M115" s="11">
        <f t="shared" si="8"/>
        <v>8.8889649261525641</v>
      </c>
      <c r="N115" s="11">
        <f t="shared" si="9"/>
        <v>36.211928272282016</v>
      </c>
    </row>
    <row r="116" spans="1:14" x14ac:dyDescent="0.2">
      <c r="A116" s="3">
        <v>1506005</v>
      </c>
      <c r="B116" s="3">
        <v>150600</v>
      </c>
      <c r="C116" s="1" t="s">
        <v>33</v>
      </c>
      <c r="D116" s="12" t="s">
        <v>133</v>
      </c>
      <c r="E116" s="22" t="s">
        <v>201</v>
      </c>
      <c r="F116" s="10">
        <v>0.61275543188015003</v>
      </c>
      <c r="G116" s="24" t="s">
        <v>201</v>
      </c>
      <c r="H116" s="11">
        <v>0</v>
      </c>
      <c r="I116" s="11">
        <f t="shared" si="11"/>
        <v>2.7401231513172628</v>
      </c>
      <c r="J116" s="11">
        <v>0</v>
      </c>
      <c r="K116" s="11">
        <f t="shared" si="7"/>
        <v>0</v>
      </c>
      <c r="L116" s="11">
        <f t="shared" si="8"/>
        <v>2.7401231513172628</v>
      </c>
      <c r="M116" s="11">
        <f t="shared" si="8"/>
        <v>0</v>
      </c>
      <c r="N116" s="11">
        <f t="shared" si="9"/>
        <v>0.91337438377242097</v>
      </c>
    </row>
    <row r="117" spans="1:14" x14ac:dyDescent="0.2">
      <c r="A117" s="3">
        <v>1506104</v>
      </c>
      <c r="B117" s="3">
        <v>150610</v>
      </c>
      <c r="C117" s="1" t="s">
        <v>42</v>
      </c>
      <c r="D117" s="12" t="s">
        <v>134</v>
      </c>
      <c r="E117" s="22">
        <v>16.987051003027421</v>
      </c>
      <c r="F117" s="10">
        <v>12.896881146388999</v>
      </c>
      <c r="G117" s="24">
        <v>224.42821675421621</v>
      </c>
      <c r="H117" s="11">
        <f t="shared" si="10"/>
        <v>27.411833928819885</v>
      </c>
      <c r="I117" s="11">
        <f t="shared" si="11"/>
        <v>80.304110150001648</v>
      </c>
      <c r="J117" s="11">
        <v>99</v>
      </c>
      <c r="K117" s="11">
        <f t="shared" si="7"/>
        <v>27.411833928819885</v>
      </c>
      <c r="L117" s="11">
        <f t="shared" si="8"/>
        <v>80.304110150001648</v>
      </c>
      <c r="M117" s="11">
        <f t="shared" si="8"/>
        <v>99</v>
      </c>
      <c r="N117" s="11">
        <f t="shared" si="9"/>
        <v>68.905314692940507</v>
      </c>
    </row>
    <row r="118" spans="1:14" x14ac:dyDescent="0.2">
      <c r="A118" s="3">
        <v>1506112</v>
      </c>
      <c r="B118" s="3">
        <v>150611</v>
      </c>
      <c r="C118" s="1" t="s">
        <v>42</v>
      </c>
      <c r="D118" s="12" t="s">
        <v>135</v>
      </c>
      <c r="E118" s="22" t="s">
        <v>201</v>
      </c>
      <c r="F118" s="10">
        <v>14.50885109337</v>
      </c>
      <c r="G118" s="24" t="s">
        <v>201</v>
      </c>
      <c r="H118" s="11">
        <v>0</v>
      </c>
      <c r="I118" s="11">
        <f t="shared" si="11"/>
        <v>90.482353104828277</v>
      </c>
      <c r="J118" s="11">
        <v>0</v>
      </c>
      <c r="K118" s="11">
        <f t="shared" si="7"/>
        <v>0</v>
      </c>
      <c r="L118" s="11">
        <f t="shared" si="8"/>
        <v>90.482353104828277</v>
      </c>
      <c r="M118" s="11">
        <f t="shared" si="8"/>
        <v>0</v>
      </c>
      <c r="N118" s="11">
        <f t="shared" si="9"/>
        <v>30.160784368276094</v>
      </c>
    </row>
    <row r="119" spans="1:14" x14ac:dyDescent="0.2">
      <c r="A119" s="3">
        <v>1506138</v>
      </c>
      <c r="B119" s="3">
        <v>150613</v>
      </c>
      <c r="C119" s="1" t="s">
        <v>31</v>
      </c>
      <c r="D119" s="12" t="s">
        <v>136</v>
      </c>
      <c r="E119" s="22" t="s">
        <v>201</v>
      </c>
      <c r="F119" s="10">
        <v>17.234248863862</v>
      </c>
      <c r="G119" s="24" t="s">
        <v>201</v>
      </c>
      <c r="H119" s="11">
        <v>0</v>
      </c>
      <c r="I119" s="11">
        <v>99</v>
      </c>
      <c r="J119" s="11">
        <v>0</v>
      </c>
      <c r="K119" s="11">
        <f t="shared" si="7"/>
        <v>0</v>
      </c>
      <c r="L119" s="11">
        <f t="shared" si="8"/>
        <v>99</v>
      </c>
      <c r="M119" s="11">
        <f t="shared" si="8"/>
        <v>0</v>
      </c>
      <c r="N119" s="11">
        <f t="shared" si="9"/>
        <v>33</v>
      </c>
    </row>
    <row r="120" spans="1:14" x14ac:dyDescent="0.2">
      <c r="A120" s="3">
        <v>1506161</v>
      </c>
      <c r="B120" s="3">
        <v>150616</v>
      </c>
      <c r="C120" s="1" t="s">
        <v>31</v>
      </c>
      <c r="D120" s="12" t="s">
        <v>137</v>
      </c>
      <c r="E120" s="22">
        <v>14.645594531727676</v>
      </c>
      <c r="F120" s="10">
        <v>9.9706266318538006</v>
      </c>
      <c r="G120" s="24">
        <v>181.87515176240208</v>
      </c>
      <c r="H120" s="11">
        <f t="shared" si="10"/>
        <v>22.788246274781411</v>
      </c>
      <c r="I120" s="11">
        <f t="shared" si="11"/>
        <v>61.827258610443423</v>
      </c>
      <c r="J120" s="11">
        <v>99</v>
      </c>
      <c r="K120" s="11">
        <f t="shared" si="7"/>
        <v>22.788246274781411</v>
      </c>
      <c r="L120" s="11">
        <f t="shared" si="8"/>
        <v>61.827258610443423</v>
      </c>
      <c r="M120" s="11">
        <f t="shared" si="8"/>
        <v>99</v>
      </c>
      <c r="N120" s="11">
        <f t="shared" si="9"/>
        <v>61.205168295074941</v>
      </c>
    </row>
    <row r="121" spans="1:14" x14ac:dyDescent="0.2">
      <c r="A121" s="3">
        <v>1506187</v>
      </c>
      <c r="B121" s="3">
        <v>150618</v>
      </c>
      <c r="C121" s="1" t="s">
        <v>26</v>
      </c>
      <c r="D121" s="12" t="s">
        <v>138</v>
      </c>
      <c r="E121" s="22">
        <v>20.071578177235885</v>
      </c>
      <c r="F121" s="10">
        <v>5.8370810831154003</v>
      </c>
      <c r="G121" s="24">
        <v>14.409717554522702</v>
      </c>
      <c r="H121" s="11">
        <f t="shared" si="10"/>
        <v>33.502735867859485</v>
      </c>
      <c r="I121" s="11">
        <f t="shared" si="11"/>
        <v>35.72737322567113</v>
      </c>
      <c r="J121" s="11">
        <f t="shared" si="12"/>
        <v>8.8181136512724372</v>
      </c>
      <c r="K121" s="11">
        <f t="shared" si="7"/>
        <v>33.502735867859485</v>
      </c>
      <c r="L121" s="11">
        <f t="shared" si="8"/>
        <v>35.72737322567113</v>
      </c>
      <c r="M121" s="11">
        <f t="shared" si="8"/>
        <v>8.8181136512724372</v>
      </c>
      <c r="N121" s="11">
        <f t="shared" si="9"/>
        <v>26.016074248267685</v>
      </c>
    </row>
    <row r="122" spans="1:14" x14ac:dyDescent="0.2">
      <c r="A122" s="3">
        <v>1506195</v>
      </c>
      <c r="B122" s="3">
        <v>150619</v>
      </c>
      <c r="C122" s="1" t="s">
        <v>45</v>
      </c>
      <c r="D122" s="12" t="s">
        <v>139</v>
      </c>
      <c r="E122" s="22">
        <v>25.397937850844443</v>
      </c>
      <c r="F122" s="10">
        <v>3.8664765579133</v>
      </c>
      <c r="G122" s="24">
        <v>27.185059129413737</v>
      </c>
      <c r="H122" s="11">
        <f t="shared" si="10"/>
        <v>44.020501681457766</v>
      </c>
      <c r="I122" s="11">
        <f t="shared" si="11"/>
        <v>23.284652650791735</v>
      </c>
      <c r="J122" s="11">
        <f t="shared" si="12"/>
        <v>16.799740417774522</v>
      </c>
      <c r="K122" s="11">
        <f t="shared" si="7"/>
        <v>44.020501681457766</v>
      </c>
      <c r="L122" s="11">
        <f t="shared" si="8"/>
        <v>23.284652650791735</v>
      </c>
      <c r="M122" s="11">
        <f t="shared" si="8"/>
        <v>16.799740417774522</v>
      </c>
      <c r="N122" s="11">
        <f t="shared" si="9"/>
        <v>28.034964916674671</v>
      </c>
    </row>
    <row r="123" spans="1:14" x14ac:dyDescent="0.2">
      <c r="A123" s="3">
        <v>1506203</v>
      </c>
      <c r="B123" s="3">
        <v>150620</v>
      </c>
      <c r="C123" s="1" t="s">
        <v>42</v>
      </c>
      <c r="D123" s="12" t="s">
        <v>140</v>
      </c>
      <c r="E123" s="22">
        <v>19.898947390641236</v>
      </c>
      <c r="F123" s="10">
        <v>17.964352720450002</v>
      </c>
      <c r="G123" s="24">
        <v>17.74602340748682</v>
      </c>
      <c r="H123" s="11">
        <f t="shared" si="10"/>
        <v>33.161848226603055</v>
      </c>
      <c r="I123" s="11">
        <v>99</v>
      </c>
      <c r="J123" s="11">
        <f t="shared" si="12"/>
        <v>10.902531350881624</v>
      </c>
      <c r="K123" s="11">
        <f t="shared" si="7"/>
        <v>33.161848226603055</v>
      </c>
      <c r="L123" s="11">
        <f t="shared" si="8"/>
        <v>99</v>
      </c>
      <c r="M123" s="11">
        <f t="shared" si="8"/>
        <v>10.902531350881624</v>
      </c>
      <c r="N123" s="11">
        <f t="shared" si="9"/>
        <v>47.688126525828231</v>
      </c>
    </row>
    <row r="124" spans="1:14" x14ac:dyDescent="0.2">
      <c r="A124" s="3">
        <v>1506302</v>
      </c>
      <c r="B124" s="3">
        <v>150630</v>
      </c>
      <c r="C124" s="1" t="s">
        <v>29</v>
      </c>
      <c r="D124" s="12" t="s">
        <v>141</v>
      </c>
      <c r="E124" s="22" t="s">
        <v>201</v>
      </c>
      <c r="F124" s="10">
        <v>0.29425173028306001</v>
      </c>
      <c r="G124" s="24" t="s">
        <v>201</v>
      </c>
      <c r="H124" s="11">
        <v>0</v>
      </c>
      <c r="I124" s="11">
        <f t="shared" si="11"/>
        <v>0.72903847635899388</v>
      </c>
      <c r="J124" s="11">
        <v>0</v>
      </c>
      <c r="K124" s="11">
        <f t="shared" si="7"/>
        <v>0</v>
      </c>
      <c r="L124" s="11">
        <f t="shared" si="8"/>
        <v>0.72903847635899388</v>
      </c>
      <c r="M124" s="11">
        <f t="shared" si="8"/>
        <v>0</v>
      </c>
      <c r="N124" s="11">
        <f t="shared" si="9"/>
        <v>0.24301282545299796</v>
      </c>
    </row>
    <row r="125" spans="1:14" x14ac:dyDescent="0.2">
      <c r="A125" s="3">
        <v>1506351</v>
      </c>
      <c r="B125" s="3">
        <v>150635</v>
      </c>
      <c r="C125" s="1" t="s">
        <v>39</v>
      </c>
      <c r="D125" s="12" t="s">
        <v>142</v>
      </c>
      <c r="E125" s="22">
        <v>27.303925338012007</v>
      </c>
      <c r="F125" s="10">
        <v>5.8181990611219003</v>
      </c>
      <c r="G125" s="24">
        <v>0.89018589652392466</v>
      </c>
      <c r="H125" s="11">
        <f t="shared" si="10"/>
        <v>47.784184808792581</v>
      </c>
      <c r="I125" s="11">
        <f t="shared" si="11"/>
        <v>35.608149038093586</v>
      </c>
      <c r="J125" s="11">
        <f t="shared" si="12"/>
        <v>0.37154060901890973</v>
      </c>
      <c r="K125" s="11">
        <f t="shared" si="7"/>
        <v>47.784184808792581</v>
      </c>
      <c r="L125" s="11">
        <f t="shared" si="8"/>
        <v>35.608149038093586</v>
      </c>
      <c r="M125" s="11">
        <f t="shared" si="8"/>
        <v>0.37154060901890973</v>
      </c>
      <c r="N125" s="11">
        <f t="shared" si="9"/>
        <v>27.921291485301694</v>
      </c>
    </row>
    <row r="126" spans="1:14" x14ac:dyDescent="0.2">
      <c r="A126" s="3">
        <v>1506401</v>
      </c>
      <c r="B126" s="3">
        <v>150640</v>
      </c>
      <c r="C126" s="1" t="s">
        <v>29</v>
      </c>
      <c r="D126" s="12" t="s">
        <v>143</v>
      </c>
      <c r="E126" s="22">
        <v>36.82658638318253</v>
      </c>
      <c r="F126" s="10">
        <v>5.4936198791135</v>
      </c>
      <c r="G126" s="24">
        <v>0.29550033579583612</v>
      </c>
      <c r="H126" s="11">
        <f t="shared" si="10"/>
        <v>66.588232025439339</v>
      </c>
      <c r="I126" s="11">
        <f t="shared" si="11"/>
        <v>33.558702782133501</v>
      </c>
      <c r="J126" s="11">
        <f t="shared" si="12"/>
        <v>0</v>
      </c>
      <c r="K126" s="11">
        <f t="shared" si="7"/>
        <v>66.588232025439339</v>
      </c>
      <c r="L126" s="11">
        <f t="shared" si="8"/>
        <v>33.558702782133501</v>
      </c>
      <c r="M126" s="11">
        <f t="shared" si="8"/>
        <v>0</v>
      </c>
      <c r="N126" s="11">
        <f t="shared" si="9"/>
        <v>33.382311602524283</v>
      </c>
    </row>
    <row r="127" spans="1:14" x14ac:dyDescent="0.2">
      <c r="A127" s="3">
        <v>1506500</v>
      </c>
      <c r="B127" s="3">
        <v>150650</v>
      </c>
      <c r="C127" s="1" t="s">
        <v>70</v>
      </c>
      <c r="D127" s="12" t="s">
        <v>144</v>
      </c>
      <c r="E127" s="22">
        <v>19.208126403950686</v>
      </c>
      <c r="F127" s="10">
        <v>8.7771675865185994</v>
      </c>
      <c r="G127" s="24">
        <v>116.98246127720182</v>
      </c>
      <c r="H127" s="11">
        <f t="shared" si="10"/>
        <v>31.797709527308736</v>
      </c>
      <c r="I127" s="11">
        <f t="shared" si="11"/>
        <v>54.291562214361491</v>
      </c>
      <c r="J127" s="11">
        <f t="shared" si="12"/>
        <v>72.902298955529346</v>
      </c>
      <c r="K127" s="11">
        <f t="shared" si="7"/>
        <v>31.797709527308736</v>
      </c>
      <c r="L127" s="11">
        <f t="shared" si="8"/>
        <v>54.291562214361491</v>
      </c>
      <c r="M127" s="11">
        <f t="shared" si="8"/>
        <v>72.902298955529346</v>
      </c>
      <c r="N127" s="11">
        <f t="shared" si="9"/>
        <v>52.997190232399852</v>
      </c>
    </row>
    <row r="128" spans="1:14" x14ac:dyDescent="0.2">
      <c r="A128" s="3">
        <v>1506559</v>
      </c>
      <c r="B128" s="3">
        <v>150655</v>
      </c>
      <c r="C128" s="1" t="s">
        <v>42</v>
      </c>
      <c r="D128" s="12" t="s">
        <v>145</v>
      </c>
      <c r="E128" s="22">
        <v>41.963630327066596</v>
      </c>
      <c r="F128" s="10">
        <v>4.7324496809032999</v>
      </c>
      <c r="G128" s="24">
        <v>47.464747668139424</v>
      </c>
      <c r="H128" s="11">
        <f t="shared" si="10"/>
        <v>76.732163056542802</v>
      </c>
      <c r="I128" s="11">
        <f t="shared" si="11"/>
        <v>28.752549155096762</v>
      </c>
      <c r="J128" s="11">
        <f t="shared" si="12"/>
        <v>29.469844297826675</v>
      </c>
      <c r="K128" s="11">
        <f t="shared" si="7"/>
        <v>76.732163056542802</v>
      </c>
      <c r="L128" s="11">
        <f t="shared" si="8"/>
        <v>28.752549155096762</v>
      </c>
      <c r="M128" s="11">
        <f t="shared" si="8"/>
        <v>29.469844297826675</v>
      </c>
      <c r="N128" s="11">
        <f t="shared" si="9"/>
        <v>44.984852169822084</v>
      </c>
    </row>
    <row r="129" spans="1:14" x14ac:dyDescent="0.2">
      <c r="A129" s="3">
        <v>1506583</v>
      </c>
      <c r="B129" s="3">
        <v>150658</v>
      </c>
      <c r="C129" s="1" t="s">
        <v>31</v>
      </c>
      <c r="D129" s="12" t="s">
        <v>146</v>
      </c>
      <c r="E129" s="22">
        <v>9.6282784440854883</v>
      </c>
      <c r="F129" s="10">
        <v>25.193376843123001</v>
      </c>
      <c r="G129" s="24">
        <v>3.1212231085327531</v>
      </c>
      <c r="H129" s="11">
        <f t="shared" si="10"/>
        <v>12.880737421390769</v>
      </c>
      <c r="I129" s="11">
        <v>99</v>
      </c>
      <c r="J129" s="11">
        <f t="shared" si="12"/>
        <v>1.7654216433570256</v>
      </c>
      <c r="K129" s="11">
        <f t="shared" si="7"/>
        <v>12.880737421390769</v>
      </c>
      <c r="L129" s="11">
        <f t="shared" si="8"/>
        <v>99</v>
      </c>
      <c r="M129" s="11">
        <f t="shared" si="8"/>
        <v>1.7654216433570256</v>
      </c>
      <c r="N129" s="11">
        <f t="shared" si="9"/>
        <v>37.8820530215826</v>
      </c>
    </row>
    <row r="130" spans="1:14" x14ac:dyDescent="0.2">
      <c r="A130" s="3">
        <v>1506609</v>
      </c>
      <c r="B130" s="3">
        <v>150660</v>
      </c>
      <c r="C130" s="1" t="s">
        <v>70</v>
      </c>
      <c r="D130" s="12" t="s">
        <v>147</v>
      </c>
      <c r="E130" s="22">
        <v>20.068212656265974</v>
      </c>
      <c r="F130" s="10">
        <v>8.2602339181286997</v>
      </c>
      <c r="G130" s="24">
        <v>87.526568388564016</v>
      </c>
      <c r="H130" s="11">
        <f t="shared" si="10"/>
        <v>33.496090097845546</v>
      </c>
      <c r="I130" s="11">
        <f t="shared" si="11"/>
        <v>51.027558143903342</v>
      </c>
      <c r="J130" s="11">
        <f t="shared" si="12"/>
        <v>54.499194683683271</v>
      </c>
      <c r="K130" s="11">
        <f t="shared" si="7"/>
        <v>33.496090097845546</v>
      </c>
      <c r="L130" s="11">
        <f t="shared" si="8"/>
        <v>51.027558143903342</v>
      </c>
      <c r="M130" s="11">
        <f t="shared" si="8"/>
        <v>54.499194683683271</v>
      </c>
      <c r="N130" s="11">
        <f t="shared" si="9"/>
        <v>46.340947641810715</v>
      </c>
    </row>
    <row r="131" spans="1:14" x14ac:dyDescent="0.2">
      <c r="A131" s="3">
        <v>1506708</v>
      </c>
      <c r="B131" s="3">
        <v>150670</v>
      </c>
      <c r="C131" s="1" t="s">
        <v>31</v>
      </c>
      <c r="D131" s="12" t="s">
        <v>148</v>
      </c>
      <c r="E131" s="22">
        <v>16.950620483627745</v>
      </c>
      <c r="F131" s="10">
        <v>17.360318390768999</v>
      </c>
      <c r="G131" s="24">
        <v>156.69274858852927</v>
      </c>
      <c r="H131" s="11">
        <f t="shared" si="10"/>
        <v>27.339895927071318</v>
      </c>
      <c r="I131" s="11">
        <v>99</v>
      </c>
      <c r="J131" s="11">
        <f t="shared" si="12"/>
        <v>97.712022456975745</v>
      </c>
      <c r="K131" s="11">
        <f t="shared" si="7"/>
        <v>27.339895927071318</v>
      </c>
      <c r="L131" s="11">
        <f t="shared" si="8"/>
        <v>99</v>
      </c>
      <c r="M131" s="11">
        <f t="shared" si="8"/>
        <v>97.712022456975745</v>
      </c>
      <c r="N131" s="11">
        <f t="shared" si="9"/>
        <v>74.683972794682361</v>
      </c>
    </row>
    <row r="132" spans="1:14" x14ac:dyDescent="0.2">
      <c r="A132" s="3">
        <v>1506807</v>
      </c>
      <c r="B132" s="3">
        <v>150680</v>
      </c>
      <c r="C132" s="1" t="s">
        <v>33</v>
      </c>
      <c r="D132" s="12" t="s">
        <v>149</v>
      </c>
      <c r="E132" s="22">
        <v>16.445264467505659</v>
      </c>
      <c r="F132" s="10">
        <v>4.3240132916788001</v>
      </c>
      <c r="G132" s="24">
        <v>16.887608648498833</v>
      </c>
      <c r="H132" s="11">
        <f t="shared" si="10"/>
        <v>26.341988058325366</v>
      </c>
      <c r="I132" s="11">
        <f t="shared" si="11"/>
        <v>26.173614722165873</v>
      </c>
      <c r="J132" s="11">
        <f t="shared" si="12"/>
        <v>10.366221133504332</v>
      </c>
      <c r="K132" s="11">
        <f t="shared" si="7"/>
        <v>26.341988058325366</v>
      </c>
      <c r="L132" s="11">
        <f t="shared" si="8"/>
        <v>26.173614722165873</v>
      </c>
      <c r="M132" s="11">
        <f t="shared" si="8"/>
        <v>10.366221133504332</v>
      </c>
      <c r="N132" s="11">
        <f t="shared" si="9"/>
        <v>20.960607971331857</v>
      </c>
    </row>
    <row r="133" spans="1:14" x14ac:dyDescent="0.2">
      <c r="A133" s="3">
        <v>1506906</v>
      </c>
      <c r="B133" s="3">
        <v>150690</v>
      </c>
      <c r="C133" s="1" t="s">
        <v>42</v>
      </c>
      <c r="D133" s="12" t="s">
        <v>150</v>
      </c>
      <c r="E133" s="22" t="s">
        <v>201</v>
      </c>
      <c r="F133" s="10">
        <v>6.8018312622629002</v>
      </c>
      <c r="G133" s="24" t="s">
        <v>201</v>
      </c>
      <c r="H133" s="11">
        <v>0</v>
      </c>
      <c r="I133" s="11">
        <f t="shared" si="11"/>
        <v>41.818964283225448</v>
      </c>
      <c r="J133" s="11">
        <v>0</v>
      </c>
      <c r="K133" s="11">
        <f t="shared" si="7"/>
        <v>0</v>
      </c>
      <c r="L133" s="11">
        <f t="shared" si="8"/>
        <v>41.818964283225448</v>
      </c>
      <c r="M133" s="11">
        <f t="shared" si="8"/>
        <v>0</v>
      </c>
      <c r="N133" s="11">
        <f t="shared" si="9"/>
        <v>13.939654761075149</v>
      </c>
    </row>
    <row r="134" spans="1:14" x14ac:dyDescent="0.2">
      <c r="A134" s="3">
        <v>1507003</v>
      </c>
      <c r="B134" s="3">
        <v>150700</v>
      </c>
      <c r="C134" s="1" t="s">
        <v>70</v>
      </c>
      <c r="D134" s="12" t="s">
        <v>151</v>
      </c>
      <c r="E134" s="22">
        <v>19.651847969484972</v>
      </c>
      <c r="F134" s="10">
        <v>9.041913987109</v>
      </c>
      <c r="G134" s="24">
        <v>14.190383088744037</v>
      </c>
      <c r="H134" s="11">
        <f t="shared" si="10"/>
        <v>32.673910121845559</v>
      </c>
      <c r="I134" s="11">
        <f t="shared" si="11"/>
        <v>55.963214463010203</v>
      </c>
      <c r="J134" s="11">
        <f t="shared" si="12"/>
        <v>8.6810804586479691</v>
      </c>
      <c r="K134" s="11">
        <f t="shared" si="7"/>
        <v>32.673910121845559</v>
      </c>
      <c r="L134" s="11">
        <f t="shared" si="8"/>
        <v>55.963214463010203</v>
      </c>
      <c r="M134" s="11">
        <f t="shared" si="8"/>
        <v>8.6810804586479691</v>
      </c>
      <c r="N134" s="11">
        <f t="shared" si="9"/>
        <v>32.439401681167915</v>
      </c>
    </row>
    <row r="135" spans="1:14" x14ac:dyDescent="0.2">
      <c r="A135" s="3">
        <v>1507102</v>
      </c>
      <c r="B135" s="3">
        <v>150710</v>
      </c>
      <c r="C135" s="1" t="s">
        <v>70</v>
      </c>
      <c r="D135" s="12" t="s">
        <v>152</v>
      </c>
      <c r="E135" s="22">
        <v>35.377609303950521</v>
      </c>
      <c r="F135" s="10">
        <v>8.1123244929797007</v>
      </c>
      <c r="G135" s="24">
        <v>51.082292691707664</v>
      </c>
      <c r="H135" s="11">
        <f t="shared" si="10"/>
        <v>63.726990479145314</v>
      </c>
      <c r="I135" s="11">
        <f t="shared" si="11"/>
        <v>50.093633744571477</v>
      </c>
      <c r="J135" s="11">
        <f t="shared" si="12"/>
        <v>31.729971279158281</v>
      </c>
      <c r="K135" s="11">
        <f t="shared" ref="K135:K162" si="13">H135</f>
        <v>63.726990479145314</v>
      </c>
      <c r="L135" s="11">
        <f t="shared" ref="L135:M162" si="14">I135</f>
        <v>50.093633744571477</v>
      </c>
      <c r="M135" s="11">
        <f t="shared" si="14"/>
        <v>31.729971279158281</v>
      </c>
      <c r="N135" s="11">
        <f t="shared" ref="N135:N162" si="15">AVERAGE(K135:M135)</f>
        <v>48.516865167625021</v>
      </c>
    </row>
    <row r="136" spans="1:14" x14ac:dyDescent="0.2">
      <c r="A136" s="3">
        <v>1507151</v>
      </c>
      <c r="B136" s="3">
        <v>150715</v>
      </c>
      <c r="C136" s="1" t="s">
        <v>54</v>
      </c>
      <c r="D136" s="12" t="s">
        <v>153</v>
      </c>
      <c r="E136" s="22">
        <v>26.762388815696021</v>
      </c>
      <c r="F136" s="10">
        <v>4.3997724255642003</v>
      </c>
      <c r="G136" s="24">
        <v>25.912274796131232</v>
      </c>
      <c r="H136" s="11">
        <f t="shared" si="10"/>
        <v>46.714832630145736</v>
      </c>
      <c r="I136" s="11">
        <f t="shared" si="11"/>
        <v>26.651970334301815</v>
      </c>
      <c r="J136" s="11">
        <f t="shared" si="12"/>
        <v>16.004545280097837</v>
      </c>
      <c r="K136" s="11">
        <f t="shared" si="13"/>
        <v>46.714832630145736</v>
      </c>
      <c r="L136" s="11">
        <f t="shared" si="14"/>
        <v>26.651970334301815</v>
      </c>
      <c r="M136" s="11">
        <f t="shared" si="14"/>
        <v>16.004545280097837</v>
      </c>
      <c r="N136" s="11">
        <f t="shared" si="15"/>
        <v>29.790449414848457</v>
      </c>
    </row>
    <row r="137" spans="1:14" x14ac:dyDescent="0.2">
      <c r="A137" s="3">
        <v>1507201</v>
      </c>
      <c r="B137" s="3">
        <v>150720</v>
      </c>
      <c r="C137" s="1" t="s">
        <v>70</v>
      </c>
      <c r="D137" s="12" t="s">
        <v>154</v>
      </c>
      <c r="E137" s="22">
        <v>31.046744196072169</v>
      </c>
      <c r="F137" s="10">
        <v>0.57518219549658001</v>
      </c>
      <c r="G137" s="24" t="s">
        <v>201</v>
      </c>
      <c r="H137" s="11">
        <f t="shared" si="10"/>
        <v>55.174991033698895</v>
      </c>
      <c r="I137" s="11">
        <f t="shared" si="11"/>
        <v>2.5028795667037</v>
      </c>
      <c r="J137" s="11">
        <v>0</v>
      </c>
      <c r="K137" s="11">
        <f t="shared" si="13"/>
        <v>55.174991033698895</v>
      </c>
      <c r="L137" s="11">
        <f t="shared" si="14"/>
        <v>2.5028795667037</v>
      </c>
      <c r="M137" s="11">
        <f t="shared" si="14"/>
        <v>0</v>
      </c>
      <c r="N137" s="11">
        <f t="shared" si="15"/>
        <v>19.225956866800864</v>
      </c>
    </row>
    <row r="138" spans="1:14" x14ac:dyDescent="0.2">
      <c r="A138" s="3">
        <v>1507300</v>
      </c>
      <c r="B138" s="3">
        <v>150730</v>
      </c>
      <c r="C138" s="1" t="s">
        <v>31</v>
      </c>
      <c r="D138" s="12" t="s">
        <v>155</v>
      </c>
      <c r="E138" s="22">
        <v>16.53143164974551</v>
      </c>
      <c r="F138" s="10">
        <v>9.0464398177871992</v>
      </c>
      <c r="G138" s="24">
        <v>176.766716652909</v>
      </c>
      <c r="H138" s="11">
        <f t="shared" si="10"/>
        <v>26.512139212049913</v>
      </c>
      <c r="I138" s="11">
        <f t="shared" si="11"/>
        <v>55.991791301121488</v>
      </c>
      <c r="J138" s="11">
        <v>99</v>
      </c>
      <c r="K138" s="11">
        <f t="shared" si="13"/>
        <v>26.512139212049913</v>
      </c>
      <c r="L138" s="11">
        <f t="shared" si="14"/>
        <v>55.991791301121488</v>
      </c>
      <c r="M138" s="11">
        <f t="shared" si="14"/>
        <v>99</v>
      </c>
      <c r="N138" s="11">
        <f t="shared" si="15"/>
        <v>60.501310171057128</v>
      </c>
    </row>
    <row r="139" spans="1:14" x14ac:dyDescent="0.2">
      <c r="A139" s="3">
        <v>1507409</v>
      </c>
      <c r="B139" s="3">
        <v>150740</v>
      </c>
      <c r="C139" s="1" t="s">
        <v>70</v>
      </c>
      <c r="D139" s="12" t="s">
        <v>156</v>
      </c>
      <c r="E139" s="22">
        <v>23.038853340343604</v>
      </c>
      <c r="F139" s="10">
        <v>2.9407815227607998</v>
      </c>
      <c r="G139" s="24">
        <v>34.285668725661338</v>
      </c>
      <c r="H139" s="11">
        <f t="shared" si="10"/>
        <v>39.362104589185378</v>
      </c>
      <c r="I139" s="11">
        <f t="shared" si="11"/>
        <v>17.439662185860957</v>
      </c>
      <c r="J139" s="11">
        <f t="shared" si="12"/>
        <v>21.235975275344256</v>
      </c>
      <c r="K139" s="11">
        <f t="shared" si="13"/>
        <v>39.362104589185378</v>
      </c>
      <c r="L139" s="11">
        <f t="shared" si="14"/>
        <v>17.439662185860957</v>
      </c>
      <c r="M139" s="11">
        <f t="shared" si="14"/>
        <v>21.235975275344256</v>
      </c>
      <c r="N139" s="11">
        <f t="shared" si="15"/>
        <v>26.012580683463529</v>
      </c>
    </row>
    <row r="140" spans="1:14" x14ac:dyDescent="0.2">
      <c r="A140" s="3">
        <v>1507458</v>
      </c>
      <c r="B140" s="3">
        <v>150745</v>
      </c>
      <c r="C140" s="1" t="s">
        <v>54</v>
      </c>
      <c r="D140" s="12" t="s">
        <v>157</v>
      </c>
      <c r="E140" s="22">
        <v>16.617038771099391</v>
      </c>
      <c r="F140" s="10">
        <v>1.9872191300763</v>
      </c>
      <c r="G140" s="24">
        <v>26.431051741908885</v>
      </c>
      <c r="H140" s="11">
        <f t="shared" si="10"/>
        <v>26.681184434218775</v>
      </c>
      <c r="I140" s="11">
        <f t="shared" si="11"/>
        <v>11.418712649235987</v>
      </c>
      <c r="J140" s="11">
        <f t="shared" si="12"/>
        <v>16.328660602728529</v>
      </c>
      <c r="K140" s="11">
        <f t="shared" si="13"/>
        <v>26.681184434218775</v>
      </c>
      <c r="L140" s="11">
        <f t="shared" si="14"/>
        <v>11.418712649235987</v>
      </c>
      <c r="M140" s="11">
        <f t="shared" si="14"/>
        <v>16.328660602728529</v>
      </c>
      <c r="N140" s="11">
        <f t="shared" si="15"/>
        <v>18.142852562061098</v>
      </c>
    </row>
    <row r="141" spans="1:14" x14ac:dyDescent="0.2">
      <c r="A141" s="3">
        <v>1507466</v>
      </c>
      <c r="B141" s="3">
        <v>150746</v>
      </c>
      <c r="C141" s="1" t="s">
        <v>70</v>
      </c>
      <c r="D141" s="12" t="s">
        <v>158</v>
      </c>
      <c r="E141" s="22" t="s">
        <v>201</v>
      </c>
      <c r="F141" s="10">
        <v>0.56433408577877997</v>
      </c>
      <c r="G141" s="24" t="s">
        <v>201</v>
      </c>
      <c r="H141" s="11">
        <v>0</v>
      </c>
      <c r="I141" s="11">
        <f t="shared" si="11"/>
        <v>2.434382820523552</v>
      </c>
      <c r="J141" s="11">
        <v>0</v>
      </c>
      <c r="K141" s="11">
        <f t="shared" si="13"/>
        <v>0</v>
      </c>
      <c r="L141" s="11">
        <f t="shared" si="14"/>
        <v>2.434382820523552</v>
      </c>
      <c r="M141" s="11">
        <f t="shared" si="14"/>
        <v>0</v>
      </c>
      <c r="N141" s="11">
        <f t="shared" si="15"/>
        <v>0.81146094017451731</v>
      </c>
    </row>
    <row r="142" spans="1:14" x14ac:dyDescent="0.2">
      <c r="A142" s="3">
        <v>1507474</v>
      </c>
      <c r="B142" s="3">
        <v>150747</v>
      </c>
      <c r="C142" s="1" t="s">
        <v>42</v>
      </c>
      <c r="D142" s="12" t="s">
        <v>159</v>
      </c>
      <c r="E142" s="22">
        <v>53.746823695709459</v>
      </c>
      <c r="F142" s="10">
        <v>9.0096186379235004</v>
      </c>
      <c r="G142" s="24">
        <v>2.1401711054183381</v>
      </c>
      <c r="H142" s="11">
        <f t="shared" si="10"/>
        <v>100</v>
      </c>
      <c r="I142" s="11">
        <f t="shared" si="11"/>
        <v>55.759296324873318</v>
      </c>
      <c r="J142" s="11">
        <f t="shared" si="12"/>
        <v>1.1524915794925463</v>
      </c>
      <c r="K142" s="11">
        <f t="shared" si="13"/>
        <v>100</v>
      </c>
      <c r="L142" s="11">
        <f t="shared" si="14"/>
        <v>55.759296324873318</v>
      </c>
      <c r="M142" s="11">
        <f t="shared" si="14"/>
        <v>1.1524915794925463</v>
      </c>
      <c r="N142" s="11">
        <f t="shared" si="15"/>
        <v>52.303929301455291</v>
      </c>
    </row>
    <row r="143" spans="1:14" x14ac:dyDescent="0.2">
      <c r="A143" s="3">
        <v>1507508</v>
      </c>
      <c r="B143" s="3">
        <v>150750</v>
      </c>
      <c r="C143" s="1" t="s">
        <v>54</v>
      </c>
      <c r="D143" s="12" t="s">
        <v>160</v>
      </c>
      <c r="E143" s="22">
        <v>33.946903076676115</v>
      </c>
      <c r="F143" s="10">
        <v>4.6639435573709997</v>
      </c>
      <c r="G143" s="24">
        <v>204.19704918032787</v>
      </c>
      <c r="H143" s="11">
        <f t="shared" si="10"/>
        <v>60.901827709704669</v>
      </c>
      <c r="I143" s="11">
        <f t="shared" si="11"/>
        <v>28.319990241383135</v>
      </c>
      <c r="J143" s="11">
        <v>99</v>
      </c>
      <c r="K143" s="11">
        <f t="shared" si="13"/>
        <v>60.901827709704669</v>
      </c>
      <c r="L143" s="11">
        <f t="shared" si="14"/>
        <v>28.319990241383135</v>
      </c>
      <c r="M143" s="11">
        <f t="shared" si="14"/>
        <v>99</v>
      </c>
      <c r="N143" s="11">
        <f t="shared" si="15"/>
        <v>62.740605983695936</v>
      </c>
    </row>
    <row r="144" spans="1:14" x14ac:dyDescent="0.2">
      <c r="A144" s="3">
        <v>1507607</v>
      </c>
      <c r="B144" s="3">
        <v>150760</v>
      </c>
      <c r="C144" s="1" t="s">
        <v>70</v>
      </c>
      <c r="D144" s="12" t="s">
        <v>161</v>
      </c>
      <c r="E144" s="22">
        <v>25.334898316688498</v>
      </c>
      <c r="F144" s="10">
        <v>6.0251441535117003</v>
      </c>
      <c r="G144" s="24">
        <v>22.340101901917045</v>
      </c>
      <c r="H144" s="11">
        <f t="shared" si="10"/>
        <v>43.896019840598264</v>
      </c>
      <c r="I144" s="11">
        <f t="shared" si="11"/>
        <v>36.91483433492391</v>
      </c>
      <c r="J144" s="11">
        <f t="shared" si="12"/>
        <v>13.772765360954942</v>
      </c>
      <c r="K144" s="11">
        <f t="shared" si="13"/>
        <v>43.896019840598264</v>
      </c>
      <c r="L144" s="11">
        <f t="shared" si="14"/>
        <v>36.91483433492391</v>
      </c>
      <c r="M144" s="11">
        <f t="shared" si="14"/>
        <v>13.772765360954942</v>
      </c>
      <c r="N144" s="11">
        <f t="shared" si="15"/>
        <v>31.527873178825701</v>
      </c>
    </row>
    <row r="145" spans="1:14" x14ac:dyDescent="0.2">
      <c r="A145" s="3">
        <v>1507706</v>
      </c>
      <c r="B145" s="3">
        <v>150770</v>
      </c>
      <c r="C145" s="1" t="s">
        <v>29</v>
      </c>
      <c r="D145" s="12" t="s">
        <v>162</v>
      </c>
      <c r="E145" s="22">
        <v>40.750948516087959</v>
      </c>
      <c r="F145" s="10">
        <v>1.0724174238584001</v>
      </c>
      <c r="G145" s="24">
        <v>89.530569746129544</v>
      </c>
      <c r="H145" s="11">
        <f t="shared" si="10"/>
        <v>74.337525053127166</v>
      </c>
      <c r="I145" s="11">
        <f t="shared" si="11"/>
        <v>5.6425044520459053</v>
      </c>
      <c r="J145" s="11">
        <f t="shared" si="12"/>
        <v>55.751230942900712</v>
      </c>
      <c r="K145" s="11">
        <f t="shared" si="13"/>
        <v>74.337525053127166</v>
      </c>
      <c r="L145" s="11">
        <f t="shared" si="14"/>
        <v>5.6425044520459053</v>
      </c>
      <c r="M145" s="11">
        <f t="shared" si="14"/>
        <v>55.751230942900712</v>
      </c>
      <c r="N145" s="11">
        <f t="shared" si="15"/>
        <v>45.243753482691261</v>
      </c>
    </row>
    <row r="146" spans="1:14" x14ac:dyDescent="0.2">
      <c r="A146" s="3">
        <v>1507755</v>
      </c>
      <c r="B146" s="3">
        <v>150775</v>
      </c>
      <c r="C146" s="1" t="s">
        <v>31</v>
      </c>
      <c r="D146" s="12" t="s">
        <v>163</v>
      </c>
      <c r="E146" s="22">
        <v>33.297038830962769</v>
      </c>
      <c r="F146" s="10">
        <v>0.42756969386010002</v>
      </c>
      <c r="G146" s="24">
        <v>307.25409269710963</v>
      </c>
      <c r="H146" s="11">
        <f t="shared" si="10"/>
        <v>59.618564774812988</v>
      </c>
      <c r="I146" s="11">
        <f t="shared" si="11"/>
        <v>1.5708299911891606</v>
      </c>
      <c r="J146" s="11">
        <v>99</v>
      </c>
      <c r="K146" s="11">
        <f t="shared" si="13"/>
        <v>59.618564774812988</v>
      </c>
      <c r="L146" s="11">
        <f t="shared" si="14"/>
        <v>1.5708299911891606</v>
      </c>
      <c r="M146" s="11">
        <f t="shared" si="14"/>
        <v>99</v>
      </c>
      <c r="N146" s="11">
        <f t="shared" si="15"/>
        <v>53.396464922000717</v>
      </c>
    </row>
    <row r="147" spans="1:14" x14ac:dyDescent="0.2">
      <c r="A147" s="3">
        <v>1507805</v>
      </c>
      <c r="B147" s="3">
        <v>150780</v>
      </c>
      <c r="C147" s="1" t="s">
        <v>36</v>
      </c>
      <c r="D147" s="12" t="s">
        <v>164</v>
      </c>
      <c r="E147" s="22">
        <v>39.036607777295039</v>
      </c>
      <c r="F147" s="10">
        <v>1.1738128986534</v>
      </c>
      <c r="G147" s="24">
        <v>20.813173281360736</v>
      </c>
      <c r="H147" s="11">
        <f t="shared" si="10"/>
        <v>70.952279684761123</v>
      </c>
      <c r="I147" s="11">
        <f t="shared" si="11"/>
        <v>6.282732130555889</v>
      </c>
      <c r="J147" s="11">
        <f t="shared" si="12"/>
        <v>12.818788962208494</v>
      </c>
      <c r="K147" s="11">
        <f t="shared" si="13"/>
        <v>70.952279684761123</v>
      </c>
      <c r="L147" s="11">
        <f t="shared" si="14"/>
        <v>6.282732130555889</v>
      </c>
      <c r="M147" s="11">
        <f t="shared" si="14"/>
        <v>12.818788962208494</v>
      </c>
      <c r="N147" s="11">
        <f t="shared" si="15"/>
        <v>30.017933592508502</v>
      </c>
    </row>
    <row r="148" spans="1:14" x14ac:dyDescent="0.2">
      <c r="A148" s="3">
        <v>1507904</v>
      </c>
      <c r="B148" s="3">
        <v>150790</v>
      </c>
      <c r="C148" s="1" t="s">
        <v>29</v>
      </c>
      <c r="D148" s="12" t="s">
        <v>165</v>
      </c>
      <c r="E148" s="22">
        <v>39.496023680434071</v>
      </c>
      <c r="F148" s="10">
        <v>6.3625846967442996</v>
      </c>
      <c r="G148" s="24" t="s">
        <v>201</v>
      </c>
      <c r="H148" s="11">
        <f t="shared" ref="H148:H162" si="16">(E148-$E$2)/($E$1-$E$2)*100</f>
        <v>71.859471308376257</v>
      </c>
      <c r="I148" s="11">
        <f t="shared" ref="I148:I162" si="17">(F148-$F$2)/($F$1-$F$2)*100</f>
        <v>39.04548933768158</v>
      </c>
      <c r="J148" s="11">
        <v>0</v>
      </c>
      <c r="K148" s="11">
        <f t="shared" si="13"/>
        <v>71.859471308376257</v>
      </c>
      <c r="L148" s="11">
        <f t="shared" si="14"/>
        <v>39.04548933768158</v>
      </c>
      <c r="M148" s="11">
        <f t="shared" si="14"/>
        <v>0</v>
      </c>
      <c r="N148" s="11">
        <f t="shared" si="15"/>
        <v>36.968320215352612</v>
      </c>
    </row>
    <row r="149" spans="1:14" x14ac:dyDescent="0.2">
      <c r="A149" s="3">
        <v>1507953</v>
      </c>
      <c r="B149" s="3">
        <v>150795</v>
      </c>
      <c r="C149" s="1" t="s">
        <v>24</v>
      </c>
      <c r="D149" s="12" t="s">
        <v>166</v>
      </c>
      <c r="E149" s="22">
        <v>21.123794798726038</v>
      </c>
      <c r="F149" s="10">
        <v>6.4737284979238998</v>
      </c>
      <c r="G149" s="24">
        <v>79.301329921509662</v>
      </c>
      <c r="H149" s="11">
        <f t="shared" si="16"/>
        <v>35.580509185505385</v>
      </c>
      <c r="I149" s="11">
        <f t="shared" si="17"/>
        <v>39.747269549805004</v>
      </c>
      <c r="J149" s="11">
        <f t="shared" ref="J148:J162" si="18">(G149-$G$2)/($G$1-$G$2)*100</f>
        <v>49.360327505483106</v>
      </c>
      <c r="K149" s="11">
        <f t="shared" si="13"/>
        <v>35.580509185505385</v>
      </c>
      <c r="L149" s="11">
        <f t="shared" si="14"/>
        <v>39.747269549805004</v>
      </c>
      <c r="M149" s="11">
        <f t="shared" si="14"/>
        <v>49.360327505483106</v>
      </c>
      <c r="N149" s="11">
        <f t="shared" si="15"/>
        <v>41.562702080264501</v>
      </c>
    </row>
    <row r="150" spans="1:14" x14ac:dyDescent="0.2">
      <c r="A150" s="3">
        <v>1507961</v>
      </c>
      <c r="B150" s="3">
        <v>150796</v>
      </c>
      <c r="C150" s="1" t="s">
        <v>70</v>
      </c>
      <c r="D150" s="12" t="s">
        <v>167</v>
      </c>
      <c r="E150" s="22">
        <v>48.395780651687012</v>
      </c>
      <c r="F150" s="10">
        <v>1.1153846153846001</v>
      </c>
      <c r="G150" s="24">
        <v>133.20193749999999</v>
      </c>
      <c r="H150" s="11">
        <f t="shared" si="16"/>
        <v>89.433492846084434</v>
      </c>
      <c r="I150" s="11">
        <f t="shared" si="17"/>
        <v>5.9138063551981892</v>
      </c>
      <c r="J150" s="11">
        <f t="shared" si="18"/>
        <v>83.035711420442951</v>
      </c>
      <c r="K150" s="11">
        <f t="shared" si="13"/>
        <v>89.433492846084434</v>
      </c>
      <c r="L150" s="11">
        <f t="shared" si="14"/>
        <v>5.9138063551981892</v>
      </c>
      <c r="M150" s="11">
        <f t="shared" si="14"/>
        <v>83.035711420442951</v>
      </c>
      <c r="N150" s="11">
        <f t="shared" si="15"/>
        <v>59.461003540575199</v>
      </c>
    </row>
    <row r="151" spans="1:14" x14ac:dyDescent="0.2">
      <c r="A151" s="3">
        <v>1507979</v>
      </c>
      <c r="B151" s="3">
        <v>150797</v>
      </c>
      <c r="C151" s="1" t="s">
        <v>33</v>
      </c>
      <c r="D151" s="12" t="s">
        <v>168</v>
      </c>
      <c r="E151" s="22">
        <v>19.712536340731532</v>
      </c>
      <c r="F151" s="10">
        <v>11.819827494409999</v>
      </c>
      <c r="G151" s="24">
        <v>35.296408795655417</v>
      </c>
      <c r="H151" s="11">
        <f t="shared" si="16"/>
        <v>32.793749208106071</v>
      </c>
      <c r="I151" s="11">
        <f t="shared" si="17"/>
        <v>73.503416523078371</v>
      </c>
      <c r="J151" s="11">
        <f t="shared" si="18"/>
        <v>21.867453498399886</v>
      </c>
      <c r="K151" s="11">
        <f t="shared" si="13"/>
        <v>32.793749208106071</v>
      </c>
      <c r="L151" s="11">
        <f t="shared" si="14"/>
        <v>73.503416523078371</v>
      </c>
      <c r="M151" s="11">
        <f t="shared" si="14"/>
        <v>21.867453498399886</v>
      </c>
      <c r="N151" s="11">
        <f t="shared" si="15"/>
        <v>42.721539743194775</v>
      </c>
    </row>
    <row r="152" spans="1:14" x14ac:dyDescent="0.2">
      <c r="A152" s="3">
        <v>1508001</v>
      </c>
      <c r="B152" s="3">
        <v>150800</v>
      </c>
      <c r="C152" s="1" t="s">
        <v>26</v>
      </c>
      <c r="D152" s="12" t="s">
        <v>169</v>
      </c>
      <c r="E152" s="22">
        <v>27.810148679412087</v>
      </c>
      <c r="F152" s="10">
        <v>18.009063219672001</v>
      </c>
      <c r="G152" s="24">
        <v>126.41216912036694</v>
      </c>
      <c r="H152" s="11">
        <f t="shared" si="16"/>
        <v>48.78380535274583</v>
      </c>
      <c r="I152" s="11">
        <v>99</v>
      </c>
      <c r="J152" s="11">
        <f t="shared" si="18"/>
        <v>78.793680260685818</v>
      </c>
      <c r="K152" s="11">
        <f t="shared" si="13"/>
        <v>48.78380535274583</v>
      </c>
      <c r="L152" s="11">
        <f t="shared" si="14"/>
        <v>99</v>
      </c>
      <c r="M152" s="11">
        <f t="shared" si="14"/>
        <v>78.793680260685818</v>
      </c>
      <c r="N152" s="11">
        <f t="shared" si="15"/>
        <v>75.525828537810554</v>
      </c>
    </row>
    <row r="153" spans="1:14" x14ac:dyDescent="0.2">
      <c r="A153" s="3">
        <v>1508035</v>
      </c>
      <c r="B153" s="3">
        <v>150803</v>
      </c>
      <c r="C153" s="1" t="s">
        <v>42</v>
      </c>
      <c r="D153" s="12" t="s">
        <v>170</v>
      </c>
      <c r="E153" s="22">
        <v>36.546960621035289</v>
      </c>
      <c r="F153" s="10">
        <v>3.4411610421401999</v>
      </c>
      <c r="G153" s="24">
        <v>8.8330452876376988</v>
      </c>
      <c r="H153" s="11">
        <f t="shared" si="16"/>
        <v>66.036065355905919</v>
      </c>
      <c r="I153" s="11">
        <f t="shared" si="17"/>
        <v>20.599140641027802</v>
      </c>
      <c r="J153" s="11">
        <f t="shared" si="18"/>
        <v>5.3339863289265503</v>
      </c>
      <c r="K153" s="11">
        <f t="shared" si="13"/>
        <v>66.036065355905919</v>
      </c>
      <c r="L153" s="11">
        <f t="shared" si="14"/>
        <v>20.599140641027802</v>
      </c>
      <c r="M153" s="11">
        <f t="shared" si="14"/>
        <v>5.3339863289265503</v>
      </c>
      <c r="N153" s="11">
        <f t="shared" si="15"/>
        <v>30.656397441953427</v>
      </c>
    </row>
    <row r="154" spans="1:14" x14ac:dyDescent="0.2">
      <c r="A154" s="3">
        <v>1508050</v>
      </c>
      <c r="B154" s="3">
        <v>150805</v>
      </c>
      <c r="C154" s="1" t="s">
        <v>45</v>
      </c>
      <c r="D154" s="12" t="s">
        <v>171</v>
      </c>
      <c r="E154" s="22">
        <v>21.173821759082568</v>
      </c>
      <c r="F154" s="10">
        <v>0.94475790578663998</v>
      </c>
      <c r="G154" s="24">
        <v>48.281636924288151</v>
      </c>
      <c r="H154" s="11">
        <f t="shared" si="16"/>
        <v>35.679295577269961</v>
      </c>
      <c r="I154" s="11">
        <f t="shared" si="17"/>
        <v>4.8364412913375068</v>
      </c>
      <c r="J154" s="11">
        <f t="shared" si="18"/>
        <v>29.980210702820447</v>
      </c>
      <c r="K154" s="11">
        <f t="shared" si="13"/>
        <v>35.679295577269961</v>
      </c>
      <c r="L154" s="11">
        <f t="shared" si="14"/>
        <v>4.8364412913375068</v>
      </c>
      <c r="M154" s="11">
        <f t="shared" si="14"/>
        <v>29.980210702820447</v>
      </c>
      <c r="N154" s="11">
        <f t="shared" si="15"/>
        <v>23.498649190475973</v>
      </c>
    </row>
    <row r="155" spans="1:14" x14ac:dyDescent="0.2">
      <c r="A155" s="3">
        <v>1508084</v>
      </c>
      <c r="B155" s="3">
        <v>150808</v>
      </c>
      <c r="C155" s="1" t="s">
        <v>31</v>
      </c>
      <c r="D155" s="12" t="s">
        <v>172</v>
      </c>
      <c r="E155" s="22">
        <v>16.491655786181344</v>
      </c>
      <c r="F155" s="10">
        <v>15.678887484197</v>
      </c>
      <c r="G155" s="24">
        <v>84.380348925410871</v>
      </c>
      <c r="H155" s="11">
        <f t="shared" si="16"/>
        <v>26.433595282680212</v>
      </c>
      <c r="I155" s="11">
        <f t="shared" si="17"/>
        <v>97.870155013995046</v>
      </c>
      <c r="J155" s="11">
        <f t="shared" si="18"/>
        <v>52.53353690982393</v>
      </c>
      <c r="K155" s="11">
        <f t="shared" si="13"/>
        <v>26.433595282680212</v>
      </c>
      <c r="L155" s="11">
        <f t="shared" si="14"/>
        <v>97.870155013995046</v>
      </c>
      <c r="M155" s="11">
        <f t="shared" si="14"/>
        <v>52.53353690982393</v>
      </c>
      <c r="N155" s="11">
        <f t="shared" si="15"/>
        <v>58.945762402166395</v>
      </c>
    </row>
    <row r="156" spans="1:14" x14ac:dyDescent="0.2">
      <c r="A156" s="3">
        <v>1508100</v>
      </c>
      <c r="B156" s="3">
        <v>150810</v>
      </c>
      <c r="C156" s="1" t="s">
        <v>60</v>
      </c>
      <c r="D156" s="12" t="s">
        <v>173</v>
      </c>
      <c r="E156" s="22">
        <v>8.1315260574359147</v>
      </c>
      <c r="F156" s="10">
        <v>2.4751933060259002</v>
      </c>
      <c r="G156" s="24">
        <v>38.4968871706131</v>
      </c>
      <c r="H156" s="11">
        <f t="shared" si="16"/>
        <v>9.925155739266188</v>
      </c>
      <c r="I156" s="11">
        <f t="shared" si="17"/>
        <v>14.499861728844039</v>
      </c>
      <c r="J156" s="11">
        <f t="shared" si="18"/>
        <v>23.867010513249504</v>
      </c>
      <c r="K156" s="11">
        <f t="shared" si="13"/>
        <v>9.925155739266188</v>
      </c>
      <c r="L156" s="11">
        <f t="shared" si="14"/>
        <v>14.499861728844039</v>
      </c>
      <c r="M156" s="11">
        <f t="shared" si="14"/>
        <v>23.867010513249504</v>
      </c>
      <c r="N156" s="11">
        <f t="shared" si="15"/>
        <v>16.097342660453243</v>
      </c>
    </row>
    <row r="157" spans="1:14" x14ac:dyDescent="0.2">
      <c r="A157" s="3">
        <v>1508126</v>
      </c>
      <c r="B157" s="3">
        <v>150812</v>
      </c>
      <c r="C157" s="1" t="s">
        <v>26</v>
      </c>
      <c r="D157" s="12" t="s">
        <v>174</v>
      </c>
      <c r="E157" s="22">
        <v>7.2847614575797</v>
      </c>
      <c r="F157" s="10">
        <v>4.8246076056040996</v>
      </c>
      <c r="G157" s="24">
        <v>87.945415569366901</v>
      </c>
      <c r="H157" s="11">
        <f t="shared" si="16"/>
        <v>8.2530809440432176</v>
      </c>
      <c r="I157" s="11">
        <f t="shared" si="17"/>
        <v>29.334449425368003</v>
      </c>
      <c r="J157" s="11">
        <f t="shared" si="18"/>
        <v>54.760877070003247</v>
      </c>
      <c r="K157" s="11">
        <f t="shared" si="13"/>
        <v>8.2530809440432176</v>
      </c>
      <c r="L157" s="11">
        <f t="shared" si="14"/>
        <v>29.334449425368003</v>
      </c>
      <c r="M157" s="11">
        <f t="shared" si="14"/>
        <v>54.760877070003247</v>
      </c>
      <c r="N157" s="11">
        <f t="shared" si="15"/>
        <v>30.782802479804825</v>
      </c>
    </row>
    <row r="158" spans="1:14" x14ac:dyDescent="0.2">
      <c r="A158" s="3">
        <v>1508159</v>
      </c>
      <c r="B158" s="3">
        <v>150815</v>
      </c>
      <c r="C158" s="1" t="s">
        <v>36</v>
      </c>
      <c r="D158" s="12" t="s">
        <v>175</v>
      </c>
      <c r="E158" s="22">
        <v>24.049388882289907</v>
      </c>
      <c r="F158" s="10">
        <v>2.9087653243950999</v>
      </c>
      <c r="G158" s="24">
        <v>22.930645576013593</v>
      </c>
      <c r="H158" s="11">
        <f t="shared" si="16"/>
        <v>41.357571817801599</v>
      </c>
      <c r="I158" s="11">
        <f t="shared" si="17"/>
        <v>17.237506651841031</v>
      </c>
      <c r="J158" s="11">
        <f t="shared" si="18"/>
        <v>14.141718251046079</v>
      </c>
      <c r="K158" s="11">
        <f t="shared" si="13"/>
        <v>41.357571817801599</v>
      </c>
      <c r="L158" s="11">
        <f t="shared" si="14"/>
        <v>17.237506651841031</v>
      </c>
      <c r="M158" s="11">
        <f t="shared" si="14"/>
        <v>14.141718251046079</v>
      </c>
      <c r="N158" s="11">
        <f t="shared" si="15"/>
        <v>24.245598906896237</v>
      </c>
    </row>
    <row r="159" spans="1:14" x14ac:dyDescent="0.2">
      <c r="A159" s="3">
        <v>1508209</v>
      </c>
      <c r="B159" s="3">
        <v>150820</v>
      </c>
      <c r="C159" s="1" t="s">
        <v>70</v>
      </c>
      <c r="D159" s="12" t="s">
        <v>176</v>
      </c>
      <c r="E159" s="22" t="s">
        <v>201</v>
      </c>
      <c r="F159" s="10">
        <v>4.1942083726785997</v>
      </c>
      <c r="G159" s="24" t="s">
        <v>201</v>
      </c>
      <c r="H159" s="11">
        <v>0</v>
      </c>
      <c r="I159" s="11">
        <f t="shared" si="17"/>
        <v>25.354005147688362</v>
      </c>
      <c r="J159" s="11">
        <v>0</v>
      </c>
      <c r="K159" s="11">
        <f t="shared" si="13"/>
        <v>0</v>
      </c>
      <c r="L159" s="11">
        <f t="shared" si="14"/>
        <v>25.354005147688362</v>
      </c>
      <c r="M159" s="11">
        <f t="shared" si="14"/>
        <v>0</v>
      </c>
      <c r="N159" s="11">
        <f t="shared" si="15"/>
        <v>8.4513350492294546</v>
      </c>
    </row>
    <row r="160" spans="1:14" x14ac:dyDescent="0.2">
      <c r="A160" s="3">
        <v>1508308</v>
      </c>
      <c r="B160" s="3">
        <v>150830</v>
      </c>
      <c r="C160" s="1" t="s">
        <v>42</v>
      </c>
      <c r="D160" s="12" t="s">
        <v>177</v>
      </c>
      <c r="E160" s="22">
        <v>38.01821853700806</v>
      </c>
      <c r="F160" s="10">
        <v>1.4516458801881</v>
      </c>
      <c r="G160" s="24">
        <v>46.466260648810739</v>
      </c>
      <c r="H160" s="11">
        <f t="shared" si="16"/>
        <v>68.941304047967535</v>
      </c>
      <c r="I160" s="11">
        <f t="shared" si="17"/>
        <v>8.0370152002993507</v>
      </c>
      <c r="J160" s="11">
        <f t="shared" si="18"/>
        <v>28.846021390802235</v>
      </c>
      <c r="K160" s="11">
        <f t="shared" si="13"/>
        <v>68.941304047967535</v>
      </c>
      <c r="L160" s="11">
        <f t="shared" si="14"/>
        <v>8.0370152002993507</v>
      </c>
      <c r="M160" s="11">
        <f t="shared" si="14"/>
        <v>28.846021390802235</v>
      </c>
      <c r="N160" s="11">
        <f t="shared" si="15"/>
        <v>35.274780213023043</v>
      </c>
    </row>
    <row r="161" spans="1:14" x14ac:dyDescent="0.2">
      <c r="A161" s="3">
        <v>1508357</v>
      </c>
      <c r="B161" s="3">
        <v>150835</v>
      </c>
      <c r="C161" s="1" t="s">
        <v>36</v>
      </c>
      <c r="D161" s="12" t="s">
        <v>178</v>
      </c>
      <c r="E161" s="22">
        <v>6.4959005835333361</v>
      </c>
      <c r="F161" s="10">
        <v>6.3850246810693001</v>
      </c>
      <c r="G161" s="24">
        <v>280.85958095726278</v>
      </c>
      <c r="H161" s="11">
        <f t="shared" si="16"/>
        <v>6.6953464985379751</v>
      </c>
      <c r="I161" s="11">
        <f t="shared" si="17"/>
        <v>39.187179083690872</v>
      </c>
      <c r="J161" s="11">
        <v>99</v>
      </c>
      <c r="K161" s="11">
        <f t="shared" si="13"/>
        <v>6.6953464985379751</v>
      </c>
      <c r="L161" s="11">
        <f t="shared" si="14"/>
        <v>39.187179083690872</v>
      </c>
      <c r="M161" s="11">
        <f t="shared" si="14"/>
        <v>99</v>
      </c>
      <c r="N161" s="11">
        <f t="shared" si="15"/>
        <v>48.294175194076281</v>
      </c>
    </row>
    <row r="162" spans="1:14" x14ac:dyDescent="0.2">
      <c r="A162" s="3">
        <v>1508407</v>
      </c>
      <c r="B162" s="3">
        <v>150840</v>
      </c>
      <c r="C162" s="1" t="s">
        <v>31</v>
      </c>
      <c r="D162" s="12" t="s">
        <v>179</v>
      </c>
      <c r="E162" s="22">
        <v>12.965620733074976</v>
      </c>
      <c r="F162" s="10">
        <v>17.985366683681999</v>
      </c>
      <c r="G162" s="24">
        <v>138.45490480781956</v>
      </c>
      <c r="H162" s="11">
        <f t="shared" si="16"/>
        <v>19.470864034381705</v>
      </c>
      <c r="I162" s="11">
        <v>99</v>
      </c>
      <c r="J162" s="11">
        <f t="shared" si="18"/>
        <v>86.317598188156296</v>
      </c>
      <c r="K162" s="11">
        <f t="shared" si="13"/>
        <v>19.470864034381705</v>
      </c>
      <c r="L162" s="11">
        <f t="shared" si="14"/>
        <v>99</v>
      </c>
      <c r="M162" s="11">
        <f t="shared" si="14"/>
        <v>86.317598188156296</v>
      </c>
      <c r="N162" s="11">
        <f t="shared" si="15"/>
        <v>68.262820740845996</v>
      </c>
    </row>
  </sheetData>
  <autoFilter ref="H5:J162" xr:uid="{00000000-0009-0000-0000-000000000000}"/>
  <mergeCells count="3">
    <mergeCell ref="H4:J4"/>
    <mergeCell ref="K4:M4"/>
    <mergeCell ref="N4:N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149"/>
  <sheetViews>
    <sheetView topLeftCell="A97" workbookViewId="0">
      <selection activeCell="A6" sqref="A6:A149"/>
    </sheetView>
  </sheetViews>
  <sheetFormatPr defaultRowHeight="15" x14ac:dyDescent="0.25"/>
  <cols>
    <col min="1" max="1" width="10.7109375" customWidth="1"/>
    <col min="2" max="2" width="14.42578125" customWidth="1"/>
  </cols>
  <sheetData>
    <row r="1" spans="1:5" x14ac:dyDescent="0.25">
      <c r="A1" s="14" t="s">
        <v>188</v>
      </c>
    </row>
    <row r="2" spans="1:5" x14ac:dyDescent="0.25">
      <c r="A2" s="14"/>
    </row>
    <row r="3" spans="1:5" x14ac:dyDescent="0.25">
      <c r="A3" s="14" t="s">
        <v>189</v>
      </c>
    </row>
    <row r="5" spans="1:5" x14ac:dyDescent="0.25">
      <c r="A5" s="8" t="s">
        <v>190</v>
      </c>
      <c r="B5" s="8" t="s">
        <v>191</v>
      </c>
    </row>
    <row r="6" spans="1:5" x14ac:dyDescent="0.25">
      <c r="A6" s="24">
        <v>28.579159291475964</v>
      </c>
      <c r="B6" s="3" t="str">
        <f>IF(AND(A6&lt;$E$10,A6&gt;$E$11),"Normal","Outliers")</f>
        <v>Normal</v>
      </c>
      <c r="C6" s="1"/>
      <c r="D6" s="1" t="s">
        <v>192</v>
      </c>
      <c r="E6" s="2">
        <f>AVERAGE(A6:A149)</f>
        <v>62.73418827327805</v>
      </c>
    </row>
    <row r="7" spans="1:5" x14ac:dyDescent="0.25">
      <c r="A7" s="24">
        <v>77.076000000000008</v>
      </c>
      <c r="B7" s="3" t="str">
        <f t="shared" ref="B7:B70" si="0">IF(AND(A7&lt;$E$10,A7&gt;$E$11),"Normal","Outliers")</f>
        <v>Normal</v>
      </c>
      <c r="C7" s="1"/>
      <c r="D7" s="1" t="s">
        <v>193</v>
      </c>
      <c r="E7" s="2">
        <f>_xlfn.QUARTILE.EXC(A6:A149,1)</f>
        <v>20.304412806016366</v>
      </c>
    </row>
    <row r="8" spans="1:5" x14ac:dyDescent="0.25">
      <c r="A8" s="24">
        <v>23.980804601595988</v>
      </c>
      <c r="B8" s="3" t="str">
        <f t="shared" si="0"/>
        <v>Normal</v>
      </c>
      <c r="C8" s="1"/>
      <c r="D8" s="1" t="s">
        <v>194</v>
      </c>
      <c r="E8" s="2">
        <f>_xlfn.QUARTILE.EXC(A6:A149,3)</f>
        <v>85.953458656987436</v>
      </c>
    </row>
    <row r="9" spans="1:5" x14ac:dyDescent="0.25">
      <c r="A9" s="24">
        <v>52.391930623593275</v>
      </c>
      <c r="B9" s="3" t="str">
        <f t="shared" si="0"/>
        <v>Normal</v>
      </c>
      <c r="C9" s="1"/>
      <c r="D9" s="1" t="s">
        <v>195</v>
      </c>
      <c r="E9" s="2">
        <f>E8-E7</f>
        <v>65.649045850971078</v>
      </c>
    </row>
    <row r="10" spans="1:5" hidden="1" x14ac:dyDescent="0.25">
      <c r="A10" s="24">
        <v>231.79900829646016</v>
      </c>
      <c r="B10" s="3" t="str">
        <f t="shared" si="0"/>
        <v>Outliers</v>
      </c>
      <c r="C10" s="1"/>
      <c r="D10" s="1" t="s">
        <v>196</v>
      </c>
      <c r="E10" s="2">
        <f>E6+1.5*E9</f>
        <v>161.20775704973465</v>
      </c>
    </row>
    <row r="11" spans="1:5" x14ac:dyDescent="0.25">
      <c r="A11" s="24">
        <v>33.314086801101226</v>
      </c>
      <c r="B11" s="3" t="str">
        <f t="shared" si="0"/>
        <v>Normal</v>
      </c>
      <c r="C11" s="1"/>
      <c r="D11" s="1" t="s">
        <v>197</v>
      </c>
      <c r="E11" s="2">
        <f>E6-1.5*E9</f>
        <v>-35.739380503178566</v>
      </c>
    </row>
    <row r="12" spans="1:5" x14ac:dyDescent="0.25">
      <c r="A12" s="24">
        <v>53.913272753792299</v>
      </c>
      <c r="B12" s="3" t="str">
        <f t="shared" si="0"/>
        <v>Normal</v>
      </c>
      <c r="C12" s="1"/>
      <c r="D12" s="1"/>
      <c r="E12" s="1"/>
    </row>
    <row r="13" spans="1:5" x14ac:dyDescent="0.25">
      <c r="A13" s="24">
        <v>51.254930431821606</v>
      </c>
      <c r="B13" s="3" t="str">
        <f t="shared" si="0"/>
        <v>Normal</v>
      </c>
      <c r="C13" s="1"/>
      <c r="D13" s="1"/>
      <c r="E13" s="1"/>
    </row>
    <row r="14" spans="1:5" x14ac:dyDescent="0.25">
      <c r="A14" s="24">
        <v>15.607090428760131</v>
      </c>
      <c r="B14" s="3" t="str">
        <f t="shared" si="0"/>
        <v>Normal</v>
      </c>
      <c r="C14" s="1"/>
      <c r="D14" s="1"/>
      <c r="E14" s="1"/>
    </row>
    <row r="15" spans="1:5" x14ac:dyDescent="0.25">
      <c r="A15" s="24">
        <v>7.1898720701452454</v>
      </c>
      <c r="B15" s="3" t="str">
        <f t="shared" si="0"/>
        <v>Normal</v>
      </c>
      <c r="C15" s="1"/>
      <c r="D15" s="1"/>
      <c r="E15" s="1"/>
    </row>
    <row r="16" spans="1:5" x14ac:dyDescent="0.25">
      <c r="A16" s="24">
        <v>29.443426687598116</v>
      </c>
      <c r="B16" s="3" t="str">
        <f t="shared" si="0"/>
        <v>Normal</v>
      </c>
      <c r="C16" s="1"/>
      <c r="D16" s="1"/>
      <c r="E16" s="1"/>
    </row>
    <row r="17" spans="1:5" x14ac:dyDescent="0.25">
      <c r="A17" s="24">
        <v>16.638925134049764</v>
      </c>
      <c r="B17" s="3" t="str">
        <f t="shared" si="0"/>
        <v>Normal</v>
      </c>
      <c r="C17" s="1"/>
      <c r="D17" s="1"/>
      <c r="E17" s="1"/>
    </row>
    <row r="18" spans="1:5" x14ac:dyDescent="0.25">
      <c r="A18" s="24">
        <v>55.321557583915201</v>
      </c>
      <c r="B18" s="3" t="str">
        <f t="shared" si="0"/>
        <v>Normal</v>
      </c>
      <c r="C18" s="1"/>
      <c r="D18" s="1"/>
      <c r="E18" s="1"/>
    </row>
    <row r="19" spans="1:5" x14ac:dyDescent="0.25">
      <c r="A19" s="24">
        <v>31.691504100601421</v>
      </c>
      <c r="B19" s="3" t="str">
        <f t="shared" si="0"/>
        <v>Normal</v>
      </c>
      <c r="C19" s="1"/>
      <c r="D19" s="1"/>
      <c r="E19" s="1"/>
    </row>
    <row r="20" spans="1:5" hidden="1" x14ac:dyDescent="0.25">
      <c r="A20" s="24" t="s">
        <v>201</v>
      </c>
      <c r="B20" s="3" t="str">
        <f t="shared" si="0"/>
        <v>Outliers</v>
      </c>
      <c r="C20" s="1"/>
      <c r="D20" s="1"/>
      <c r="E20" s="1"/>
    </row>
    <row r="21" spans="1:5" x14ac:dyDescent="0.25">
      <c r="A21" s="24">
        <v>8.7141924052593858</v>
      </c>
      <c r="B21" s="3" t="str">
        <f t="shared" si="0"/>
        <v>Normal</v>
      </c>
      <c r="C21" s="1"/>
      <c r="D21" s="1"/>
      <c r="E21" s="1"/>
    </row>
    <row r="22" spans="1:5" x14ac:dyDescent="0.25">
      <c r="A22" s="24">
        <v>104.9043239890846</v>
      </c>
      <c r="B22" s="3" t="str">
        <f t="shared" si="0"/>
        <v>Normal</v>
      </c>
      <c r="C22" s="1"/>
      <c r="D22" s="1"/>
      <c r="E22" s="1"/>
    </row>
    <row r="23" spans="1:5" x14ac:dyDescent="0.25">
      <c r="A23" s="24">
        <v>4.4198174496644294</v>
      </c>
      <c r="B23" s="3" t="str">
        <f t="shared" si="0"/>
        <v>Normal</v>
      </c>
      <c r="C23" s="1"/>
      <c r="D23" s="1"/>
      <c r="E23" s="1"/>
    </row>
    <row r="24" spans="1:5" x14ac:dyDescent="0.25">
      <c r="A24" s="24">
        <v>35.409660818641662</v>
      </c>
      <c r="B24" s="3" t="str">
        <f t="shared" si="0"/>
        <v>Normal</v>
      </c>
      <c r="C24" s="1"/>
      <c r="D24" s="1"/>
      <c r="E24" s="1"/>
    </row>
    <row r="25" spans="1:5" hidden="1" x14ac:dyDescent="0.25">
      <c r="A25" s="24" t="s">
        <v>201</v>
      </c>
      <c r="B25" s="3" t="str">
        <f t="shared" si="0"/>
        <v>Outliers</v>
      </c>
      <c r="C25" s="1"/>
      <c r="D25" s="1"/>
      <c r="E25" s="1"/>
    </row>
    <row r="26" spans="1:5" x14ac:dyDescent="0.25">
      <c r="A26" s="24">
        <v>56.325914704170401</v>
      </c>
      <c r="B26" s="3" t="str">
        <f t="shared" si="0"/>
        <v>Normal</v>
      </c>
      <c r="C26" s="1"/>
      <c r="D26" s="1"/>
      <c r="E26" s="1"/>
    </row>
    <row r="27" spans="1:5" x14ac:dyDescent="0.25">
      <c r="A27" s="24">
        <v>102.88520688697584</v>
      </c>
      <c r="B27" s="3" t="str">
        <f t="shared" si="0"/>
        <v>Normal</v>
      </c>
      <c r="C27" s="1"/>
      <c r="D27" s="1"/>
      <c r="E27" s="1"/>
    </row>
    <row r="28" spans="1:5" x14ac:dyDescent="0.25">
      <c r="A28" s="24">
        <v>33.100105371573449</v>
      </c>
      <c r="B28" s="3" t="str">
        <f t="shared" si="0"/>
        <v>Normal</v>
      </c>
      <c r="C28" s="1"/>
      <c r="D28" s="1"/>
      <c r="E28" s="1"/>
    </row>
    <row r="29" spans="1:5" x14ac:dyDescent="0.25">
      <c r="A29" s="24">
        <v>13.367314798264573</v>
      </c>
      <c r="B29" s="3" t="str">
        <f t="shared" si="0"/>
        <v>Normal</v>
      </c>
      <c r="C29" s="1"/>
      <c r="D29" s="1"/>
      <c r="E29" s="1"/>
    </row>
    <row r="30" spans="1:5" x14ac:dyDescent="0.25">
      <c r="A30" s="24">
        <v>83.554869730560725</v>
      </c>
      <c r="B30" s="3" t="str">
        <f t="shared" si="0"/>
        <v>Normal</v>
      </c>
      <c r="C30" s="1"/>
      <c r="D30" s="1"/>
      <c r="E30" s="1"/>
    </row>
    <row r="31" spans="1:5" hidden="1" x14ac:dyDescent="0.25">
      <c r="A31" s="24">
        <v>278.10274509803918</v>
      </c>
      <c r="B31" s="3" t="str">
        <f t="shared" si="0"/>
        <v>Outliers</v>
      </c>
      <c r="C31" s="1"/>
      <c r="D31" s="1"/>
      <c r="E31" s="1"/>
    </row>
    <row r="32" spans="1:5" x14ac:dyDescent="0.25">
      <c r="A32" s="24">
        <v>49.916885500525026</v>
      </c>
      <c r="B32" s="3" t="str">
        <f t="shared" si="0"/>
        <v>Normal</v>
      </c>
      <c r="C32" s="1"/>
      <c r="D32" s="1"/>
      <c r="E32" s="1"/>
    </row>
    <row r="33" spans="1:5" x14ac:dyDescent="0.25">
      <c r="A33" s="24">
        <v>19.960379178819831</v>
      </c>
      <c r="B33" s="3" t="str">
        <f t="shared" si="0"/>
        <v>Normal</v>
      </c>
      <c r="C33" s="1"/>
      <c r="D33" s="1"/>
      <c r="E33" s="1"/>
    </row>
    <row r="34" spans="1:5" x14ac:dyDescent="0.25">
      <c r="A34" s="24">
        <v>50.244310380182917</v>
      </c>
      <c r="B34" s="3" t="str">
        <f t="shared" si="0"/>
        <v>Normal</v>
      </c>
      <c r="C34" s="1"/>
      <c r="D34" s="1"/>
      <c r="E34" s="1"/>
    </row>
    <row r="35" spans="1:5" hidden="1" x14ac:dyDescent="0.25">
      <c r="A35" s="24" t="s">
        <v>201</v>
      </c>
      <c r="B35" s="3" t="str">
        <f t="shared" si="0"/>
        <v>Outliers</v>
      </c>
      <c r="C35" s="1"/>
      <c r="D35" s="1"/>
      <c r="E35" s="1"/>
    </row>
    <row r="36" spans="1:5" x14ac:dyDescent="0.25">
      <c r="A36" s="24">
        <v>61.81423433520122</v>
      </c>
      <c r="B36" s="3" t="str">
        <f t="shared" si="0"/>
        <v>Normal</v>
      </c>
      <c r="C36" s="1"/>
      <c r="D36" s="1"/>
      <c r="E36" s="1"/>
    </row>
    <row r="37" spans="1:5" x14ac:dyDescent="0.25">
      <c r="A37" s="24">
        <v>30.409716806772789</v>
      </c>
      <c r="B37" s="3" t="str">
        <f t="shared" si="0"/>
        <v>Normal</v>
      </c>
      <c r="C37" s="1"/>
      <c r="D37" s="1"/>
      <c r="E37" s="1"/>
    </row>
    <row r="38" spans="1:5" x14ac:dyDescent="0.25">
      <c r="A38" s="24">
        <v>147.68853254453225</v>
      </c>
      <c r="B38" s="3" t="str">
        <f t="shared" si="0"/>
        <v>Normal</v>
      </c>
      <c r="C38" s="1"/>
      <c r="D38" s="1"/>
      <c r="E38" s="1"/>
    </row>
    <row r="39" spans="1:5" x14ac:dyDescent="0.25">
      <c r="A39" s="24">
        <v>26.6526287751797</v>
      </c>
      <c r="B39" s="3" t="str">
        <f t="shared" si="0"/>
        <v>Normal</v>
      </c>
      <c r="C39" s="1"/>
      <c r="D39" s="1"/>
      <c r="E39" s="1"/>
    </row>
    <row r="40" spans="1:5" x14ac:dyDescent="0.25">
      <c r="A40" s="24">
        <v>10.866286058117721</v>
      </c>
      <c r="B40" s="3" t="str">
        <f t="shared" si="0"/>
        <v>Normal</v>
      </c>
      <c r="C40" s="1"/>
      <c r="D40" s="1"/>
      <c r="E40" s="1"/>
    </row>
    <row r="41" spans="1:5" x14ac:dyDescent="0.25">
      <c r="A41" s="24">
        <v>12.386193824900134</v>
      </c>
      <c r="B41" s="3" t="str">
        <f t="shared" si="0"/>
        <v>Normal</v>
      </c>
      <c r="C41" s="1"/>
      <c r="D41" s="1"/>
      <c r="E41" s="1"/>
    </row>
    <row r="42" spans="1:5" x14ac:dyDescent="0.25">
      <c r="A42" s="24">
        <v>72.07210579563521</v>
      </c>
      <c r="B42" s="3" t="str">
        <f t="shared" si="0"/>
        <v>Normal</v>
      </c>
      <c r="C42" s="1"/>
      <c r="D42" s="1"/>
      <c r="E42" s="1"/>
    </row>
    <row r="43" spans="1:5" x14ac:dyDescent="0.25">
      <c r="A43" s="24">
        <v>99.622270749145159</v>
      </c>
      <c r="B43" s="3" t="str">
        <f t="shared" si="0"/>
        <v>Normal</v>
      </c>
      <c r="C43" s="1"/>
      <c r="D43" s="1"/>
      <c r="E43" s="1"/>
    </row>
    <row r="44" spans="1:5" x14ac:dyDescent="0.25">
      <c r="A44" s="24">
        <v>39.768597395611536</v>
      </c>
      <c r="B44" s="3" t="str">
        <f t="shared" si="0"/>
        <v>Normal</v>
      </c>
      <c r="C44" s="1"/>
      <c r="D44" s="1"/>
      <c r="E44" s="1"/>
    </row>
    <row r="45" spans="1:5" x14ac:dyDescent="0.25">
      <c r="A45" s="24">
        <v>94.446783601800533</v>
      </c>
      <c r="B45" s="3" t="str">
        <f t="shared" si="0"/>
        <v>Normal</v>
      </c>
      <c r="C45" s="1"/>
      <c r="D45" s="1"/>
      <c r="E45" s="1"/>
    </row>
    <row r="46" spans="1:5" x14ac:dyDescent="0.25">
      <c r="A46" s="24">
        <v>160.35487104588202</v>
      </c>
      <c r="B46" s="3" t="str">
        <f t="shared" si="0"/>
        <v>Normal</v>
      </c>
      <c r="C46" s="1"/>
      <c r="D46" s="1"/>
      <c r="E46" s="1"/>
    </row>
    <row r="47" spans="1:5" hidden="1" x14ac:dyDescent="0.25">
      <c r="A47" s="24" t="s">
        <v>201</v>
      </c>
      <c r="B47" s="3" t="str">
        <f t="shared" si="0"/>
        <v>Outliers</v>
      </c>
      <c r="C47" s="1"/>
      <c r="D47" s="1"/>
      <c r="E47" s="1"/>
    </row>
    <row r="48" spans="1:5" x14ac:dyDescent="0.25">
      <c r="A48" s="24">
        <v>20.508408990354834</v>
      </c>
      <c r="B48" s="3" t="str">
        <f t="shared" si="0"/>
        <v>Normal</v>
      </c>
      <c r="C48" s="1"/>
      <c r="D48" s="1"/>
      <c r="E48" s="1"/>
    </row>
    <row r="49" spans="1:5" hidden="1" x14ac:dyDescent="0.25">
      <c r="A49" s="24" t="s">
        <v>201</v>
      </c>
      <c r="B49" s="3" t="str">
        <f t="shared" si="0"/>
        <v>Outliers</v>
      </c>
      <c r="C49" s="1"/>
      <c r="D49" s="1"/>
      <c r="E49" s="1"/>
    </row>
    <row r="50" spans="1:5" x14ac:dyDescent="0.25">
      <c r="A50" s="24">
        <v>83.031569240463384</v>
      </c>
      <c r="B50" s="3" t="str">
        <f t="shared" si="0"/>
        <v>Normal</v>
      </c>
      <c r="C50" s="1"/>
      <c r="D50" s="1"/>
      <c r="E50" s="1"/>
    </row>
    <row r="51" spans="1:5" x14ac:dyDescent="0.25">
      <c r="A51" s="24">
        <v>31.571305314273989</v>
      </c>
      <c r="B51" s="3" t="str">
        <f t="shared" si="0"/>
        <v>Normal</v>
      </c>
      <c r="C51" s="1"/>
      <c r="D51" s="1"/>
      <c r="E51" s="1"/>
    </row>
    <row r="52" spans="1:5" x14ac:dyDescent="0.25">
      <c r="A52" s="24">
        <v>52.768880888195234</v>
      </c>
      <c r="B52" s="3" t="str">
        <f t="shared" si="0"/>
        <v>Normal</v>
      </c>
      <c r="C52" s="1"/>
      <c r="D52" s="1"/>
      <c r="E52" s="1"/>
    </row>
    <row r="53" spans="1:5" x14ac:dyDescent="0.25">
      <c r="A53" s="24">
        <v>4.5409406507791017</v>
      </c>
      <c r="B53" s="3" t="str">
        <f t="shared" si="0"/>
        <v>Normal</v>
      </c>
      <c r="C53" s="1"/>
      <c r="D53" s="1"/>
      <c r="E53" s="1"/>
    </row>
    <row r="54" spans="1:5" x14ac:dyDescent="0.25">
      <c r="A54" s="24">
        <v>129.18310314001565</v>
      </c>
      <c r="B54" s="3" t="str">
        <f t="shared" si="0"/>
        <v>Normal</v>
      </c>
      <c r="C54" s="1"/>
      <c r="D54" s="1"/>
      <c r="E54" s="1"/>
    </row>
    <row r="55" spans="1:5" x14ac:dyDescent="0.25">
      <c r="A55" s="24">
        <v>19.150421406306926</v>
      </c>
      <c r="B55" s="3" t="str">
        <f t="shared" si="0"/>
        <v>Normal</v>
      </c>
      <c r="C55" s="1"/>
      <c r="D55" s="1"/>
      <c r="E55" s="1"/>
    </row>
    <row r="56" spans="1:5" x14ac:dyDescent="0.25">
      <c r="A56" s="24">
        <v>153.68259274713603</v>
      </c>
      <c r="B56" s="3" t="str">
        <f t="shared" si="0"/>
        <v>Normal</v>
      </c>
      <c r="C56" s="1"/>
      <c r="D56" s="1"/>
      <c r="E56" s="1"/>
    </row>
    <row r="57" spans="1:5" hidden="1" x14ac:dyDescent="0.25">
      <c r="A57" s="24" t="s">
        <v>201</v>
      </c>
      <c r="B57" s="3" t="str">
        <f t="shared" si="0"/>
        <v>Outliers</v>
      </c>
      <c r="C57" s="1"/>
      <c r="D57" s="1"/>
      <c r="E57" s="1"/>
    </row>
    <row r="58" spans="1:5" x14ac:dyDescent="0.25">
      <c r="A58" s="24">
        <v>1.2570885828421376</v>
      </c>
      <c r="B58" s="3" t="str">
        <f t="shared" si="0"/>
        <v>Normal</v>
      </c>
      <c r="C58" s="1"/>
      <c r="D58" s="1"/>
      <c r="E58" s="1"/>
    </row>
    <row r="59" spans="1:5" x14ac:dyDescent="0.25">
      <c r="A59" s="24">
        <v>20.100416621677901</v>
      </c>
      <c r="B59" s="3" t="str">
        <f t="shared" si="0"/>
        <v>Normal</v>
      </c>
      <c r="C59" s="1"/>
      <c r="D59" s="1"/>
      <c r="E59" s="1"/>
    </row>
    <row r="60" spans="1:5" x14ac:dyDescent="0.25">
      <c r="A60" s="24">
        <v>23.895001452784506</v>
      </c>
      <c r="B60" s="3" t="str">
        <f t="shared" si="0"/>
        <v>Normal</v>
      </c>
      <c r="C60" s="1"/>
      <c r="D60" s="1"/>
      <c r="E60" s="1"/>
    </row>
    <row r="61" spans="1:5" hidden="1" x14ac:dyDescent="0.25">
      <c r="A61" s="24" t="s">
        <v>201</v>
      </c>
      <c r="B61" s="3" t="str">
        <f t="shared" si="0"/>
        <v>Outliers</v>
      </c>
      <c r="C61" s="1"/>
      <c r="D61" s="1"/>
      <c r="E61" s="1"/>
    </row>
    <row r="62" spans="1:5" x14ac:dyDescent="0.25">
      <c r="A62" s="24">
        <v>19.557958972702309</v>
      </c>
      <c r="B62" s="3" t="str">
        <f t="shared" si="0"/>
        <v>Normal</v>
      </c>
      <c r="C62" s="1"/>
      <c r="D62" s="1"/>
      <c r="E62" s="1"/>
    </row>
    <row r="63" spans="1:5" hidden="1" x14ac:dyDescent="0.25">
      <c r="A63" s="24" t="s">
        <v>201</v>
      </c>
      <c r="B63" s="3" t="str">
        <f t="shared" si="0"/>
        <v>Outliers</v>
      </c>
      <c r="C63" s="1"/>
      <c r="D63" s="1"/>
      <c r="E63" s="1"/>
    </row>
    <row r="64" spans="1:5" x14ac:dyDescent="0.25">
      <c r="A64" s="24">
        <v>3.014832978253005</v>
      </c>
      <c r="B64" s="3" t="str">
        <f t="shared" si="0"/>
        <v>Normal</v>
      </c>
      <c r="C64" s="1"/>
      <c r="D64" s="1"/>
      <c r="E64" s="1"/>
    </row>
    <row r="65" spans="1:5" hidden="1" x14ac:dyDescent="0.25">
      <c r="A65" s="24" t="s">
        <v>201</v>
      </c>
      <c r="B65" s="3" t="str">
        <f t="shared" si="0"/>
        <v>Outliers</v>
      </c>
      <c r="C65" s="1"/>
      <c r="D65" s="1"/>
      <c r="E65" s="1"/>
    </row>
    <row r="66" spans="1:5" hidden="1" x14ac:dyDescent="0.25">
      <c r="A66" s="24" t="s">
        <v>201</v>
      </c>
      <c r="B66" s="3" t="str">
        <f t="shared" si="0"/>
        <v>Outliers</v>
      </c>
      <c r="C66" s="1"/>
      <c r="D66" s="1"/>
      <c r="E66" s="1"/>
    </row>
    <row r="67" spans="1:5" x14ac:dyDescent="0.25">
      <c r="A67" s="24">
        <v>74.82412806352076</v>
      </c>
      <c r="B67" s="3" t="str">
        <f t="shared" si="0"/>
        <v>Normal</v>
      </c>
      <c r="C67" s="1"/>
      <c r="D67" s="1"/>
      <c r="E67" s="1"/>
    </row>
    <row r="68" spans="1:5" hidden="1" x14ac:dyDescent="0.25">
      <c r="A68" s="24" t="s">
        <v>201</v>
      </c>
      <c r="B68" s="3" t="str">
        <f t="shared" si="0"/>
        <v>Outliers</v>
      </c>
      <c r="C68" s="1"/>
      <c r="D68" s="1"/>
      <c r="E68" s="1"/>
    </row>
    <row r="69" spans="1:5" x14ac:dyDescent="0.25">
      <c r="A69" s="24">
        <v>75.162289174162382</v>
      </c>
      <c r="B69" s="3" t="str">
        <f t="shared" si="0"/>
        <v>Normal</v>
      </c>
      <c r="C69" s="1"/>
      <c r="D69" s="1"/>
      <c r="E69" s="1"/>
    </row>
    <row r="70" spans="1:5" hidden="1" x14ac:dyDescent="0.25">
      <c r="A70" s="24" t="s">
        <v>201</v>
      </c>
      <c r="B70" s="3" t="str">
        <f t="shared" si="0"/>
        <v>Outliers</v>
      </c>
      <c r="C70" s="1"/>
      <c r="D70" s="1"/>
      <c r="E70" s="1"/>
    </row>
    <row r="71" spans="1:5" x14ac:dyDescent="0.25">
      <c r="A71" s="24">
        <v>17.346390990984229</v>
      </c>
      <c r="B71" s="3" t="str">
        <f t="shared" ref="B71:B134" si="1">IF(AND(A71&lt;$E$10,A71&gt;$E$11),"Normal","Outliers")</f>
        <v>Normal</v>
      </c>
      <c r="C71" s="1"/>
      <c r="D71" s="1"/>
      <c r="E71" s="1"/>
    </row>
    <row r="72" spans="1:5" x14ac:dyDescent="0.25">
      <c r="A72" s="24">
        <v>23.320221785838051</v>
      </c>
      <c r="B72" s="3" t="str">
        <f t="shared" si="1"/>
        <v>Normal</v>
      </c>
      <c r="C72" s="1"/>
      <c r="D72" s="1"/>
      <c r="E72" s="1"/>
    </row>
    <row r="73" spans="1:5" hidden="1" x14ac:dyDescent="0.25">
      <c r="A73" s="24" t="s">
        <v>201</v>
      </c>
      <c r="B73" s="3" t="str">
        <f t="shared" si="1"/>
        <v>Outliers</v>
      </c>
      <c r="C73" s="1"/>
      <c r="D73" s="1"/>
      <c r="E73" s="1"/>
    </row>
    <row r="74" spans="1:5" x14ac:dyDescent="0.25">
      <c r="A74" s="24">
        <v>68.63879849711499</v>
      </c>
      <c r="B74" s="3" t="str">
        <f t="shared" si="1"/>
        <v>Normal</v>
      </c>
      <c r="C74" s="1"/>
      <c r="D74" s="1"/>
      <c r="E74" s="1"/>
    </row>
    <row r="75" spans="1:5" x14ac:dyDescent="0.25">
      <c r="A75" s="24">
        <v>20.688578652100095</v>
      </c>
      <c r="B75" s="3" t="str">
        <f t="shared" si="1"/>
        <v>Normal</v>
      </c>
      <c r="C75" s="1"/>
      <c r="D75" s="1"/>
      <c r="E75" s="1"/>
    </row>
    <row r="76" spans="1:5" x14ac:dyDescent="0.25">
      <c r="A76" s="24">
        <v>6.9481855026720698</v>
      </c>
      <c r="B76" s="3" t="str">
        <f t="shared" si="1"/>
        <v>Normal</v>
      </c>
      <c r="C76" s="1"/>
      <c r="D76" s="1"/>
      <c r="E76" s="1"/>
    </row>
    <row r="77" spans="1:5" x14ac:dyDescent="0.25">
      <c r="A77" s="24">
        <v>7.3087238032208255</v>
      </c>
      <c r="B77" s="3" t="str">
        <f t="shared" si="1"/>
        <v>Normal</v>
      </c>
      <c r="C77" s="1"/>
      <c r="D77" s="1"/>
      <c r="E77" s="1"/>
    </row>
    <row r="78" spans="1:5" hidden="1" x14ac:dyDescent="0.25">
      <c r="A78" s="24" t="s">
        <v>201</v>
      </c>
      <c r="B78" s="3" t="str">
        <f t="shared" si="1"/>
        <v>Outliers</v>
      </c>
      <c r="C78" s="1"/>
      <c r="D78" s="1"/>
      <c r="E78" s="1"/>
    </row>
    <row r="79" spans="1:5" x14ac:dyDescent="0.25">
      <c r="A79" s="24">
        <v>25.236635887834563</v>
      </c>
      <c r="B79" s="3" t="str">
        <f t="shared" si="1"/>
        <v>Normal</v>
      </c>
      <c r="C79" s="1"/>
      <c r="D79" s="1"/>
      <c r="E79" s="1"/>
    </row>
    <row r="80" spans="1:5" x14ac:dyDescent="0.25">
      <c r="A80" s="24">
        <v>66.822181563687252</v>
      </c>
      <c r="B80" s="3" t="str">
        <f t="shared" si="1"/>
        <v>Normal</v>
      </c>
      <c r="C80" s="1"/>
      <c r="D80" s="1"/>
      <c r="E80" s="1"/>
    </row>
    <row r="81" spans="1:5" hidden="1" x14ac:dyDescent="0.25">
      <c r="A81" s="24" t="s">
        <v>201</v>
      </c>
      <c r="B81" s="3" t="str">
        <f t="shared" si="1"/>
        <v>Outliers</v>
      </c>
      <c r="C81" s="1"/>
      <c r="D81" s="1"/>
      <c r="E81" s="1"/>
    </row>
    <row r="82" spans="1:5" hidden="1" x14ac:dyDescent="0.25">
      <c r="A82" s="24" t="s">
        <v>201</v>
      </c>
      <c r="B82" s="3" t="str">
        <f t="shared" si="1"/>
        <v>Outliers</v>
      </c>
      <c r="C82" s="1"/>
      <c r="D82" s="1"/>
      <c r="E82" s="1"/>
    </row>
    <row r="83" spans="1:5" x14ac:dyDescent="0.25">
      <c r="A83" s="24">
        <v>25.789885345754207</v>
      </c>
      <c r="B83" s="3" t="str">
        <f t="shared" si="1"/>
        <v>Normal</v>
      </c>
      <c r="C83" s="1"/>
      <c r="D83" s="1"/>
      <c r="E83" s="1"/>
    </row>
    <row r="84" spans="1:5" x14ac:dyDescent="0.25">
      <c r="A84" s="24">
        <v>93.301516476651571</v>
      </c>
      <c r="B84" s="3" t="str">
        <f t="shared" si="1"/>
        <v>Normal</v>
      </c>
      <c r="C84" s="1"/>
      <c r="D84" s="1"/>
      <c r="E84" s="1"/>
    </row>
    <row r="85" spans="1:5" x14ac:dyDescent="0.25">
      <c r="A85" s="24">
        <v>23.07186544978893</v>
      </c>
      <c r="B85" s="3" t="str">
        <f t="shared" si="1"/>
        <v>Normal</v>
      </c>
      <c r="C85" s="1"/>
      <c r="D85" s="1"/>
      <c r="E85" s="1"/>
    </row>
    <row r="86" spans="1:5" x14ac:dyDescent="0.25">
      <c r="A86" s="24">
        <v>36.483059507343739</v>
      </c>
      <c r="B86" s="3" t="str">
        <f t="shared" si="1"/>
        <v>Normal</v>
      </c>
      <c r="C86" s="1"/>
      <c r="D86" s="1"/>
      <c r="E86" s="1"/>
    </row>
    <row r="87" spans="1:5" hidden="1" x14ac:dyDescent="0.25">
      <c r="A87" s="24" t="s">
        <v>201</v>
      </c>
      <c r="B87" s="3" t="str">
        <f t="shared" si="1"/>
        <v>Outliers</v>
      </c>
      <c r="C87" s="1"/>
      <c r="D87" s="1"/>
      <c r="E87" s="1"/>
    </row>
    <row r="88" spans="1:5" x14ac:dyDescent="0.25">
      <c r="A88" s="24">
        <v>42.197132726628055</v>
      </c>
      <c r="B88" s="3" t="str">
        <f t="shared" si="1"/>
        <v>Normal</v>
      </c>
      <c r="C88" s="1"/>
      <c r="D88" s="1"/>
      <c r="E88" s="1"/>
    </row>
    <row r="89" spans="1:5" x14ac:dyDescent="0.25">
      <c r="A89" s="24">
        <v>30.846063636629861</v>
      </c>
      <c r="B89" s="3" t="str">
        <f t="shared" si="1"/>
        <v>Normal</v>
      </c>
      <c r="C89" s="1"/>
      <c r="D89" s="1"/>
      <c r="E89" s="1"/>
    </row>
    <row r="90" spans="1:5" x14ac:dyDescent="0.25">
      <c r="A90" s="24">
        <v>48.700653598431813</v>
      </c>
      <c r="B90" s="3" t="str">
        <f t="shared" si="1"/>
        <v>Normal</v>
      </c>
      <c r="C90" s="1"/>
      <c r="D90" s="1"/>
      <c r="E90" s="1"/>
    </row>
    <row r="91" spans="1:5" x14ac:dyDescent="0.25">
      <c r="A91" s="24">
        <v>80.49213201096498</v>
      </c>
      <c r="B91" s="3" t="str">
        <f t="shared" si="1"/>
        <v>Normal</v>
      </c>
      <c r="C91" s="1"/>
      <c r="D91" s="1"/>
      <c r="E91" s="1"/>
    </row>
    <row r="92" spans="1:5" hidden="1" x14ac:dyDescent="0.25">
      <c r="A92" s="24" t="s">
        <v>201</v>
      </c>
      <c r="B92" s="3" t="str">
        <f t="shared" si="1"/>
        <v>Outliers</v>
      </c>
      <c r="C92" s="1"/>
      <c r="D92" s="1"/>
      <c r="E92" s="1"/>
    </row>
    <row r="93" spans="1:5" x14ac:dyDescent="0.25">
      <c r="A93" s="24">
        <v>143.69716485112562</v>
      </c>
      <c r="B93" s="3" t="str">
        <f t="shared" si="1"/>
        <v>Normal</v>
      </c>
      <c r="C93" s="1"/>
      <c r="D93" s="1"/>
      <c r="E93" s="1"/>
    </row>
    <row r="94" spans="1:5" x14ac:dyDescent="0.25">
      <c r="A94" s="24">
        <v>87.665648128848886</v>
      </c>
      <c r="B94" s="3" t="str">
        <f t="shared" si="1"/>
        <v>Normal</v>
      </c>
      <c r="C94" s="1"/>
      <c r="D94" s="1"/>
      <c r="E94" s="1"/>
    </row>
    <row r="95" spans="1:5" x14ac:dyDescent="0.25">
      <c r="A95" s="24">
        <v>73.608295972162068</v>
      </c>
      <c r="B95" s="3" t="str">
        <f t="shared" si="1"/>
        <v>Normal</v>
      </c>
      <c r="C95" s="1"/>
      <c r="D95" s="1"/>
      <c r="E95" s="1"/>
    </row>
    <row r="96" spans="1:5" x14ac:dyDescent="0.25">
      <c r="A96" s="24">
        <v>43.205485499927853</v>
      </c>
      <c r="B96" s="3" t="str">
        <f t="shared" si="1"/>
        <v>Normal</v>
      </c>
      <c r="C96" s="1"/>
      <c r="D96" s="1"/>
      <c r="E96" s="1"/>
    </row>
    <row r="97" spans="1:5" x14ac:dyDescent="0.25">
      <c r="A97" s="24">
        <v>145.07468919734461</v>
      </c>
      <c r="B97" s="3" t="str">
        <f t="shared" si="1"/>
        <v>Normal</v>
      </c>
      <c r="C97" s="1"/>
      <c r="D97" s="1"/>
      <c r="E97" s="1"/>
    </row>
    <row r="98" spans="1:5" x14ac:dyDescent="0.25">
      <c r="A98" s="24">
        <v>62.879864401496263</v>
      </c>
      <c r="B98" s="3" t="str">
        <f t="shared" si="1"/>
        <v>Normal</v>
      </c>
      <c r="C98" s="1"/>
      <c r="D98" s="1"/>
      <c r="E98" s="1"/>
    </row>
    <row r="99" spans="1:5" x14ac:dyDescent="0.25">
      <c r="A99" s="24">
        <v>98.842798907220924</v>
      </c>
      <c r="B99" s="3" t="str">
        <f t="shared" si="1"/>
        <v>Normal</v>
      </c>
      <c r="C99" s="1"/>
      <c r="D99" s="1"/>
      <c r="E99" s="1"/>
    </row>
    <row r="100" spans="1:5" x14ac:dyDescent="0.25">
      <c r="A100" s="24">
        <v>28.922885046429716</v>
      </c>
      <c r="B100" s="3" t="str">
        <f t="shared" si="1"/>
        <v>Normal</v>
      </c>
      <c r="C100" s="1"/>
      <c r="D100" s="1"/>
      <c r="E100" s="1"/>
    </row>
    <row r="101" spans="1:5" x14ac:dyDescent="0.25">
      <c r="A101" s="24">
        <v>5.5402652672671717</v>
      </c>
      <c r="B101" s="3" t="str">
        <f t="shared" si="1"/>
        <v>Normal</v>
      </c>
      <c r="C101" s="1"/>
      <c r="D101" s="1"/>
      <c r="E101" s="1"/>
    </row>
    <row r="102" spans="1:5" x14ac:dyDescent="0.25">
      <c r="A102" s="24">
        <v>14.523121659235905</v>
      </c>
      <c r="B102" s="3" t="str">
        <f t="shared" si="1"/>
        <v>Normal</v>
      </c>
      <c r="C102" s="1"/>
      <c r="D102" s="1"/>
      <c r="E102" s="1"/>
    </row>
    <row r="103" spans="1:5" hidden="1" x14ac:dyDescent="0.25">
      <c r="A103" s="24" t="s">
        <v>201</v>
      </c>
      <c r="B103" s="3" t="str">
        <f t="shared" si="1"/>
        <v>Outliers</v>
      </c>
      <c r="C103" s="1"/>
      <c r="D103" s="1"/>
      <c r="E103" s="1"/>
    </row>
    <row r="104" spans="1:5" hidden="1" x14ac:dyDescent="0.25">
      <c r="A104" s="24">
        <v>224.42821675421621</v>
      </c>
      <c r="B104" s="3" t="str">
        <f t="shared" si="1"/>
        <v>Outliers</v>
      </c>
      <c r="C104" s="1"/>
      <c r="D104" s="1"/>
      <c r="E104" s="1"/>
    </row>
    <row r="105" spans="1:5" hidden="1" x14ac:dyDescent="0.25">
      <c r="A105" s="24" t="s">
        <v>201</v>
      </c>
      <c r="B105" s="3" t="str">
        <f t="shared" si="1"/>
        <v>Outliers</v>
      </c>
      <c r="C105" s="1"/>
      <c r="D105" s="1"/>
      <c r="E105" s="1"/>
    </row>
    <row r="106" spans="1:5" hidden="1" x14ac:dyDescent="0.25">
      <c r="A106" s="24" t="s">
        <v>201</v>
      </c>
      <c r="B106" s="3" t="str">
        <f t="shared" si="1"/>
        <v>Outliers</v>
      </c>
      <c r="C106" s="1"/>
      <c r="D106" s="1"/>
      <c r="E106" s="1"/>
    </row>
    <row r="107" spans="1:5" hidden="1" x14ac:dyDescent="0.25">
      <c r="A107" s="24">
        <v>181.87515176240208</v>
      </c>
      <c r="B107" s="3" t="str">
        <f t="shared" si="1"/>
        <v>Outliers</v>
      </c>
      <c r="C107" s="1"/>
      <c r="D107" s="1"/>
      <c r="E107" s="1"/>
    </row>
    <row r="108" spans="1:5" x14ac:dyDescent="0.25">
      <c r="A108" s="24">
        <v>14.409717554522702</v>
      </c>
      <c r="B108" s="3" t="str">
        <f t="shared" si="1"/>
        <v>Normal</v>
      </c>
      <c r="C108" s="1"/>
      <c r="D108" s="1"/>
      <c r="E108" s="1"/>
    </row>
    <row r="109" spans="1:5" x14ac:dyDescent="0.25">
      <c r="A109" s="24">
        <v>27.185059129413737</v>
      </c>
      <c r="B109" s="3" t="str">
        <f t="shared" si="1"/>
        <v>Normal</v>
      </c>
      <c r="C109" s="1"/>
      <c r="D109" s="1"/>
      <c r="E109" s="1"/>
    </row>
    <row r="110" spans="1:5" x14ac:dyDescent="0.25">
      <c r="A110" s="24">
        <v>17.74602340748682</v>
      </c>
      <c r="B110" s="3" t="str">
        <f t="shared" si="1"/>
        <v>Normal</v>
      </c>
      <c r="C110" s="1"/>
      <c r="D110" s="1"/>
      <c r="E110" s="1"/>
    </row>
    <row r="111" spans="1:5" hidden="1" x14ac:dyDescent="0.25">
      <c r="A111" s="24" t="s">
        <v>201</v>
      </c>
      <c r="B111" s="3" t="str">
        <f t="shared" si="1"/>
        <v>Outliers</v>
      </c>
      <c r="C111" s="1"/>
      <c r="D111" s="1"/>
      <c r="E111" s="1"/>
    </row>
    <row r="112" spans="1:5" x14ac:dyDescent="0.25">
      <c r="A112" s="24">
        <v>0.89018589652392466</v>
      </c>
      <c r="B112" s="3" t="str">
        <f t="shared" si="1"/>
        <v>Normal</v>
      </c>
      <c r="C112" s="1"/>
      <c r="D112" s="1"/>
      <c r="E112" s="1"/>
    </row>
    <row r="113" spans="1:5" x14ac:dyDescent="0.25">
      <c r="A113" s="24">
        <v>0.29550033579583612</v>
      </c>
      <c r="B113" s="3" t="str">
        <f t="shared" si="1"/>
        <v>Normal</v>
      </c>
      <c r="C113" s="1"/>
      <c r="D113" s="1"/>
      <c r="E113" s="1"/>
    </row>
    <row r="114" spans="1:5" x14ac:dyDescent="0.25">
      <c r="A114" s="24">
        <v>116.98246127720182</v>
      </c>
      <c r="B114" s="3" t="str">
        <f t="shared" si="1"/>
        <v>Normal</v>
      </c>
      <c r="C114" s="1"/>
      <c r="D114" s="1"/>
      <c r="E114" s="1"/>
    </row>
    <row r="115" spans="1:5" x14ac:dyDescent="0.25">
      <c r="A115" s="24">
        <v>47.464747668139424</v>
      </c>
      <c r="B115" s="3" t="str">
        <f t="shared" si="1"/>
        <v>Normal</v>
      </c>
      <c r="C115" s="1"/>
      <c r="D115" s="1"/>
      <c r="E115" s="1"/>
    </row>
    <row r="116" spans="1:5" x14ac:dyDescent="0.25">
      <c r="A116" s="24">
        <v>3.1212231085327531</v>
      </c>
      <c r="B116" s="3" t="str">
        <f t="shared" si="1"/>
        <v>Normal</v>
      </c>
      <c r="C116" s="1"/>
      <c r="D116" s="1"/>
      <c r="E116" s="1"/>
    </row>
    <row r="117" spans="1:5" x14ac:dyDescent="0.25">
      <c r="A117" s="24">
        <v>87.526568388564016</v>
      </c>
      <c r="B117" s="3" t="str">
        <f t="shared" si="1"/>
        <v>Normal</v>
      </c>
      <c r="C117" s="1"/>
      <c r="D117" s="1"/>
      <c r="E117" s="1"/>
    </row>
    <row r="118" spans="1:5" x14ac:dyDescent="0.25">
      <c r="A118" s="24">
        <v>156.69274858852927</v>
      </c>
      <c r="B118" s="3" t="str">
        <f t="shared" si="1"/>
        <v>Normal</v>
      </c>
      <c r="C118" s="1"/>
      <c r="D118" s="1"/>
      <c r="E118" s="1"/>
    </row>
    <row r="119" spans="1:5" x14ac:dyDescent="0.25">
      <c r="A119" s="24">
        <v>16.887608648498833</v>
      </c>
      <c r="B119" s="3" t="str">
        <f t="shared" si="1"/>
        <v>Normal</v>
      </c>
      <c r="C119" s="1"/>
      <c r="D119" s="1"/>
      <c r="E119" s="1"/>
    </row>
    <row r="120" spans="1:5" hidden="1" x14ac:dyDescent="0.25">
      <c r="A120" s="24" t="s">
        <v>201</v>
      </c>
      <c r="B120" s="3" t="str">
        <f t="shared" si="1"/>
        <v>Outliers</v>
      </c>
      <c r="C120" s="1"/>
      <c r="D120" s="1"/>
      <c r="E120" s="1"/>
    </row>
    <row r="121" spans="1:5" x14ac:dyDescent="0.25">
      <c r="A121" s="24">
        <v>14.190383088744037</v>
      </c>
      <c r="B121" s="3" t="str">
        <f t="shared" si="1"/>
        <v>Normal</v>
      </c>
      <c r="C121" s="1"/>
      <c r="D121" s="1"/>
      <c r="E121" s="1"/>
    </row>
    <row r="122" spans="1:5" x14ac:dyDescent="0.25">
      <c r="A122" s="24">
        <v>51.082292691707664</v>
      </c>
      <c r="B122" s="3" t="str">
        <f t="shared" si="1"/>
        <v>Normal</v>
      </c>
      <c r="C122" s="1"/>
      <c r="D122" s="1"/>
      <c r="E122" s="1"/>
    </row>
    <row r="123" spans="1:5" x14ac:dyDescent="0.25">
      <c r="A123" s="24">
        <v>25.912274796131232</v>
      </c>
      <c r="B123" s="3" t="str">
        <f t="shared" si="1"/>
        <v>Normal</v>
      </c>
      <c r="C123" s="1"/>
      <c r="D123" s="1"/>
      <c r="E123" s="1"/>
    </row>
    <row r="124" spans="1:5" hidden="1" x14ac:dyDescent="0.25">
      <c r="A124" s="24" t="s">
        <v>201</v>
      </c>
      <c r="B124" s="3" t="str">
        <f t="shared" si="1"/>
        <v>Outliers</v>
      </c>
      <c r="C124" s="1"/>
      <c r="D124" s="1"/>
      <c r="E124" s="1"/>
    </row>
    <row r="125" spans="1:5" hidden="1" x14ac:dyDescent="0.25">
      <c r="A125" s="24">
        <v>176.766716652909</v>
      </c>
      <c r="B125" s="3" t="str">
        <f t="shared" si="1"/>
        <v>Outliers</v>
      </c>
      <c r="C125" s="1"/>
      <c r="D125" s="1"/>
      <c r="E125" s="1"/>
    </row>
    <row r="126" spans="1:5" x14ac:dyDescent="0.25">
      <c r="A126" s="24">
        <v>34.285668725661338</v>
      </c>
      <c r="B126" s="3" t="str">
        <f t="shared" si="1"/>
        <v>Normal</v>
      </c>
      <c r="C126" s="1"/>
      <c r="D126" s="1"/>
      <c r="E126" s="1"/>
    </row>
    <row r="127" spans="1:5" x14ac:dyDescent="0.25">
      <c r="A127" s="24">
        <v>26.431051741908885</v>
      </c>
      <c r="B127" s="3" t="str">
        <f t="shared" si="1"/>
        <v>Normal</v>
      </c>
      <c r="C127" s="1"/>
      <c r="D127" s="1"/>
      <c r="E127" s="1"/>
    </row>
    <row r="128" spans="1:5" hidden="1" x14ac:dyDescent="0.25">
      <c r="A128" s="24" t="s">
        <v>201</v>
      </c>
      <c r="B128" s="3" t="str">
        <f t="shared" si="1"/>
        <v>Outliers</v>
      </c>
      <c r="C128" s="1"/>
      <c r="D128" s="1"/>
      <c r="E128" s="1"/>
    </row>
    <row r="129" spans="1:5" x14ac:dyDescent="0.25">
      <c r="A129" s="24">
        <v>2.1401711054183381</v>
      </c>
      <c r="B129" s="3" t="str">
        <f t="shared" si="1"/>
        <v>Normal</v>
      </c>
      <c r="C129" s="1"/>
      <c r="D129" s="1"/>
      <c r="E129" s="1"/>
    </row>
    <row r="130" spans="1:5" hidden="1" x14ac:dyDescent="0.25">
      <c r="A130" s="24">
        <v>204.19704918032787</v>
      </c>
      <c r="B130" s="3" t="str">
        <f t="shared" si="1"/>
        <v>Outliers</v>
      </c>
      <c r="C130" s="1"/>
      <c r="D130" s="1"/>
      <c r="E130" s="1"/>
    </row>
    <row r="131" spans="1:5" x14ac:dyDescent="0.25">
      <c r="A131" s="24">
        <v>22.340101901917045</v>
      </c>
      <c r="B131" s="3" t="str">
        <f t="shared" si="1"/>
        <v>Normal</v>
      </c>
      <c r="C131" s="1"/>
      <c r="D131" s="1"/>
      <c r="E131" s="1"/>
    </row>
    <row r="132" spans="1:5" x14ac:dyDescent="0.25">
      <c r="A132" s="24">
        <v>89.530569746129544</v>
      </c>
      <c r="B132" s="3" t="str">
        <f t="shared" si="1"/>
        <v>Normal</v>
      </c>
      <c r="C132" s="1"/>
      <c r="D132" s="1"/>
      <c r="E132" s="1"/>
    </row>
    <row r="133" spans="1:5" hidden="1" x14ac:dyDescent="0.25">
      <c r="A133" s="24">
        <v>307.25409269710963</v>
      </c>
      <c r="B133" s="3" t="str">
        <f t="shared" si="1"/>
        <v>Outliers</v>
      </c>
      <c r="C133" s="1"/>
      <c r="D133" s="1"/>
      <c r="E133" s="1"/>
    </row>
    <row r="134" spans="1:5" x14ac:dyDescent="0.25">
      <c r="A134" s="24">
        <v>20.813173281360736</v>
      </c>
      <c r="B134" s="3" t="str">
        <f t="shared" si="1"/>
        <v>Normal</v>
      </c>
      <c r="C134" s="1"/>
      <c r="D134" s="1"/>
      <c r="E134" s="1"/>
    </row>
    <row r="135" spans="1:5" hidden="1" x14ac:dyDescent="0.25">
      <c r="A135" s="24" t="s">
        <v>201</v>
      </c>
      <c r="B135" s="3" t="str">
        <f t="shared" ref="B135:B149" si="2">IF(AND(A135&lt;$E$10,A135&gt;$E$11),"Normal","Outliers")</f>
        <v>Outliers</v>
      </c>
      <c r="C135" s="1"/>
      <c r="D135" s="1"/>
      <c r="E135" s="1"/>
    </row>
    <row r="136" spans="1:5" x14ac:dyDescent="0.25">
      <c r="A136" s="24">
        <v>79.301329921509662</v>
      </c>
      <c r="B136" s="3" t="str">
        <f t="shared" si="2"/>
        <v>Normal</v>
      </c>
      <c r="C136" s="1"/>
      <c r="D136" s="1"/>
      <c r="E136" s="1"/>
    </row>
    <row r="137" spans="1:5" x14ac:dyDescent="0.25">
      <c r="A137" s="24">
        <v>133.20193749999999</v>
      </c>
      <c r="B137" s="3" t="str">
        <f t="shared" si="2"/>
        <v>Normal</v>
      </c>
      <c r="C137" s="1"/>
      <c r="D137" s="1"/>
      <c r="E137" s="1"/>
    </row>
    <row r="138" spans="1:5" x14ac:dyDescent="0.25">
      <c r="A138" s="24">
        <v>35.296408795655417</v>
      </c>
      <c r="B138" s="3" t="str">
        <f t="shared" si="2"/>
        <v>Normal</v>
      </c>
      <c r="C138" s="1"/>
      <c r="D138" s="1"/>
      <c r="E138" s="1"/>
    </row>
    <row r="139" spans="1:5" x14ac:dyDescent="0.25">
      <c r="A139" s="24">
        <v>126.41216912036694</v>
      </c>
      <c r="B139" s="3" t="str">
        <f t="shared" si="2"/>
        <v>Normal</v>
      </c>
      <c r="C139" s="1"/>
      <c r="D139" s="1"/>
      <c r="E139" s="1"/>
    </row>
    <row r="140" spans="1:5" x14ac:dyDescent="0.25">
      <c r="A140" s="24">
        <v>8.8330452876376988</v>
      </c>
      <c r="B140" s="3" t="str">
        <f t="shared" si="2"/>
        <v>Normal</v>
      </c>
      <c r="C140" s="1"/>
      <c r="D140" s="1"/>
      <c r="E140" s="1"/>
    </row>
    <row r="141" spans="1:5" x14ac:dyDescent="0.25">
      <c r="A141" s="24">
        <v>48.281636924288151</v>
      </c>
      <c r="B141" s="3" t="str">
        <f t="shared" si="2"/>
        <v>Normal</v>
      </c>
      <c r="C141" s="1"/>
      <c r="D141" s="1"/>
      <c r="E141" s="1"/>
    </row>
    <row r="142" spans="1:5" x14ac:dyDescent="0.25">
      <c r="A142" s="24">
        <v>84.380348925410871</v>
      </c>
      <c r="B142" s="3" t="str">
        <f t="shared" si="2"/>
        <v>Normal</v>
      </c>
      <c r="C142" s="1"/>
      <c r="D142" s="1"/>
      <c r="E142" s="1"/>
    </row>
    <row r="143" spans="1:5" x14ac:dyDescent="0.25">
      <c r="A143" s="24">
        <v>38.4968871706131</v>
      </c>
      <c r="B143" s="3" t="str">
        <f t="shared" si="2"/>
        <v>Normal</v>
      </c>
      <c r="C143" s="1"/>
      <c r="D143" s="1"/>
      <c r="E143" s="1"/>
    </row>
    <row r="144" spans="1:5" x14ac:dyDescent="0.25">
      <c r="A144" s="24">
        <v>87.945415569366901</v>
      </c>
      <c r="B144" s="3" t="str">
        <f t="shared" si="2"/>
        <v>Normal</v>
      </c>
      <c r="C144" s="1"/>
      <c r="D144" s="1"/>
      <c r="E144" s="1"/>
    </row>
    <row r="145" spans="1:5" x14ac:dyDescent="0.25">
      <c r="A145" s="24">
        <v>22.930645576013593</v>
      </c>
      <c r="B145" s="3" t="str">
        <f t="shared" si="2"/>
        <v>Normal</v>
      </c>
      <c r="C145" s="1"/>
      <c r="D145" s="1"/>
      <c r="E145" s="1"/>
    </row>
    <row r="146" spans="1:5" hidden="1" x14ac:dyDescent="0.25">
      <c r="A146" s="24" t="s">
        <v>201</v>
      </c>
      <c r="B146" s="3" t="str">
        <f t="shared" si="2"/>
        <v>Outliers</v>
      </c>
      <c r="C146" s="1"/>
      <c r="D146" s="1"/>
      <c r="E146" s="1"/>
    </row>
    <row r="147" spans="1:5" x14ac:dyDescent="0.25">
      <c r="A147" s="24">
        <v>46.466260648810739</v>
      </c>
      <c r="B147" s="3" t="str">
        <f t="shared" si="2"/>
        <v>Normal</v>
      </c>
      <c r="C147" s="1"/>
      <c r="D147" s="1"/>
      <c r="E147" s="1"/>
    </row>
    <row r="148" spans="1:5" hidden="1" x14ac:dyDescent="0.25">
      <c r="A148" s="24">
        <v>280.85958095726278</v>
      </c>
      <c r="B148" s="3" t="str">
        <f t="shared" si="2"/>
        <v>Outliers</v>
      </c>
      <c r="C148" s="1"/>
      <c r="D148" s="1"/>
      <c r="E148" s="1"/>
    </row>
    <row r="149" spans="1:5" x14ac:dyDescent="0.25">
      <c r="A149" s="24">
        <v>138.45490480781956</v>
      </c>
      <c r="B149" s="3" t="str">
        <f t="shared" si="2"/>
        <v>Normal</v>
      </c>
      <c r="C149" s="1"/>
      <c r="D149" s="1"/>
      <c r="E149" s="1"/>
    </row>
  </sheetData>
  <autoFilter ref="A5:B149" xr:uid="{00000000-0001-0000-0100-000000000000}">
    <filterColumn colId="1">
      <filters>
        <filter val="Normal"/>
      </filters>
    </filterColumn>
  </autoFilter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9"/>
  <sheetViews>
    <sheetView workbookViewId="0">
      <selection activeCell="D7" sqref="D7:D8"/>
    </sheetView>
  </sheetViews>
  <sheetFormatPr defaultRowHeight="15" x14ac:dyDescent="0.25"/>
  <cols>
    <col min="1" max="1" width="19" customWidth="1"/>
  </cols>
  <sheetData>
    <row r="1" spans="1:4" x14ac:dyDescent="0.25">
      <c r="A1" s="14" t="s">
        <v>198</v>
      </c>
    </row>
    <row r="3" spans="1:4" ht="16.5" x14ac:dyDescent="0.3">
      <c r="A3" s="15" t="s">
        <v>199</v>
      </c>
    </row>
    <row r="5" spans="1:4" x14ac:dyDescent="0.25">
      <c r="A5" s="16" t="s">
        <v>200</v>
      </c>
    </row>
    <row r="6" spans="1:4" x14ac:dyDescent="0.25">
      <c r="A6" s="24">
        <v>28.579159291475964</v>
      </c>
    </row>
    <row r="7" spans="1:4" x14ac:dyDescent="0.25">
      <c r="A7" s="24">
        <v>77.076000000000008</v>
      </c>
      <c r="C7" s="1" t="s">
        <v>184</v>
      </c>
      <c r="D7" s="17">
        <f>MAX(A6:A140)</f>
        <v>160.35487104588202</v>
      </c>
    </row>
    <row r="8" spans="1:4" x14ac:dyDescent="0.25">
      <c r="A8" s="24">
        <v>23.980804601595988</v>
      </c>
      <c r="C8" s="1" t="s">
        <v>185</v>
      </c>
      <c r="D8" s="17">
        <f>MIN(A6:A149)</f>
        <v>0.29550033579583612</v>
      </c>
    </row>
    <row r="9" spans="1:4" x14ac:dyDescent="0.25">
      <c r="A9" s="24">
        <v>52.391930623593275</v>
      </c>
    </row>
    <row r="10" spans="1:4" x14ac:dyDescent="0.25">
      <c r="A10" s="24">
        <v>33.314086801101226</v>
      </c>
    </row>
    <row r="11" spans="1:4" x14ac:dyDescent="0.25">
      <c r="A11" s="24">
        <v>53.913272753792299</v>
      </c>
    </row>
    <row r="12" spans="1:4" x14ac:dyDescent="0.25">
      <c r="A12" s="24">
        <v>51.254930431821606</v>
      </c>
    </row>
    <row r="13" spans="1:4" x14ac:dyDescent="0.25">
      <c r="A13" s="24">
        <v>15.607090428760131</v>
      </c>
    </row>
    <row r="14" spans="1:4" x14ac:dyDescent="0.25">
      <c r="A14" s="24">
        <v>7.1898720701452454</v>
      </c>
    </row>
    <row r="15" spans="1:4" x14ac:dyDescent="0.25">
      <c r="A15" s="24">
        <v>29.443426687598116</v>
      </c>
    </row>
    <row r="16" spans="1:4" x14ac:dyDescent="0.25">
      <c r="A16" s="24">
        <v>16.638925134049764</v>
      </c>
    </row>
    <row r="17" spans="1:1" x14ac:dyDescent="0.25">
      <c r="A17" s="24">
        <v>55.321557583915201</v>
      </c>
    </row>
    <row r="18" spans="1:1" x14ac:dyDescent="0.25">
      <c r="A18" s="24">
        <v>31.691504100601421</v>
      </c>
    </row>
    <row r="19" spans="1:1" x14ac:dyDescent="0.25">
      <c r="A19" s="24">
        <v>8.7141924052593858</v>
      </c>
    </row>
    <row r="20" spans="1:1" x14ac:dyDescent="0.25">
      <c r="A20" s="24">
        <v>104.9043239890846</v>
      </c>
    </row>
    <row r="21" spans="1:1" x14ac:dyDescent="0.25">
      <c r="A21" s="24">
        <v>4.4198174496644294</v>
      </c>
    </row>
    <row r="22" spans="1:1" x14ac:dyDescent="0.25">
      <c r="A22" s="24">
        <v>35.409660818641662</v>
      </c>
    </row>
    <row r="23" spans="1:1" x14ac:dyDescent="0.25">
      <c r="A23" s="24">
        <v>56.325914704170401</v>
      </c>
    </row>
    <row r="24" spans="1:1" x14ac:dyDescent="0.25">
      <c r="A24" s="24">
        <v>102.88520688697584</v>
      </c>
    </row>
    <row r="25" spans="1:1" x14ac:dyDescent="0.25">
      <c r="A25" s="24">
        <v>33.100105371573449</v>
      </c>
    </row>
    <row r="26" spans="1:1" x14ac:dyDescent="0.25">
      <c r="A26" s="24">
        <v>13.367314798264573</v>
      </c>
    </row>
    <row r="27" spans="1:1" x14ac:dyDescent="0.25">
      <c r="A27" s="24">
        <v>83.554869730560725</v>
      </c>
    </row>
    <row r="28" spans="1:1" x14ac:dyDescent="0.25">
      <c r="A28" s="24">
        <v>49.916885500525026</v>
      </c>
    </row>
    <row r="29" spans="1:1" x14ac:dyDescent="0.25">
      <c r="A29" s="24">
        <v>19.960379178819831</v>
      </c>
    </row>
    <row r="30" spans="1:1" x14ac:dyDescent="0.25">
      <c r="A30" s="24">
        <v>50.244310380182917</v>
      </c>
    </row>
    <row r="31" spans="1:1" x14ac:dyDescent="0.25">
      <c r="A31" s="24">
        <v>61.81423433520122</v>
      </c>
    </row>
    <row r="32" spans="1:1" x14ac:dyDescent="0.25">
      <c r="A32" s="24">
        <v>30.409716806772789</v>
      </c>
    </row>
    <row r="33" spans="1:1" x14ac:dyDescent="0.25">
      <c r="A33" s="24">
        <v>147.68853254453225</v>
      </c>
    </row>
    <row r="34" spans="1:1" x14ac:dyDescent="0.25">
      <c r="A34" s="24">
        <v>26.6526287751797</v>
      </c>
    </row>
    <row r="35" spans="1:1" x14ac:dyDescent="0.25">
      <c r="A35" s="24">
        <v>10.866286058117721</v>
      </c>
    </row>
    <row r="36" spans="1:1" x14ac:dyDescent="0.25">
      <c r="A36" s="24">
        <v>12.386193824900134</v>
      </c>
    </row>
    <row r="37" spans="1:1" x14ac:dyDescent="0.25">
      <c r="A37" s="24">
        <v>72.07210579563521</v>
      </c>
    </row>
    <row r="38" spans="1:1" x14ac:dyDescent="0.25">
      <c r="A38" s="24">
        <v>99.622270749145159</v>
      </c>
    </row>
    <row r="39" spans="1:1" x14ac:dyDescent="0.25">
      <c r="A39" s="24">
        <v>39.768597395611536</v>
      </c>
    </row>
    <row r="40" spans="1:1" x14ac:dyDescent="0.25">
      <c r="A40" s="24">
        <v>94.446783601800533</v>
      </c>
    </row>
    <row r="41" spans="1:1" x14ac:dyDescent="0.25">
      <c r="A41" s="24">
        <v>160.35487104588202</v>
      </c>
    </row>
    <row r="42" spans="1:1" x14ac:dyDescent="0.25">
      <c r="A42" s="24">
        <v>20.508408990354834</v>
      </c>
    </row>
    <row r="43" spans="1:1" x14ac:dyDescent="0.25">
      <c r="A43" s="24">
        <v>83.031569240463384</v>
      </c>
    </row>
    <row r="44" spans="1:1" x14ac:dyDescent="0.25">
      <c r="A44" s="24">
        <v>31.571305314273989</v>
      </c>
    </row>
    <row r="45" spans="1:1" x14ac:dyDescent="0.25">
      <c r="A45" s="24">
        <v>52.768880888195234</v>
      </c>
    </row>
    <row r="46" spans="1:1" x14ac:dyDescent="0.25">
      <c r="A46" s="24">
        <v>4.5409406507791017</v>
      </c>
    </row>
    <row r="47" spans="1:1" x14ac:dyDescent="0.25">
      <c r="A47" s="24">
        <v>129.18310314001565</v>
      </c>
    </row>
    <row r="48" spans="1:1" x14ac:dyDescent="0.25">
      <c r="A48" s="24">
        <v>19.150421406306926</v>
      </c>
    </row>
    <row r="49" spans="1:1" x14ac:dyDescent="0.25">
      <c r="A49" s="24">
        <v>153.68259274713603</v>
      </c>
    </row>
    <row r="50" spans="1:1" x14ac:dyDescent="0.25">
      <c r="A50" s="24">
        <v>1.2570885828421376</v>
      </c>
    </row>
    <row r="51" spans="1:1" x14ac:dyDescent="0.25">
      <c r="A51" s="24">
        <v>20.100416621677901</v>
      </c>
    </row>
    <row r="52" spans="1:1" x14ac:dyDescent="0.25">
      <c r="A52" s="24">
        <v>23.895001452784506</v>
      </c>
    </row>
    <row r="53" spans="1:1" x14ac:dyDescent="0.25">
      <c r="A53" s="24">
        <v>19.557958972702309</v>
      </c>
    </row>
    <row r="54" spans="1:1" x14ac:dyDescent="0.25">
      <c r="A54" s="24">
        <v>3.014832978253005</v>
      </c>
    </row>
    <row r="55" spans="1:1" x14ac:dyDescent="0.25">
      <c r="A55" s="24">
        <v>74.82412806352076</v>
      </c>
    </row>
    <row r="56" spans="1:1" x14ac:dyDescent="0.25">
      <c r="A56" s="24">
        <v>75.162289174162382</v>
      </c>
    </row>
    <row r="57" spans="1:1" x14ac:dyDescent="0.25">
      <c r="A57" s="24">
        <v>17.346390990984229</v>
      </c>
    </row>
    <row r="58" spans="1:1" x14ac:dyDescent="0.25">
      <c r="A58" s="24">
        <v>23.320221785838051</v>
      </c>
    </row>
    <row r="59" spans="1:1" x14ac:dyDescent="0.25">
      <c r="A59" s="24">
        <v>68.63879849711499</v>
      </c>
    </row>
    <row r="60" spans="1:1" x14ac:dyDescent="0.25">
      <c r="A60" s="24">
        <v>20.688578652100095</v>
      </c>
    </row>
    <row r="61" spans="1:1" x14ac:dyDescent="0.25">
      <c r="A61" s="24">
        <v>6.9481855026720698</v>
      </c>
    </row>
    <row r="62" spans="1:1" x14ac:dyDescent="0.25">
      <c r="A62" s="24">
        <v>7.3087238032208255</v>
      </c>
    </row>
    <row r="63" spans="1:1" x14ac:dyDescent="0.25">
      <c r="A63" s="24">
        <v>25.236635887834563</v>
      </c>
    </row>
    <row r="64" spans="1:1" x14ac:dyDescent="0.25">
      <c r="A64" s="24">
        <v>66.822181563687252</v>
      </c>
    </row>
    <row r="65" spans="1:1" x14ac:dyDescent="0.25">
      <c r="A65" s="24">
        <v>25.789885345754207</v>
      </c>
    </row>
    <row r="66" spans="1:1" x14ac:dyDescent="0.25">
      <c r="A66" s="24">
        <v>93.301516476651571</v>
      </c>
    </row>
    <row r="67" spans="1:1" x14ac:dyDescent="0.25">
      <c r="A67" s="24">
        <v>23.07186544978893</v>
      </c>
    </row>
    <row r="68" spans="1:1" x14ac:dyDescent="0.25">
      <c r="A68" s="24">
        <v>36.483059507343739</v>
      </c>
    </row>
    <row r="69" spans="1:1" x14ac:dyDescent="0.25">
      <c r="A69" s="24">
        <v>42.197132726628055</v>
      </c>
    </row>
    <row r="70" spans="1:1" x14ac:dyDescent="0.25">
      <c r="A70" s="24">
        <v>30.846063636629861</v>
      </c>
    </row>
    <row r="71" spans="1:1" x14ac:dyDescent="0.25">
      <c r="A71" s="24">
        <v>48.700653598431813</v>
      </c>
    </row>
    <row r="72" spans="1:1" x14ac:dyDescent="0.25">
      <c r="A72" s="24">
        <v>80.49213201096498</v>
      </c>
    </row>
    <row r="73" spans="1:1" x14ac:dyDescent="0.25">
      <c r="A73" s="24">
        <v>143.69716485112562</v>
      </c>
    </row>
    <row r="74" spans="1:1" x14ac:dyDescent="0.25">
      <c r="A74" s="24">
        <v>87.665648128848886</v>
      </c>
    </row>
    <row r="75" spans="1:1" x14ac:dyDescent="0.25">
      <c r="A75" s="24">
        <v>73.608295972162068</v>
      </c>
    </row>
    <row r="76" spans="1:1" x14ac:dyDescent="0.25">
      <c r="A76" s="24">
        <v>43.205485499927853</v>
      </c>
    </row>
    <row r="77" spans="1:1" x14ac:dyDescent="0.25">
      <c r="A77" s="24">
        <v>145.07468919734461</v>
      </c>
    </row>
    <row r="78" spans="1:1" x14ac:dyDescent="0.25">
      <c r="A78" s="24">
        <v>62.879864401496263</v>
      </c>
    </row>
    <row r="79" spans="1:1" x14ac:dyDescent="0.25">
      <c r="A79" s="24">
        <v>98.842798907220924</v>
      </c>
    </row>
    <row r="80" spans="1:1" x14ac:dyDescent="0.25">
      <c r="A80" s="24">
        <v>28.922885046429716</v>
      </c>
    </row>
    <row r="81" spans="1:1" x14ac:dyDescent="0.25">
      <c r="A81" s="24">
        <v>5.5402652672671717</v>
      </c>
    </row>
    <row r="82" spans="1:1" x14ac:dyDescent="0.25">
      <c r="A82" s="24">
        <v>14.523121659235905</v>
      </c>
    </row>
    <row r="83" spans="1:1" x14ac:dyDescent="0.25">
      <c r="A83" s="24">
        <v>14.409717554522702</v>
      </c>
    </row>
    <row r="84" spans="1:1" x14ac:dyDescent="0.25">
      <c r="A84" s="24">
        <v>27.185059129413737</v>
      </c>
    </row>
    <row r="85" spans="1:1" x14ac:dyDescent="0.25">
      <c r="A85" s="24">
        <v>17.74602340748682</v>
      </c>
    </row>
    <row r="86" spans="1:1" x14ac:dyDescent="0.25">
      <c r="A86" s="24">
        <v>0.89018589652392466</v>
      </c>
    </row>
    <row r="87" spans="1:1" x14ac:dyDescent="0.25">
      <c r="A87" s="24">
        <v>0.29550033579583612</v>
      </c>
    </row>
    <row r="88" spans="1:1" x14ac:dyDescent="0.25">
      <c r="A88" s="24">
        <v>116.98246127720182</v>
      </c>
    </row>
    <row r="89" spans="1:1" x14ac:dyDescent="0.25">
      <c r="A89" s="24">
        <v>47.464747668139424</v>
      </c>
    </row>
    <row r="90" spans="1:1" x14ac:dyDescent="0.25">
      <c r="A90" s="24">
        <v>3.1212231085327531</v>
      </c>
    </row>
    <row r="91" spans="1:1" x14ac:dyDescent="0.25">
      <c r="A91" s="24">
        <v>87.526568388564016</v>
      </c>
    </row>
    <row r="92" spans="1:1" x14ac:dyDescent="0.25">
      <c r="A92" s="24">
        <v>156.69274858852927</v>
      </c>
    </row>
    <row r="93" spans="1:1" x14ac:dyDescent="0.25">
      <c r="A93" s="24">
        <v>16.887608648498833</v>
      </c>
    </row>
    <row r="94" spans="1:1" x14ac:dyDescent="0.25">
      <c r="A94" s="24">
        <v>14.190383088744037</v>
      </c>
    </row>
    <row r="95" spans="1:1" x14ac:dyDescent="0.25">
      <c r="A95" s="24">
        <v>51.082292691707664</v>
      </c>
    </row>
    <row r="96" spans="1:1" x14ac:dyDescent="0.25">
      <c r="A96" s="24">
        <v>25.912274796131232</v>
      </c>
    </row>
    <row r="97" spans="1:1" x14ac:dyDescent="0.25">
      <c r="A97" s="24">
        <v>34.285668725661338</v>
      </c>
    </row>
    <row r="98" spans="1:1" x14ac:dyDescent="0.25">
      <c r="A98" s="24">
        <v>26.431051741908885</v>
      </c>
    </row>
    <row r="99" spans="1:1" x14ac:dyDescent="0.25">
      <c r="A99" s="24">
        <v>2.1401711054183381</v>
      </c>
    </row>
    <row r="100" spans="1:1" x14ac:dyDescent="0.25">
      <c r="A100" s="24">
        <v>22.340101901917045</v>
      </c>
    </row>
    <row r="101" spans="1:1" x14ac:dyDescent="0.25">
      <c r="A101" s="24">
        <v>89.530569746129544</v>
      </c>
    </row>
    <row r="102" spans="1:1" x14ac:dyDescent="0.25">
      <c r="A102" s="24">
        <v>20.813173281360736</v>
      </c>
    </row>
    <row r="103" spans="1:1" x14ac:dyDescent="0.25">
      <c r="A103" s="24">
        <v>79.301329921509662</v>
      </c>
    </row>
    <row r="104" spans="1:1" x14ac:dyDescent="0.25">
      <c r="A104" s="24">
        <v>133.20193749999999</v>
      </c>
    </row>
    <row r="105" spans="1:1" x14ac:dyDescent="0.25">
      <c r="A105" s="24">
        <v>35.296408795655417</v>
      </c>
    </row>
    <row r="106" spans="1:1" x14ac:dyDescent="0.25">
      <c r="A106" s="24">
        <v>126.41216912036694</v>
      </c>
    </row>
    <row r="107" spans="1:1" x14ac:dyDescent="0.25">
      <c r="A107" s="24">
        <v>8.8330452876376988</v>
      </c>
    </row>
    <row r="108" spans="1:1" x14ac:dyDescent="0.25">
      <c r="A108" s="24">
        <v>48.281636924288151</v>
      </c>
    </row>
    <row r="109" spans="1:1" x14ac:dyDescent="0.25">
      <c r="A109" s="24">
        <v>84.380348925410871</v>
      </c>
    </row>
    <row r="110" spans="1:1" x14ac:dyDescent="0.25">
      <c r="A110" s="24">
        <v>38.4968871706131</v>
      </c>
    </row>
    <row r="111" spans="1:1" x14ac:dyDescent="0.25">
      <c r="A111" s="24">
        <v>87.945415569366901</v>
      </c>
    </row>
    <row r="112" spans="1:1" x14ac:dyDescent="0.25">
      <c r="A112" s="24">
        <v>22.930645576013593</v>
      </c>
    </row>
    <row r="113" spans="1:1" x14ac:dyDescent="0.25">
      <c r="A113" s="24">
        <v>46.466260648810739</v>
      </c>
    </row>
    <row r="114" spans="1:1" x14ac:dyDescent="0.25">
      <c r="A114" s="24">
        <v>138.45490480781956</v>
      </c>
    </row>
    <row r="115" spans="1:1" x14ac:dyDescent="0.25">
      <c r="A115" s="10"/>
    </row>
    <row r="116" spans="1:1" x14ac:dyDescent="0.25">
      <c r="A116" s="10"/>
    </row>
    <row r="117" spans="1:1" x14ac:dyDescent="0.25">
      <c r="A117" s="10"/>
    </row>
    <row r="118" spans="1:1" x14ac:dyDescent="0.25">
      <c r="A118" s="10"/>
    </row>
    <row r="119" spans="1:1" x14ac:dyDescent="0.25">
      <c r="A119" s="10"/>
    </row>
    <row r="120" spans="1:1" x14ac:dyDescent="0.25">
      <c r="A120" s="10"/>
    </row>
    <row r="121" spans="1:1" x14ac:dyDescent="0.25">
      <c r="A121" s="10"/>
    </row>
    <row r="122" spans="1:1" x14ac:dyDescent="0.25">
      <c r="A122" s="10"/>
    </row>
    <row r="123" spans="1:1" x14ac:dyDescent="0.25">
      <c r="A123" s="10"/>
    </row>
    <row r="124" spans="1:1" x14ac:dyDescent="0.25">
      <c r="A124" s="10"/>
    </row>
    <row r="125" spans="1:1" x14ac:dyDescent="0.25">
      <c r="A125" s="10"/>
    </row>
    <row r="126" spans="1:1" x14ac:dyDescent="0.25">
      <c r="A126" s="10"/>
    </row>
    <row r="127" spans="1:1" x14ac:dyDescent="0.25">
      <c r="A127" s="10"/>
    </row>
    <row r="128" spans="1:1" x14ac:dyDescent="0.25">
      <c r="A128" s="10"/>
    </row>
    <row r="129" spans="1:1" x14ac:dyDescent="0.25">
      <c r="A129" s="10"/>
    </row>
    <row r="130" spans="1:1" x14ac:dyDescent="0.25">
      <c r="A130" s="10"/>
    </row>
    <row r="131" spans="1:1" x14ac:dyDescent="0.25">
      <c r="A131" s="10"/>
    </row>
    <row r="132" spans="1:1" x14ac:dyDescent="0.25">
      <c r="A132" s="10"/>
    </row>
    <row r="133" spans="1:1" x14ac:dyDescent="0.25">
      <c r="A133" s="10"/>
    </row>
    <row r="134" spans="1:1" x14ac:dyDescent="0.25">
      <c r="A134" s="10"/>
    </row>
    <row r="135" spans="1:1" x14ac:dyDescent="0.25">
      <c r="A135" s="10"/>
    </row>
    <row r="136" spans="1:1" x14ac:dyDescent="0.25">
      <c r="A136" s="10"/>
    </row>
    <row r="137" spans="1:1" x14ac:dyDescent="0.25">
      <c r="A137" s="10"/>
    </row>
    <row r="138" spans="1:1" x14ac:dyDescent="0.25">
      <c r="A138" s="10"/>
    </row>
    <row r="139" spans="1:1" x14ac:dyDescent="0.25">
      <c r="A139" s="10"/>
    </row>
    <row r="140" spans="1:1" x14ac:dyDescent="0.25">
      <c r="A140" s="10"/>
    </row>
    <row r="141" spans="1:1" x14ac:dyDescent="0.25">
      <c r="A141" s="10"/>
    </row>
    <row r="142" spans="1:1" x14ac:dyDescent="0.25">
      <c r="A142" s="10"/>
    </row>
    <row r="143" spans="1:1" x14ac:dyDescent="0.25">
      <c r="A143" s="10"/>
    </row>
    <row r="144" spans="1:1" x14ac:dyDescent="0.25">
      <c r="A144" s="10"/>
    </row>
    <row r="145" spans="1:1" x14ac:dyDescent="0.25">
      <c r="A145" s="10"/>
    </row>
    <row r="146" spans="1:1" x14ac:dyDescent="0.25">
      <c r="A146" s="10"/>
    </row>
    <row r="147" spans="1:1" x14ac:dyDescent="0.25">
      <c r="A147" s="10"/>
    </row>
    <row r="148" spans="1:1" x14ac:dyDescent="0.25">
      <c r="A148" s="10"/>
    </row>
    <row r="149" spans="1:1" x14ac:dyDescent="0.25">
      <c r="A149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IDS</vt:lpstr>
      <vt:lpstr>Outliers</vt:lpstr>
      <vt:lpstr>Máximo e Mínimo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Chaves</cp:lastModifiedBy>
  <dcterms:created xsi:type="dcterms:W3CDTF">2023-01-16T21:17:39Z</dcterms:created>
  <dcterms:modified xsi:type="dcterms:W3CDTF">2024-02-23T22:26:48Z</dcterms:modified>
</cp:coreProperties>
</file>