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dub/Downloads/"/>
    </mc:Choice>
  </mc:AlternateContent>
  <xr:revisionPtr revIDLastSave="0" documentId="8_{DAACAF84-D777-9748-9ECB-51B7B63329B4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Budget" sheetId="3" r:id="rId1"/>
    <sheet name="Actual" sheetId="4" r:id="rId2"/>
    <sheet name="Dashboard Finish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19" i="5" l="1" a="1"/>
  <c r="C19" i="5" s="1"/>
  <c r="C18" i="5" a="1"/>
  <c r="C18" i="5" s="1"/>
  <c r="C17" i="5" a="1"/>
  <c r="C17" i="5" s="1"/>
  <c r="D16" i="5"/>
  <c r="C16" i="5" a="1"/>
  <c r="C16" i="5" s="1"/>
  <c r="D15" i="5"/>
  <c r="C14" i="5" a="1"/>
  <c r="C14" i="5" s="1"/>
  <c r="C9" i="5" a="1"/>
  <c r="C9" i="5" s="1"/>
  <c r="C8" i="5" a="1"/>
  <c r="C8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16" i="5" l="1"/>
  <c r="F9" i="3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C22" i="5" l="1"/>
  <c r="F17" i="5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5" l="1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<sst xmlns="http://schemas.openxmlformats.org/spreadsheetml/2006/main" count="179" uniqueCount="66">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</sst>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6"/>
      <color rgb="FF293D68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0432FF"/>
      <name val="Calibri"/>
      <family val="2"/>
    </font>
    <font>
      <sz val="12"/>
      <color rgb="FF0432FF"/>
      <name val="Calibri"/>
      <family val="2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</cellXfs>
  <cellStyles count="1">
    <cellStyle name="Normal" xfId="0" builtinId="0"/>
  </cellStyles>
  <dxfs count="4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/>
  </sheetViews>
  <sheetFormatPr baseColWidth="10" defaultColWidth="11.1640625" defaultRowHeight="15" customHeight="1" x14ac:dyDescent="0.2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"/>
    <row r="2" spans="2:16" ht="15.75" customHeight="1" x14ac:dyDescent="0.25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spans="2:16" ht="15.75" customHeight="1" x14ac:dyDescent="0.2"/>
    <row r="4" spans="2:16" ht="15.75" customHeight="1" x14ac:dyDescent="0.2">
      <c r="B4" s="19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1"/>
    </row>
    <row r="5" spans="2:16" ht="15.75" customHeight="1" x14ac:dyDescent="0.2">
      <c r="B5" s="2" t="s">
        <v>15</v>
      </c>
    </row>
    <row r="6" spans="2:16" ht="15.75" customHeight="1" x14ac:dyDescent="0.2">
      <c r="B6" s="12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2">
      <c r="B7" s="12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2">
      <c r="B8" s="12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2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5"/>
      <c r="P9" s="15"/>
    </row>
    <row r="10" spans="2:16" ht="15.75" customHeight="1" x14ac:dyDescent="0.2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15.75" customHeight="1" x14ac:dyDescent="0.2">
      <c r="B11" s="2" t="s">
        <v>20</v>
      </c>
    </row>
    <row r="12" spans="2:16" ht="15.75" customHeight="1" x14ac:dyDescent="0.2">
      <c r="B12" s="12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2">
      <c r="B13" s="12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2">
      <c r="B14" s="12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2">
      <c r="B15" s="12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2">
      <c r="B16" s="12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2">
      <c r="B17" s="12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2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2"/>
    <row r="20" spans="2:14" ht="15.75" customHeight="1" x14ac:dyDescent="0.2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2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2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5.75" customHeight="1" x14ac:dyDescent="0.2"/>
    <row r="24" spans="2:14" ht="15.75" customHeight="1" x14ac:dyDescent="0.2"/>
    <row r="25" spans="2:14" ht="15.75" customHeight="1" x14ac:dyDescent="0.2"/>
    <row r="26" spans="2:14" ht="15.75" customHeight="1" x14ac:dyDescent="0.2"/>
    <row r="27" spans="2:14" ht="15.75" customHeight="1" x14ac:dyDescent="0.2"/>
    <row r="28" spans="2:14" ht="15.75" customHeight="1" x14ac:dyDescent="0.2"/>
    <row r="29" spans="2:14" ht="15.75" customHeight="1" x14ac:dyDescent="0.2"/>
    <row r="30" spans="2:14" ht="15.75" customHeight="1" x14ac:dyDescent="0.2"/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/>
  </sheetViews>
  <sheetFormatPr baseColWidth="10" defaultColWidth="11.1640625" defaultRowHeight="15" customHeight="1" x14ac:dyDescent="0.2"/>
  <cols>
    <col min="1" max="1" width="13.5" customWidth="1"/>
    <col min="2" max="4" width="10.5" customWidth="1"/>
    <col min="5" max="5" width="34.33203125" customWidth="1"/>
    <col min="6" max="26" width="10.5" customWidth="1"/>
  </cols>
  <sheetData>
    <row r="1" spans="2:8" ht="15.75" customHeight="1" x14ac:dyDescent="0.2"/>
    <row r="2" spans="2:8" ht="15.75" customHeight="1" x14ac:dyDescent="0.25">
      <c r="B2" s="4" t="s">
        <v>30</v>
      </c>
      <c r="C2" s="4"/>
      <c r="D2" s="4"/>
      <c r="E2" s="4"/>
      <c r="F2" s="4"/>
      <c r="G2" s="4"/>
      <c r="H2" s="4"/>
    </row>
    <row r="3" spans="2:8" ht="15.75" customHeight="1" x14ac:dyDescent="0.2"/>
    <row r="4" spans="2:8" ht="15.75" customHeight="1" x14ac:dyDescent="0.2">
      <c r="B4" s="29" t="s">
        <v>31</v>
      </c>
      <c r="C4" s="29" t="s">
        <v>32</v>
      </c>
      <c r="D4" s="29" t="s">
        <v>33</v>
      </c>
      <c r="E4" s="29" t="s">
        <v>34</v>
      </c>
      <c r="F4" s="29" t="s">
        <v>35</v>
      </c>
      <c r="H4" s="29" t="s">
        <v>36</v>
      </c>
    </row>
    <row r="5" spans="2:8" ht="15.75" customHeight="1" x14ac:dyDescent="0.2">
      <c r="B5" s="30">
        <v>44562</v>
      </c>
      <c r="C5" s="2" t="str">
        <f t="shared" ref="C5:C59" si="0">TEXT(B5,"MMMM")</f>
        <v>January</v>
      </c>
      <c r="D5" s="2" t="s">
        <v>21</v>
      </c>
      <c r="E5" s="2" t="s">
        <v>37</v>
      </c>
      <c r="F5" s="22">
        <v>1120</v>
      </c>
      <c r="H5" s="12" t="s">
        <v>16</v>
      </c>
    </row>
    <row r="6" spans="2:8" ht="15.75" customHeight="1" x14ac:dyDescent="0.2">
      <c r="B6" s="30">
        <v>44562</v>
      </c>
      <c r="C6" s="2" t="str">
        <f t="shared" si="0"/>
        <v>January</v>
      </c>
      <c r="D6" s="2" t="s">
        <v>22</v>
      </c>
      <c r="E6" s="2" t="s">
        <v>38</v>
      </c>
      <c r="F6" s="22">
        <v>140</v>
      </c>
      <c r="H6" s="12" t="s">
        <v>17</v>
      </c>
    </row>
    <row r="7" spans="2:8" ht="15.75" customHeight="1" x14ac:dyDescent="0.2">
      <c r="B7" s="30">
        <v>44562</v>
      </c>
      <c r="C7" s="2" t="str">
        <f t="shared" si="0"/>
        <v>January</v>
      </c>
      <c r="D7" s="2" t="s">
        <v>23</v>
      </c>
      <c r="E7" s="2" t="s">
        <v>39</v>
      </c>
      <c r="F7" s="22">
        <v>55</v>
      </c>
      <c r="H7" s="12" t="s">
        <v>18</v>
      </c>
    </row>
    <row r="8" spans="2:8" ht="15.75" customHeight="1" x14ac:dyDescent="0.2">
      <c r="B8" s="30">
        <v>44569</v>
      </c>
      <c r="C8" s="2" t="str">
        <f t="shared" si="0"/>
        <v>January</v>
      </c>
      <c r="D8" s="2" t="s">
        <v>24</v>
      </c>
      <c r="E8" s="2" t="s">
        <v>40</v>
      </c>
      <c r="F8" s="22">
        <v>449</v>
      </c>
      <c r="H8" s="12" t="s">
        <v>21</v>
      </c>
    </row>
    <row r="9" spans="2:8" ht="15.75" customHeight="1" x14ac:dyDescent="0.2">
      <c r="B9" s="30">
        <v>44572</v>
      </c>
      <c r="C9" s="2" t="str">
        <f t="shared" si="0"/>
        <v>January</v>
      </c>
      <c r="D9" s="2" t="s">
        <v>25</v>
      </c>
      <c r="E9" s="2" t="s">
        <v>41</v>
      </c>
      <c r="F9" s="22">
        <v>245</v>
      </c>
      <c r="H9" s="12" t="s">
        <v>22</v>
      </c>
    </row>
    <row r="10" spans="2:8" ht="15.75" customHeight="1" x14ac:dyDescent="0.2">
      <c r="B10" s="30">
        <v>44573</v>
      </c>
      <c r="C10" s="2" t="str">
        <f t="shared" si="0"/>
        <v>January</v>
      </c>
      <c r="D10" s="2" t="s">
        <v>25</v>
      </c>
      <c r="E10" s="2" t="s">
        <v>42</v>
      </c>
      <c r="F10" s="22">
        <v>168</v>
      </c>
      <c r="H10" s="12" t="s">
        <v>23</v>
      </c>
    </row>
    <row r="11" spans="2:8" ht="15.75" customHeight="1" x14ac:dyDescent="0.2">
      <c r="B11" s="30">
        <v>44573</v>
      </c>
      <c r="C11" s="2" t="str">
        <f t="shared" si="0"/>
        <v>January</v>
      </c>
      <c r="D11" s="2" t="s">
        <v>25</v>
      </c>
      <c r="E11" s="2" t="s">
        <v>43</v>
      </c>
      <c r="F11" s="22">
        <v>149</v>
      </c>
      <c r="H11" s="12" t="s">
        <v>24</v>
      </c>
    </row>
    <row r="12" spans="2:8" ht="15.75" customHeight="1" x14ac:dyDescent="0.2">
      <c r="B12" s="30">
        <v>44575</v>
      </c>
      <c r="C12" s="2" t="str">
        <f t="shared" si="0"/>
        <v>January</v>
      </c>
      <c r="D12" s="2" t="s">
        <v>26</v>
      </c>
      <c r="E12" s="2" t="s">
        <v>44</v>
      </c>
      <c r="F12" s="22">
        <v>249</v>
      </c>
      <c r="H12" s="12" t="s">
        <v>25</v>
      </c>
    </row>
    <row r="13" spans="2:8" ht="15.75" customHeight="1" x14ac:dyDescent="0.2">
      <c r="B13" s="30">
        <v>44592</v>
      </c>
      <c r="C13" s="2" t="str">
        <f t="shared" si="0"/>
        <v>January</v>
      </c>
      <c r="D13" s="2" t="s">
        <v>17</v>
      </c>
      <c r="E13" s="2" t="s">
        <v>45</v>
      </c>
      <c r="F13" s="22">
        <v>458</v>
      </c>
      <c r="H13" s="12" t="s">
        <v>26</v>
      </c>
    </row>
    <row r="14" spans="2:8" ht="15.75" customHeight="1" x14ac:dyDescent="0.2">
      <c r="B14" s="30">
        <v>44592</v>
      </c>
      <c r="C14" s="2" t="str">
        <f t="shared" si="0"/>
        <v>January</v>
      </c>
      <c r="D14" s="2" t="s">
        <v>16</v>
      </c>
      <c r="E14" s="2" t="s">
        <v>46</v>
      </c>
      <c r="F14" s="22">
        <v>3000</v>
      </c>
    </row>
    <row r="15" spans="2:8" ht="15.75" customHeight="1" x14ac:dyDescent="0.2">
      <c r="B15" s="30">
        <v>44592</v>
      </c>
      <c r="C15" s="2" t="str">
        <f t="shared" si="0"/>
        <v>January</v>
      </c>
      <c r="D15" s="2" t="s">
        <v>18</v>
      </c>
      <c r="E15" s="2" t="s">
        <v>47</v>
      </c>
      <c r="F15" s="22">
        <v>184</v>
      </c>
    </row>
    <row r="16" spans="2:8" ht="15.75" customHeight="1" x14ac:dyDescent="0.2">
      <c r="B16" s="30">
        <v>44593</v>
      </c>
      <c r="C16" s="2" t="str">
        <f t="shared" si="0"/>
        <v>February</v>
      </c>
      <c r="D16" s="2" t="s">
        <v>21</v>
      </c>
      <c r="E16" s="2" t="s">
        <v>37</v>
      </c>
      <c r="F16" s="22">
        <v>1120</v>
      </c>
    </row>
    <row r="17" spans="2:6" ht="15.75" customHeight="1" x14ac:dyDescent="0.2">
      <c r="B17" s="30">
        <v>44593</v>
      </c>
      <c r="C17" s="2" t="str">
        <f t="shared" si="0"/>
        <v>February</v>
      </c>
      <c r="D17" s="2" t="s">
        <v>22</v>
      </c>
      <c r="E17" s="2" t="s">
        <v>48</v>
      </c>
      <c r="F17" s="22">
        <v>105</v>
      </c>
    </row>
    <row r="18" spans="2:6" ht="15.75" customHeight="1" x14ac:dyDescent="0.2">
      <c r="B18" s="30">
        <v>44593</v>
      </c>
      <c r="C18" s="2" t="str">
        <f t="shared" si="0"/>
        <v>February</v>
      </c>
      <c r="D18" s="2" t="s">
        <v>23</v>
      </c>
      <c r="E18" s="2" t="s">
        <v>39</v>
      </c>
      <c r="F18" s="22">
        <v>55</v>
      </c>
    </row>
    <row r="19" spans="2:6" ht="15.75" customHeight="1" x14ac:dyDescent="0.2">
      <c r="B19" s="30">
        <v>44600</v>
      </c>
      <c r="C19" s="2" t="str">
        <f t="shared" si="0"/>
        <v>February</v>
      </c>
      <c r="D19" s="2" t="s">
        <v>24</v>
      </c>
      <c r="E19" s="2" t="s">
        <v>40</v>
      </c>
      <c r="F19" s="22">
        <v>305</v>
      </c>
    </row>
    <row r="20" spans="2:6" ht="15.75" customHeight="1" x14ac:dyDescent="0.2">
      <c r="B20" s="30">
        <v>44603</v>
      </c>
      <c r="C20" s="2" t="str">
        <f t="shared" si="0"/>
        <v>February</v>
      </c>
      <c r="D20" s="2" t="s">
        <v>25</v>
      </c>
      <c r="E20" s="2" t="s">
        <v>49</v>
      </c>
      <c r="F20" s="22">
        <v>28</v>
      </c>
    </row>
    <row r="21" spans="2:6" ht="15.75" customHeight="1" x14ac:dyDescent="0.2">
      <c r="B21" s="30">
        <v>44604</v>
      </c>
      <c r="C21" s="2" t="str">
        <f t="shared" si="0"/>
        <v>February</v>
      </c>
      <c r="D21" s="2" t="s">
        <v>25</v>
      </c>
      <c r="E21" s="2" t="s">
        <v>50</v>
      </c>
      <c r="F21" s="22">
        <v>99</v>
      </c>
    </row>
    <row r="22" spans="2:6" ht="15.75" customHeight="1" x14ac:dyDescent="0.2">
      <c r="B22" s="30">
        <v>44604</v>
      </c>
      <c r="C22" s="2" t="str">
        <f t="shared" si="0"/>
        <v>February</v>
      </c>
      <c r="D22" s="2" t="s">
        <v>25</v>
      </c>
      <c r="E22" s="2" t="s">
        <v>51</v>
      </c>
      <c r="F22" s="22">
        <v>67</v>
      </c>
    </row>
    <row r="23" spans="2:6" ht="15.75" customHeight="1" x14ac:dyDescent="0.2">
      <c r="B23" s="30">
        <v>44606</v>
      </c>
      <c r="C23" s="2" t="str">
        <f t="shared" si="0"/>
        <v>February</v>
      </c>
      <c r="D23" s="2" t="s">
        <v>26</v>
      </c>
      <c r="E23" s="2" t="s">
        <v>52</v>
      </c>
      <c r="F23" s="22">
        <v>18</v>
      </c>
    </row>
    <row r="24" spans="2:6" ht="15.75" customHeight="1" x14ac:dyDescent="0.2">
      <c r="B24" s="30">
        <v>44620</v>
      </c>
      <c r="C24" s="2" t="str">
        <f t="shared" si="0"/>
        <v>February</v>
      </c>
      <c r="D24" s="2" t="s">
        <v>17</v>
      </c>
      <c r="E24" s="2" t="s">
        <v>45</v>
      </c>
      <c r="F24" s="22">
        <v>305</v>
      </c>
    </row>
    <row r="25" spans="2:6" ht="15.75" customHeight="1" x14ac:dyDescent="0.2">
      <c r="B25" s="30">
        <v>44620</v>
      </c>
      <c r="C25" s="2" t="str">
        <f t="shared" si="0"/>
        <v>February</v>
      </c>
      <c r="D25" s="2" t="s">
        <v>16</v>
      </c>
      <c r="E25" s="2" t="s">
        <v>46</v>
      </c>
      <c r="F25" s="22">
        <v>3000</v>
      </c>
    </row>
    <row r="26" spans="2:6" ht="15.75" customHeight="1" x14ac:dyDescent="0.2">
      <c r="B26" s="30">
        <v>44620</v>
      </c>
      <c r="C26" s="2" t="str">
        <f t="shared" si="0"/>
        <v>February</v>
      </c>
      <c r="D26" s="2" t="s">
        <v>18</v>
      </c>
      <c r="E26" s="2" t="s">
        <v>47</v>
      </c>
      <c r="F26" s="22">
        <v>228</v>
      </c>
    </row>
    <row r="27" spans="2:6" ht="15.75" customHeight="1" x14ac:dyDescent="0.2">
      <c r="B27" s="30">
        <v>44621</v>
      </c>
      <c r="C27" s="2" t="str">
        <f t="shared" si="0"/>
        <v>March</v>
      </c>
      <c r="D27" s="2" t="s">
        <v>21</v>
      </c>
      <c r="E27" s="2" t="s">
        <v>37</v>
      </c>
      <c r="F27" s="22">
        <v>1120</v>
      </c>
    </row>
    <row r="28" spans="2:6" ht="15.75" customHeight="1" x14ac:dyDescent="0.2">
      <c r="B28" s="30">
        <v>44621</v>
      </c>
      <c r="C28" s="2" t="str">
        <f t="shared" si="0"/>
        <v>March</v>
      </c>
      <c r="D28" s="2" t="s">
        <v>22</v>
      </c>
      <c r="E28" s="2" t="s">
        <v>48</v>
      </c>
      <c r="F28" s="22">
        <v>110</v>
      </c>
    </row>
    <row r="29" spans="2:6" ht="15.75" customHeight="1" x14ac:dyDescent="0.2">
      <c r="B29" s="30">
        <v>44621</v>
      </c>
      <c r="C29" s="2" t="str">
        <f t="shared" si="0"/>
        <v>March</v>
      </c>
      <c r="D29" s="2" t="s">
        <v>23</v>
      </c>
      <c r="E29" s="2" t="s">
        <v>39</v>
      </c>
      <c r="F29" s="22">
        <v>55</v>
      </c>
    </row>
    <row r="30" spans="2:6" ht="15.75" customHeight="1" x14ac:dyDescent="0.2">
      <c r="B30" s="30">
        <v>44628</v>
      </c>
      <c r="C30" s="2" t="str">
        <f t="shared" si="0"/>
        <v>March</v>
      </c>
      <c r="D30" s="2" t="s">
        <v>24</v>
      </c>
      <c r="E30" s="2" t="s">
        <v>40</v>
      </c>
      <c r="F30" s="22">
        <v>208</v>
      </c>
    </row>
    <row r="31" spans="2:6" ht="15.75" customHeight="1" x14ac:dyDescent="0.2">
      <c r="B31" s="30">
        <v>44631</v>
      </c>
      <c r="C31" s="2" t="str">
        <f t="shared" si="0"/>
        <v>March</v>
      </c>
      <c r="D31" s="2" t="s">
        <v>25</v>
      </c>
      <c r="E31" s="2" t="s">
        <v>53</v>
      </c>
      <c r="F31" s="22">
        <v>188</v>
      </c>
    </row>
    <row r="32" spans="2:6" ht="15.75" customHeight="1" x14ac:dyDescent="0.2">
      <c r="B32" s="30">
        <v>44632</v>
      </c>
      <c r="C32" s="2" t="str">
        <f t="shared" si="0"/>
        <v>March</v>
      </c>
      <c r="D32" s="2" t="s">
        <v>25</v>
      </c>
      <c r="E32" s="2" t="s">
        <v>54</v>
      </c>
      <c r="F32" s="22">
        <v>168</v>
      </c>
    </row>
    <row r="33" spans="2:6" ht="15.75" customHeight="1" x14ac:dyDescent="0.2">
      <c r="B33" s="30">
        <v>44632</v>
      </c>
      <c r="C33" s="2" t="str">
        <f t="shared" si="0"/>
        <v>March</v>
      </c>
      <c r="D33" s="2" t="s">
        <v>25</v>
      </c>
      <c r="E33" s="2" t="s">
        <v>55</v>
      </c>
      <c r="F33" s="22">
        <v>49</v>
      </c>
    </row>
    <row r="34" spans="2:6" ht="15.75" customHeight="1" x14ac:dyDescent="0.2">
      <c r="B34" s="30">
        <v>44634</v>
      </c>
      <c r="C34" s="2" t="str">
        <f t="shared" si="0"/>
        <v>March</v>
      </c>
      <c r="D34" s="2" t="s">
        <v>26</v>
      </c>
      <c r="E34" s="2" t="s">
        <v>44</v>
      </c>
      <c r="F34" s="22">
        <v>199</v>
      </c>
    </row>
    <row r="35" spans="2:6" ht="15.75" customHeight="1" x14ac:dyDescent="0.2">
      <c r="B35" s="30">
        <v>44648</v>
      </c>
      <c r="C35" s="2" t="str">
        <f t="shared" si="0"/>
        <v>March</v>
      </c>
      <c r="D35" s="2" t="s">
        <v>17</v>
      </c>
      <c r="E35" s="2" t="s">
        <v>45</v>
      </c>
      <c r="F35" s="22">
        <v>598</v>
      </c>
    </row>
    <row r="36" spans="2:6" ht="15.75" customHeight="1" x14ac:dyDescent="0.2">
      <c r="B36" s="30">
        <v>44648</v>
      </c>
      <c r="C36" s="2" t="str">
        <f t="shared" si="0"/>
        <v>March</v>
      </c>
      <c r="D36" s="2" t="s">
        <v>16</v>
      </c>
      <c r="E36" s="2" t="s">
        <v>46</v>
      </c>
      <c r="F36" s="22">
        <v>3000</v>
      </c>
    </row>
    <row r="37" spans="2:6" ht="15.75" customHeight="1" x14ac:dyDescent="0.2">
      <c r="B37" s="30">
        <v>44648</v>
      </c>
      <c r="C37" s="2" t="str">
        <f t="shared" si="0"/>
        <v>March</v>
      </c>
      <c r="D37" s="2" t="s">
        <v>18</v>
      </c>
      <c r="E37" s="2" t="s">
        <v>47</v>
      </c>
      <c r="F37" s="22">
        <v>59</v>
      </c>
    </row>
    <row r="38" spans="2:6" ht="15.75" customHeight="1" x14ac:dyDescent="0.2">
      <c r="B38" s="30">
        <v>44652</v>
      </c>
      <c r="C38" s="2" t="str">
        <f t="shared" si="0"/>
        <v>April</v>
      </c>
      <c r="D38" s="2" t="s">
        <v>21</v>
      </c>
      <c r="E38" s="2" t="s">
        <v>37</v>
      </c>
      <c r="F38" s="22">
        <v>1120</v>
      </c>
    </row>
    <row r="39" spans="2:6" ht="15.75" customHeight="1" x14ac:dyDescent="0.2">
      <c r="B39" s="30">
        <v>44652</v>
      </c>
      <c r="C39" s="2" t="str">
        <f t="shared" si="0"/>
        <v>April</v>
      </c>
      <c r="D39" s="2" t="s">
        <v>22</v>
      </c>
      <c r="E39" s="2" t="s">
        <v>38</v>
      </c>
      <c r="F39" s="22">
        <v>140</v>
      </c>
    </row>
    <row r="40" spans="2:6" ht="15.75" customHeight="1" x14ac:dyDescent="0.2">
      <c r="B40" s="30">
        <v>44652</v>
      </c>
      <c r="C40" s="2" t="str">
        <f t="shared" si="0"/>
        <v>April</v>
      </c>
      <c r="D40" s="2" t="s">
        <v>23</v>
      </c>
      <c r="E40" s="2" t="s">
        <v>39</v>
      </c>
      <c r="F40" s="22">
        <v>55</v>
      </c>
    </row>
    <row r="41" spans="2:6" ht="15.75" customHeight="1" x14ac:dyDescent="0.2">
      <c r="B41" s="30">
        <v>44659</v>
      </c>
      <c r="C41" s="2" t="str">
        <f t="shared" si="0"/>
        <v>April</v>
      </c>
      <c r="D41" s="2" t="s">
        <v>24</v>
      </c>
      <c r="E41" s="2" t="s">
        <v>40</v>
      </c>
      <c r="F41" s="22">
        <v>449</v>
      </c>
    </row>
    <row r="42" spans="2:6" ht="15.75" customHeight="1" x14ac:dyDescent="0.2">
      <c r="B42" s="30">
        <v>44662</v>
      </c>
      <c r="C42" s="2" t="str">
        <f t="shared" si="0"/>
        <v>April</v>
      </c>
      <c r="D42" s="2" t="s">
        <v>25</v>
      </c>
      <c r="E42" s="2" t="s">
        <v>56</v>
      </c>
      <c r="F42" s="22">
        <v>245</v>
      </c>
    </row>
    <row r="43" spans="2:6" ht="15.75" customHeight="1" x14ac:dyDescent="0.2">
      <c r="B43" s="30">
        <v>44663</v>
      </c>
      <c r="C43" s="2" t="str">
        <f t="shared" si="0"/>
        <v>April</v>
      </c>
      <c r="D43" s="2" t="s">
        <v>25</v>
      </c>
      <c r="E43" s="2" t="s">
        <v>42</v>
      </c>
      <c r="F43" s="22">
        <v>168</v>
      </c>
    </row>
    <row r="44" spans="2:6" ht="15.75" customHeight="1" x14ac:dyDescent="0.2">
      <c r="B44" s="30">
        <v>44663</v>
      </c>
      <c r="C44" s="2" t="str">
        <f t="shared" si="0"/>
        <v>April</v>
      </c>
      <c r="D44" s="2" t="s">
        <v>25</v>
      </c>
      <c r="E44" s="2" t="s">
        <v>57</v>
      </c>
      <c r="F44" s="22">
        <v>49</v>
      </c>
    </row>
    <row r="45" spans="2:6" ht="15.75" customHeight="1" x14ac:dyDescent="0.2">
      <c r="B45" s="30">
        <v>44665</v>
      </c>
      <c r="C45" s="2" t="str">
        <f t="shared" si="0"/>
        <v>April</v>
      </c>
      <c r="D45" s="2" t="s">
        <v>26</v>
      </c>
      <c r="E45" s="2" t="s">
        <v>44</v>
      </c>
      <c r="F45" s="22">
        <v>249</v>
      </c>
    </row>
    <row r="46" spans="2:6" ht="15.75" customHeight="1" x14ac:dyDescent="0.2">
      <c r="B46" s="30">
        <v>44679</v>
      </c>
      <c r="C46" s="2" t="str">
        <f t="shared" si="0"/>
        <v>April</v>
      </c>
      <c r="D46" s="2" t="s">
        <v>17</v>
      </c>
      <c r="E46" s="2" t="s">
        <v>45</v>
      </c>
      <c r="F46" s="22">
        <v>669</v>
      </c>
    </row>
    <row r="47" spans="2:6" ht="15.75" customHeight="1" x14ac:dyDescent="0.2">
      <c r="B47" s="30">
        <v>44679</v>
      </c>
      <c r="C47" s="2" t="str">
        <f t="shared" si="0"/>
        <v>April</v>
      </c>
      <c r="D47" s="2" t="s">
        <v>16</v>
      </c>
      <c r="E47" s="2" t="s">
        <v>46</v>
      </c>
      <c r="F47" s="22">
        <v>3000</v>
      </c>
    </row>
    <row r="48" spans="2:6" ht="15.75" customHeight="1" x14ac:dyDescent="0.2">
      <c r="B48" s="30">
        <v>44679</v>
      </c>
      <c r="C48" s="2" t="str">
        <f t="shared" si="0"/>
        <v>April</v>
      </c>
      <c r="D48" s="2" t="s">
        <v>18</v>
      </c>
      <c r="E48" s="2" t="s">
        <v>47</v>
      </c>
      <c r="F48" s="22">
        <v>258</v>
      </c>
    </row>
    <row r="49" spans="2:6" ht="15.75" customHeight="1" x14ac:dyDescent="0.2">
      <c r="B49" s="30">
        <v>44682</v>
      </c>
      <c r="C49" s="2" t="str">
        <f t="shared" si="0"/>
        <v>May</v>
      </c>
      <c r="D49" s="2" t="s">
        <v>21</v>
      </c>
      <c r="E49" s="2" t="s">
        <v>37</v>
      </c>
      <c r="F49" s="22">
        <v>1120</v>
      </c>
    </row>
    <row r="50" spans="2:6" ht="15.75" customHeight="1" x14ac:dyDescent="0.2">
      <c r="B50" s="30">
        <v>44682</v>
      </c>
      <c r="C50" s="2" t="str">
        <f t="shared" si="0"/>
        <v>May</v>
      </c>
      <c r="D50" s="2" t="s">
        <v>22</v>
      </c>
      <c r="E50" s="2" t="s">
        <v>38</v>
      </c>
      <c r="F50" s="22">
        <v>155</v>
      </c>
    </row>
    <row r="51" spans="2:6" ht="15.75" customHeight="1" x14ac:dyDescent="0.2">
      <c r="B51" s="30">
        <v>44682</v>
      </c>
      <c r="C51" s="2" t="str">
        <f t="shared" si="0"/>
        <v>May</v>
      </c>
      <c r="D51" s="2" t="s">
        <v>23</v>
      </c>
      <c r="E51" s="2" t="s">
        <v>39</v>
      </c>
      <c r="F51" s="22">
        <v>55</v>
      </c>
    </row>
    <row r="52" spans="2:6" ht="15.75" customHeight="1" x14ac:dyDescent="0.2">
      <c r="B52" s="30">
        <v>44689</v>
      </c>
      <c r="C52" s="2" t="str">
        <f t="shared" si="0"/>
        <v>May</v>
      </c>
      <c r="D52" s="2" t="s">
        <v>24</v>
      </c>
      <c r="E52" s="2" t="s">
        <v>40</v>
      </c>
      <c r="F52" s="22">
        <v>449</v>
      </c>
    </row>
    <row r="53" spans="2:6" ht="15.75" customHeight="1" x14ac:dyDescent="0.2">
      <c r="B53" s="30">
        <v>44692</v>
      </c>
      <c r="C53" s="2" t="str">
        <f t="shared" si="0"/>
        <v>May</v>
      </c>
      <c r="D53" s="2" t="s">
        <v>25</v>
      </c>
      <c r="E53" s="2" t="s">
        <v>41</v>
      </c>
      <c r="F53" s="22">
        <v>245</v>
      </c>
    </row>
    <row r="54" spans="2:6" ht="15.75" customHeight="1" x14ac:dyDescent="0.2">
      <c r="B54" s="30">
        <v>44693</v>
      </c>
      <c r="C54" s="2" t="str">
        <f t="shared" si="0"/>
        <v>May</v>
      </c>
      <c r="D54" s="2" t="s">
        <v>25</v>
      </c>
      <c r="E54" s="2" t="s">
        <v>42</v>
      </c>
      <c r="F54" s="22">
        <v>168</v>
      </c>
    </row>
    <row r="55" spans="2:6" ht="15.75" customHeight="1" x14ac:dyDescent="0.2">
      <c r="B55" s="30">
        <v>44693</v>
      </c>
      <c r="C55" s="2" t="str">
        <f t="shared" si="0"/>
        <v>May</v>
      </c>
      <c r="D55" s="2" t="s">
        <v>25</v>
      </c>
      <c r="E55" s="2" t="s">
        <v>58</v>
      </c>
      <c r="F55" s="22">
        <v>233</v>
      </c>
    </row>
    <row r="56" spans="2:6" ht="15.75" customHeight="1" x14ac:dyDescent="0.2">
      <c r="B56" s="30">
        <v>44695</v>
      </c>
      <c r="C56" s="2" t="str">
        <f t="shared" si="0"/>
        <v>May</v>
      </c>
      <c r="D56" s="2" t="s">
        <v>26</v>
      </c>
      <c r="E56" s="2" t="s">
        <v>44</v>
      </c>
      <c r="F56" s="22">
        <v>249</v>
      </c>
    </row>
    <row r="57" spans="2:6" ht="15.75" customHeight="1" x14ac:dyDescent="0.2">
      <c r="B57" s="30">
        <v>44709</v>
      </c>
      <c r="C57" s="2" t="str">
        <f t="shared" si="0"/>
        <v>May</v>
      </c>
      <c r="D57" s="2" t="s">
        <v>17</v>
      </c>
      <c r="E57" s="2" t="s">
        <v>45</v>
      </c>
      <c r="F57" s="22">
        <v>708</v>
      </c>
    </row>
    <row r="58" spans="2:6" ht="15.75" customHeight="1" x14ac:dyDescent="0.2">
      <c r="B58" s="30">
        <v>44709</v>
      </c>
      <c r="C58" s="2" t="str">
        <f t="shared" si="0"/>
        <v>May</v>
      </c>
      <c r="D58" s="2" t="s">
        <v>16</v>
      </c>
      <c r="E58" s="2" t="s">
        <v>46</v>
      </c>
      <c r="F58" s="22">
        <v>3000</v>
      </c>
    </row>
    <row r="59" spans="2:6" ht="15.75" customHeight="1" x14ac:dyDescent="0.2">
      <c r="B59" s="30">
        <v>44709</v>
      </c>
      <c r="C59" s="2" t="str">
        <f t="shared" si="0"/>
        <v>May</v>
      </c>
      <c r="D59" s="2" t="s">
        <v>18</v>
      </c>
      <c r="E59" s="2" t="s">
        <v>47</v>
      </c>
      <c r="F59" s="22">
        <v>366</v>
      </c>
    </row>
    <row r="60" spans="2:6" ht="15.75" customHeight="1" x14ac:dyDescent="0.2">
      <c r="B60" s="30"/>
      <c r="D60" s="2"/>
      <c r="F60" s="22"/>
    </row>
    <row r="61" spans="2:6" ht="15.75" customHeight="1" x14ac:dyDescent="0.2">
      <c r="B61" s="30"/>
      <c r="D61" s="2"/>
      <c r="F61" s="22"/>
    </row>
    <row r="62" spans="2:6" ht="15.75" customHeight="1" x14ac:dyDescent="0.2">
      <c r="B62" s="30"/>
      <c r="D62" s="2"/>
      <c r="F62" s="22"/>
    </row>
    <row r="63" spans="2:6" ht="15.75" customHeight="1" x14ac:dyDescent="0.2">
      <c r="B63" s="30"/>
      <c r="D63" s="2"/>
      <c r="F63" s="22"/>
    </row>
    <row r="64" spans="2:6" ht="15.75" customHeight="1" x14ac:dyDescent="0.2">
      <c r="B64" s="30"/>
      <c r="D64" s="2"/>
      <c r="F64" s="22"/>
    </row>
    <row r="65" spans="2:6" ht="15.75" customHeight="1" x14ac:dyDescent="0.2">
      <c r="B65" s="30"/>
      <c r="D65" s="2"/>
      <c r="F65" s="22"/>
    </row>
    <row r="66" spans="2:6" ht="15.75" customHeight="1" x14ac:dyDescent="0.2">
      <c r="B66" s="30"/>
      <c r="F66" s="22"/>
    </row>
    <row r="67" spans="2:6" ht="15.75" customHeight="1" x14ac:dyDescent="0.2">
      <c r="B67" s="30"/>
      <c r="F67" s="22"/>
    </row>
    <row r="68" spans="2:6" ht="15.75" customHeight="1" x14ac:dyDescent="0.2">
      <c r="B68" s="30"/>
      <c r="F68" s="22"/>
    </row>
    <row r="69" spans="2:6" ht="15.75" customHeight="1" x14ac:dyDescent="0.2">
      <c r="B69" s="30"/>
      <c r="F69" s="22"/>
    </row>
    <row r="70" spans="2:6" ht="15.75" customHeight="1" x14ac:dyDescent="0.2">
      <c r="B70" s="30"/>
      <c r="F70" s="22"/>
    </row>
    <row r="71" spans="2:6" ht="15.75" customHeight="1" x14ac:dyDescent="0.2">
      <c r="B71" s="30"/>
      <c r="F71" s="22"/>
    </row>
    <row r="72" spans="2:6" ht="15.75" customHeight="1" x14ac:dyDescent="0.2">
      <c r="B72" s="30"/>
      <c r="F72" s="22"/>
    </row>
    <row r="73" spans="2:6" ht="15.75" customHeight="1" x14ac:dyDescent="0.2">
      <c r="B73" s="30"/>
      <c r="F73" s="22"/>
    </row>
    <row r="74" spans="2:6" ht="15.75" customHeight="1" x14ac:dyDescent="0.2"/>
    <row r="75" spans="2:6" ht="15.75" customHeight="1" x14ac:dyDescent="0.2"/>
    <row r="76" spans="2:6" ht="15.75" customHeight="1" x14ac:dyDescent="0.2"/>
    <row r="77" spans="2:6" ht="15.75" customHeight="1" x14ac:dyDescent="0.2"/>
    <row r="78" spans="2:6" ht="15.75" customHeight="1" x14ac:dyDescent="0.2"/>
    <row r="79" spans="2:6" ht="15.75" customHeight="1" x14ac:dyDescent="0.2"/>
    <row r="80" spans="2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abSelected="1" zoomScale="150" workbookViewId="0">
      <selection activeCell="C4" sqref="C4"/>
    </sheetView>
  </sheetViews>
  <sheetFormatPr baseColWidth="10" defaultColWidth="11.1640625" defaultRowHeight="15" customHeight="1" x14ac:dyDescent="0.2"/>
  <cols>
    <col min="1" max="1" width="10.5" customWidth="1"/>
    <col min="2" max="2" width="14.33203125" customWidth="1"/>
    <col min="3" max="3" width="10.33203125" bestFit="1" customWidth="1"/>
    <col min="4" max="4" width="7.6640625" customWidth="1"/>
    <col min="5" max="5" width="2.6640625" customWidth="1"/>
    <col min="6" max="7" width="7.6640625" customWidth="1"/>
    <col min="8" max="8" width="2.6640625" customWidth="1"/>
    <col min="9" max="12" width="8.6640625" customWidth="1"/>
    <col min="13" max="26" width="10.5" customWidth="1"/>
  </cols>
  <sheetData>
    <row r="1" spans="1:26" ht="15.75" customHeight="1" x14ac:dyDescent="0.2">
      <c r="E1" s="1"/>
    </row>
    <row r="2" spans="1:26" ht="15.75" customHeight="1" x14ac:dyDescent="0.3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2">
      <c r="E3" s="1"/>
    </row>
    <row r="4" spans="1:26" ht="15.75" customHeight="1" x14ac:dyDescent="0.2">
      <c r="B4" s="6" t="s">
        <v>59</v>
      </c>
      <c r="C4" s="31" t="s">
        <v>5</v>
      </c>
      <c r="E4" s="7"/>
      <c r="K4" s="38"/>
      <c r="L4" s="39"/>
      <c r="M4" s="39"/>
      <c r="N4" s="39"/>
      <c r="O4" s="39"/>
      <c r="P4" s="39"/>
      <c r="Q4" s="39"/>
      <c r="R4" s="1"/>
    </row>
    <row r="5" spans="1:26" ht="15.75" customHeight="1" x14ac:dyDescent="0.2">
      <c r="B5" s="8"/>
      <c r="C5" s="8"/>
      <c r="D5" s="8"/>
      <c r="E5" s="8"/>
      <c r="F5" s="9"/>
      <c r="G5" s="10"/>
    </row>
    <row r="6" spans="1:26" ht="15.75" customHeight="1" x14ac:dyDescent="0.2">
      <c r="B6" s="19" t="s">
        <v>2</v>
      </c>
      <c r="C6" s="32" t="s">
        <v>60</v>
      </c>
      <c r="D6" s="32" t="s">
        <v>61</v>
      </c>
      <c r="E6" s="11"/>
      <c r="F6" s="33" t="s">
        <v>62</v>
      </c>
      <c r="G6" s="33" t="s">
        <v>63</v>
      </c>
      <c r="I6" s="40" t="s">
        <v>64</v>
      </c>
      <c r="J6" s="41"/>
      <c r="K6" s="41"/>
      <c r="L6" s="42"/>
    </row>
    <row r="7" spans="1:26" ht="15.75" customHeight="1" x14ac:dyDescent="0.2">
      <c r="A7" s="1"/>
      <c r="B7" s="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B8" s="12" t="s">
        <v>16</v>
      </c>
      <c r="C8" s="13">
        <f t="array" ref="C8">INDEX(Budget!$B$4:$N$21,MATCH('Dashboard Finished'!B8,Budget!$B$4:$B$21,0),MATCH('Dashboard Finished'!$C$4,Budget!$B$4:$N$4,0))</f>
        <v>2200</v>
      </c>
      <c r="D8" s="13">
        <f>SUMIFS(Actual!F:F,Actual!C:C,'Dashboard Finished'!$C$4,Actual!D:D,'Dashboard Finished'!B8)</f>
        <v>3000</v>
      </c>
      <c r="E8" s="13"/>
      <c r="F8" s="13">
        <f t="shared" ref="F8:F11" si="0">D8-C8</f>
        <v>800</v>
      </c>
      <c r="G8" s="14">
        <f t="shared" ref="G8:G11" si="1">D8/C8-1</f>
        <v>0.36363636363636354</v>
      </c>
    </row>
    <row r="9" spans="1:26" ht="15.75" customHeight="1" x14ac:dyDescent="0.2">
      <c r="B9" s="12" t="s">
        <v>17</v>
      </c>
      <c r="C9" s="13">
        <f t="array" ref="C9">INDEX(Budget!$B$4:$N$21,MATCH('Dashboard Finished'!B9,Budget!$B$4:$B$21,0),MATCH('Dashboard Finished'!$C$4,Budget!$B$4:$N$4,0))</f>
        <v>500</v>
      </c>
      <c r="D9" s="13">
        <f>SUMIFS(Actual!F:F,Actual!C:C,'Dashboard Finished'!$C$4,Actual!D:D,'Dashboard Finished'!B9)</f>
        <v>598</v>
      </c>
      <c r="E9" s="13"/>
      <c r="F9" s="13">
        <f t="shared" si="0"/>
        <v>98</v>
      </c>
      <c r="G9" s="14">
        <f t="shared" si="1"/>
        <v>0.19599999999999995</v>
      </c>
    </row>
    <row r="10" spans="1:26" ht="15.75" customHeight="1" x14ac:dyDescent="0.2">
      <c r="B10" s="12" t="s">
        <v>18</v>
      </c>
      <c r="C10" s="13">
        <f t="array" ref="C10">INDEX(Budget!$B$4:$N$21,MATCH('Dashboard Finished'!B10,Budget!$B$4:$B$21,0),MATCH('Dashboard Finished'!$C$4,Budget!$B$4:$N$4,0))</f>
        <v>169</v>
      </c>
      <c r="D10" s="13">
        <f>SUMIFS(Actual!F:F,Actual!C:C,'Dashboard Finished'!$C$4,Actual!D:D,'Dashboard Finished'!B10)</f>
        <v>59</v>
      </c>
      <c r="E10" s="13"/>
      <c r="F10" s="13">
        <f t="shared" si="0"/>
        <v>-110</v>
      </c>
      <c r="G10" s="14">
        <f t="shared" si="1"/>
        <v>-0.65088757396449703</v>
      </c>
    </row>
    <row r="11" spans="1:26" ht="15.75" customHeight="1" x14ac:dyDescent="0.2">
      <c r="A11" s="15"/>
      <c r="B11" s="23" t="s">
        <v>19</v>
      </c>
      <c r="C11" s="24">
        <f t="shared" ref="C11:D11" si="2">SUM(C8:C10)</f>
        <v>2869</v>
      </c>
      <c r="D11" s="24">
        <f t="shared" si="2"/>
        <v>3657</v>
      </c>
      <c r="E11" s="17"/>
      <c r="F11" s="24">
        <f t="shared" si="0"/>
        <v>788</v>
      </c>
      <c r="G11" s="34">
        <f t="shared" si="1"/>
        <v>0.27466016033461127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5"/>
      <c r="B12" s="16"/>
      <c r="C12" s="17"/>
      <c r="D12" s="17"/>
      <c r="E12" s="17"/>
      <c r="F12" s="17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B13" s="2" t="s">
        <v>20</v>
      </c>
      <c r="C13" s="13"/>
      <c r="D13" s="13"/>
      <c r="E13" s="13"/>
      <c r="F13" s="13"/>
      <c r="G13" s="14"/>
    </row>
    <row r="14" spans="1:26" ht="15.75" customHeight="1" x14ac:dyDescent="0.2">
      <c r="B14" s="12" t="s">
        <v>21</v>
      </c>
      <c r="C14" s="13">
        <f t="array" ref="C14">INDEX(Budget!$B$4:$N$21,MATCH('Dashboard Finished'!B14,Budget!$B$4:$B$21,0),MATCH('Dashboard Finished'!$C$4,Budget!$B$4:$N$4,0))</f>
        <v>1120</v>
      </c>
      <c r="D14" s="13">
        <f>SUMIFS(Actual!F:F,Actual!C:C,'Dashboard Finished'!$C$4,Actual!D:D,'Dashboard Finished'!B14)</f>
        <v>1120</v>
      </c>
      <c r="E14" s="13"/>
      <c r="F14" s="13">
        <f t="shared" ref="F14:F20" si="3">C14-D14</f>
        <v>0</v>
      </c>
      <c r="G14" s="14">
        <f t="shared" ref="G14:G20" si="4">C14/D14-1</f>
        <v>0</v>
      </c>
    </row>
    <row r="15" spans="1:26" ht="15.75" customHeight="1" x14ac:dyDescent="0.2">
      <c r="B15" s="12" t="s">
        <v>22</v>
      </c>
      <c r="C15" s="13">
        <f t="array" ref="C15">INDEX(Budget!$B$4:$N$21,MATCH('Dashboard Finished'!B15,Budget!$B$4:$B$21,0),MATCH('Dashboard Finished'!$C$4,Budget!$B$4:$N$4,0))</f>
        <v>112</v>
      </c>
      <c r="D15" s="13">
        <f>SUMIFS(Actual!F:F,Actual!C:C,'Dashboard Finished'!$C$4,Actual!D:D,'Dashboard Finished'!B15)</f>
        <v>110</v>
      </c>
      <c r="E15" s="13"/>
      <c r="F15" s="13">
        <f t="shared" si="3"/>
        <v>2</v>
      </c>
      <c r="G15" s="14">
        <f t="shared" si="4"/>
        <v>1.8181818181818077E-2</v>
      </c>
    </row>
    <row r="16" spans="1:26" ht="15.75" customHeight="1" x14ac:dyDescent="0.2">
      <c r="B16" s="12" t="s">
        <v>23</v>
      </c>
      <c r="C16" s="13">
        <f t="array" ref="C16">INDEX(Budget!$B$4:$N$21,MATCH('Dashboard Finished'!B16,Budget!$B$4:$B$21,0),MATCH('Dashboard Finished'!$C$4,Budget!$B$4:$N$4,0))</f>
        <v>55</v>
      </c>
      <c r="D16" s="13">
        <f>SUMIFS(Actual!F:F,Actual!C:C,'Dashboard Finished'!$C$4,Actual!D:D,'Dashboard Finished'!B16)</f>
        <v>55</v>
      </c>
      <c r="E16" s="13"/>
      <c r="F16" s="13">
        <f t="shared" si="3"/>
        <v>0</v>
      </c>
      <c r="G16" s="14">
        <f t="shared" si="4"/>
        <v>0</v>
      </c>
      <c r="I16" s="40" t="s">
        <v>65</v>
      </c>
      <c r="J16" s="41"/>
      <c r="K16" s="41"/>
      <c r="L16" s="42"/>
    </row>
    <row r="17" spans="2:7" ht="15.75" customHeight="1" x14ac:dyDescent="0.2">
      <c r="B17" s="12" t="s">
        <v>24</v>
      </c>
      <c r="C17" s="13">
        <f t="array" ref="C17">INDEX(Budget!$B$4:$N$21,MATCH('Dashboard Finished'!B17,Budget!$B$4:$B$21,0),MATCH('Dashboard Finished'!$C$4,Budget!$B$4:$N$4,0))</f>
        <v>550</v>
      </c>
      <c r="D17" s="13">
        <f>SUMIFS(Actual!F:F,Actual!C:C,'Dashboard Finished'!$C$4,Actual!D:D,'Dashboard Finished'!B17)</f>
        <v>208</v>
      </c>
      <c r="E17" s="13"/>
      <c r="F17" s="13">
        <f t="shared" si="3"/>
        <v>342</v>
      </c>
      <c r="G17" s="14">
        <f t="shared" si="4"/>
        <v>1.6442307692307692</v>
      </c>
    </row>
    <row r="18" spans="2:7" ht="15.75" customHeight="1" x14ac:dyDescent="0.2">
      <c r="B18" s="12" t="s">
        <v>25</v>
      </c>
      <c r="C18" s="13">
        <f t="array" ref="C18">INDEX(Budget!$B$4:$N$21,MATCH('Dashboard Finished'!B18,Budget!$B$4:$B$21,0),MATCH('Dashboard Finished'!$C$4,Budget!$B$4:$N$4,0))</f>
        <v>400</v>
      </c>
      <c r="D18" s="13">
        <f>SUMIFS(Actual!F:F,Actual!C:C,'Dashboard Finished'!$C$4,Actual!D:D,'Dashboard Finished'!B18)</f>
        <v>405</v>
      </c>
      <c r="E18" s="13"/>
      <c r="F18" s="13">
        <f t="shared" si="3"/>
        <v>-5</v>
      </c>
      <c r="G18" s="14">
        <f t="shared" si="4"/>
        <v>-1.2345679012345734E-2</v>
      </c>
    </row>
    <row r="19" spans="2:7" ht="15.75" customHeight="1" x14ac:dyDescent="0.2">
      <c r="B19" s="12" t="s">
        <v>26</v>
      </c>
      <c r="C19" s="13">
        <f t="array" ref="C19">INDEX(Budget!$B$4:$N$21,MATCH('Dashboard Finished'!B19,Budget!$B$4:$B$21,0),MATCH('Dashboard Finished'!$C$4,Budget!$B$4:$N$4,0))</f>
        <v>100</v>
      </c>
      <c r="D19" s="13">
        <f>SUMIFS(Actual!F:F,Actual!C:C,'Dashboard Finished'!$C$4,Actual!D:D,'Dashboard Finished'!B19)</f>
        <v>199</v>
      </c>
      <c r="E19" s="13"/>
      <c r="F19" s="13">
        <f t="shared" si="3"/>
        <v>-99</v>
      </c>
      <c r="G19" s="14">
        <f t="shared" si="4"/>
        <v>-0.49748743718592969</v>
      </c>
    </row>
    <row r="20" spans="2:7" ht="15.75" customHeight="1" x14ac:dyDescent="0.2">
      <c r="B20" s="23" t="s">
        <v>27</v>
      </c>
      <c r="C20" s="24">
        <f t="shared" ref="C20:D20" si="5">SUM(C14:C19)</f>
        <v>2337</v>
      </c>
      <c r="D20" s="24">
        <f t="shared" si="5"/>
        <v>2097</v>
      </c>
      <c r="E20" s="17"/>
      <c r="F20" s="24">
        <f t="shared" si="3"/>
        <v>240</v>
      </c>
      <c r="G20" s="34">
        <f t="shared" si="4"/>
        <v>0.11444921316165946</v>
      </c>
    </row>
    <row r="21" spans="2:7" ht="15.75" customHeight="1" x14ac:dyDescent="0.2">
      <c r="C21" s="13"/>
      <c r="D21" s="13"/>
      <c r="E21" s="13"/>
      <c r="F21" s="13"/>
      <c r="G21" s="14"/>
    </row>
    <row r="22" spans="2:7" ht="15.75" customHeight="1" x14ac:dyDescent="0.2">
      <c r="B22" s="35" t="s">
        <v>28</v>
      </c>
      <c r="C22" s="36">
        <f t="shared" ref="C22:D22" si="6">C11-C20</f>
        <v>532</v>
      </c>
      <c r="D22" s="36">
        <f t="shared" si="6"/>
        <v>1560</v>
      </c>
      <c r="E22" s="17"/>
      <c r="F22" s="36">
        <f>D22-C22</f>
        <v>1028</v>
      </c>
      <c r="G22" s="37">
        <f>D22/C22-1</f>
        <v>1.9323308270676693</v>
      </c>
    </row>
    <row r="23" spans="2:7" ht="15.75" customHeight="1" x14ac:dyDescent="0.2">
      <c r="E23" s="1"/>
    </row>
    <row r="24" spans="2:7" ht="15.75" customHeight="1" x14ac:dyDescent="0.2">
      <c r="E24" s="1"/>
    </row>
    <row r="25" spans="2:7" ht="15.75" customHeight="1" x14ac:dyDescent="0.2">
      <c r="E25" s="1"/>
    </row>
    <row r="26" spans="2:7" ht="15.75" customHeight="1" x14ac:dyDescent="0.2">
      <c r="E26" s="1"/>
    </row>
    <row r="27" spans="2:7" ht="15.75" customHeight="1" x14ac:dyDescent="0.2">
      <c r="E27" s="1"/>
    </row>
    <row r="28" spans="2:7" ht="15.75" customHeight="1" x14ac:dyDescent="0.2">
      <c r="E28" s="1"/>
    </row>
    <row r="29" spans="2:7" ht="15.75" customHeight="1" x14ac:dyDescent="0.2">
      <c r="E29" s="1"/>
    </row>
    <row r="30" spans="2:7" ht="15.75" customHeight="1" x14ac:dyDescent="0.2">
      <c r="E30" s="1"/>
    </row>
    <row r="31" spans="2:7" ht="15.75" customHeight="1" x14ac:dyDescent="0.2">
      <c r="E31" s="1"/>
    </row>
    <row r="32" spans="2:7" ht="15.75" customHeight="1" x14ac:dyDescent="0.2">
      <c r="E32" s="1"/>
    </row>
    <row r="33" spans="5:5" ht="15.75" customHeight="1" x14ac:dyDescent="0.2">
      <c r="E33" s="1"/>
    </row>
    <row r="34" spans="5:5" ht="15.75" customHeight="1" x14ac:dyDescent="0.2">
      <c r="E34" s="1"/>
    </row>
    <row r="35" spans="5:5" ht="15.75" customHeight="1" x14ac:dyDescent="0.2">
      <c r="E35" s="1"/>
    </row>
    <row r="36" spans="5:5" ht="15.75" customHeight="1" x14ac:dyDescent="0.2">
      <c r="E36" s="1"/>
    </row>
    <row r="37" spans="5:5" ht="15.75" customHeight="1" x14ac:dyDescent="0.2">
      <c r="E37" s="1"/>
    </row>
    <row r="38" spans="5:5" ht="15.75" customHeight="1" x14ac:dyDescent="0.2">
      <c r="E38" s="1"/>
    </row>
    <row r="39" spans="5:5" ht="15.75" customHeight="1" x14ac:dyDescent="0.2">
      <c r="E39" s="1"/>
    </row>
    <row r="40" spans="5:5" ht="15.75" customHeight="1" x14ac:dyDescent="0.2">
      <c r="E40" s="1"/>
    </row>
    <row r="41" spans="5:5" ht="15.75" customHeight="1" x14ac:dyDescent="0.2">
      <c r="E41" s="1"/>
    </row>
    <row r="42" spans="5:5" ht="15.75" customHeight="1" x14ac:dyDescent="0.2">
      <c r="E42" s="1"/>
    </row>
    <row r="43" spans="5:5" ht="15.75" customHeight="1" x14ac:dyDescent="0.2">
      <c r="E43" s="1"/>
    </row>
    <row r="44" spans="5:5" ht="15.75" customHeight="1" x14ac:dyDescent="0.2">
      <c r="E44" s="1"/>
    </row>
    <row r="45" spans="5:5" ht="15.75" customHeight="1" x14ac:dyDescent="0.2">
      <c r="E45" s="1"/>
    </row>
    <row r="46" spans="5:5" ht="15.75" customHeight="1" x14ac:dyDescent="0.2">
      <c r="E46" s="1"/>
    </row>
    <row r="47" spans="5:5" ht="15.75" customHeight="1" x14ac:dyDescent="0.2">
      <c r="E47" s="1"/>
    </row>
    <row r="48" spans="5:5" ht="15.75" customHeight="1" x14ac:dyDescent="0.2">
      <c r="E48" s="1"/>
    </row>
    <row r="49" spans="5:5" ht="15.75" customHeight="1" x14ac:dyDescent="0.2">
      <c r="E49" s="1"/>
    </row>
    <row r="50" spans="5:5" ht="15.75" customHeight="1" x14ac:dyDescent="0.2">
      <c r="E50" s="1"/>
    </row>
    <row r="51" spans="5:5" ht="15.75" customHeight="1" x14ac:dyDescent="0.2">
      <c r="E51" s="1"/>
    </row>
    <row r="52" spans="5:5" ht="15.75" customHeight="1" x14ac:dyDescent="0.2">
      <c r="E52" s="1"/>
    </row>
    <row r="53" spans="5:5" ht="15.75" customHeight="1" x14ac:dyDescent="0.2">
      <c r="E53" s="1"/>
    </row>
    <row r="54" spans="5:5" ht="15.75" customHeight="1" x14ac:dyDescent="0.2">
      <c r="E54" s="1"/>
    </row>
    <row r="55" spans="5:5" ht="15.75" customHeight="1" x14ac:dyDescent="0.2">
      <c r="E55" s="1"/>
    </row>
    <row r="56" spans="5:5" ht="15.75" customHeight="1" x14ac:dyDescent="0.2">
      <c r="E56" s="1"/>
    </row>
    <row r="57" spans="5:5" ht="15.75" customHeight="1" x14ac:dyDescent="0.2">
      <c r="E57" s="1"/>
    </row>
    <row r="58" spans="5:5" ht="15.75" customHeight="1" x14ac:dyDescent="0.2">
      <c r="E58" s="1"/>
    </row>
    <row r="59" spans="5:5" ht="15.75" customHeight="1" x14ac:dyDescent="0.2">
      <c r="E59" s="1"/>
    </row>
    <row r="60" spans="5:5" ht="15.75" customHeight="1" x14ac:dyDescent="0.2">
      <c r="E60" s="1"/>
    </row>
    <row r="61" spans="5:5" ht="15.75" customHeight="1" x14ac:dyDescent="0.2">
      <c r="E61" s="1"/>
    </row>
    <row r="62" spans="5:5" ht="15.75" customHeight="1" x14ac:dyDescent="0.2">
      <c r="E62" s="1"/>
    </row>
    <row r="63" spans="5:5" ht="15.75" customHeight="1" x14ac:dyDescent="0.2">
      <c r="E63" s="1"/>
    </row>
    <row r="64" spans="5:5" ht="15.75" customHeight="1" x14ac:dyDescent="0.2">
      <c r="E64" s="1"/>
    </row>
    <row r="65" spans="5:5" ht="15.75" customHeight="1" x14ac:dyDescent="0.2">
      <c r="E65" s="1"/>
    </row>
    <row r="66" spans="5:5" ht="15.75" customHeight="1" x14ac:dyDescent="0.2">
      <c r="E66" s="1"/>
    </row>
    <row r="67" spans="5:5" ht="15.75" customHeight="1" x14ac:dyDescent="0.2">
      <c r="E67" s="1"/>
    </row>
    <row r="68" spans="5:5" ht="15.75" customHeight="1" x14ac:dyDescent="0.2">
      <c r="E68" s="1"/>
    </row>
    <row r="69" spans="5:5" ht="15.75" customHeight="1" x14ac:dyDescent="0.2">
      <c r="E69" s="1"/>
    </row>
    <row r="70" spans="5:5" ht="15.75" customHeight="1" x14ac:dyDescent="0.2">
      <c r="E70" s="1"/>
    </row>
    <row r="71" spans="5:5" ht="15.75" customHeight="1" x14ac:dyDescent="0.2">
      <c r="E71" s="1"/>
    </row>
    <row r="72" spans="5:5" ht="15.75" customHeight="1" x14ac:dyDescent="0.2">
      <c r="E72" s="1"/>
    </row>
    <row r="73" spans="5:5" ht="15.75" customHeight="1" x14ac:dyDescent="0.2">
      <c r="E73" s="1"/>
    </row>
    <row r="74" spans="5:5" ht="15.75" customHeight="1" x14ac:dyDescent="0.2">
      <c r="E74" s="1"/>
    </row>
    <row r="75" spans="5:5" ht="15.75" customHeight="1" x14ac:dyDescent="0.2">
      <c r="E75" s="1"/>
    </row>
    <row r="76" spans="5:5" ht="15.75" customHeight="1" x14ac:dyDescent="0.2">
      <c r="E76" s="1"/>
    </row>
    <row r="77" spans="5:5" ht="15.75" customHeight="1" x14ac:dyDescent="0.2">
      <c r="E77" s="1"/>
    </row>
    <row r="78" spans="5:5" ht="15.75" customHeight="1" x14ac:dyDescent="0.2">
      <c r="E78" s="1"/>
    </row>
    <row r="79" spans="5:5" ht="15.75" customHeight="1" x14ac:dyDescent="0.2">
      <c r="E79" s="1"/>
    </row>
    <row r="80" spans="5:5" ht="15.75" customHeight="1" x14ac:dyDescent="0.2">
      <c r="E80" s="1"/>
    </row>
    <row r="81" spans="5:5" ht="15.75" customHeight="1" x14ac:dyDescent="0.2">
      <c r="E81" s="1"/>
    </row>
    <row r="82" spans="5:5" ht="15.75" customHeight="1" x14ac:dyDescent="0.2">
      <c r="E82" s="1"/>
    </row>
    <row r="83" spans="5:5" ht="15.75" customHeight="1" x14ac:dyDescent="0.2">
      <c r="E83" s="1"/>
    </row>
    <row r="84" spans="5:5" ht="15.75" customHeight="1" x14ac:dyDescent="0.2">
      <c r="E84" s="1"/>
    </row>
    <row r="85" spans="5:5" ht="15.75" customHeight="1" x14ac:dyDescent="0.2">
      <c r="E85" s="1"/>
    </row>
    <row r="86" spans="5:5" ht="15.75" customHeight="1" x14ac:dyDescent="0.2">
      <c r="E86" s="1"/>
    </row>
    <row r="87" spans="5:5" ht="15.75" customHeight="1" x14ac:dyDescent="0.2">
      <c r="E87" s="1"/>
    </row>
    <row r="88" spans="5:5" ht="15.75" customHeight="1" x14ac:dyDescent="0.2">
      <c r="E88" s="1"/>
    </row>
    <row r="89" spans="5:5" ht="15.75" customHeight="1" x14ac:dyDescent="0.2">
      <c r="E89" s="1"/>
    </row>
    <row r="90" spans="5:5" ht="15.75" customHeight="1" x14ac:dyDescent="0.2">
      <c r="E90" s="1"/>
    </row>
    <row r="91" spans="5:5" ht="15.75" customHeight="1" x14ac:dyDescent="0.2">
      <c r="E91" s="1"/>
    </row>
    <row r="92" spans="5:5" ht="15.75" customHeight="1" x14ac:dyDescent="0.2">
      <c r="E92" s="1"/>
    </row>
    <row r="93" spans="5:5" ht="15.75" customHeight="1" x14ac:dyDescent="0.2">
      <c r="E93" s="1"/>
    </row>
    <row r="94" spans="5:5" ht="15.75" customHeight="1" x14ac:dyDescent="0.2">
      <c r="E94" s="1"/>
    </row>
    <row r="95" spans="5:5" ht="15.75" customHeight="1" x14ac:dyDescent="0.2">
      <c r="E95" s="1"/>
    </row>
    <row r="96" spans="5:5" ht="15.75" customHeight="1" x14ac:dyDescent="0.2">
      <c r="E96" s="1"/>
    </row>
    <row r="97" spans="5:5" ht="15.75" customHeight="1" x14ac:dyDescent="0.2">
      <c r="E97" s="1"/>
    </row>
    <row r="98" spans="5:5" ht="15.75" customHeight="1" x14ac:dyDescent="0.2">
      <c r="E98" s="1"/>
    </row>
    <row r="99" spans="5:5" ht="15.75" customHeight="1" x14ac:dyDescent="0.2">
      <c r="E99" s="1"/>
    </row>
    <row r="100" spans="5:5" ht="15.75" customHeight="1" x14ac:dyDescent="0.2">
      <c r="E100" s="1"/>
    </row>
    <row r="101" spans="5:5" ht="15.75" customHeight="1" x14ac:dyDescent="0.2">
      <c r="E101" s="1"/>
    </row>
    <row r="102" spans="5:5" ht="15.75" customHeight="1" x14ac:dyDescent="0.2">
      <c r="E102" s="1"/>
    </row>
    <row r="103" spans="5:5" ht="15.75" customHeight="1" x14ac:dyDescent="0.2">
      <c r="E103" s="1"/>
    </row>
    <row r="104" spans="5:5" ht="15.75" customHeight="1" x14ac:dyDescent="0.2">
      <c r="E104" s="1"/>
    </row>
    <row r="105" spans="5:5" ht="15.75" customHeight="1" x14ac:dyDescent="0.2">
      <c r="E105" s="1"/>
    </row>
    <row r="106" spans="5:5" ht="15.75" customHeight="1" x14ac:dyDescent="0.2">
      <c r="E106" s="1"/>
    </row>
    <row r="107" spans="5:5" ht="15.75" customHeight="1" x14ac:dyDescent="0.2">
      <c r="E107" s="1"/>
    </row>
    <row r="108" spans="5:5" ht="15.75" customHeight="1" x14ac:dyDescent="0.2">
      <c r="E108" s="1"/>
    </row>
    <row r="109" spans="5:5" ht="15.75" customHeight="1" x14ac:dyDescent="0.2">
      <c r="E109" s="1"/>
    </row>
    <row r="110" spans="5:5" ht="15.75" customHeight="1" x14ac:dyDescent="0.2">
      <c r="E110" s="1"/>
    </row>
    <row r="111" spans="5:5" ht="15.75" customHeight="1" x14ac:dyDescent="0.2">
      <c r="E111" s="1"/>
    </row>
    <row r="112" spans="5:5" ht="15.75" customHeight="1" x14ac:dyDescent="0.2">
      <c r="E112" s="1"/>
    </row>
    <row r="113" spans="5:5" ht="15.75" customHeight="1" x14ac:dyDescent="0.2">
      <c r="E113" s="1"/>
    </row>
    <row r="114" spans="5:5" ht="15.75" customHeight="1" x14ac:dyDescent="0.2">
      <c r="E114" s="1"/>
    </row>
    <row r="115" spans="5:5" ht="15.75" customHeight="1" x14ac:dyDescent="0.2">
      <c r="E115" s="1"/>
    </row>
    <row r="116" spans="5:5" ht="15.75" customHeight="1" x14ac:dyDescent="0.2">
      <c r="E116" s="1"/>
    </row>
    <row r="117" spans="5:5" ht="15.75" customHeight="1" x14ac:dyDescent="0.2">
      <c r="E117" s="1"/>
    </row>
    <row r="118" spans="5:5" ht="15.75" customHeight="1" x14ac:dyDescent="0.2">
      <c r="E118" s="1"/>
    </row>
    <row r="119" spans="5:5" ht="15.75" customHeight="1" x14ac:dyDescent="0.2">
      <c r="E119" s="1"/>
    </row>
    <row r="120" spans="5:5" ht="15.75" customHeight="1" x14ac:dyDescent="0.2">
      <c r="E120" s="1"/>
    </row>
    <row r="121" spans="5:5" ht="15.75" customHeight="1" x14ac:dyDescent="0.2">
      <c r="E121" s="1"/>
    </row>
    <row r="122" spans="5:5" ht="15.75" customHeight="1" x14ac:dyDescent="0.2">
      <c r="E122" s="1"/>
    </row>
    <row r="123" spans="5:5" ht="15.75" customHeight="1" x14ac:dyDescent="0.2">
      <c r="E123" s="1"/>
    </row>
    <row r="124" spans="5:5" ht="15.75" customHeight="1" x14ac:dyDescent="0.2">
      <c r="E124" s="1"/>
    </row>
    <row r="125" spans="5:5" ht="15.75" customHeight="1" x14ac:dyDescent="0.2">
      <c r="E125" s="1"/>
    </row>
    <row r="126" spans="5:5" ht="15.75" customHeight="1" x14ac:dyDescent="0.2">
      <c r="E126" s="1"/>
    </row>
    <row r="127" spans="5:5" ht="15.75" customHeight="1" x14ac:dyDescent="0.2">
      <c r="E127" s="1"/>
    </row>
    <row r="128" spans="5:5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2022-04-11T09:11:40Z</dcterms:created>
  <dcterms:modified xsi:type="dcterms:W3CDTF">2023-07-08T07:14:00Z</dcterms:modified>
</cp:coreProperties>
</file>