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 Lin\Workspace\Academic\UCSD\SE 211\Homework\HW 3\files\"/>
    </mc:Choice>
  </mc:AlternateContent>
  <xr:revisionPtr revIDLastSave="0" documentId="13_ncr:1_{920217C7-259D-43BC-9642-A012851913B1}" xr6:coauthVersionLast="46" xr6:coauthVersionMax="46" xr10:uidLastSave="{00000000-0000-0000-0000-000000000000}"/>
  <bookViews>
    <workbookView xWindow="-1710" yWindow="5055" windowWidth="18045" windowHeight="14880" xr2:uid="{4AAC6789-39D6-4871-B531-AC32A37ECF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4" i="1"/>
  <c r="H15" i="1" s="1"/>
  <c r="H16" i="1" s="1"/>
  <c r="G16" i="1"/>
  <c r="G14" i="1"/>
  <c r="G15" i="1" s="1"/>
  <c r="H9" i="1"/>
  <c r="G9" i="1"/>
  <c r="G11" i="1" s="1"/>
  <c r="H11" i="1" s="1"/>
  <c r="H10" i="1" s="1"/>
  <c r="H2" i="1"/>
  <c r="H13" i="1"/>
  <c r="G12" i="1"/>
  <c r="G19" i="1" l="1"/>
  <c r="H17" i="1" s="1"/>
  <c r="H18" i="1" s="1"/>
  <c r="H19" i="1" s="1"/>
  <c r="H12" i="1"/>
</calcChain>
</file>

<file path=xl/sharedStrings.xml><?xml version="1.0" encoding="utf-8"?>
<sst xmlns="http://schemas.openxmlformats.org/spreadsheetml/2006/main" count="41" uniqueCount="29">
  <si>
    <t>Diameter</t>
  </si>
  <si>
    <t>in</t>
  </si>
  <si>
    <t>f'c</t>
  </si>
  <si>
    <t>fyl</t>
  </si>
  <si>
    <t>fyh</t>
  </si>
  <si>
    <t>Scale factor</t>
  </si>
  <si>
    <t>Applied Load</t>
  </si>
  <si>
    <t>Total Load</t>
  </si>
  <si>
    <t>spacing</t>
  </si>
  <si>
    <t>lbf</t>
  </si>
  <si>
    <t>Original</t>
  </si>
  <si>
    <t>Scaled</t>
  </si>
  <si>
    <t>psi</t>
  </si>
  <si>
    <t>Comments</t>
  </si>
  <si>
    <t>Units</t>
  </si>
  <si>
    <t>Should be the same</t>
  </si>
  <si>
    <t>in^2</t>
  </si>
  <si>
    <r>
      <t>As</t>
    </r>
    <r>
      <rPr>
        <vertAlign val="subscript"/>
        <sz val="11"/>
        <color theme="1"/>
        <rFont val="Calibri"/>
        <family val="2"/>
        <scheme val="minor"/>
      </rPr>
      <t>(Longitudinal)</t>
    </r>
  </si>
  <si>
    <t>Area Section</t>
  </si>
  <si>
    <r>
      <t>ρ</t>
    </r>
    <r>
      <rPr>
        <vertAlign val="subscript"/>
        <sz val="11"/>
        <color theme="1"/>
        <rFont val="Calibri"/>
        <family val="2"/>
        <scheme val="minor"/>
      </rPr>
      <t>L</t>
    </r>
  </si>
  <si>
    <r>
      <t>As</t>
    </r>
    <r>
      <rPr>
        <vertAlign val="subscript"/>
        <sz val="11"/>
        <color theme="1"/>
        <rFont val="Calibri"/>
        <family val="2"/>
        <scheme val="minor"/>
      </rPr>
      <t>hoop</t>
    </r>
  </si>
  <si>
    <t>Height of Column</t>
  </si>
  <si>
    <t>P/Ag/f'c</t>
  </si>
  <si>
    <t>in^3</t>
  </si>
  <si>
    <r>
      <t>Is scaled by (</t>
    </r>
    <r>
      <rPr>
        <b/>
        <sz val="11"/>
        <color theme="1"/>
        <rFont val="Calibri"/>
        <family val="2"/>
        <scheme val="minor"/>
      </rPr>
      <t>0.5^3</t>
    </r>
    <r>
      <rPr>
        <sz val="11"/>
        <color theme="1"/>
        <rFont val="Calibri"/>
        <family val="2"/>
        <scheme val="minor"/>
      </rPr>
      <t>)</t>
    </r>
  </si>
  <si>
    <r>
      <t>Is scaled by (</t>
    </r>
    <r>
      <rPr>
        <b/>
        <sz val="11"/>
        <color theme="1"/>
        <rFont val="Calibri"/>
        <family val="2"/>
        <scheme val="minor"/>
      </rPr>
      <t>0.5^2</t>
    </r>
    <r>
      <rPr>
        <sz val="11"/>
        <color theme="1"/>
        <rFont val="Calibri"/>
        <family val="2"/>
        <scheme val="minor"/>
      </rPr>
      <t>)</t>
    </r>
  </si>
  <si>
    <t>Parameters</t>
  </si>
  <si>
    <t>Volume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</si>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</sst>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7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167" fontId="0" fillId="0" borderId="3" xfId="1" applyNumberFormat="1" applyFont="1" applyBorder="1" applyAlignment="1">
      <alignment horizontal="right"/>
    </xf>
    <xf numFmtId="167" fontId="0" fillId="0" borderId="5" xfId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176" fontId="0" fillId="0" borderId="7" xfId="2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right"/>
    </xf>
    <xf numFmtId="167" fontId="0" fillId="0" borderId="9" xfId="1" applyNumberFormat="1" applyFont="1" applyBorder="1" applyAlignment="1">
      <alignment horizontal="right"/>
    </xf>
    <xf numFmtId="167" fontId="0" fillId="0" borderId="10" xfId="1" applyNumberFormat="1" applyFont="1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10" xfId="0" applyNumberFormat="1" applyBorder="1" applyAlignment="1">
      <alignment horizontal="right"/>
    </xf>
    <xf numFmtId="10" fontId="0" fillId="0" borderId="10" xfId="0" applyNumberFormat="1" applyBorder="1" applyAlignment="1">
      <alignment horizontal="right"/>
    </xf>
    <xf numFmtId="176" fontId="0" fillId="0" borderId="11" xfId="2" applyNumberFormat="1" applyFont="1" applyBorder="1" applyAlignment="1">
      <alignment horizontal="right"/>
    </xf>
    <xf numFmtId="167" fontId="0" fillId="0" borderId="4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09B0-18EF-48F4-8AAC-2D5E63326675}">
  <dimension ref="F1:J19"/>
  <sheetViews>
    <sheetView tabSelected="1" zoomScale="130" zoomScaleNormal="130" workbookViewId="0">
      <selection activeCell="F4" sqref="F4:J19"/>
    </sheetView>
  </sheetViews>
  <sheetFormatPr defaultRowHeight="15" x14ac:dyDescent="0.25"/>
  <cols>
    <col min="1" max="1" width="9.7109375" customWidth="1"/>
    <col min="6" max="6" width="15.7109375" bestFit="1" customWidth="1"/>
    <col min="7" max="8" width="11.140625" bestFit="1" customWidth="1"/>
    <col min="10" max="10" width="18.7109375" bestFit="1" customWidth="1"/>
  </cols>
  <sheetData>
    <row r="1" spans="6:10" x14ac:dyDescent="0.25">
      <c r="H1" t="s">
        <v>5</v>
      </c>
    </row>
    <row r="2" spans="6:10" x14ac:dyDescent="0.25">
      <c r="H2">
        <f>H8/G8</f>
        <v>0.5</v>
      </c>
    </row>
    <row r="4" spans="6:10" x14ac:dyDescent="0.25">
      <c r="F4" s="7" t="s">
        <v>26</v>
      </c>
      <c r="G4" s="14" t="s">
        <v>10</v>
      </c>
      <c r="H4" s="15" t="s">
        <v>11</v>
      </c>
      <c r="I4" s="7" t="s">
        <v>14</v>
      </c>
      <c r="J4" s="7" t="s">
        <v>13</v>
      </c>
    </row>
    <row r="5" spans="6:10" x14ac:dyDescent="0.25">
      <c r="F5" s="1" t="s">
        <v>2</v>
      </c>
      <c r="G5" s="16">
        <v>6000</v>
      </c>
      <c r="H5" s="8">
        <v>6000</v>
      </c>
      <c r="I5" s="4" t="s">
        <v>12</v>
      </c>
      <c r="J5" s="4" t="s">
        <v>15</v>
      </c>
    </row>
    <row r="6" spans="6:10" x14ac:dyDescent="0.25">
      <c r="F6" s="2" t="s">
        <v>3</v>
      </c>
      <c r="G6" s="17">
        <v>74000</v>
      </c>
      <c r="H6" s="9">
        <v>74000</v>
      </c>
      <c r="I6" s="5" t="s">
        <v>12</v>
      </c>
      <c r="J6" s="5" t="s">
        <v>15</v>
      </c>
    </row>
    <row r="7" spans="6:10" x14ac:dyDescent="0.25">
      <c r="F7" s="2" t="s">
        <v>4</v>
      </c>
      <c r="G7" s="17">
        <v>60400</v>
      </c>
      <c r="H7" s="9">
        <v>60400</v>
      </c>
      <c r="I7" s="5" t="s">
        <v>12</v>
      </c>
      <c r="J7" s="5" t="s">
        <v>15</v>
      </c>
    </row>
    <row r="8" spans="6:10" x14ac:dyDescent="0.25">
      <c r="F8" s="2" t="s">
        <v>0</v>
      </c>
      <c r="G8" s="18">
        <v>48</v>
      </c>
      <c r="H8" s="10">
        <v>24</v>
      </c>
      <c r="I8" s="5" t="s">
        <v>1</v>
      </c>
      <c r="J8" s="5"/>
    </row>
    <row r="9" spans="6:10" x14ac:dyDescent="0.25">
      <c r="F9" s="2" t="s">
        <v>18</v>
      </c>
      <c r="G9" s="19">
        <f>G8^2*PI()/4</f>
        <v>1809.5573684677208</v>
      </c>
      <c r="H9" s="11">
        <f>H8^2*PI()/4</f>
        <v>452.38934211693021</v>
      </c>
      <c r="I9" s="5" t="s">
        <v>16</v>
      </c>
      <c r="J9" s="5" t="s">
        <v>25</v>
      </c>
    </row>
    <row r="10" spans="6:10" ht="18" x14ac:dyDescent="0.35">
      <c r="F10" s="2" t="s">
        <v>17</v>
      </c>
      <c r="G10" s="18">
        <v>28.08</v>
      </c>
      <c r="H10" s="10">
        <f>H11*H9</f>
        <v>7.02</v>
      </c>
      <c r="I10" s="5" t="s">
        <v>16</v>
      </c>
      <c r="J10" s="5" t="s">
        <v>25</v>
      </c>
    </row>
    <row r="11" spans="6:10" ht="18" x14ac:dyDescent="0.35">
      <c r="F11" s="2" t="s">
        <v>19</v>
      </c>
      <c r="G11" s="20">
        <f>G10/G9</f>
        <v>1.5517606951459794E-2</v>
      </c>
      <c r="H11" s="12">
        <f>G11</f>
        <v>1.5517606951459794E-2</v>
      </c>
      <c r="I11" s="5"/>
      <c r="J11" s="5"/>
    </row>
    <row r="12" spans="6:10" ht="18" x14ac:dyDescent="0.35">
      <c r="F12" s="2" t="s">
        <v>20</v>
      </c>
      <c r="G12" s="18">
        <f>2*0.31</f>
        <v>0.62</v>
      </c>
      <c r="H12" s="10">
        <f>G12*H2^2</f>
        <v>0.155</v>
      </c>
      <c r="I12" s="5" t="s">
        <v>16</v>
      </c>
      <c r="J12" s="5" t="s">
        <v>25</v>
      </c>
    </row>
    <row r="13" spans="6:10" x14ac:dyDescent="0.25">
      <c r="F13" s="2" t="s">
        <v>8</v>
      </c>
      <c r="G13" s="18">
        <v>6</v>
      </c>
      <c r="H13" s="10">
        <f>3</f>
        <v>3</v>
      </c>
      <c r="I13" s="5" t="s">
        <v>1</v>
      </c>
      <c r="J13" s="5"/>
    </row>
    <row r="14" spans="6:10" x14ac:dyDescent="0.25">
      <c r="F14" s="2" t="s">
        <v>21</v>
      </c>
      <c r="G14" s="18">
        <f>24*12</f>
        <v>288</v>
      </c>
      <c r="H14" s="10">
        <f>12*12</f>
        <v>144</v>
      </c>
      <c r="I14" s="5" t="s">
        <v>1</v>
      </c>
      <c r="J14" s="5"/>
    </row>
    <row r="15" spans="6:10" x14ac:dyDescent="0.25">
      <c r="F15" s="2" t="s">
        <v>27</v>
      </c>
      <c r="G15" s="17">
        <f>G14*G9</f>
        <v>521152.52211870358</v>
      </c>
      <c r="H15" s="9">
        <f>H14*H9</f>
        <v>65144.065264837947</v>
      </c>
      <c r="I15" s="5" t="s">
        <v>23</v>
      </c>
      <c r="J15" s="5" t="s">
        <v>24</v>
      </c>
    </row>
    <row r="16" spans="6:10" x14ac:dyDescent="0.25">
      <c r="F16" s="2" t="s">
        <v>28</v>
      </c>
      <c r="G16" s="22">
        <f>G15*150/12^3</f>
        <v>45238.93421169302</v>
      </c>
      <c r="H16" s="22">
        <f>H15*150/12^3</f>
        <v>5654.8667764616275</v>
      </c>
      <c r="I16" s="5" t="s">
        <v>9</v>
      </c>
      <c r="J16" s="5"/>
    </row>
    <row r="17" spans="6:10" x14ac:dyDescent="0.25">
      <c r="F17" s="2" t="s">
        <v>6</v>
      </c>
      <c r="G17" s="17">
        <v>522000</v>
      </c>
      <c r="H17" s="9">
        <f>G19*H9*H5-H16</f>
        <v>136154.8667764616</v>
      </c>
      <c r="I17" s="5" t="s">
        <v>9</v>
      </c>
      <c r="J17" s="5"/>
    </row>
    <row r="18" spans="6:10" x14ac:dyDescent="0.25">
      <c r="F18" s="2" t="s">
        <v>7</v>
      </c>
      <c r="G18" s="17">
        <f>G17+G16</f>
        <v>567238.93421169301</v>
      </c>
      <c r="H18" s="9">
        <f>H17+H16</f>
        <v>141809.73355292322</v>
      </c>
      <c r="I18" s="5" t="s">
        <v>9</v>
      </c>
      <c r="J18" s="5"/>
    </row>
    <row r="19" spans="6:10" x14ac:dyDescent="0.25">
      <c r="F19" s="3" t="s">
        <v>22</v>
      </c>
      <c r="G19" s="21">
        <f>G18/G9/G5</f>
        <v>5.224472239234338E-2</v>
      </c>
      <c r="H19" s="13">
        <f>H18/H9/H5</f>
        <v>5.2244722392343373E-2</v>
      </c>
      <c r="I19" s="6"/>
      <c r="J1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Lin</dc:creator>
  <cp:lastModifiedBy>Louis Lin</cp:lastModifiedBy>
  <cp:lastPrinted>2021-02-07T21:59:45Z</cp:lastPrinted>
  <dcterms:created xsi:type="dcterms:W3CDTF">2021-02-07T03:50:45Z</dcterms:created>
  <dcterms:modified xsi:type="dcterms:W3CDTF">2021-02-07T22:07:04Z</dcterms:modified>
</cp:coreProperties>
</file>