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Results/solubility-comparison/"/>
    </mc:Choice>
  </mc:AlternateContent>
  <xr:revisionPtr revIDLastSave="93" documentId="11_F25DC773A252ABDACC1048DB599F527C5BDE58E9" xr6:coauthVersionLast="47" xr6:coauthVersionMax="47" xr10:uidLastSave="{78BC730E-BFBB-40AF-8939-E75DDB38ACB3}"/>
  <bookViews>
    <workbookView xWindow="54405" yWindow="10965" windowWidth="15915" windowHeight="11295" activeTab="2" xr2:uid="{00000000-000D-0000-FFFF-FFFF00000000}"/>
  </bookViews>
  <sheets>
    <sheet name="FVT" sheetId="1" r:id="rId1"/>
    <sheet name="timelag" sheetId="2" r:id="rId2"/>
    <sheet name="sorption_exp" sheetId="3" r:id="rId3"/>
    <sheet name="lit" sheetId="4" r:id="rId4"/>
    <sheet name="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3" i="2"/>
  <c r="F4" i="2"/>
  <c r="F5" i="2"/>
  <c r="F6" i="2"/>
  <c r="F7" i="2"/>
  <c r="F8" i="2"/>
  <c r="F9" i="2"/>
  <c r="F10" i="2"/>
  <c r="F11" i="2"/>
  <c r="F2" i="2"/>
  <c r="I3" i="2"/>
  <c r="I2" i="2"/>
  <c r="F3" i="1"/>
  <c r="F4" i="1"/>
  <c r="F5" i="1"/>
  <c r="F6" i="1"/>
  <c r="F7" i="1"/>
  <c r="F8" i="1"/>
  <c r="F9" i="1"/>
  <c r="F10" i="1"/>
  <c r="F11" i="1"/>
  <c r="F2" i="1"/>
  <c r="I3" i="1"/>
  <c r="I2" i="1"/>
</calcChain>
</file>

<file path=xl/sharedStrings.xml><?xml version="1.0" encoding="utf-8"?>
<sst xmlns="http://schemas.openxmlformats.org/spreadsheetml/2006/main" count="65" uniqueCount="27">
  <si>
    <t>pressure / bar</t>
  </si>
  <si>
    <t>solubility / cm^3(STP) cm^-3</t>
  </si>
  <si>
    <t>exp</t>
  </si>
  <si>
    <t>RUN_H_25C-100bar_7.xlsx</t>
  </si>
  <si>
    <t>RUN_H_25C-100bar_8.xlsx</t>
  </si>
  <si>
    <t>RUN_H_25C-100bar_9.xlsx</t>
  </si>
  <si>
    <t>omega_c</t>
  </si>
  <si>
    <t>RUN_H_25C-200bar_2.xlsx</t>
  </si>
  <si>
    <t>RUN_H_25C-50bar.xlsx</t>
  </si>
  <si>
    <t>RUN_H_50C-100bar_2.xlsx</t>
  </si>
  <si>
    <t>RUN_H_50C-200bar.xlsx</t>
  </si>
  <si>
    <t>RUN_H_50C-50bar.xlsx</t>
  </si>
  <si>
    <t>RUN_H_75C-100bar.xlsx</t>
  </si>
  <si>
    <t>RUN_H_75C-50bar.xlsx</t>
  </si>
  <si>
    <t>factor_cm^3(STP)_gCO2</t>
  </si>
  <si>
    <t>factor_cm^-3_g^-1</t>
  </si>
  <si>
    <t>solubility_am / g-co2/g_pol_amor</t>
  </si>
  <si>
    <t>temperature / C</t>
  </si>
  <si>
    <t>_pressure / bar</t>
  </si>
  <si>
    <t>T / °C</t>
  </si>
  <si>
    <t>p / MPa</t>
  </si>
  <si>
    <t>p / bar</t>
  </si>
  <si>
    <t>S_am / g/g_am</t>
  </si>
  <si>
    <t>Type</t>
  </si>
  <si>
    <t>Von Solms 2004</t>
  </si>
  <si>
    <t>timelag</t>
  </si>
  <si>
    <t>FVT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</si>
</sst>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F2" activeCellId="1" sqref="B2:D11 F2:F11"/>
    </sheetView>
  </sheetViews>
  <sheetFormatPr defaultRowHeight="14.6" x14ac:dyDescent="0.4"/>
  <cols>
    <col min="1" max="1" width="22.84375" bestFit="1" customWidth="1"/>
    <col min="8" max="8" width="20.921875" bestFit="1" customWidth="1"/>
  </cols>
  <sheetData>
    <row r="1" spans="1:9" x14ac:dyDescent="0.4">
      <c r="A1" t="s">
        <v>2</v>
      </c>
      <c r="B1" t="s">
        <v>17</v>
      </c>
      <c r="C1" t="s">
        <v>0</v>
      </c>
      <c r="D1" t="s">
        <v>6</v>
      </c>
      <c r="E1" t="s">
        <v>1</v>
      </c>
      <c r="F1" t="s">
        <v>16</v>
      </c>
    </row>
    <row r="2" spans="1:9" x14ac:dyDescent="0.4">
      <c r="A2" t="s">
        <v>3</v>
      </c>
      <c r="B2">
        <v>25</v>
      </c>
      <c r="C2">
        <v>100</v>
      </c>
      <c r="D2">
        <v>0.64759999999999995</v>
      </c>
      <c r="E2">
        <v>10.180381766181684</v>
      </c>
      <c r="F2">
        <f>E2*$I$2*$I$3/(1-D2)</f>
        <v>6.0367747208459464E-2</v>
      </c>
      <c r="H2" t="s">
        <v>14</v>
      </c>
      <c r="I2">
        <f>44/22400</f>
        <v>1.9642857142857144E-3</v>
      </c>
    </row>
    <row r="3" spans="1:9" x14ac:dyDescent="0.4">
      <c r="A3" t="s">
        <v>4</v>
      </c>
      <c r="B3">
        <v>25</v>
      </c>
      <c r="C3">
        <v>100</v>
      </c>
      <c r="D3">
        <v>0.64759999999999995</v>
      </c>
      <c r="E3">
        <v>10.898375242344887</v>
      </c>
      <c r="F3">
        <f t="shared" ref="F3:F11" si="0">E3*$I$2*$I$3/(1-D3)</f>
        <v>6.4625313345156532E-2</v>
      </c>
      <c r="H3" t="s">
        <v>15</v>
      </c>
      <c r="I3">
        <f>1/0.94</f>
        <v>1.0638297872340425</v>
      </c>
    </row>
    <row r="4" spans="1:9" x14ac:dyDescent="0.4">
      <c r="A4" t="s">
        <v>5</v>
      </c>
      <c r="B4">
        <v>25</v>
      </c>
      <c r="C4">
        <v>100</v>
      </c>
      <c r="D4">
        <v>0.64759999999999995</v>
      </c>
      <c r="E4">
        <v>10.204238289925419</v>
      </c>
      <c r="F4">
        <f t="shared" si="0"/>
        <v>6.0509211902781489E-2</v>
      </c>
    </row>
    <row r="5" spans="1:9" x14ac:dyDescent="0.4">
      <c r="A5" t="s">
        <v>7</v>
      </c>
      <c r="B5">
        <v>25</v>
      </c>
      <c r="C5">
        <v>200</v>
      </c>
      <c r="D5">
        <v>0.64759999999999995</v>
      </c>
      <c r="E5">
        <v>12.409643038071525</v>
      </c>
      <c r="F5">
        <f t="shared" si="0"/>
        <v>7.358684684675619E-2</v>
      </c>
    </row>
    <row r="6" spans="1:9" x14ac:dyDescent="0.4">
      <c r="A6" t="s">
        <v>8</v>
      </c>
      <c r="B6">
        <v>25</v>
      </c>
      <c r="C6">
        <v>50</v>
      </c>
      <c r="D6">
        <v>0.64759999999999995</v>
      </c>
      <c r="E6">
        <v>8.8727238718945483</v>
      </c>
      <c r="F6">
        <f t="shared" si="0"/>
        <v>5.261358208866946E-2</v>
      </c>
    </row>
    <row r="7" spans="1:9" x14ac:dyDescent="0.4">
      <c r="A7" t="s">
        <v>9</v>
      </c>
      <c r="B7">
        <v>50</v>
      </c>
      <c r="C7">
        <v>100</v>
      </c>
      <c r="D7">
        <v>0.62939999999999996</v>
      </c>
      <c r="E7">
        <v>12.346437857785251</v>
      </c>
      <c r="F7">
        <f t="shared" si="0"/>
        <v>6.9616640945573835E-2</v>
      </c>
    </row>
    <row r="8" spans="1:9" x14ac:dyDescent="0.4">
      <c r="A8" t="s">
        <v>10</v>
      </c>
      <c r="B8">
        <v>50</v>
      </c>
      <c r="C8">
        <v>200</v>
      </c>
      <c r="D8">
        <v>0.62939999999999996</v>
      </c>
      <c r="E8">
        <v>15.44291109801172</v>
      </c>
      <c r="F8">
        <f t="shared" si="0"/>
        <v>8.7076419081216008E-2</v>
      </c>
    </row>
    <row r="9" spans="1:9" x14ac:dyDescent="0.4">
      <c r="A9" t="s">
        <v>11</v>
      </c>
      <c r="B9">
        <v>50</v>
      </c>
      <c r="C9">
        <v>50</v>
      </c>
      <c r="D9">
        <v>0.62939999999999996</v>
      </c>
      <c r="E9">
        <v>7.7750203175725829</v>
      </c>
      <c r="F9">
        <f t="shared" si="0"/>
        <v>4.3840239915975826E-2</v>
      </c>
    </row>
    <row r="10" spans="1:9" x14ac:dyDescent="0.4">
      <c r="A10" t="s">
        <v>12</v>
      </c>
      <c r="B10">
        <v>75</v>
      </c>
      <c r="C10">
        <v>100</v>
      </c>
      <c r="D10">
        <v>0.60260000000000002</v>
      </c>
      <c r="E10">
        <v>12.027414687410708</v>
      </c>
      <c r="F10">
        <f t="shared" si="0"/>
        <v>6.3244276227047716E-2</v>
      </c>
    </row>
    <row r="11" spans="1:9" x14ac:dyDescent="0.4">
      <c r="A11" t="s">
        <v>13</v>
      </c>
      <c r="B11">
        <v>75</v>
      </c>
      <c r="C11">
        <v>50</v>
      </c>
      <c r="D11">
        <v>0.60260000000000002</v>
      </c>
      <c r="E11">
        <v>6.5173684957514499</v>
      </c>
      <c r="F11">
        <f t="shared" si="0"/>
        <v>3.4270561390903509E-2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2CEB-9DB3-4D67-A57E-182B742E73B1}">
  <dimension ref="A1:I11"/>
  <sheetViews>
    <sheetView workbookViewId="0">
      <selection activeCell="F2" activeCellId="1" sqref="B2:D11 F2:F11"/>
    </sheetView>
  </sheetViews>
  <sheetFormatPr defaultRowHeight="14.6" x14ac:dyDescent="0.4"/>
  <sheetData>
    <row r="1" spans="1:9" x14ac:dyDescent="0.4">
      <c r="A1" t="s">
        <v>2</v>
      </c>
      <c r="B1" t="s">
        <v>17</v>
      </c>
      <c r="C1" t="s">
        <v>0</v>
      </c>
      <c r="D1" t="s">
        <v>6</v>
      </c>
      <c r="E1" t="s">
        <v>1</v>
      </c>
      <c r="F1" t="s">
        <v>16</v>
      </c>
    </row>
    <row r="2" spans="1:9" x14ac:dyDescent="0.4">
      <c r="A2" t="s">
        <v>3</v>
      </c>
      <c r="B2">
        <v>25</v>
      </c>
      <c r="C2">
        <v>100</v>
      </c>
      <c r="D2">
        <v>0.64759999999999995</v>
      </c>
      <c r="E2">
        <v>12.7362134661676</v>
      </c>
      <c r="F2">
        <f>E2*$I$2*$I$3/(1-D2)</f>
        <v>7.5523348001806309E-2</v>
      </c>
      <c r="H2" t="s">
        <v>14</v>
      </c>
      <c r="I2">
        <f>44/22400</f>
        <v>1.9642857142857144E-3</v>
      </c>
    </row>
    <row r="3" spans="1:9" x14ac:dyDescent="0.4">
      <c r="A3" t="s">
        <v>4</v>
      </c>
      <c r="B3">
        <v>25</v>
      </c>
      <c r="C3">
        <v>100</v>
      </c>
      <c r="D3">
        <v>0.64759999999999995</v>
      </c>
      <c r="E3">
        <v>13.3307433843824</v>
      </c>
      <c r="F3">
        <f t="shared" ref="F3:F11" si="0">E3*$I$2*$I$3/(1-D3)</f>
        <v>7.9048798484408253E-2</v>
      </c>
      <c r="H3" t="s">
        <v>15</v>
      </c>
      <c r="I3">
        <f>1/0.94</f>
        <v>1.0638297872340425</v>
      </c>
    </row>
    <row r="4" spans="1:9" x14ac:dyDescent="0.4">
      <c r="A4" t="s">
        <v>5</v>
      </c>
      <c r="B4">
        <v>25</v>
      </c>
      <c r="C4">
        <v>100</v>
      </c>
      <c r="D4">
        <v>0.64759999999999995</v>
      </c>
      <c r="E4">
        <v>13.2269340042591</v>
      </c>
      <c r="F4">
        <f t="shared" si="0"/>
        <v>7.8433228404515193E-2</v>
      </c>
    </row>
    <row r="5" spans="1:9" x14ac:dyDescent="0.4">
      <c r="A5" t="s">
        <v>7</v>
      </c>
      <c r="B5">
        <v>25</v>
      </c>
      <c r="C5">
        <v>200</v>
      </c>
      <c r="D5">
        <v>0.64759999999999995</v>
      </c>
      <c r="E5">
        <v>14.8878673714611</v>
      </c>
      <c r="F5">
        <f t="shared" si="0"/>
        <v>8.8282250567360124E-2</v>
      </c>
    </row>
    <row r="6" spans="1:9" x14ac:dyDescent="0.4">
      <c r="A6" t="s">
        <v>8</v>
      </c>
      <c r="B6">
        <v>25</v>
      </c>
      <c r="C6">
        <v>50</v>
      </c>
      <c r="D6">
        <v>0.64759999999999995</v>
      </c>
      <c r="E6">
        <v>10.552890954062301</v>
      </c>
      <c r="F6">
        <f t="shared" si="0"/>
        <v>6.2576656560121222E-2</v>
      </c>
    </row>
    <row r="7" spans="1:9" x14ac:dyDescent="0.4">
      <c r="A7" t="s">
        <v>9</v>
      </c>
      <c r="B7">
        <v>50</v>
      </c>
      <c r="C7">
        <v>100</v>
      </c>
      <c r="D7">
        <v>0.62939999999999996</v>
      </c>
      <c r="E7">
        <v>14.5912811693591</v>
      </c>
      <c r="F7">
        <f t="shared" si="0"/>
        <v>8.2274417431474636E-2</v>
      </c>
    </row>
    <row r="8" spans="1:9" x14ac:dyDescent="0.4">
      <c r="A8" t="s">
        <v>10</v>
      </c>
      <c r="B8">
        <v>50</v>
      </c>
      <c r="C8">
        <v>200</v>
      </c>
      <c r="D8">
        <v>0.62939999999999996</v>
      </c>
      <c r="E8">
        <v>18.325857605187199</v>
      </c>
      <c r="F8">
        <f t="shared" si="0"/>
        <v>0.10333220509554208</v>
      </c>
    </row>
    <row r="9" spans="1:9" x14ac:dyDescent="0.4">
      <c r="A9" t="s">
        <v>11</v>
      </c>
      <c r="B9">
        <v>50</v>
      </c>
      <c r="C9">
        <v>50</v>
      </c>
      <c r="D9">
        <v>0.62939999999999996</v>
      </c>
      <c r="E9">
        <v>8.8414432304331694</v>
      </c>
      <c r="F9">
        <f t="shared" si="0"/>
        <v>4.985337357249317E-2</v>
      </c>
    </row>
    <row r="10" spans="1:9" x14ac:dyDescent="0.4">
      <c r="A10" t="s">
        <v>12</v>
      </c>
      <c r="B10">
        <v>75</v>
      </c>
      <c r="C10">
        <v>100</v>
      </c>
      <c r="D10">
        <v>0.60260000000000002</v>
      </c>
      <c r="E10">
        <v>16.5809725763214</v>
      </c>
      <c r="F10">
        <f t="shared" si="0"/>
        <v>8.7188447142145575E-2</v>
      </c>
    </row>
    <row r="11" spans="1:9" x14ac:dyDescent="0.4">
      <c r="A11" t="s">
        <v>13</v>
      </c>
      <c r="B11">
        <v>75</v>
      </c>
      <c r="C11">
        <v>50</v>
      </c>
      <c r="D11">
        <v>0.60260000000000002</v>
      </c>
      <c r="E11">
        <v>8.4660457684693</v>
      </c>
      <c r="F11">
        <f t="shared" si="0"/>
        <v>4.4517375599624341E-2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EDE1-887F-4883-8614-35CE7B8CC3C3}">
  <dimension ref="A1:D4"/>
  <sheetViews>
    <sheetView tabSelected="1" workbookViewId="0">
      <selection activeCell="D2" sqref="D2:D4"/>
    </sheetView>
  </sheetViews>
  <sheetFormatPr defaultRowHeight="14.6" x14ac:dyDescent="0.4"/>
  <sheetData>
    <row r="1" spans="1:4" x14ac:dyDescent="0.4">
      <c r="A1" t="s">
        <v>17</v>
      </c>
      <c r="B1" t="s">
        <v>0</v>
      </c>
      <c r="C1" t="s">
        <v>18</v>
      </c>
      <c r="D1" t="s">
        <v>16</v>
      </c>
    </row>
    <row r="2" spans="1:4" x14ac:dyDescent="0.4">
      <c r="A2" s="1">
        <v>25</v>
      </c>
      <c r="B2" s="2">
        <v>50.082400000000007</v>
      </c>
      <c r="C2" s="2">
        <v>50</v>
      </c>
      <c r="D2" s="6">
        <v>5.2210534664097898E-2</v>
      </c>
    </row>
    <row r="3" spans="1:4" x14ac:dyDescent="0.4">
      <c r="A3" s="1">
        <v>50</v>
      </c>
      <c r="B3" s="2">
        <v>50.037400000000005</v>
      </c>
      <c r="C3" s="2">
        <v>50</v>
      </c>
      <c r="D3" s="6">
        <v>3.3760240053465729E-2</v>
      </c>
    </row>
    <row r="4" spans="1:4" x14ac:dyDescent="0.4">
      <c r="A4" s="1">
        <v>50</v>
      </c>
      <c r="B4" s="2">
        <v>101.03760000000001</v>
      </c>
      <c r="C4" s="2">
        <v>100</v>
      </c>
      <c r="D4" s="6">
        <v>6.565364775797948E-2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8495-2DDE-4D82-9FD7-B9DBC6696604}">
  <dimension ref="A1:E8"/>
  <sheetViews>
    <sheetView workbookViewId="0">
      <selection sqref="A1:E8"/>
    </sheetView>
  </sheetViews>
  <sheetFormatPr defaultRowHeight="14.6" x14ac:dyDescent="0.4"/>
  <sheetData>
    <row r="1" spans="1:5" x14ac:dyDescent="0.4">
      <c r="A1" s="3" t="s">
        <v>19</v>
      </c>
      <c r="B1" s="4" t="s">
        <v>20</v>
      </c>
      <c r="C1" s="4" t="s">
        <v>21</v>
      </c>
      <c r="D1" s="5" t="s">
        <v>22</v>
      </c>
      <c r="E1" t="s">
        <v>23</v>
      </c>
    </row>
    <row r="2" spans="1:5" x14ac:dyDescent="0.4">
      <c r="A2" s="1">
        <v>25</v>
      </c>
      <c r="B2" s="2">
        <v>2.19441199241871</v>
      </c>
      <c r="C2" s="2">
        <f t="shared" ref="C2:C8" si="0">B2*10</f>
        <v>21.944119924187099</v>
      </c>
      <c r="D2" s="2">
        <v>3.2826582232816502E-2</v>
      </c>
      <c r="E2" t="s">
        <v>24</v>
      </c>
    </row>
    <row r="3" spans="1:5" x14ac:dyDescent="0.4">
      <c r="A3" s="1">
        <v>25</v>
      </c>
      <c r="B3" s="2">
        <v>2.39655928360727</v>
      </c>
      <c r="C3" s="2">
        <f t="shared" si="0"/>
        <v>23.965592836072702</v>
      </c>
      <c r="D3" s="2">
        <v>3.6324324774323499E-2</v>
      </c>
      <c r="E3" t="s">
        <v>24</v>
      </c>
    </row>
    <row r="4" spans="1:5" x14ac:dyDescent="0.4">
      <c r="A4" s="1">
        <v>25</v>
      </c>
      <c r="B4" s="2">
        <v>3.15291332857884</v>
      </c>
      <c r="C4" s="2">
        <f t="shared" si="0"/>
        <v>31.529133285788401</v>
      </c>
      <c r="D4" s="2">
        <v>4.5447426330818198E-2</v>
      </c>
      <c r="E4" t="s">
        <v>24</v>
      </c>
    </row>
    <row r="5" spans="1:5" x14ac:dyDescent="0.4">
      <c r="A5" s="1">
        <v>25</v>
      </c>
      <c r="B5" s="2">
        <v>3.9323317451111501</v>
      </c>
      <c r="C5" s="2">
        <f t="shared" si="0"/>
        <v>39.3233174511115</v>
      </c>
      <c r="D5" s="2">
        <v>5.4374724234864398E-2</v>
      </c>
      <c r="E5" t="s">
        <v>24</v>
      </c>
    </row>
    <row r="6" spans="1:5" x14ac:dyDescent="0.4">
      <c r="A6" s="1">
        <v>50</v>
      </c>
      <c r="B6" s="2">
        <v>2.2401036738159701</v>
      </c>
      <c r="C6" s="2">
        <f t="shared" si="0"/>
        <v>22.4010367381597</v>
      </c>
      <c r="D6" s="2">
        <v>2.5616812030158601E-2</v>
      </c>
      <c r="E6" t="s">
        <v>24</v>
      </c>
    </row>
    <row r="7" spans="1:5" x14ac:dyDescent="0.4">
      <c r="A7" s="1">
        <v>50</v>
      </c>
      <c r="B7" s="2">
        <v>2.9269773921151199</v>
      </c>
      <c r="C7" s="2">
        <f t="shared" si="0"/>
        <v>29.269773921151199</v>
      </c>
      <c r="D7" s="2">
        <v>3.0846817496898899E-2</v>
      </c>
      <c r="E7" t="s">
        <v>24</v>
      </c>
    </row>
    <row r="8" spans="1:5" x14ac:dyDescent="0.4">
      <c r="A8" s="1">
        <v>50</v>
      </c>
      <c r="B8" s="2">
        <v>4.0178709682790297</v>
      </c>
      <c r="C8" s="2">
        <f t="shared" si="0"/>
        <v>40.178709682790299</v>
      </c>
      <c r="D8" s="2">
        <v>3.8786605653774897E-2</v>
      </c>
      <c r="E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5641-7ABD-4BC3-99FB-D11A81B0D5A2}">
  <dimension ref="A1:D14"/>
  <sheetViews>
    <sheetView workbookViewId="0">
      <selection activeCell="G37" sqref="G37"/>
    </sheetView>
  </sheetViews>
  <sheetFormatPr defaultRowHeight="14.6" x14ac:dyDescent="0.4"/>
  <sheetData>
    <row r="1" spans="1:4" x14ac:dyDescent="0.4">
      <c r="A1" s="3" t="s">
        <v>19</v>
      </c>
      <c r="B1" s="4" t="s">
        <v>21</v>
      </c>
      <c r="C1" s="5" t="s">
        <v>22</v>
      </c>
      <c r="D1" t="s">
        <v>23</v>
      </c>
    </row>
    <row r="2" spans="1:4" x14ac:dyDescent="0.4">
      <c r="A2" s="1">
        <v>25</v>
      </c>
      <c r="B2" s="2">
        <v>21.944119924187099</v>
      </c>
      <c r="C2" s="6">
        <v>3.2826582232816502E-2</v>
      </c>
      <c r="D2" t="s">
        <v>24</v>
      </c>
    </row>
    <row r="3" spans="1:4" x14ac:dyDescent="0.4">
      <c r="A3" s="1">
        <v>25</v>
      </c>
      <c r="B3" s="2">
        <v>23.965592836072702</v>
      </c>
      <c r="C3" s="6">
        <v>3.6324324774323499E-2</v>
      </c>
      <c r="D3" t="s">
        <v>24</v>
      </c>
    </row>
    <row r="4" spans="1:4" x14ac:dyDescent="0.4">
      <c r="A4" s="1">
        <v>25</v>
      </c>
      <c r="B4" s="2">
        <v>31.529133285788401</v>
      </c>
      <c r="C4" s="6">
        <v>4.5447426330818198E-2</v>
      </c>
      <c r="D4" t="s">
        <v>24</v>
      </c>
    </row>
    <row r="5" spans="1:4" x14ac:dyDescent="0.4">
      <c r="A5" s="7">
        <v>25</v>
      </c>
      <c r="B5" s="8">
        <v>39.3233174511115</v>
      </c>
      <c r="C5" s="9">
        <v>5.4374724234864398E-2</v>
      </c>
      <c r="D5" t="s">
        <v>24</v>
      </c>
    </row>
    <row r="6" spans="1:4" x14ac:dyDescent="0.4">
      <c r="A6" s="1">
        <v>50</v>
      </c>
      <c r="B6" s="2">
        <v>22.4010367381597</v>
      </c>
      <c r="C6" s="6">
        <v>2.5616812030158601E-2</v>
      </c>
      <c r="D6" t="s">
        <v>24</v>
      </c>
    </row>
    <row r="7" spans="1:4" x14ac:dyDescent="0.4">
      <c r="A7" s="1">
        <v>50</v>
      </c>
      <c r="B7" s="2">
        <v>29.269773921151199</v>
      </c>
      <c r="C7" s="6">
        <v>3.0846817496898899E-2</v>
      </c>
      <c r="D7" t="s">
        <v>24</v>
      </c>
    </row>
    <row r="8" spans="1:4" x14ac:dyDescent="0.4">
      <c r="A8" s="10">
        <v>50</v>
      </c>
      <c r="B8" s="11">
        <v>40.178709682790299</v>
      </c>
      <c r="C8" s="12">
        <v>3.8786605653774897E-2</v>
      </c>
      <c r="D8" t="s">
        <v>24</v>
      </c>
    </row>
    <row r="9" spans="1:4" x14ac:dyDescent="0.4">
      <c r="A9" t="s">
        <v>25</v>
      </c>
    </row>
    <row r="10" spans="1:4" x14ac:dyDescent="0.4">
      <c r="A10" s="13">
        <v>25</v>
      </c>
      <c r="B10" s="13">
        <v>50</v>
      </c>
      <c r="C10" s="13">
        <v>6.2576656560121222E-2</v>
      </c>
    </row>
    <row r="11" spans="1:4" x14ac:dyDescent="0.4">
      <c r="A11" s="14">
        <v>50</v>
      </c>
      <c r="B11" s="14">
        <v>50</v>
      </c>
      <c r="C11" s="14">
        <v>4.985337357249317E-2</v>
      </c>
    </row>
    <row r="12" spans="1:4" x14ac:dyDescent="0.4">
      <c r="A12" t="s">
        <v>26</v>
      </c>
    </row>
    <row r="13" spans="1:4" x14ac:dyDescent="0.4">
      <c r="A13" s="13">
        <v>25</v>
      </c>
      <c r="B13" s="13">
        <v>50</v>
      </c>
      <c r="C13" s="13">
        <v>5.261358208866946E-2</v>
      </c>
    </row>
    <row r="14" spans="1:4" x14ac:dyDescent="0.4">
      <c r="A14" s="14">
        <v>50</v>
      </c>
      <c r="B14" s="14">
        <v>50</v>
      </c>
      <c r="C14" s="14">
        <v>4.3840239915975826E-2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FVT</vt:lpstr>
      <vt:lpstr>timelag</vt:lpstr>
      <vt:lpstr>sorption_exp</vt:lpstr>
      <vt:lpstr>lit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Nguyen</dc:creator>
  <cp:lastModifiedBy>Nguyen, Louis</cp:lastModifiedBy>
  <dcterms:created xsi:type="dcterms:W3CDTF">2015-06-05T18:17:20Z</dcterms:created>
  <dcterms:modified xsi:type="dcterms:W3CDTF">2025-07-28T09:12:24Z</dcterms:modified>
</cp:coreProperties>
</file>