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835FAED-564B-4D60-8C0E-7F5897441377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raw" sheetId="11" r:id="rId1"/>
    <sheet name="EXP" sheetId="1" r:id="rId2"/>
    <sheet name="SW" sheetId="8" r:id="rId3"/>
    <sheet name="SAFT" sheetId="9" r:id="rId4"/>
    <sheet name="model" sheetId="10" r:id="rId5"/>
    <sheet name="lit" sheetId="4" r:id="rId6"/>
    <sheet name="references" sheetId="7" r:id="rId7"/>
    <sheet name="draft" sheetId="12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C4" i="12"/>
  <c r="C5" i="12"/>
  <c r="C2" i="12"/>
  <c r="D14" i="9" l="1"/>
  <c r="H14" i="9"/>
  <c r="H19" i="9" l="1"/>
  <c r="D19" i="9"/>
  <c r="H18" i="9"/>
  <c r="D18" i="9"/>
  <c r="H17" i="9"/>
  <c r="D17" i="9"/>
  <c r="H16" i="9"/>
  <c r="D16" i="9"/>
  <c r="H15" i="9"/>
  <c r="D15" i="9"/>
  <c r="H13" i="9"/>
  <c r="D13" i="9"/>
  <c r="H12" i="9"/>
  <c r="D12" i="9"/>
  <c r="H11" i="9"/>
  <c r="D11" i="9"/>
  <c r="H10" i="9"/>
  <c r="D10" i="9"/>
  <c r="H9" i="9"/>
  <c r="D9" i="9"/>
  <c r="H8" i="9"/>
  <c r="D8" i="9"/>
  <c r="H7" i="9"/>
  <c r="D7" i="9"/>
  <c r="H6" i="9"/>
  <c r="D6" i="9"/>
  <c r="H5" i="9"/>
  <c r="D5" i="9"/>
  <c r="H4" i="9"/>
  <c r="D4" i="9"/>
  <c r="H3" i="9"/>
  <c r="D3" i="9"/>
  <c r="H2" i="9"/>
  <c r="D2" i="9"/>
  <c r="K15" i="8"/>
  <c r="K16" i="8"/>
  <c r="D15" i="8"/>
  <c r="D16" i="8"/>
  <c r="K21" i="8"/>
  <c r="D21" i="8"/>
  <c r="K20" i="8"/>
  <c r="D20" i="8"/>
  <c r="K19" i="8"/>
  <c r="D19" i="8"/>
  <c r="K18" i="8"/>
  <c r="D18" i="8"/>
  <c r="K17" i="8"/>
  <c r="D17" i="8"/>
  <c r="K14" i="8"/>
  <c r="D14" i="8"/>
  <c r="K13" i="8"/>
  <c r="D13" i="8"/>
  <c r="K12" i="8"/>
  <c r="D12" i="8"/>
  <c r="K11" i="8"/>
  <c r="D11" i="8"/>
  <c r="K10" i="8"/>
  <c r="D10" i="8"/>
  <c r="K9" i="8"/>
  <c r="D9" i="8"/>
  <c r="K8" i="8"/>
  <c r="D8" i="8"/>
  <c r="K7" i="8"/>
  <c r="D7" i="8"/>
  <c r="K6" i="8"/>
  <c r="D6" i="8"/>
  <c r="K5" i="8"/>
  <c r="D5" i="8"/>
  <c r="K4" i="8"/>
  <c r="D4" i="8"/>
  <c r="K3" i="8"/>
  <c r="D3" i="8"/>
  <c r="K2" i="8"/>
  <c r="D2" i="8"/>
  <c r="H15" i="1"/>
  <c r="H16" i="1"/>
  <c r="H17" i="1"/>
  <c r="H18" i="1"/>
  <c r="H19" i="1"/>
  <c r="D15" i="1"/>
  <c r="D16" i="1"/>
  <c r="D17" i="1"/>
  <c r="D18" i="1"/>
  <c r="D19" i="1"/>
  <c r="H9" i="1"/>
  <c r="H10" i="1"/>
  <c r="H11" i="1"/>
  <c r="H12" i="1"/>
  <c r="H13" i="1"/>
  <c r="H14" i="1"/>
  <c r="D9" i="1"/>
  <c r="D10" i="1"/>
  <c r="D11" i="1"/>
  <c r="D12" i="1"/>
  <c r="D13" i="1"/>
  <c r="D14" i="1"/>
  <c r="H3" i="1"/>
  <c r="H4" i="1"/>
  <c r="H5" i="1"/>
  <c r="H6" i="1"/>
  <c r="H7" i="1"/>
  <c r="H8" i="1"/>
  <c r="H2" i="1"/>
  <c r="D3" i="1" l="1"/>
  <c r="D4" i="1"/>
  <c r="D5" i="1"/>
  <c r="D6" i="1"/>
  <c r="D7" i="1"/>
  <c r="D8" i="1"/>
  <c r="D2" i="1"/>
  <c r="D13" i="4" l="1"/>
  <c r="D14" i="4"/>
  <c r="D15" i="4"/>
  <c r="D9" i="4"/>
  <c r="D10" i="4"/>
  <c r="D11" i="4"/>
  <c r="D12" i="4"/>
  <c r="D6" i="4"/>
  <c r="D7" i="4"/>
  <c r="D8" i="4"/>
  <c r="D3" i="4"/>
  <c r="D4" i="4"/>
  <c r="D5" i="4"/>
  <c r="D2" i="4"/>
</calcChain>
</file>

<file path=xl/sharedStrings.xml><?xml version="1.0" encoding="utf-8"?>
<sst xmlns="http://schemas.openxmlformats.org/spreadsheetml/2006/main" count="156" uniqueCount="36">
  <si>
    <t>p [bar]</t>
  </si>
  <si>
    <t>omega_c [g_am/g_overall]</t>
  </si>
  <si>
    <t>S_sc [g/g_overall]</t>
  </si>
  <si>
    <t>S_am [g/g_am]</t>
  </si>
  <si>
    <t>p [MPa]</t>
  </si>
  <si>
    <t>T [°C]</t>
  </si>
  <si>
    <t>https://doi.org/10.1016/j.fluid.2022.113412</t>
  </si>
  <si>
    <t>ref ID</t>
  </si>
  <si>
    <t>Atig 2022</t>
  </si>
  <si>
    <t>Sarrasin 2015</t>
  </si>
  <si>
    <t xml:space="preserve">https://doi.org/10.1016/j.memsci.2015.04.040 </t>
  </si>
  <si>
    <t>Sarasin 2015 (direct)</t>
  </si>
  <si>
    <t>Sarasin 2015 (MC simulation)</t>
  </si>
  <si>
    <t>△</t>
  </si>
  <si>
    <t>◻</t>
  </si>
  <si>
    <t>◼</t>
  </si>
  <si>
    <t>p [Pa]</t>
  </si>
  <si>
    <t>source data: 
CO2_HDPE_25C_rhoEXP_allData_240829_1644.csv
CO2_HDPE_35C_rhoEXP_allData_240829_1644.csv
CO2_HDPE_50C_rhoEXP_allData_240829_1644.csv</t>
  </si>
  <si>
    <t>source data: 
CO2_HDPE_25C_rhoSW_allData_240829_1743.csv
CO2_HDPE_35C_rhoSW_allData_240829_1743.csv
CO2_HDPE_50C_rhoSW_allData_240829_1743.csv</t>
  </si>
  <si>
    <t>source data: 
CO2_HDPE_25C_rhoSAFT_allData_240829_1744.csv
CO2_HDPE_35C_rhoSAFT_allData_240829_1744.csv
CO2_HDPE_50C_rhoSAFT_allData_240829_1744.csv</t>
  </si>
  <si>
    <t>SwellingRatio [m3/m3]</t>
  </si>
  <si>
    <t>Yes</t>
  </si>
  <si>
    <t>trimmed</t>
  </si>
  <si>
    <t>Model results from SW tab</t>
  </si>
  <si>
    <t>m_raw [g]</t>
  </si>
  <si>
    <t>Set to 1 Pa for simplicity and simlicity in eos calculations.</t>
  </si>
  <si>
    <t>Atig 2022 (microbalance)</t>
  </si>
  <si>
    <t>Sarasin 2015 (sorption cell + IR detector)</t>
  </si>
  <si>
    <t>f [bar]</t>
  </si>
  <si>
    <t>f [Pa]</t>
  </si>
  <si>
    <t>f [ bar]</t>
  </si>
  <si>
    <t xml:space="preserve"> T (°C)</t>
  </si>
  <si>
    <t>fugacity from sgtpy packaage</t>
  </si>
  <si>
    <t>Vs [m3/g]</t>
  </si>
  <si>
    <t>Vp [m3/g]</t>
  </si>
  <si>
    <t>rho_TPS [g/m3]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</si>
</sst>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1" fillId="0" borderId="0" xfId="0" applyNumberFormat="1" applyFont="1" applyBorder="1" applyAlignment="1">
      <alignment horizontal="right"/>
    </xf>
    <xf numFmtId="0" fontId="2" fillId="0" borderId="0" xfId="1"/>
    <xf numFmtId="11" fontId="0" fillId="0" borderId="0" xfId="0" applyNumberFormat="1"/>
    <xf numFmtId="0" fontId="3" fillId="0" borderId="0" xfId="2" applyAlignment="1">
      <alignment wrapText="1"/>
    </xf>
    <xf numFmtId="0" fontId="3" fillId="0" borderId="0" xfId="2" applyAlignment="1"/>
    <xf numFmtId="0" fontId="3" fillId="0" borderId="0" xfId="2"/>
    <xf numFmtId="0" fontId="0" fillId="2" borderId="0" xfId="0" applyFill="1"/>
    <xf numFmtId="0" fontId="4" fillId="0" borderId="0" xfId="0" applyFont="1"/>
    <xf numFmtId="11" fontId="0" fillId="0" borderId="0" xfId="0" applyNumberFormat="1" applyAlignment="1">
      <alignment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memsci.2015.04.040" TargetMode="External"/><Relationship Id="rId1" Type="http://schemas.openxmlformats.org/officeDocument/2006/relationships/hyperlink" Target="https://doi.org/10.1016/j.fluid.2022.113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9B2B-7151-48BE-9200-CEA8990FAD0E}">
  <dimension ref="A1:H22"/>
  <sheetViews>
    <sheetView workbookViewId="0">
      <selection activeCell="K11" sqref="K11"/>
    </sheetView>
  </sheetViews>
  <sheetFormatPr defaultRowHeight="15" x14ac:dyDescent="0.25"/>
  <sheetData>
    <row r="1" spans="1:8" x14ac:dyDescent="0.25">
      <c r="A1" t="s">
        <v>5</v>
      </c>
      <c r="B1" t="s">
        <v>28</v>
      </c>
      <c r="C1" t="s">
        <v>0</v>
      </c>
      <c r="D1" t="s">
        <v>24</v>
      </c>
    </row>
    <row r="2" spans="1:8" x14ac:dyDescent="0.25">
      <c r="A2">
        <v>25</v>
      </c>
      <c r="B2" s="3">
        <v>9.9999995500000002E-6</v>
      </c>
      <c r="C2" s="7">
        <v>1.0000000000000001E-5</v>
      </c>
      <c r="D2">
        <v>-1.6000000000460091E-5</v>
      </c>
      <c r="G2" s="7"/>
      <c r="H2" s="6" t="s">
        <v>25</v>
      </c>
    </row>
    <row r="3" spans="1:8" x14ac:dyDescent="0.25">
      <c r="A3">
        <v>25</v>
      </c>
      <c r="B3">
        <v>4.9653549799999999</v>
      </c>
      <c r="C3">
        <v>5.0808</v>
      </c>
      <c r="D3">
        <v>-1.2965999999999589E-2</v>
      </c>
      <c r="H3" s="6" t="s">
        <v>32</v>
      </c>
    </row>
    <row r="4" spans="1:8" x14ac:dyDescent="0.25">
      <c r="A4">
        <v>25</v>
      </c>
      <c r="B4">
        <v>9.5918629299999996</v>
      </c>
      <c r="C4">
        <v>10.044</v>
      </c>
      <c r="D4">
        <v>-2.6279999999999859E-2</v>
      </c>
    </row>
    <row r="5" spans="1:8" x14ac:dyDescent="0.25">
      <c r="A5">
        <v>25</v>
      </c>
      <c r="B5" s="3">
        <v>18.223953999999999</v>
      </c>
      <c r="C5">
        <v>20.03</v>
      </c>
      <c r="D5">
        <v>-5.6119999999999948E-2</v>
      </c>
    </row>
    <row r="6" spans="1:8" x14ac:dyDescent="0.25">
      <c r="A6">
        <v>25</v>
      </c>
      <c r="B6" s="3">
        <v>25.9229284</v>
      </c>
      <c r="C6">
        <v>29.991399999999999</v>
      </c>
      <c r="D6">
        <v>-9.1003999999999863E-2</v>
      </c>
    </row>
    <row r="7" spans="1:8" x14ac:dyDescent="0.25">
      <c r="A7">
        <v>25</v>
      </c>
      <c r="B7" s="3">
        <v>32.602335500000002</v>
      </c>
      <c r="C7">
        <v>39.812399999999997</v>
      </c>
      <c r="D7">
        <v>-0.1333719999999996</v>
      </c>
    </row>
    <row r="8" spans="1:8" x14ac:dyDescent="0.25">
      <c r="A8">
        <v>25</v>
      </c>
      <c r="B8" s="3">
        <v>38.579752800000001</v>
      </c>
      <c r="C8">
        <v>50.0824</v>
      </c>
      <c r="D8">
        <v>-0.19112200000000001</v>
      </c>
    </row>
    <row r="9" spans="1:8" x14ac:dyDescent="0.25">
      <c r="A9">
        <v>35</v>
      </c>
      <c r="B9">
        <v>9.9999995999999994E-6</v>
      </c>
      <c r="C9" s="7">
        <v>1.0000000000000001E-5</v>
      </c>
      <c r="D9">
        <v>2.9799999999990945E-4</v>
      </c>
    </row>
    <row r="10" spans="1:8" x14ac:dyDescent="0.25">
      <c r="A10">
        <v>35</v>
      </c>
      <c r="B10">
        <v>4.9120149399999997</v>
      </c>
      <c r="C10">
        <v>5.0137999999999998</v>
      </c>
      <c r="D10">
        <v>-1.2224000000000679E-2</v>
      </c>
    </row>
    <row r="11" spans="1:8" x14ac:dyDescent="0.25">
      <c r="A11">
        <v>35</v>
      </c>
      <c r="B11">
        <v>9.5864947800000007</v>
      </c>
      <c r="C11">
        <v>9.9914000000000005</v>
      </c>
      <c r="D11">
        <v>-2.5121999999999645E-2</v>
      </c>
    </row>
    <row r="12" spans="1:8" x14ac:dyDescent="0.25">
      <c r="A12">
        <v>35</v>
      </c>
      <c r="B12">
        <v>39.512771100000002</v>
      </c>
      <c r="C12">
        <v>49.669199999999996</v>
      </c>
      <c r="D12">
        <v>-0.16964999999999986</v>
      </c>
    </row>
    <row r="13" spans="1:8" x14ac:dyDescent="0.25">
      <c r="A13">
        <v>35</v>
      </c>
      <c r="B13">
        <v>39.519915699999999</v>
      </c>
      <c r="C13">
        <v>49.681399999999996</v>
      </c>
      <c r="D13">
        <v>-0.16955599999999915</v>
      </c>
    </row>
    <row r="14" spans="1:8" x14ac:dyDescent="0.25">
      <c r="A14">
        <v>35</v>
      </c>
      <c r="B14">
        <v>52.67924</v>
      </c>
      <c r="C14">
        <v>80.357600000000005</v>
      </c>
      <c r="D14">
        <v>-0.57289799999999946</v>
      </c>
    </row>
    <row r="15" spans="1:8" x14ac:dyDescent="0.25">
      <c r="A15">
        <v>35</v>
      </c>
      <c r="B15">
        <v>55.821534399999997</v>
      </c>
      <c r="C15">
        <v>100.2838</v>
      </c>
      <c r="D15">
        <v>-1.0852440000000003</v>
      </c>
    </row>
    <row r="16" spans="1:8" x14ac:dyDescent="0.25">
      <c r="A16">
        <v>35</v>
      </c>
      <c r="B16">
        <v>69.923960199999996</v>
      </c>
      <c r="C16">
        <v>201.39060000000001</v>
      </c>
      <c r="D16">
        <v>-1.338584</v>
      </c>
    </row>
    <row r="17" spans="1:4" x14ac:dyDescent="0.25">
      <c r="A17">
        <v>50</v>
      </c>
      <c r="B17" s="9">
        <v>9.9999996500000002E-6</v>
      </c>
      <c r="C17" s="7">
        <v>1.0000000000000001E-5</v>
      </c>
      <c r="D17">
        <v>4.1000000000046555E-4</v>
      </c>
    </row>
    <row r="18" spans="1:4" x14ac:dyDescent="0.25">
      <c r="A18">
        <v>50</v>
      </c>
      <c r="B18" s="3">
        <v>5.0118423700000001</v>
      </c>
      <c r="C18">
        <v>5.1029999999999998</v>
      </c>
      <c r="D18">
        <v>-1.1681999999999526E-2</v>
      </c>
    </row>
    <row r="19" spans="1:4" x14ac:dyDescent="0.25">
      <c r="A19">
        <v>50</v>
      </c>
      <c r="B19" s="3">
        <v>9.7781621100000002</v>
      </c>
      <c r="C19">
        <v>10.138400000000001</v>
      </c>
      <c r="D19">
        <v>-2.4144000000000609E-2</v>
      </c>
    </row>
    <row r="20" spans="1:4" x14ac:dyDescent="0.25">
      <c r="A20">
        <v>50</v>
      </c>
      <c r="B20" s="3">
        <v>41.199924899999999</v>
      </c>
      <c r="C20">
        <v>50.037399999999998</v>
      </c>
      <c r="D20">
        <v>-0.15250400000000042</v>
      </c>
    </row>
    <row r="21" spans="1:4" x14ac:dyDescent="0.25">
      <c r="A21">
        <v>50</v>
      </c>
      <c r="B21" s="3">
        <v>64.3692195</v>
      </c>
      <c r="C21">
        <v>101.0376</v>
      </c>
      <c r="D21">
        <v>-0.58227799999999963</v>
      </c>
    </row>
    <row r="22" spans="1:4" x14ac:dyDescent="0.25">
      <c r="A22">
        <v>50</v>
      </c>
      <c r="B22" s="3">
        <v>84.074253799999994</v>
      </c>
      <c r="C22">
        <v>200.8766</v>
      </c>
      <c r="D22">
        <v>-1.2119660000000003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5</v>
      </c>
      <c r="B1" t="s">
        <v>28</v>
      </c>
      <c r="C1" t="s">
        <v>16</v>
      </c>
      <c r="D1" t="s">
        <v>0</v>
      </c>
      <c r="E1" t="s">
        <v>2</v>
      </c>
      <c r="F1" t="s">
        <v>20</v>
      </c>
      <c r="G1" t="s">
        <v>1</v>
      </c>
      <c r="H1" t="s">
        <v>3</v>
      </c>
      <c r="I1" t="s">
        <v>22</v>
      </c>
    </row>
    <row r="2" spans="1:12" x14ac:dyDescent="0.25">
      <c r="A2">
        <v>25</v>
      </c>
      <c r="B2">
        <v>9.9999995500000002E-6</v>
      </c>
      <c r="C2">
        <v>1</v>
      </c>
      <c r="D2">
        <f>C2*0.00001</f>
        <v>1.0000000000000001E-5</v>
      </c>
      <c r="E2" s="3">
        <v>0</v>
      </c>
      <c r="F2" s="3">
        <v>0</v>
      </c>
      <c r="G2" s="1">
        <v>0.71484997156851404</v>
      </c>
      <c r="H2">
        <f>E2/(1-G2)</f>
        <v>0</v>
      </c>
      <c r="I2" t="s">
        <v>21</v>
      </c>
      <c r="K2" s="5" t="s">
        <v>17</v>
      </c>
      <c r="L2" s="1"/>
    </row>
    <row r="3" spans="1:12" x14ac:dyDescent="0.25">
      <c r="A3">
        <v>25</v>
      </c>
      <c r="B3">
        <v>4.9653549799999999</v>
      </c>
      <c r="C3">
        <v>508080</v>
      </c>
      <c r="D3">
        <f t="shared" ref="D3:D19" si="0">C3*0.00001</f>
        <v>5.0808</v>
      </c>
      <c r="E3">
        <v>1.6823759830959799E-3</v>
      </c>
      <c r="F3">
        <v>1.1811780746964701E-3</v>
      </c>
      <c r="G3" s="1">
        <v>0.71484997156851404</v>
      </c>
      <c r="H3">
        <f t="shared" ref="H3:H19" si="1">E3/(1-G3)</f>
        <v>5.899967790114426E-3</v>
      </c>
      <c r="I3" t="s">
        <v>21</v>
      </c>
    </row>
    <row r="4" spans="1:12" x14ac:dyDescent="0.25">
      <c r="A4">
        <v>25</v>
      </c>
      <c r="B4">
        <v>9.5918629299999996</v>
      </c>
      <c r="C4">
        <v>1004400</v>
      </c>
      <c r="D4">
        <f t="shared" si="0"/>
        <v>10.044</v>
      </c>
      <c r="E4">
        <v>3.4613800973269299E-3</v>
      </c>
      <c r="F4">
        <v>2.4549603781496899E-3</v>
      </c>
      <c r="G4" s="1">
        <v>0.71484997156851404</v>
      </c>
      <c r="H4">
        <f t="shared" si="1"/>
        <v>1.2138803269166106E-2</v>
      </c>
      <c r="I4" t="s">
        <v>21</v>
      </c>
    </row>
    <row r="5" spans="1:12" x14ac:dyDescent="0.25">
      <c r="A5">
        <v>25</v>
      </c>
      <c r="B5">
        <v>18.223953999999999</v>
      </c>
      <c r="C5">
        <v>2003000</v>
      </c>
      <c r="D5">
        <f t="shared" si="0"/>
        <v>20.03</v>
      </c>
      <c r="E5">
        <v>6.8360336049423298E-3</v>
      </c>
      <c r="F5">
        <v>4.89613821036729E-3</v>
      </c>
      <c r="G5" s="1">
        <v>0.71484997156851404</v>
      </c>
      <c r="H5">
        <f t="shared" si="1"/>
        <v>2.3973462820765064E-2</v>
      </c>
      <c r="I5" t="s">
        <v>21</v>
      </c>
    </row>
    <row r="6" spans="1:12" x14ac:dyDescent="0.25">
      <c r="A6">
        <v>25</v>
      </c>
      <c r="B6">
        <v>25.9229284</v>
      </c>
      <c r="C6">
        <v>2999140</v>
      </c>
      <c r="D6">
        <f t="shared" si="0"/>
        <v>29.991400000000002</v>
      </c>
      <c r="E6">
        <v>1.0109266899126499E-2</v>
      </c>
      <c r="F6">
        <v>7.3050496183019297E-3</v>
      </c>
      <c r="G6" s="1">
        <v>0.71484997156851404</v>
      </c>
      <c r="H6">
        <f t="shared" si="1"/>
        <v>3.545244920624474E-2</v>
      </c>
      <c r="I6" t="s">
        <v>21</v>
      </c>
    </row>
    <row r="7" spans="1:12" x14ac:dyDescent="0.25">
      <c r="A7">
        <v>25</v>
      </c>
      <c r="B7">
        <v>32.602335500000002</v>
      </c>
      <c r="C7">
        <v>3981239.9999999902</v>
      </c>
      <c r="D7">
        <f t="shared" si="0"/>
        <v>39.812399999999904</v>
      </c>
      <c r="E7">
        <v>1.33683528693511E-2</v>
      </c>
      <c r="F7">
        <v>9.7418492766470095E-3</v>
      </c>
      <c r="G7" s="1">
        <v>0.71484997156851404</v>
      </c>
      <c r="H7">
        <f t="shared" si="1"/>
        <v>4.6881821975911751E-2</v>
      </c>
      <c r="I7" t="s">
        <v>21</v>
      </c>
    </row>
    <row r="8" spans="1:12" x14ac:dyDescent="0.25">
      <c r="A8">
        <v>25</v>
      </c>
      <c r="B8">
        <v>38.579752800000001</v>
      </c>
      <c r="C8">
        <v>5008240</v>
      </c>
      <c r="D8">
        <f t="shared" si="0"/>
        <v>50.082400000000007</v>
      </c>
      <c r="E8">
        <v>1.6342821418111698E-2</v>
      </c>
      <c r="F8">
        <v>1.1969649685592099E-2</v>
      </c>
      <c r="G8" s="1">
        <v>0.71484997156851404</v>
      </c>
      <c r="H8">
        <f t="shared" si="1"/>
        <v>5.7313062558710028E-2</v>
      </c>
      <c r="I8" t="s">
        <v>21</v>
      </c>
    </row>
    <row r="9" spans="1:12" x14ac:dyDescent="0.25">
      <c r="A9">
        <v>35</v>
      </c>
      <c r="B9">
        <v>9.9999995999999994E-6</v>
      </c>
      <c r="C9">
        <v>1</v>
      </c>
      <c r="D9">
        <f t="shared" si="0"/>
        <v>1.0000000000000001E-5</v>
      </c>
      <c r="E9">
        <v>0</v>
      </c>
      <c r="F9">
        <v>0</v>
      </c>
      <c r="G9" s="1">
        <v>0.72674921811850401</v>
      </c>
      <c r="H9">
        <f t="shared" si="1"/>
        <v>0</v>
      </c>
      <c r="I9" t="s">
        <v>21</v>
      </c>
    </row>
    <row r="10" spans="1:12" x14ac:dyDescent="0.25">
      <c r="A10">
        <v>35</v>
      </c>
      <c r="B10">
        <v>4.9120149399999997</v>
      </c>
      <c r="C10">
        <v>501380</v>
      </c>
      <c r="D10">
        <f t="shared" si="0"/>
        <v>5.0138000000000007</v>
      </c>
      <c r="E10">
        <v>1.7019651558879E-3</v>
      </c>
      <c r="F10">
        <v>1.2467557305137901E-3</v>
      </c>
      <c r="G10" s="1">
        <v>0.72674921811850401</v>
      </c>
      <c r="H10">
        <f t="shared" si="1"/>
        <v>6.2285829309209886E-3</v>
      </c>
      <c r="I10" t="s">
        <v>21</v>
      </c>
    </row>
    <row r="11" spans="1:12" x14ac:dyDescent="0.25">
      <c r="A11">
        <v>35</v>
      </c>
      <c r="B11">
        <v>9.5864947800000007</v>
      </c>
      <c r="C11">
        <v>999140</v>
      </c>
      <c r="D11">
        <f t="shared" si="0"/>
        <v>9.9914000000000005</v>
      </c>
      <c r="E11">
        <v>3.2520810986803E-3</v>
      </c>
      <c r="F11">
        <v>2.3841158768502699E-3</v>
      </c>
      <c r="G11" s="1">
        <v>0.72674921811850401</v>
      </c>
      <c r="H11">
        <f t="shared" si="1"/>
        <v>1.1901452124995821E-2</v>
      </c>
      <c r="I11" t="s">
        <v>21</v>
      </c>
    </row>
    <row r="12" spans="1:12" x14ac:dyDescent="0.25">
      <c r="A12">
        <v>35</v>
      </c>
      <c r="B12">
        <v>39.512771100000002</v>
      </c>
      <c r="C12">
        <v>4966920</v>
      </c>
      <c r="D12">
        <f t="shared" si="0"/>
        <v>49.669200000000004</v>
      </c>
      <c r="E12">
        <v>1.45147044444725E-2</v>
      </c>
      <c r="F12">
        <v>1.08808523860357E-2</v>
      </c>
      <c r="G12" s="1">
        <v>0.72674921811850401</v>
      </c>
      <c r="H12">
        <f t="shared" si="1"/>
        <v>5.3118619989044609E-2</v>
      </c>
      <c r="I12" t="s">
        <v>21</v>
      </c>
    </row>
    <row r="13" spans="1:12" x14ac:dyDescent="0.25">
      <c r="A13">
        <v>35</v>
      </c>
      <c r="B13">
        <v>39.519915699999999</v>
      </c>
      <c r="C13">
        <v>4968140</v>
      </c>
      <c r="D13">
        <f t="shared" si="0"/>
        <v>49.681400000000004</v>
      </c>
      <c r="E13">
        <v>1.45146815282352E-2</v>
      </c>
      <c r="F13">
        <v>1.0880665184985599E-2</v>
      </c>
      <c r="G13" s="1">
        <v>0.72674921811850401</v>
      </c>
      <c r="H13">
        <f t="shared" si="1"/>
        <v>5.3118536123823279E-2</v>
      </c>
      <c r="I13" t="s">
        <v>21</v>
      </c>
    </row>
    <row r="14" spans="1:12" x14ac:dyDescent="0.25">
      <c r="A14">
        <v>35</v>
      </c>
      <c r="B14">
        <v>52.67924</v>
      </c>
      <c r="C14">
        <v>8035760</v>
      </c>
      <c r="D14">
        <f t="shared" si="0"/>
        <v>80.357600000000005</v>
      </c>
      <c r="E14">
        <v>1.04148412416107E-2</v>
      </c>
      <c r="F14">
        <v>6.7441431400483004E-3</v>
      </c>
      <c r="G14" s="1">
        <v>0.72674921811850401</v>
      </c>
      <c r="H14">
        <f t="shared" si="1"/>
        <v>3.8114588986345267E-2</v>
      </c>
      <c r="I14" t="s">
        <v>21</v>
      </c>
    </row>
    <row r="15" spans="1:12" x14ac:dyDescent="0.25">
      <c r="A15">
        <v>50</v>
      </c>
      <c r="B15">
        <v>9.9999996500000002E-6</v>
      </c>
      <c r="C15">
        <v>1</v>
      </c>
      <c r="D15">
        <f t="shared" si="0"/>
        <v>1.0000000000000001E-5</v>
      </c>
      <c r="E15">
        <v>0</v>
      </c>
      <c r="F15">
        <v>0</v>
      </c>
      <c r="G15" s="1">
        <v>0.74310887647004098</v>
      </c>
      <c r="H15">
        <f t="shared" si="1"/>
        <v>0</v>
      </c>
      <c r="I15" t="s">
        <v>21</v>
      </c>
    </row>
    <row r="16" spans="1:12" x14ac:dyDescent="0.25">
      <c r="A16">
        <v>50</v>
      </c>
      <c r="B16">
        <v>5.0118423700000001</v>
      </c>
      <c r="C16">
        <v>510300</v>
      </c>
      <c r="D16">
        <f t="shared" si="0"/>
        <v>5.1030000000000006</v>
      </c>
      <c r="E16">
        <v>1.78413284214917E-3</v>
      </c>
      <c r="F16">
        <v>1.3875230168461301E-3</v>
      </c>
      <c r="G16" s="1">
        <v>0.74310887647004098</v>
      </c>
      <c r="H16">
        <f t="shared" si="1"/>
        <v>6.9450933828825029E-3</v>
      </c>
      <c r="I16" t="s">
        <v>21</v>
      </c>
    </row>
    <row r="17" spans="1:9" x14ac:dyDescent="0.25">
      <c r="A17">
        <v>50</v>
      </c>
      <c r="B17">
        <v>9.7781621100000002</v>
      </c>
      <c r="C17">
        <v>1013840</v>
      </c>
      <c r="D17">
        <f t="shared" si="0"/>
        <v>10.138400000000001</v>
      </c>
      <c r="E17">
        <v>3.03187748613277E-3</v>
      </c>
      <c r="F17">
        <v>2.33383039314564E-3</v>
      </c>
      <c r="G17" s="1">
        <v>0.74310887647004098</v>
      </c>
      <c r="H17">
        <f t="shared" si="1"/>
        <v>1.1802188586633622E-2</v>
      </c>
      <c r="I17" t="s">
        <v>21</v>
      </c>
    </row>
    <row r="18" spans="1:9" x14ac:dyDescent="0.25">
      <c r="A18">
        <v>50</v>
      </c>
      <c r="B18">
        <v>41.199924899999999</v>
      </c>
      <c r="C18">
        <v>5003740</v>
      </c>
      <c r="D18">
        <f t="shared" si="0"/>
        <v>50.037400000000005</v>
      </c>
      <c r="E18">
        <v>1.22765667178354E-2</v>
      </c>
      <c r="F18">
        <v>9.5059470843157894E-3</v>
      </c>
      <c r="G18" s="1">
        <v>0.74310887647004098</v>
      </c>
      <c r="H18">
        <f t="shared" si="1"/>
        <v>4.778898760355061E-2</v>
      </c>
      <c r="I18" t="s">
        <v>21</v>
      </c>
    </row>
    <row r="19" spans="1:9" x14ac:dyDescent="0.25">
      <c r="A19">
        <v>50</v>
      </c>
      <c r="B19">
        <v>64.3692195</v>
      </c>
      <c r="C19">
        <v>10103760</v>
      </c>
      <c r="D19">
        <f t="shared" si="0"/>
        <v>101.03760000000001</v>
      </c>
      <c r="E19">
        <v>1.0051666016538801E-2</v>
      </c>
      <c r="F19">
        <v>6.4030563968146201E-3</v>
      </c>
      <c r="G19" s="1">
        <v>0.74310887647004098</v>
      </c>
      <c r="H19">
        <f t="shared" si="1"/>
        <v>3.912811730673349E-2</v>
      </c>
      <c r="I1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C453-5806-45A4-A2FB-9ABD7F7A744A}">
  <dimension ref="A1:O21"/>
  <sheetViews>
    <sheetView tabSelected="1" workbookViewId="0">
      <selection activeCell="I17" sqref="I17:I21"/>
    </sheetView>
  </sheetViews>
  <sheetFormatPr defaultRowHeight="15" x14ac:dyDescent="0.25"/>
  <cols>
    <col min="14" max="14" width="13.42578125" customWidth="1"/>
  </cols>
  <sheetData>
    <row r="1" spans="1:15" x14ac:dyDescent="0.25">
      <c r="A1" t="s">
        <v>5</v>
      </c>
      <c r="B1" t="s">
        <v>28</v>
      </c>
      <c r="C1" t="s">
        <v>16</v>
      </c>
      <c r="D1" t="s">
        <v>0</v>
      </c>
      <c r="E1" t="s">
        <v>2</v>
      </c>
      <c r="F1" t="s">
        <v>20</v>
      </c>
      <c r="G1" t="s">
        <v>33</v>
      </c>
      <c r="H1" t="s">
        <v>34</v>
      </c>
      <c r="I1" t="s">
        <v>35</v>
      </c>
      <c r="J1" t="s">
        <v>1</v>
      </c>
      <c r="K1" t="s">
        <v>3</v>
      </c>
      <c r="L1" t="s">
        <v>22</v>
      </c>
    </row>
    <row r="2" spans="1:15" ht="15" customHeight="1" x14ac:dyDescent="0.25">
      <c r="A2">
        <v>25</v>
      </c>
      <c r="B2">
        <v>9.9999995500000002E-6</v>
      </c>
      <c r="C2">
        <v>1</v>
      </c>
      <c r="D2">
        <f>C2*0.00001</f>
        <v>1.0000000000000001E-5</v>
      </c>
      <c r="E2" s="3">
        <v>0</v>
      </c>
      <c r="F2" s="3">
        <v>0</v>
      </c>
      <c r="G2" s="3">
        <v>7.99549820291128E-7</v>
      </c>
      <c r="H2" s="3">
        <v>1.1826985323632701E-6</v>
      </c>
      <c r="I2">
        <v>950478.83049795299</v>
      </c>
      <c r="J2" s="1">
        <v>0.71484997156851404</v>
      </c>
      <c r="K2">
        <f>E2/(1-J2)</f>
        <v>0</v>
      </c>
      <c r="L2" t="s">
        <v>21</v>
      </c>
      <c r="N2" s="4" t="s">
        <v>18</v>
      </c>
      <c r="O2" s="1"/>
    </row>
    <row r="3" spans="1:15" x14ac:dyDescent="0.25">
      <c r="A3">
        <v>25</v>
      </c>
      <c r="B3">
        <v>4.9653549799999999</v>
      </c>
      <c r="C3">
        <v>508080</v>
      </c>
      <c r="D3">
        <f t="shared" ref="D3:D21" si="0">C3*0.00001</f>
        <v>5.0808</v>
      </c>
      <c r="E3">
        <v>1.70457446499335E-3</v>
      </c>
      <c r="F3">
        <v>1.20093910434609E-3</v>
      </c>
      <c r="G3">
        <v>8.1029327818212105E-7</v>
      </c>
      <c r="H3">
        <v>1.18228839417002E-6</v>
      </c>
      <c r="I3">
        <v>950960.607045535</v>
      </c>
      <c r="J3" s="1">
        <v>0.71484997156851404</v>
      </c>
      <c r="K3">
        <f t="shared" ref="K3:K21" si="1">E3/(1-J3)</f>
        <v>5.9778162196568547E-3</v>
      </c>
      <c r="L3" t="s">
        <v>21</v>
      </c>
    </row>
    <row r="4" spans="1:15" x14ac:dyDescent="0.25">
      <c r="A4">
        <v>25</v>
      </c>
      <c r="B4">
        <v>9.5918629299999996</v>
      </c>
      <c r="C4">
        <v>1004400</v>
      </c>
      <c r="D4">
        <f t="shared" si="0"/>
        <v>10.044</v>
      </c>
      <c r="E4">
        <v>3.5564133813253398E-3</v>
      </c>
      <c r="F4">
        <v>2.5289672847137999E-3</v>
      </c>
      <c r="G4">
        <v>8.19361150897454E-7</v>
      </c>
      <c r="H4">
        <v>1.1818152173647399E-6</v>
      </c>
      <c r="I4">
        <v>951456.01285964297</v>
      </c>
      <c r="J4" s="1">
        <v>0.71484997156851404</v>
      </c>
      <c r="K4">
        <f t="shared" si="1"/>
        <v>1.2472077947485992E-2</v>
      </c>
      <c r="L4" t="s">
        <v>21</v>
      </c>
    </row>
    <row r="5" spans="1:15" x14ac:dyDescent="0.25">
      <c r="A5">
        <v>25</v>
      </c>
      <c r="B5">
        <v>18.223953999999999</v>
      </c>
      <c r="C5">
        <v>2003000</v>
      </c>
      <c r="D5">
        <f t="shared" si="0"/>
        <v>20.03</v>
      </c>
      <c r="E5">
        <v>7.1389386986849103E-3</v>
      </c>
      <c r="F5">
        <v>5.13852287873007E-3</v>
      </c>
      <c r="G5">
        <v>8.3744761441118902E-7</v>
      </c>
      <c r="H5">
        <v>1.1806970951528599E-6</v>
      </c>
      <c r="I5">
        <v>952373.40237711999</v>
      </c>
      <c r="J5" s="1">
        <v>0.71484997156851404</v>
      </c>
      <c r="K5">
        <f t="shared" si="1"/>
        <v>2.5035728517909684E-2</v>
      </c>
      <c r="L5" t="s">
        <v>21</v>
      </c>
    </row>
    <row r="6" spans="1:15" x14ac:dyDescent="0.25">
      <c r="A6">
        <v>25</v>
      </c>
      <c r="B6">
        <v>25.9229284</v>
      </c>
      <c r="C6">
        <v>2999140</v>
      </c>
      <c r="D6">
        <f t="shared" si="0"/>
        <v>29.991400000000002</v>
      </c>
      <c r="E6">
        <v>1.07647093247666E-2</v>
      </c>
      <c r="F6">
        <v>7.8351924374013907E-3</v>
      </c>
      <c r="G6">
        <v>8.5378456987386898E-7</v>
      </c>
      <c r="H6">
        <v>1.17938129965203E-6</v>
      </c>
      <c r="I6">
        <v>953244.66291806905</v>
      </c>
      <c r="J6" s="1">
        <v>0.71484997156851404</v>
      </c>
      <c r="K6">
        <f t="shared" si="1"/>
        <v>3.7751037178497336E-2</v>
      </c>
      <c r="L6" t="s">
        <v>21</v>
      </c>
    </row>
    <row r="7" spans="1:15" x14ac:dyDescent="0.25">
      <c r="A7">
        <v>25</v>
      </c>
      <c r="B7">
        <v>32.602335500000002</v>
      </c>
      <c r="C7">
        <v>3981239.9999999902</v>
      </c>
      <c r="D7">
        <f t="shared" si="0"/>
        <v>39.812399999999904</v>
      </c>
      <c r="E7">
        <v>1.3947508934990201E-2</v>
      </c>
      <c r="F7">
        <v>1.02195914943859E-2</v>
      </c>
      <c r="G7">
        <v>8.6674571402676404E-7</v>
      </c>
      <c r="H7">
        <v>1.1780152049147E-6</v>
      </c>
      <c r="I7">
        <v>953989.29659005802</v>
      </c>
      <c r="J7" s="1">
        <v>0.71484997156851404</v>
      </c>
      <c r="K7">
        <f t="shared" si="1"/>
        <v>4.8912879341835379E-2</v>
      </c>
      <c r="L7" t="s">
        <v>21</v>
      </c>
    </row>
    <row r="8" spans="1:15" x14ac:dyDescent="0.25">
      <c r="A8">
        <v>25</v>
      </c>
      <c r="B8">
        <v>38.579752800000001</v>
      </c>
      <c r="C8">
        <v>5008240</v>
      </c>
      <c r="D8">
        <f t="shared" si="0"/>
        <v>50.082400000000007</v>
      </c>
      <c r="E8">
        <v>1.8398992415628101E-2</v>
      </c>
      <c r="F8">
        <v>1.36869664032224E-2</v>
      </c>
      <c r="G8">
        <v>8.8361245009645297E-7</v>
      </c>
      <c r="H8">
        <v>1.17618913740569E-6</v>
      </c>
      <c r="I8">
        <v>954900.12389419205</v>
      </c>
      <c r="J8" s="1">
        <v>0.71484997156851404</v>
      </c>
      <c r="K8">
        <f t="shared" si="1"/>
        <v>6.4523901739848136E-2</v>
      </c>
      <c r="L8" t="s">
        <v>21</v>
      </c>
    </row>
    <row r="9" spans="1:15" x14ac:dyDescent="0.25">
      <c r="A9">
        <v>35</v>
      </c>
      <c r="B9">
        <v>9.9999995999999994E-6</v>
      </c>
      <c r="C9">
        <v>1</v>
      </c>
      <c r="D9">
        <f t="shared" si="0"/>
        <v>1.0000000000000001E-5</v>
      </c>
      <c r="E9">
        <v>0</v>
      </c>
      <c r="F9">
        <v>0</v>
      </c>
      <c r="G9">
        <v>8.3030173645617104E-7</v>
      </c>
      <c r="H9">
        <v>1.19066277175029E-6</v>
      </c>
      <c r="I9">
        <v>950551.94826830796</v>
      </c>
      <c r="J9" s="1">
        <v>0.72674921811850401</v>
      </c>
      <c r="K9">
        <f t="shared" si="1"/>
        <v>0</v>
      </c>
      <c r="L9" t="s">
        <v>21</v>
      </c>
    </row>
    <row r="10" spans="1:15" x14ac:dyDescent="0.25">
      <c r="A10">
        <v>35</v>
      </c>
      <c r="B10">
        <v>4.9120149399999997</v>
      </c>
      <c r="C10">
        <v>501380</v>
      </c>
      <c r="D10">
        <f t="shared" si="0"/>
        <v>5.0138000000000007</v>
      </c>
      <c r="E10">
        <v>1.76030706068877E-3</v>
      </c>
      <c r="F10">
        <v>1.2915917045192701E-3</v>
      </c>
      <c r="G10">
        <v>8.3946817300536704E-7</v>
      </c>
      <c r="H10">
        <v>1.19022506384466E-6</v>
      </c>
      <c r="I10">
        <v>950926.74068310799</v>
      </c>
      <c r="J10" s="1">
        <v>0.72674921811850401</v>
      </c>
      <c r="K10">
        <f t="shared" si="1"/>
        <v>6.4420934079968484E-3</v>
      </c>
      <c r="L10" t="s">
        <v>21</v>
      </c>
    </row>
    <row r="11" spans="1:15" x14ac:dyDescent="0.25">
      <c r="A11">
        <v>35</v>
      </c>
      <c r="B11">
        <v>9.5864947800000007</v>
      </c>
      <c r="C11">
        <v>999140</v>
      </c>
      <c r="D11">
        <f t="shared" si="0"/>
        <v>9.9914000000000005</v>
      </c>
      <c r="E11">
        <v>3.4119789170306402E-3</v>
      </c>
      <c r="F11">
        <v>2.5135650950346301E-3</v>
      </c>
      <c r="G11">
        <v>8.4937383830852999E-7</v>
      </c>
      <c r="H11">
        <v>1.1897317518561799E-6</v>
      </c>
      <c r="I11">
        <v>951333.69390536204</v>
      </c>
      <c r="J11" s="1">
        <v>0.72674921811850401</v>
      </c>
      <c r="K11">
        <f t="shared" si="1"/>
        <v>1.2486620874557479E-2</v>
      </c>
      <c r="L11" t="s">
        <v>21</v>
      </c>
    </row>
    <row r="12" spans="1:15" x14ac:dyDescent="0.25">
      <c r="A12">
        <v>35</v>
      </c>
      <c r="B12">
        <v>39.512771100000002</v>
      </c>
      <c r="C12">
        <v>4966920</v>
      </c>
      <c r="D12">
        <f t="shared" si="0"/>
        <v>49.669200000000004</v>
      </c>
      <c r="E12">
        <v>1.6118193973491901E-2</v>
      </c>
      <c r="F12">
        <v>1.22572730036116E-2</v>
      </c>
      <c r="G12">
        <v>9.0725544974417704E-7</v>
      </c>
      <c r="H12">
        <v>1.1843378073265601E-6</v>
      </c>
      <c r="I12">
        <v>954107.17251125199</v>
      </c>
      <c r="J12" s="1">
        <v>0.72674921811850401</v>
      </c>
      <c r="K12">
        <f t="shared" si="1"/>
        <v>5.8986817393562208E-2</v>
      </c>
      <c r="L12" t="s">
        <v>21</v>
      </c>
    </row>
    <row r="13" spans="1:15" x14ac:dyDescent="0.25">
      <c r="A13">
        <v>35</v>
      </c>
      <c r="B13">
        <v>39.519915699999999</v>
      </c>
      <c r="C13">
        <v>4968140</v>
      </c>
      <c r="D13">
        <f t="shared" si="0"/>
        <v>49.681400000000004</v>
      </c>
      <c r="E13">
        <v>1.6118175056795699E-2</v>
      </c>
      <c r="F13">
        <v>1.2257119494484299E-2</v>
      </c>
      <c r="G13">
        <v>9.07243129264944E-7</v>
      </c>
      <c r="H13">
        <v>1.18433687801041E-6</v>
      </c>
      <c r="I13">
        <v>954107.57552837604</v>
      </c>
      <c r="J13" s="1">
        <v>0.72674921811850401</v>
      </c>
      <c r="K13">
        <f t="shared" si="1"/>
        <v>5.8986748165228912E-2</v>
      </c>
      <c r="L13" t="s">
        <v>21</v>
      </c>
    </row>
    <row r="14" spans="1:15" x14ac:dyDescent="0.25">
      <c r="A14">
        <v>35</v>
      </c>
      <c r="B14">
        <v>52.67924</v>
      </c>
      <c r="C14">
        <v>8035760</v>
      </c>
      <c r="D14">
        <f t="shared" si="0"/>
        <v>80.357600000000005</v>
      </c>
      <c r="E14">
        <v>0.39792237180640699</v>
      </c>
      <c r="F14">
        <v>0.42806978486901398</v>
      </c>
      <c r="G14">
        <v>1.2493920779189399E-6</v>
      </c>
      <c r="H14">
        <v>1.0194265330511099E-6</v>
      </c>
      <c r="I14">
        <v>930416.55005519697</v>
      </c>
      <c r="J14" s="1">
        <v>0.72674921811850401</v>
      </c>
      <c r="K14">
        <f t="shared" si="1"/>
        <v>1.456253369401076</v>
      </c>
    </row>
    <row r="15" spans="1:15" x14ac:dyDescent="0.25">
      <c r="A15">
        <v>35</v>
      </c>
      <c r="B15">
        <v>55.821534399999997</v>
      </c>
      <c r="C15">
        <v>10028380</v>
      </c>
      <c r="D15">
        <f t="shared" si="0"/>
        <v>100.28380000000001</v>
      </c>
      <c r="E15">
        <v>0.109604316297594</v>
      </c>
      <c r="F15">
        <v>0.10143594945666</v>
      </c>
      <c r="G15">
        <v>1.0903654922217E-6</v>
      </c>
      <c r="H15">
        <v>1.1438594822309299E-6</v>
      </c>
      <c r="I15">
        <v>957530.73943021195</v>
      </c>
      <c r="J15" s="1">
        <v>0.72674921811850401</v>
      </c>
      <c r="K15">
        <f t="shared" si="1"/>
        <v>0.4011125440992423</v>
      </c>
    </row>
    <row r="16" spans="1:15" x14ac:dyDescent="0.25">
      <c r="A16">
        <v>35</v>
      </c>
      <c r="B16">
        <v>69.923960199999996</v>
      </c>
      <c r="C16">
        <v>20139060</v>
      </c>
      <c r="D16">
        <f t="shared" si="0"/>
        <v>201.39060000000001</v>
      </c>
      <c r="E16">
        <v>3.2130027472381702E-2</v>
      </c>
      <c r="F16">
        <v>2.2677042649622101E-2</v>
      </c>
      <c r="G16">
        <v>9.2992513153251001E-7</v>
      </c>
      <c r="H16">
        <v>1.1686282986698299E-6</v>
      </c>
      <c r="I16">
        <v>959267.57842734898</v>
      </c>
      <c r="J16" s="1">
        <v>0.72674921811850401</v>
      </c>
      <c r="K16">
        <f t="shared" si="1"/>
        <v>0.11758439354188537</v>
      </c>
      <c r="L16" t="s">
        <v>21</v>
      </c>
    </row>
    <row r="17" spans="1:12" x14ac:dyDescent="0.25">
      <c r="A17">
        <v>50</v>
      </c>
      <c r="B17">
        <v>9.9999996500000002E-6</v>
      </c>
      <c r="C17">
        <v>1</v>
      </c>
      <c r="D17">
        <f t="shared" si="0"/>
        <v>1.0000000000000001E-5</v>
      </c>
      <c r="E17">
        <v>0</v>
      </c>
      <c r="F17">
        <v>0</v>
      </c>
      <c r="G17">
        <v>8.7859801504870698E-7</v>
      </c>
      <c r="H17">
        <v>1.2027974722368E-6</v>
      </c>
      <c r="I17">
        <v>950559.03795363102</v>
      </c>
      <c r="J17" s="1">
        <v>0.74310887647004098</v>
      </c>
      <c r="K17">
        <f t="shared" si="1"/>
        <v>0</v>
      </c>
      <c r="L17" t="s">
        <v>21</v>
      </c>
    </row>
    <row r="18" spans="1:12" x14ac:dyDescent="0.25">
      <c r="A18">
        <v>50</v>
      </c>
      <c r="B18">
        <v>5.0118423700000001</v>
      </c>
      <c r="C18">
        <v>510300</v>
      </c>
      <c r="D18">
        <f t="shared" si="0"/>
        <v>5.1030000000000006</v>
      </c>
      <c r="E18">
        <v>1.8270977669058699E-3</v>
      </c>
      <c r="F18">
        <v>1.42197519972843E-3</v>
      </c>
      <c r="G18">
        <v>8.8717306859472902E-7</v>
      </c>
      <c r="H18">
        <v>1.2023153120420901E-6</v>
      </c>
      <c r="I18">
        <v>950866.402085618</v>
      </c>
      <c r="J18" s="1">
        <v>0.74310887647004098</v>
      </c>
      <c r="K18">
        <f t="shared" si="1"/>
        <v>7.1123429326774351E-3</v>
      </c>
      <c r="L18" t="s">
        <v>21</v>
      </c>
    </row>
    <row r="19" spans="1:12" x14ac:dyDescent="0.25">
      <c r="A19">
        <v>50</v>
      </c>
      <c r="B19">
        <v>9.7781621100000002</v>
      </c>
      <c r="C19">
        <v>1013840</v>
      </c>
      <c r="D19">
        <f t="shared" si="0"/>
        <v>10.138400000000001</v>
      </c>
      <c r="E19">
        <v>3.1747692372162402E-3</v>
      </c>
      <c r="F19">
        <v>2.4559722869304601E-3</v>
      </c>
      <c r="G19">
        <v>8.9550171255609503E-7</v>
      </c>
      <c r="H19">
        <v>1.20179280403797E-6</v>
      </c>
      <c r="I19">
        <v>951163.44795238401</v>
      </c>
      <c r="J19" s="1">
        <v>0.74310887647004098</v>
      </c>
      <c r="K19">
        <f t="shared" si="1"/>
        <v>1.2358423263488098E-2</v>
      </c>
      <c r="L19" t="s">
        <v>21</v>
      </c>
    </row>
    <row r="20" spans="1:12" x14ac:dyDescent="0.25">
      <c r="A20">
        <v>50</v>
      </c>
      <c r="B20">
        <v>41.199924899999999</v>
      </c>
      <c r="C20">
        <v>5003740</v>
      </c>
      <c r="D20">
        <f t="shared" si="0"/>
        <v>50.037400000000005</v>
      </c>
      <c r="E20">
        <v>1.2511544963814399E-2</v>
      </c>
      <c r="F20">
        <v>9.7170668235394102E-3</v>
      </c>
      <c r="G20">
        <v>9.4074251229889897E-7</v>
      </c>
      <c r="H20">
        <v>1.19678061483758E-6</v>
      </c>
      <c r="I20">
        <v>953112.31277268403</v>
      </c>
      <c r="J20" s="1">
        <v>0.74310887647004098</v>
      </c>
      <c r="K20">
        <f t="shared" si="1"/>
        <v>4.8703687351639012E-2</v>
      </c>
      <c r="L20" t="s">
        <v>21</v>
      </c>
    </row>
    <row r="21" spans="1:12" x14ac:dyDescent="0.25">
      <c r="A21">
        <v>50</v>
      </c>
      <c r="B21">
        <v>64.3692195</v>
      </c>
      <c r="C21">
        <v>10103760</v>
      </c>
      <c r="D21">
        <f t="shared" si="0"/>
        <v>101.03760000000001</v>
      </c>
      <c r="E21">
        <v>2.4331241859107199E-2</v>
      </c>
      <c r="F21">
        <v>1.9279487158111501E-2</v>
      </c>
      <c r="G21">
        <v>9.800818024891971E-7</v>
      </c>
      <c r="H21">
        <v>1.1889327529373201E-6</v>
      </c>
      <c r="I21">
        <v>955192.71706303</v>
      </c>
      <c r="J21" s="1">
        <v>0.74310887647004098</v>
      </c>
      <c r="K21">
        <f t="shared" si="1"/>
        <v>9.4714217933145731E-2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93FB-238B-42F0-B3A7-1E4BB23D015B}">
  <dimension ref="A1:L19"/>
  <sheetViews>
    <sheetView workbookViewId="0">
      <selection activeCell="D23" sqref="D23"/>
    </sheetView>
  </sheetViews>
  <sheetFormatPr defaultRowHeight="15" x14ac:dyDescent="0.25"/>
  <cols>
    <col min="11" max="11" width="13.42578125" customWidth="1"/>
  </cols>
  <sheetData>
    <row r="1" spans="1:12" x14ac:dyDescent="0.25">
      <c r="A1" t="s">
        <v>5</v>
      </c>
      <c r="B1" t="s">
        <v>28</v>
      </c>
      <c r="C1" t="s">
        <v>16</v>
      </c>
      <c r="D1" t="s">
        <v>0</v>
      </c>
      <c r="E1" t="s">
        <v>2</v>
      </c>
      <c r="F1" t="s">
        <v>20</v>
      </c>
      <c r="G1" t="s">
        <v>1</v>
      </c>
      <c r="H1" t="s">
        <v>3</v>
      </c>
      <c r="I1" t="s">
        <v>22</v>
      </c>
    </row>
    <row r="2" spans="1:12" ht="15" customHeight="1" x14ac:dyDescent="0.25">
      <c r="A2">
        <v>25</v>
      </c>
      <c r="B2">
        <v>9.9999995500000002E-6</v>
      </c>
      <c r="C2">
        <v>1</v>
      </c>
      <c r="D2">
        <f>C2*0.00001</f>
        <v>1.0000000000000001E-5</v>
      </c>
      <c r="E2" s="3">
        <v>0</v>
      </c>
      <c r="F2" s="3">
        <v>0</v>
      </c>
      <c r="G2" s="1">
        <v>0.71484997156851404</v>
      </c>
      <c r="H2">
        <f>E2/(1-G2)</f>
        <v>0</v>
      </c>
      <c r="I2" t="s">
        <v>21</v>
      </c>
      <c r="K2" s="4" t="s">
        <v>19</v>
      </c>
      <c r="L2" s="1"/>
    </row>
    <row r="3" spans="1:12" x14ac:dyDescent="0.25">
      <c r="A3">
        <v>25</v>
      </c>
      <c r="B3">
        <v>4.9653549799999999</v>
      </c>
      <c r="C3">
        <v>508080</v>
      </c>
      <c r="D3">
        <f t="shared" ref="D3:D19" si="0">C3*0.00001</f>
        <v>5.0808</v>
      </c>
      <c r="E3">
        <v>1.65524700528166E-3</v>
      </c>
      <c r="F3">
        <v>1.16092627549507E-3</v>
      </c>
      <c r="G3" s="1">
        <v>0.71484997156851404</v>
      </c>
      <c r="H3">
        <f t="shared" ref="H3:H19" si="1">E3/(1-G3)</f>
        <v>5.8048284770884119E-3</v>
      </c>
      <c r="I3" t="s">
        <v>21</v>
      </c>
    </row>
    <row r="4" spans="1:12" x14ac:dyDescent="0.25">
      <c r="A4">
        <v>25</v>
      </c>
      <c r="B4">
        <v>9.5918629299999996</v>
      </c>
      <c r="C4">
        <v>1004400</v>
      </c>
      <c r="D4">
        <f t="shared" si="0"/>
        <v>10.044</v>
      </c>
      <c r="E4">
        <v>3.3774883253155298E-3</v>
      </c>
      <c r="F4">
        <v>2.3900468611849999E-3</v>
      </c>
      <c r="G4" s="1">
        <v>0.71484997156851404</v>
      </c>
      <c r="H4">
        <f t="shared" si="1"/>
        <v>1.1844601047013577E-2</v>
      </c>
      <c r="I4" t="s">
        <v>21</v>
      </c>
    </row>
    <row r="5" spans="1:12" x14ac:dyDescent="0.25">
      <c r="A5">
        <v>25</v>
      </c>
      <c r="B5">
        <v>18.223953999999999</v>
      </c>
      <c r="C5">
        <v>2003000</v>
      </c>
      <c r="D5">
        <f t="shared" si="0"/>
        <v>20.03</v>
      </c>
      <c r="E5">
        <v>6.4552198403203401E-3</v>
      </c>
      <c r="F5">
        <v>4.5949079627247598E-3</v>
      </c>
      <c r="G5" s="1">
        <v>0.71484997156851404</v>
      </c>
      <c r="H5">
        <f t="shared" si="1"/>
        <v>2.2637977193368436E-2</v>
      </c>
      <c r="I5" t="s">
        <v>21</v>
      </c>
    </row>
    <row r="6" spans="1:12" x14ac:dyDescent="0.25">
      <c r="A6">
        <v>25</v>
      </c>
      <c r="B6">
        <v>25.9229284</v>
      </c>
      <c r="C6">
        <v>2999140</v>
      </c>
      <c r="D6">
        <f t="shared" si="0"/>
        <v>29.991400000000002</v>
      </c>
      <c r="E6">
        <v>9.2497661686680808E-3</v>
      </c>
      <c r="F6">
        <v>6.6108885348348601E-3</v>
      </c>
      <c r="G6" s="1">
        <v>0.71484997156851404</v>
      </c>
      <c r="H6">
        <f t="shared" si="1"/>
        <v>3.2438243894092951E-2</v>
      </c>
      <c r="I6" t="s">
        <v>21</v>
      </c>
    </row>
    <row r="7" spans="1:12" x14ac:dyDescent="0.25">
      <c r="A7">
        <v>25</v>
      </c>
      <c r="B7">
        <v>32.602335500000002</v>
      </c>
      <c r="C7">
        <v>3981239.9999999902</v>
      </c>
      <c r="D7">
        <f t="shared" si="0"/>
        <v>39.812399999999904</v>
      </c>
      <c r="E7">
        <v>1.1088111164623901E-2</v>
      </c>
      <c r="F7">
        <v>7.8811091742312309E-3</v>
      </c>
      <c r="G7" s="1">
        <v>0.71484997156851404</v>
      </c>
      <c r="H7">
        <f t="shared" si="1"/>
        <v>3.8885183444013163E-2</v>
      </c>
      <c r="I7" t="s">
        <v>21</v>
      </c>
    </row>
    <row r="8" spans="1:12" x14ac:dyDescent="0.25">
      <c r="A8">
        <v>25</v>
      </c>
      <c r="B8">
        <v>38.579752800000001</v>
      </c>
      <c r="C8">
        <v>5008240</v>
      </c>
      <c r="D8">
        <f t="shared" si="0"/>
        <v>50.082400000000007</v>
      </c>
      <c r="E8">
        <v>1.2955578022193199E-2</v>
      </c>
      <c r="F8">
        <v>9.1758167069618708E-3</v>
      </c>
      <c r="G8" s="1">
        <v>0.71484997156851404</v>
      </c>
      <c r="H8">
        <f t="shared" si="1"/>
        <v>4.5434251202629929E-2</v>
      </c>
      <c r="I8" t="s">
        <v>21</v>
      </c>
    </row>
    <row r="9" spans="1:12" x14ac:dyDescent="0.25">
      <c r="A9">
        <v>35</v>
      </c>
      <c r="B9">
        <v>9.9999995999999994E-6</v>
      </c>
      <c r="C9">
        <v>1</v>
      </c>
      <c r="D9">
        <f t="shared" si="0"/>
        <v>1.0000000000000001E-5</v>
      </c>
      <c r="E9">
        <v>0</v>
      </c>
      <c r="F9">
        <v>0</v>
      </c>
      <c r="G9" s="1">
        <v>0.72674921811850401</v>
      </c>
      <c r="H9">
        <f t="shared" si="1"/>
        <v>0</v>
      </c>
      <c r="I9" t="s">
        <v>21</v>
      </c>
    </row>
    <row r="10" spans="1:12" x14ac:dyDescent="0.25">
      <c r="A10">
        <v>35</v>
      </c>
      <c r="B10">
        <v>4.9120149399999997</v>
      </c>
      <c r="C10">
        <v>501380</v>
      </c>
      <c r="D10">
        <f t="shared" si="0"/>
        <v>5.0138000000000007</v>
      </c>
      <c r="E10">
        <v>1.7236861831265301E-3</v>
      </c>
      <c r="F10">
        <v>1.26338466232395E-3</v>
      </c>
      <c r="G10" s="1">
        <v>0.72674921811850401</v>
      </c>
      <c r="H10">
        <f t="shared" si="1"/>
        <v>6.308074111473402E-3</v>
      </c>
      <c r="I10" t="s">
        <v>21</v>
      </c>
    </row>
    <row r="11" spans="1:12" x14ac:dyDescent="0.25">
      <c r="A11">
        <v>35</v>
      </c>
      <c r="B11">
        <v>9.5864947800000007</v>
      </c>
      <c r="C11">
        <v>999140</v>
      </c>
      <c r="D11">
        <f t="shared" si="0"/>
        <v>9.9914000000000005</v>
      </c>
      <c r="E11">
        <v>3.28226440829289E-3</v>
      </c>
      <c r="F11">
        <v>2.4085022583098898E-3</v>
      </c>
      <c r="G11" s="1">
        <v>0.72674921811850401</v>
      </c>
      <c r="H11">
        <f t="shared" si="1"/>
        <v>1.2011912228365918E-2</v>
      </c>
      <c r="I11" t="s">
        <v>21</v>
      </c>
    </row>
    <row r="12" spans="1:12" x14ac:dyDescent="0.25">
      <c r="A12">
        <v>35</v>
      </c>
      <c r="B12">
        <v>39.512771100000002</v>
      </c>
      <c r="C12">
        <v>4966920</v>
      </c>
      <c r="D12">
        <f t="shared" si="0"/>
        <v>49.669200000000004</v>
      </c>
      <c r="E12">
        <v>1.36093388485927E-2</v>
      </c>
      <c r="F12">
        <v>1.01073329962736E-2</v>
      </c>
      <c r="G12" s="1">
        <v>0.72674921811850401</v>
      </c>
      <c r="H12">
        <f t="shared" si="1"/>
        <v>4.9805306154603532E-2</v>
      </c>
      <c r="I12" t="s">
        <v>21</v>
      </c>
    </row>
    <row r="13" spans="1:12" x14ac:dyDescent="0.25">
      <c r="A13">
        <v>35</v>
      </c>
      <c r="B13">
        <v>39.519915699999999</v>
      </c>
      <c r="C13">
        <v>4968140</v>
      </c>
      <c r="D13">
        <f t="shared" si="0"/>
        <v>49.681400000000004</v>
      </c>
      <c r="E13">
        <v>1.3609483527042599E-2</v>
      </c>
      <c r="F13">
        <v>1.0108519322275199E-2</v>
      </c>
      <c r="G13" s="1">
        <v>0.72674921811850401</v>
      </c>
      <c r="H13">
        <f t="shared" si="1"/>
        <v>4.9805835625915208E-2</v>
      </c>
      <c r="I13" t="s">
        <v>21</v>
      </c>
    </row>
    <row r="14" spans="1:12" x14ac:dyDescent="0.25">
      <c r="A14">
        <v>35</v>
      </c>
      <c r="B14">
        <v>52.67924</v>
      </c>
      <c r="C14">
        <v>8035760</v>
      </c>
      <c r="D14">
        <f t="shared" si="0"/>
        <v>80.357600000000005</v>
      </c>
      <c r="E14">
        <v>0.253757242488174</v>
      </c>
      <c r="F14">
        <v>0.26043841488906999</v>
      </c>
      <c r="G14" s="1">
        <v>0.72674921811850401</v>
      </c>
      <c r="H14">
        <f t="shared" si="1"/>
        <v>0.92866062721176035</v>
      </c>
      <c r="I14" t="s">
        <v>21</v>
      </c>
    </row>
    <row r="15" spans="1:12" x14ac:dyDescent="0.25">
      <c r="A15">
        <v>50</v>
      </c>
      <c r="B15">
        <v>9.9999996500000002E-6</v>
      </c>
      <c r="C15">
        <v>1</v>
      </c>
      <c r="D15">
        <f t="shared" si="0"/>
        <v>1.0000000000000001E-5</v>
      </c>
      <c r="E15">
        <v>0</v>
      </c>
      <c r="F15">
        <v>0</v>
      </c>
      <c r="G15" s="1">
        <v>0.74310887647004098</v>
      </c>
      <c r="H15">
        <f t="shared" si="1"/>
        <v>0</v>
      </c>
      <c r="I15" t="s">
        <v>21</v>
      </c>
    </row>
    <row r="16" spans="1:12" x14ac:dyDescent="0.25">
      <c r="A16">
        <v>50</v>
      </c>
      <c r="B16">
        <v>5.0118423700000001</v>
      </c>
      <c r="C16">
        <v>510300</v>
      </c>
      <c r="D16">
        <f t="shared" si="0"/>
        <v>5.1030000000000006</v>
      </c>
      <c r="E16">
        <v>1.8491906058859899E-3</v>
      </c>
      <c r="F16">
        <v>1.4407880404423801E-3</v>
      </c>
      <c r="G16" s="1">
        <v>0.74310887647004098</v>
      </c>
      <c r="H16">
        <f t="shared" si="1"/>
        <v>7.1983437203906918E-3</v>
      </c>
      <c r="I16" t="s">
        <v>21</v>
      </c>
    </row>
    <row r="17" spans="1:9" x14ac:dyDescent="0.25">
      <c r="A17">
        <v>50</v>
      </c>
      <c r="B17">
        <v>9.7781621100000002</v>
      </c>
      <c r="C17">
        <v>1013840</v>
      </c>
      <c r="D17">
        <f t="shared" si="0"/>
        <v>10.138400000000001</v>
      </c>
      <c r="E17">
        <v>3.1899135337871698E-3</v>
      </c>
      <c r="F17">
        <v>2.4691786830764099E-3</v>
      </c>
      <c r="G17" s="1">
        <v>0.74310887647004098</v>
      </c>
      <c r="H17">
        <f t="shared" si="1"/>
        <v>1.2417375462236075E-2</v>
      </c>
      <c r="I17" t="s">
        <v>21</v>
      </c>
    </row>
    <row r="18" spans="1:9" x14ac:dyDescent="0.25">
      <c r="A18">
        <v>50</v>
      </c>
      <c r="B18">
        <v>41.199924899999999</v>
      </c>
      <c r="C18">
        <v>5003740</v>
      </c>
      <c r="D18">
        <f t="shared" si="0"/>
        <v>50.037400000000005</v>
      </c>
      <c r="E18">
        <v>1.3024803230138699E-2</v>
      </c>
      <c r="F18">
        <v>1.01773275016321E-2</v>
      </c>
      <c r="G18" s="1">
        <v>0.74310887647004098</v>
      </c>
      <c r="H18">
        <f t="shared" si="1"/>
        <v>5.0701647651985642E-2</v>
      </c>
      <c r="I18" t="s">
        <v>21</v>
      </c>
    </row>
    <row r="19" spans="1:9" x14ac:dyDescent="0.25">
      <c r="A19">
        <v>50</v>
      </c>
      <c r="B19">
        <v>64.3692195</v>
      </c>
      <c r="C19">
        <v>10103760</v>
      </c>
      <c r="D19">
        <f t="shared" si="0"/>
        <v>101.03760000000001</v>
      </c>
      <c r="E19">
        <v>6.50463158997618E-2</v>
      </c>
      <c r="F19">
        <v>5.9625737808877997E-2</v>
      </c>
      <c r="G19" s="1">
        <v>0.74310887647004098</v>
      </c>
      <c r="H19">
        <f t="shared" si="1"/>
        <v>0.25320577451628451</v>
      </c>
      <c r="I1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E99-7CE5-457F-89E3-F88DD13630A5}">
  <dimension ref="A1:F19"/>
  <sheetViews>
    <sheetView workbookViewId="0">
      <selection activeCell="E18" sqref="E18"/>
    </sheetView>
  </sheetViews>
  <sheetFormatPr defaultRowHeight="15" x14ac:dyDescent="0.25"/>
  <sheetData>
    <row r="1" spans="1:6" x14ac:dyDescent="0.25">
      <c r="A1" t="s">
        <v>5</v>
      </c>
      <c r="B1" t="s">
        <v>28</v>
      </c>
      <c r="C1" t="s">
        <v>0</v>
      </c>
      <c r="D1" t="s">
        <v>3</v>
      </c>
    </row>
    <row r="2" spans="1:6" x14ac:dyDescent="0.25">
      <c r="A2">
        <v>25</v>
      </c>
      <c r="B2">
        <v>9.9999995500000002E-6</v>
      </c>
      <c r="C2">
        <v>1.0000000000000001E-5</v>
      </c>
      <c r="D2">
        <v>0</v>
      </c>
      <c r="F2" s="6" t="s">
        <v>23</v>
      </c>
    </row>
    <row r="3" spans="1:6" x14ac:dyDescent="0.25">
      <c r="A3">
        <v>25</v>
      </c>
      <c r="B3">
        <v>4.9653549799999999</v>
      </c>
      <c r="C3">
        <v>5.0808</v>
      </c>
      <c r="D3">
        <v>5.9778162196568547E-3</v>
      </c>
    </row>
    <row r="4" spans="1:6" x14ac:dyDescent="0.25">
      <c r="A4">
        <v>25</v>
      </c>
      <c r="B4">
        <v>9.5918629299999996</v>
      </c>
      <c r="C4">
        <v>10.044</v>
      </c>
      <c r="D4">
        <v>1.2472077947485992E-2</v>
      </c>
    </row>
    <row r="5" spans="1:6" x14ac:dyDescent="0.25">
      <c r="A5">
        <v>25</v>
      </c>
      <c r="B5">
        <v>18.223953999999999</v>
      </c>
      <c r="C5">
        <v>20.03</v>
      </c>
      <c r="D5">
        <v>2.5035728517909684E-2</v>
      </c>
    </row>
    <row r="6" spans="1:6" x14ac:dyDescent="0.25">
      <c r="A6">
        <v>25</v>
      </c>
      <c r="B6">
        <v>25.9229284</v>
      </c>
      <c r="C6">
        <v>29.991400000000002</v>
      </c>
      <c r="D6">
        <v>3.7751037178497336E-2</v>
      </c>
    </row>
    <row r="7" spans="1:6" x14ac:dyDescent="0.25">
      <c r="A7">
        <v>25</v>
      </c>
      <c r="B7">
        <v>32.602335500000002</v>
      </c>
      <c r="C7">
        <v>39.812399999999904</v>
      </c>
      <c r="D7">
        <v>4.8912879341835379E-2</v>
      </c>
    </row>
    <row r="8" spans="1:6" x14ac:dyDescent="0.25">
      <c r="A8">
        <v>25</v>
      </c>
      <c r="B8">
        <v>38.579752800000001</v>
      </c>
      <c r="C8">
        <v>50.082400000000007</v>
      </c>
      <c r="D8">
        <v>6.4523901739848136E-2</v>
      </c>
    </row>
    <row r="9" spans="1:6" x14ac:dyDescent="0.25">
      <c r="A9">
        <v>35</v>
      </c>
      <c r="B9">
        <v>9.9999995999999994E-6</v>
      </c>
      <c r="C9">
        <v>1.0000000000000001E-5</v>
      </c>
      <c r="D9">
        <v>0</v>
      </c>
    </row>
    <row r="10" spans="1:6" x14ac:dyDescent="0.25">
      <c r="A10">
        <v>35</v>
      </c>
      <c r="B10">
        <v>4.9120149399999997</v>
      </c>
      <c r="C10">
        <v>5.0138000000000007</v>
      </c>
      <c r="D10">
        <v>6.4420934079968484E-3</v>
      </c>
    </row>
    <row r="11" spans="1:6" x14ac:dyDescent="0.25">
      <c r="A11">
        <v>35</v>
      </c>
      <c r="B11">
        <v>9.5864947800000007</v>
      </c>
      <c r="C11">
        <v>9.9914000000000005</v>
      </c>
      <c r="D11">
        <v>1.2486620874557479E-2</v>
      </c>
    </row>
    <row r="12" spans="1:6" x14ac:dyDescent="0.25">
      <c r="A12">
        <v>35</v>
      </c>
      <c r="B12">
        <v>39.512771100000002</v>
      </c>
      <c r="C12">
        <v>49.669200000000004</v>
      </c>
      <c r="D12">
        <v>5.8986817393562208E-2</v>
      </c>
    </row>
    <row r="13" spans="1:6" x14ac:dyDescent="0.25">
      <c r="A13">
        <v>35</v>
      </c>
      <c r="B13">
        <v>39.519915699999999</v>
      </c>
      <c r="C13">
        <v>49.681400000000004</v>
      </c>
      <c r="D13">
        <v>5.8986748165228912E-2</v>
      </c>
    </row>
    <row r="14" spans="1:6" x14ac:dyDescent="0.25">
      <c r="A14">
        <v>35</v>
      </c>
      <c r="B14">
        <v>69.923960199999996</v>
      </c>
      <c r="C14">
        <v>201.39060000000001</v>
      </c>
      <c r="D14">
        <v>0.11758439354188537</v>
      </c>
    </row>
    <row r="15" spans="1:6" x14ac:dyDescent="0.25">
      <c r="A15">
        <v>50</v>
      </c>
      <c r="B15">
        <v>9.9999996500000002E-6</v>
      </c>
      <c r="C15">
        <v>1.0000000000000001E-5</v>
      </c>
      <c r="D15">
        <v>0</v>
      </c>
    </row>
    <row r="16" spans="1:6" x14ac:dyDescent="0.25">
      <c r="A16">
        <v>50</v>
      </c>
      <c r="B16">
        <v>5.0118423700000001</v>
      </c>
      <c r="C16">
        <v>5.1030000000000006</v>
      </c>
      <c r="D16">
        <v>7.1123429326774351E-3</v>
      </c>
    </row>
    <row r="17" spans="1:4" x14ac:dyDescent="0.25">
      <c r="A17">
        <v>50</v>
      </c>
      <c r="B17">
        <v>9.7781621100000002</v>
      </c>
      <c r="C17">
        <v>10.138400000000001</v>
      </c>
      <c r="D17">
        <v>1.2358423263488098E-2</v>
      </c>
    </row>
    <row r="18" spans="1:4" x14ac:dyDescent="0.25">
      <c r="A18">
        <v>50</v>
      </c>
      <c r="B18">
        <v>41.199924899999999</v>
      </c>
      <c r="C18">
        <v>50.037400000000005</v>
      </c>
      <c r="D18">
        <v>4.8703687351639012E-2</v>
      </c>
    </row>
    <row r="19" spans="1:4" x14ac:dyDescent="0.25">
      <c r="A19">
        <v>50</v>
      </c>
      <c r="B19">
        <v>64.3692195</v>
      </c>
      <c r="C19">
        <v>101.03760000000001</v>
      </c>
      <c r="D19">
        <v>9.4714217933145731E-2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ACF5-CF55-43F7-A29A-DDEFA37722A8}">
  <dimension ref="A1:G31"/>
  <sheetViews>
    <sheetView workbookViewId="0">
      <selection activeCell="O6" sqref="O6"/>
    </sheetView>
  </sheetViews>
  <sheetFormatPr defaultRowHeight="15" x14ac:dyDescent="0.25"/>
  <sheetData>
    <row r="1" spans="1:7" x14ac:dyDescent="0.25">
      <c r="A1" t="s">
        <v>5</v>
      </c>
      <c r="B1" t="s">
        <v>28</v>
      </c>
      <c r="C1" t="s">
        <v>4</v>
      </c>
      <c r="D1" t="s">
        <v>0</v>
      </c>
      <c r="E1" t="s">
        <v>3</v>
      </c>
      <c r="F1" t="s">
        <v>7</v>
      </c>
    </row>
    <row r="2" spans="1:7" x14ac:dyDescent="0.25">
      <c r="A2">
        <v>25</v>
      </c>
      <c r="B2">
        <v>19.774509727669702</v>
      </c>
      <c r="C2">
        <v>2.19441199241871</v>
      </c>
      <c r="D2">
        <f>C2*10</f>
        <v>21.944119924187099</v>
      </c>
      <c r="E2">
        <v>3.2826582232816502E-2</v>
      </c>
      <c r="F2" t="s">
        <v>26</v>
      </c>
    </row>
    <row r="3" spans="1:7" x14ac:dyDescent="0.25">
      <c r="A3">
        <v>25</v>
      </c>
      <c r="B3">
        <v>21.375415595481201</v>
      </c>
      <c r="C3">
        <v>2.39655928360727</v>
      </c>
      <c r="D3">
        <f t="shared" ref="D3:D15" si="0">C3*10</f>
        <v>23.965592836072702</v>
      </c>
      <c r="E3">
        <v>3.6324324774323499E-2</v>
      </c>
      <c r="F3" t="s">
        <v>26</v>
      </c>
    </row>
    <row r="4" spans="1:7" x14ac:dyDescent="0.25">
      <c r="A4">
        <v>25</v>
      </c>
      <c r="B4">
        <v>27.0291427529237</v>
      </c>
      <c r="C4">
        <v>3.15291332857884</v>
      </c>
      <c r="D4">
        <f t="shared" si="0"/>
        <v>31.529133285788401</v>
      </c>
      <c r="E4">
        <v>4.5447426330818198E-2</v>
      </c>
      <c r="F4" t="s">
        <v>26</v>
      </c>
    </row>
    <row r="5" spans="1:7" x14ac:dyDescent="0.25">
      <c r="A5">
        <v>25</v>
      </c>
      <c r="B5">
        <v>32.291552674257304</v>
      </c>
      <c r="C5">
        <v>3.9323317451111501</v>
      </c>
      <c r="D5">
        <f t="shared" si="0"/>
        <v>39.3233174511115</v>
      </c>
      <c r="E5">
        <v>5.4374724234864398E-2</v>
      </c>
      <c r="F5" t="s">
        <v>26</v>
      </c>
    </row>
    <row r="6" spans="1:7" x14ac:dyDescent="0.25">
      <c r="A6">
        <v>30</v>
      </c>
      <c r="B6">
        <v>18.556521109999998</v>
      </c>
      <c r="C6">
        <v>2.0324244299466301</v>
      </c>
      <c r="D6">
        <f t="shared" si="0"/>
        <v>20.324244299466301</v>
      </c>
      <c r="E6">
        <v>2.58206076684213E-2</v>
      </c>
      <c r="F6" t="s">
        <v>26</v>
      </c>
    </row>
    <row r="7" spans="1:7" x14ac:dyDescent="0.25">
      <c r="A7">
        <v>30</v>
      </c>
      <c r="B7">
        <v>26.021950069999999</v>
      </c>
      <c r="C7">
        <v>2.9849567517017599</v>
      </c>
      <c r="D7">
        <f t="shared" si="0"/>
        <v>29.849567517017597</v>
      </c>
      <c r="E7">
        <v>3.5324827048431998E-2</v>
      </c>
      <c r="F7" t="s">
        <v>26</v>
      </c>
    </row>
    <row r="8" spans="1:7" x14ac:dyDescent="0.25">
      <c r="A8">
        <v>30</v>
      </c>
      <c r="B8">
        <v>33.623176030000003</v>
      </c>
      <c r="C8">
        <v>4.0817569048814901</v>
      </c>
      <c r="D8">
        <f t="shared" si="0"/>
        <v>40.817569048814903</v>
      </c>
      <c r="E8">
        <v>4.5407216652190399E-2</v>
      </c>
      <c r="F8" t="s">
        <v>26</v>
      </c>
    </row>
    <row r="9" spans="1:7" x14ac:dyDescent="0.25">
      <c r="A9">
        <v>40</v>
      </c>
      <c r="B9">
        <v>17.205075579999999</v>
      </c>
      <c r="C9">
        <v>1.85349136005283</v>
      </c>
      <c r="D9">
        <f t="shared" si="0"/>
        <v>18.534913600528299</v>
      </c>
      <c r="E9">
        <v>2.44647173251267E-2</v>
      </c>
      <c r="F9" t="s">
        <v>26</v>
      </c>
    </row>
    <row r="10" spans="1:7" x14ac:dyDescent="0.25">
      <c r="A10">
        <v>40</v>
      </c>
      <c r="B10">
        <v>27.749410780000002</v>
      </c>
      <c r="C10">
        <v>3.1638273842063902</v>
      </c>
      <c r="D10">
        <f t="shared" si="0"/>
        <v>31.638273842063903</v>
      </c>
      <c r="E10">
        <v>3.5706694120617902E-2</v>
      </c>
      <c r="F10" t="s">
        <v>26</v>
      </c>
    </row>
    <row r="11" spans="1:7" x14ac:dyDescent="0.25">
      <c r="A11">
        <v>40</v>
      </c>
      <c r="B11">
        <v>31.964037229999999</v>
      </c>
      <c r="C11">
        <v>3.7410485596387999</v>
      </c>
      <c r="D11">
        <f t="shared" si="0"/>
        <v>37.410485596388</v>
      </c>
      <c r="E11">
        <v>4.0357030866270197E-2</v>
      </c>
      <c r="F11" t="s">
        <v>26</v>
      </c>
    </row>
    <row r="12" spans="1:7" x14ac:dyDescent="0.25">
      <c r="A12">
        <v>40</v>
      </c>
      <c r="B12">
        <v>35.491567099999997</v>
      </c>
      <c r="C12">
        <v>4.2547958852373</v>
      </c>
      <c r="D12">
        <f t="shared" si="0"/>
        <v>42.547958852373</v>
      </c>
      <c r="E12">
        <v>4.4815310202824303E-2</v>
      </c>
      <c r="F12" t="s">
        <v>26</v>
      </c>
    </row>
    <row r="13" spans="1:7" x14ac:dyDescent="0.25">
      <c r="A13">
        <v>50</v>
      </c>
      <c r="B13">
        <v>20.638037480000001</v>
      </c>
      <c r="C13">
        <v>2.2401036738159701</v>
      </c>
      <c r="D13">
        <f t="shared" si="0"/>
        <v>22.4010367381597</v>
      </c>
      <c r="E13">
        <v>2.5616812030158601E-2</v>
      </c>
      <c r="F13" t="s">
        <v>26</v>
      </c>
    </row>
    <row r="14" spans="1:7" x14ac:dyDescent="0.25">
      <c r="A14">
        <v>50</v>
      </c>
      <c r="B14">
        <v>26.25624672</v>
      </c>
      <c r="C14">
        <v>2.9269773921151199</v>
      </c>
      <c r="D14">
        <f t="shared" si="0"/>
        <v>29.269773921151199</v>
      </c>
      <c r="E14">
        <v>3.0846817496898899E-2</v>
      </c>
      <c r="F14" t="s">
        <v>26</v>
      </c>
    </row>
    <row r="15" spans="1:7" x14ac:dyDescent="0.25">
      <c r="A15">
        <v>50</v>
      </c>
      <c r="B15">
        <v>34.490101660000001</v>
      </c>
      <c r="C15">
        <v>4.0178709682790297</v>
      </c>
      <c r="D15">
        <f t="shared" si="0"/>
        <v>40.178709682790299</v>
      </c>
      <c r="E15">
        <v>3.8786605653774897E-2</v>
      </c>
      <c r="F15" t="s">
        <v>26</v>
      </c>
    </row>
    <row r="16" spans="1:7" x14ac:dyDescent="0.25">
      <c r="A16">
        <v>50</v>
      </c>
      <c r="B16">
        <v>34.177215189873401</v>
      </c>
      <c r="E16">
        <v>2.3253086899122401E-2</v>
      </c>
      <c r="F16" t="s">
        <v>11</v>
      </c>
      <c r="G16" t="s">
        <v>14</v>
      </c>
    </row>
    <row r="17" spans="1:7" x14ac:dyDescent="0.25">
      <c r="A17">
        <v>50</v>
      </c>
      <c r="B17">
        <v>34.177215189873401</v>
      </c>
      <c r="E17">
        <v>2.6197872175196001E-2</v>
      </c>
      <c r="F17" t="s">
        <v>11</v>
      </c>
      <c r="G17" t="s">
        <v>14</v>
      </c>
    </row>
    <row r="18" spans="1:7" x14ac:dyDescent="0.25">
      <c r="A18">
        <v>50</v>
      </c>
      <c r="B18">
        <v>92.4050632911392</v>
      </c>
      <c r="E18">
        <v>9.2194610545934599E-2</v>
      </c>
      <c r="F18" t="s">
        <v>11</v>
      </c>
      <c r="G18" t="s">
        <v>14</v>
      </c>
    </row>
    <row r="19" spans="1:7" x14ac:dyDescent="0.25">
      <c r="A19">
        <v>50</v>
      </c>
      <c r="B19">
        <v>93.670886075949298</v>
      </c>
      <c r="E19">
        <v>6.6061970955967997E-2</v>
      </c>
      <c r="F19" t="s">
        <v>11</v>
      </c>
      <c r="G19" t="s">
        <v>14</v>
      </c>
    </row>
    <row r="20" spans="1:7" x14ac:dyDescent="0.25">
      <c r="A20">
        <v>50</v>
      </c>
      <c r="B20">
        <v>35.443037974683499</v>
      </c>
      <c r="E20">
        <v>1.7733944241671101E-2</v>
      </c>
      <c r="F20" t="s">
        <v>27</v>
      </c>
      <c r="G20" t="s">
        <v>13</v>
      </c>
    </row>
    <row r="21" spans="1:7" x14ac:dyDescent="0.25">
      <c r="A21">
        <v>50</v>
      </c>
      <c r="B21">
        <v>59.493670886075897</v>
      </c>
      <c r="E21">
        <v>3.7655509823716703E-2</v>
      </c>
      <c r="F21" t="s">
        <v>27</v>
      </c>
      <c r="G21" t="s">
        <v>13</v>
      </c>
    </row>
    <row r="22" spans="1:7" x14ac:dyDescent="0.25">
      <c r="A22">
        <v>50</v>
      </c>
      <c r="B22">
        <v>83.544303797468302</v>
      </c>
      <c r="E22">
        <v>4.7270326939504503E-2</v>
      </c>
      <c r="F22" t="s">
        <v>27</v>
      </c>
      <c r="G22" t="s">
        <v>13</v>
      </c>
    </row>
    <row r="23" spans="1:7" x14ac:dyDescent="0.25">
      <c r="A23">
        <v>50</v>
      </c>
      <c r="B23">
        <v>108.86075949367</v>
      </c>
      <c r="E23">
        <v>5.3206492195387103E-2</v>
      </c>
      <c r="F23" t="s">
        <v>27</v>
      </c>
      <c r="G23" t="s">
        <v>13</v>
      </c>
    </row>
    <row r="24" spans="1:7" x14ac:dyDescent="0.25">
      <c r="A24">
        <v>50</v>
      </c>
      <c r="B24">
        <v>146.83544303797399</v>
      </c>
      <c r="E24">
        <v>5.5853071367554498E-2</v>
      </c>
      <c r="F24" t="s">
        <v>27</v>
      </c>
      <c r="G24" t="s">
        <v>13</v>
      </c>
    </row>
    <row r="25" spans="1:7" x14ac:dyDescent="0.25">
      <c r="A25">
        <v>50</v>
      </c>
      <c r="B25">
        <v>18.987341772151801</v>
      </c>
      <c r="E25">
        <v>1.8480492813141701E-2</v>
      </c>
      <c r="F25" t="s">
        <v>12</v>
      </c>
      <c r="G25" t="s">
        <v>15</v>
      </c>
    </row>
    <row r="26" spans="1:7" x14ac:dyDescent="0.25">
      <c r="A26">
        <v>50</v>
      </c>
      <c r="B26">
        <v>41.772151898734101</v>
      </c>
      <c r="E26">
        <v>4.1026694045174505E-2</v>
      </c>
      <c r="F26" t="s">
        <v>12</v>
      </c>
      <c r="G26" t="s">
        <v>15</v>
      </c>
    </row>
    <row r="27" spans="1:7" x14ac:dyDescent="0.25">
      <c r="A27">
        <v>50</v>
      </c>
      <c r="B27">
        <v>72.151898734177195</v>
      </c>
      <c r="E27">
        <v>6.4681724845995894E-2</v>
      </c>
      <c r="F27" t="s">
        <v>12</v>
      </c>
      <c r="G27" t="s">
        <v>15</v>
      </c>
    </row>
    <row r="28" spans="1:7" x14ac:dyDescent="0.25">
      <c r="A28">
        <v>50</v>
      </c>
      <c r="B28">
        <v>99.999999999999901</v>
      </c>
      <c r="E28">
        <v>7.6509240246406499E-2</v>
      </c>
      <c r="F28" t="s">
        <v>12</v>
      </c>
      <c r="G28" t="s">
        <v>15</v>
      </c>
    </row>
    <row r="29" spans="1:7" x14ac:dyDescent="0.25">
      <c r="A29">
        <v>50</v>
      </c>
      <c r="B29">
        <v>125.316455696202</v>
      </c>
      <c r="E29">
        <v>9.1293634496919907E-2</v>
      </c>
      <c r="F29" t="s">
        <v>12</v>
      </c>
      <c r="G29" t="s">
        <v>15</v>
      </c>
    </row>
    <row r="30" spans="1:7" x14ac:dyDescent="0.25">
      <c r="A30">
        <v>50</v>
      </c>
      <c r="B30">
        <v>181.01265822784799</v>
      </c>
      <c r="E30">
        <v>0.104599589322381</v>
      </c>
      <c r="F30" t="s">
        <v>12</v>
      </c>
      <c r="G30" t="s">
        <v>15</v>
      </c>
    </row>
    <row r="31" spans="1:7" x14ac:dyDescent="0.25">
      <c r="A31">
        <v>50</v>
      </c>
      <c r="B31">
        <v>407.59493670886002</v>
      </c>
      <c r="E31">
        <v>0.14045174537987601</v>
      </c>
      <c r="F31" t="s">
        <v>12</v>
      </c>
      <c r="G31" t="s">
        <v>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1F59-F564-4DA8-94F5-7BF847A30BBC}">
  <dimension ref="A2:B3"/>
  <sheetViews>
    <sheetView workbookViewId="0">
      <selection activeCell="B3" sqref="B3"/>
    </sheetView>
  </sheetViews>
  <sheetFormatPr defaultRowHeight="15" x14ac:dyDescent="0.25"/>
  <sheetData>
    <row r="2" spans="1:2" x14ac:dyDescent="0.25">
      <c r="A2" t="s">
        <v>8</v>
      </c>
      <c r="B2" s="2" t="s">
        <v>6</v>
      </c>
    </row>
    <row r="3" spans="1:2" x14ac:dyDescent="0.25">
      <c r="A3" t="s">
        <v>9</v>
      </c>
      <c r="B3" s="2" t="s">
        <v>10</v>
      </c>
    </row>
  </sheetData>
  <hyperlinks>
    <hyperlink ref="B2" r:id="rId1" xr:uid="{9C975E54-6ECD-4BD2-8ABC-C369D8BE4199}"/>
    <hyperlink ref="B3" r:id="rId2" xr:uid="{FEDC9D0B-0367-45C3-855D-8ABA1C8EEB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D3C0-9ADB-4A67-87F3-C680EB3FD099}">
  <dimension ref="A1:M10"/>
  <sheetViews>
    <sheetView workbookViewId="0">
      <selection activeCell="F4" sqref="F4:F9"/>
    </sheetView>
  </sheetViews>
  <sheetFormatPr defaultRowHeight="15" x14ac:dyDescent="0.25"/>
  <sheetData>
    <row r="1" spans="1:13" x14ac:dyDescent="0.25">
      <c r="A1" t="s">
        <v>31</v>
      </c>
      <c r="B1" t="s">
        <v>29</v>
      </c>
      <c r="C1" t="s">
        <v>30</v>
      </c>
    </row>
    <row r="2" spans="1:13" x14ac:dyDescent="0.25">
      <c r="A2">
        <v>25</v>
      </c>
      <c r="B2" s="8">
        <v>1977450.9727669701</v>
      </c>
      <c r="C2">
        <f>B2*0.00001</f>
        <v>19.774509727669702</v>
      </c>
      <c r="L2" s="3"/>
      <c r="M2" s="3"/>
    </row>
    <row r="3" spans="1:13" x14ac:dyDescent="0.25">
      <c r="B3">
        <v>2137541.55954812</v>
      </c>
      <c r="C3">
        <f t="shared" ref="C3:C5" si="0">B3*0.00001</f>
        <v>21.375415595481201</v>
      </c>
      <c r="F3" s="9">
        <v>9.9999996500000002E-6</v>
      </c>
      <c r="G3" s="3">
        <v>5.0118423700000001</v>
      </c>
      <c r="H3" s="3">
        <v>9.7781621100000002</v>
      </c>
      <c r="I3" s="3">
        <v>41.199924899999999</v>
      </c>
      <c r="J3" s="3">
        <v>64.3692195</v>
      </c>
      <c r="K3" s="3">
        <v>84.074253799999994</v>
      </c>
    </row>
    <row r="4" spans="1:13" x14ac:dyDescent="0.25">
      <c r="B4">
        <v>2702914.27529237</v>
      </c>
      <c r="C4">
        <f t="shared" si="0"/>
        <v>27.0291427529237</v>
      </c>
      <c r="F4" s="9">
        <v>9.9999996500000002E-6</v>
      </c>
    </row>
    <row r="5" spans="1:13" x14ac:dyDescent="0.25">
      <c r="B5">
        <v>3229155.2674257299</v>
      </c>
      <c r="C5">
        <f t="shared" si="0"/>
        <v>32.291552674257304</v>
      </c>
      <c r="F5" s="3">
        <v>5.0118423700000001</v>
      </c>
    </row>
    <row r="6" spans="1:13" x14ac:dyDescent="0.25">
      <c r="F6" s="3">
        <v>9.7781621100000002</v>
      </c>
    </row>
    <row r="7" spans="1:13" x14ac:dyDescent="0.25">
      <c r="F7" s="3">
        <v>41.199924899999999</v>
      </c>
    </row>
    <row r="8" spans="1:13" x14ac:dyDescent="0.25">
      <c r="F8" s="3">
        <v>64.3692195</v>
      </c>
    </row>
    <row r="9" spans="1:13" x14ac:dyDescent="0.25">
      <c r="F9" s="3">
        <v>84.074253799999994</v>
      </c>
    </row>
    <row r="10" spans="1:13" x14ac:dyDescent="0.25">
      <c r="F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EXP</vt:lpstr>
      <vt:lpstr>SW</vt:lpstr>
      <vt:lpstr>SAFT</vt:lpstr>
      <vt:lpstr>model</vt:lpstr>
      <vt:lpstr>lit</vt:lpstr>
      <vt:lpstr>references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2024-09-03T14:26:39Z</dcterms:modified>
</cp:coreProperties>
</file>