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500" firstSheet="0" activeTab="0" autoFilterDateGrouping="1"/>
  </bookViews>
  <sheets>
    <sheet name="Main" sheetId="1" state="visible" r:id="rId1"/>
    <sheet name="Screen Capture Images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2"/>
    </font>
    <font>
      <name val="Calibri"/>
      <charset val="1"/>
      <family val="2"/>
      <color rgb="FFC9211E"/>
      <sz val="12"/>
    </font>
  </fonts>
  <fills count="6">
    <fill>
      <patternFill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4C7DC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center"/>
    </xf>
    <xf numFmtId="1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 wrapText="1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12192000" cy="377761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25</col>
      <colOff>0</colOff>
      <row>0</row>
      <rowOff>0</rowOff>
    </from>
    <ext cx="12192000" cy="84391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42</col>
      <colOff>0</colOff>
      <row>0</row>
      <rowOff>0</rowOff>
    </from>
    <ext cx="12192000" cy="129444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H83"/>
  <sheetViews>
    <sheetView tabSelected="1" topLeftCell="A41" zoomScale="115" zoomScaleNormal="115" workbookViewId="0">
      <selection activeCell="G62" sqref="G62"/>
    </sheetView>
  </sheetViews>
  <sheetFormatPr baseColWidth="8" defaultColWidth="10.625" defaultRowHeight="15.75"/>
  <cols>
    <col width="66.375" customWidth="1" style="1" min="1" max="1"/>
    <col width="11.875" customWidth="1" style="2" min="2" max="2"/>
  </cols>
  <sheetData>
    <row r="1" ht="16.5" customHeight="1" s="4">
      <c r="A1" s="1" t="inlineStr">
        <is>
          <t>Note to AI:</t>
        </is>
      </c>
      <c r="G1" s="3" t="inlineStr">
        <is>
          <t>RAW</t>
        </is>
      </c>
    </row>
    <row r="2" ht="51" customHeight="1" s="4">
      <c r="A2" s="1" t="inlineStr">
        <is>
          <t>Please generate a response using only the information provided in this prompt. Do not reference or use data from any previous prompts or interactions.</t>
        </is>
      </c>
    </row>
    <row r="3" ht="15" customHeight="1" s="4">
      <c r="K3" t="inlineStr">
        <is>
          <t>carousell/ych1990101/stub/extractfootylogic/markets-info.py</t>
        </is>
      </c>
    </row>
    <row r="4" ht="51" customHeight="1" s="4">
      <c r="A4" s="1" t="inlineStr">
        <is>
          <t xml:space="preserve">You are the top soccer team analysis professional. I need your help to predict the outcome of the match whether Home Team will win, or Away Team will win, or if the match will end in a draw. </t>
        </is>
      </c>
    </row>
    <row r="5" ht="16.5" customHeight="1" s="4"/>
    <row r="6" ht="16.5" customHeight="1" s="4">
      <c r="A6" s="1" t="inlineStr">
        <is>
          <t>Please analyze the match with the following weights:</t>
        </is>
      </c>
    </row>
    <row r="7" ht="169.5" customHeight="1" s="4">
      <c r="A7" s="1" t="inlineStr">
        <is>
          <t xml:space="preserve">1) Home/Away Advantage: High importance (25%)
2)  League Position Ranking: High importance (25%)
3)  Matches Played: Low importance (5%)
4)  Win/Draw/Loss Record: Medium importance (15%)
5) Goals For/Against: Medium importance (10%)
6) Last 5 Matches Result Against Top Half Teams: Medium importance (5%)
7) Last 5 Matches Result Against Bottom Half Teams: Low importance (5%)
8) Average Last 5 Home/Away Goal Scored/Game: Medium importance (5%)
9) Average Last 5 Home/Away Goal Conceded/Game: Medium importance (5%) </t>
        </is>
      </c>
    </row>
    <row r="8" ht="33.75" customHeight="1" s="4">
      <c r="A8" s="1" t="inlineStr">
        <is>
          <t xml:space="preserve">Please state your reasoning step-by-step with the data to support your analysis views. </t>
        </is>
      </c>
    </row>
    <row r="9"/>
    <row r="10" ht="16.5" customHeight="1" s="4">
      <c r="A10" s="15" t="inlineStr">
        <is>
          <t>THIS SEASON DATA</t>
        </is>
      </c>
    </row>
    <row r="11" ht="16.5" customHeight="1" s="4">
      <c r="A11" s="15" t="inlineStr">
        <is>
          <t xml:space="preserve">HOME TEAM:	</t>
        </is>
      </c>
      <c r="B11" s="14" t="inlineStr">
        <is>
          <t>Levante</t>
        </is>
      </c>
    </row>
    <row r="12" ht="16.5" customHeight="1" s="4">
      <c r="A12" s="15" t="inlineStr">
        <is>
          <t>LEAGUE POSITION:</t>
        </is>
      </c>
      <c r="B12" s="14" t="inlineStr">
        <is>
          <t>11</t>
        </is>
      </c>
    </row>
    <row r="13" ht="16.5" customHeight="1" s="4">
      <c r="A13" s="15" t="inlineStr">
        <is>
          <t>TOTAL PLAYED:</t>
        </is>
      </c>
      <c r="B13" s="14" t="inlineStr">
        <is>
          <t>31</t>
        </is>
      </c>
    </row>
    <row r="14" ht="16.5" customHeight="1" s="4">
      <c r="A14" s="15" t="inlineStr">
        <is>
          <t>TOTAL PLAYED - WIN:</t>
        </is>
      </c>
      <c r="B14" s="14" t="inlineStr">
        <is>
          <t>10</t>
        </is>
      </c>
    </row>
    <row r="15" ht="16.5" customHeight="1" s="4">
      <c r="A15" s="15" t="inlineStr">
        <is>
          <t>TOTAL PLAYED - DRAW:</t>
        </is>
      </c>
      <c r="B15" s="14" t="inlineStr">
        <is>
          <t>14</t>
        </is>
      </c>
    </row>
    <row r="16" ht="16.5" customHeight="1" s="4">
      <c r="A16" s="15" t="inlineStr">
        <is>
          <t>TOTAL PLAYED - LOSS</t>
        </is>
      </c>
      <c r="B16" s="14" t="inlineStr">
        <is>
          <t>7</t>
        </is>
      </c>
    </row>
    <row r="17" ht="16.5" customHeight="1" s="4">
      <c r="A17" s="15" t="inlineStr">
        <is>
          <t>TOTAL GOALS FOR:</t>
        </is>
      </c>
      <c r="B17" s="14" t="inlineStr">
        <is>
          <t>36</t>
        </is>
      </c>
    </row>
    <row r="18" ht="16.5" customHeight="1" s="4">
      <c r="A18" s="15" t="inlineStr">
        <is>
          <t>TOTAL GOALS AGAINST:</t>
        </is>
      </c>
      <c r="B18" s="14" t="inlineStr">
        <is>
          <t>35</t>
        </is>
      </c>
    </row>
    <row r="19" ht="16.5" customHeight="1" s="4">
      <c r="A19" s="15" t="inlineStr">
        <is>
          <t>TOTAL POINTS IN LEAGUE TABLE:</t>
        </is>
      </c>
      <c r="B19" s="14" t="inlineStr">
        <is>
          <t>44</t>
        </is>
      </c>
    </row>
    <row r="20" ht="16.5" customHeight="1" s="4">
      <c r="A20" s="15" t="inlineStr">
        <is>
          <t>OVERALL WIN CHANCE:</t>
        </is>
      </c>
      <c r="B20" s="7">
        <f>G20/100</f>
        <v/>
      </c>
      <c r="G20" s="14" t="n">
        <v>32</v>
      </c>
    </row>
    <row r="21" ht="15" customHeight="1" s="4">
      <c r="B21" s="6" t="n"/>
    </row>
    <row r="22" ht="16.5" customHeight="1" s="4">
      <c r="A22" s="15" t="inlineStr">
        <is>
          <t>HOME PLAYED:</t>
        </is>
      </c>
      <c r="B22" s="14" t="inlineStr">
        <is>
          <t>15</t>
        </is>
      </c>
    </row>
    <row r="23" ht="16.5" customHeight="1" s="4">
      <c r="A23" s="15" t="inlineStr">
        <is>
          <t>HOME WIN:</t>
        </is>
      </c>
      <c r="B23" s="14" t="inlineStr">
        <is>
          <t>7</t>
        </is>
      </c>
    </row>
    <row r="24" ht="16.5" customHeight="1" s="4">
      <c r="A24" s="15" t="inlineStr">
        <is>
          <t>HOME DRAW:</t>
        </is>
      </c>
      <c r="B24" s="14" t="inlineStr">
        <is>
          <t>6</t>
        </is>
      </c>
    </row>
    <row r="25" ht="16.5" customHeight="1" s="4">
      <c r="A25" s="15" t="inlineStr">
        <is>
          <t>HOME LOSS:</t>
        </is>
      </c>
      <c r="B25" s="14" t="inlineStr">
        <is>
          <t>2</t>
        </is>
      </c>
    </row>
    <row r="26" ht="16.5" customHeight="1" s="4">
      <c r="A26" s="15" t="inlineStr">
        <is>
          <t>HOME GOALS FOR:</t>
        </is>
      </c>
      <c r="B26" s="14" t="inlineStr">
        <is>
          <t>21</t>
        </is>
      </c>
    </row>
    <row r="27" ht="16.5" customHeight="1" s="4">
      <c r="A27" s="15" t="inlineStr">
        <is>
          <t>HOME GOALS AGAINST:</t>
        </is>
      </c>
      <c r="B27" s="14" t="inlineStr">
        <is>
          <t>18</t>
        </is>
      </c>
    </row>
    <row r="28" ht="16.5" customHeight="1" s="4">
      <c r="A28" s="15" t="inlineStr">
        <is>
          <t>HOME POINTS:</t>
        </is>
      </c>
      <c r="B28" s="14" t="inlineStr">
        <is>
          <t>27</t>
        </is>
      </c>
    </row>
    <row r="29" ht="16.5" customHeight="1" s="4">
      <c r="A29" s="15" t="inlineStr">
        <is>
          <t>HOME WIN CHANCE:</t>
        </is>
      </c>
      <c r="B29" s="7">
        <f>G29/100</f>
        <v/>
      </c>
      <c r="G29" s="14" t="n">
        <v>47</v>
      </c>
    </row>
    <row r="30"/>
    <row r="31" ht="16.5" customHeight="1" s="4">
      <c r="A31" s="8" t="inlineStr">
        <is>
          <t>LAST 5 HOME MATCH RESULTS</t>
        </is>
      </c>
      <c r="C31" t="inlineStr">
        <is>
          <t>Either 12, 18, 20,24</t>
        </is>
      </c>
    </row>
    <row r="32" ht="15" customHeight="1" s="4">
      <c r="A32" s="15">
        <f>"AGAINST LEAGUE STANDING TOP 1-"&amp;G80/2&amp;" POSITION – WIN:"</f>
        <v/>
      </c>
      <c r="B32" s="14" t="n">
        <v>1</v>
      </c>
    </row>
    <row r="33" ht="16.5" customHeight="1" s="4">
      <c r="A33" s="15">
        <f>"AGAINST LEAGUE STANDING TOP 1-"&amp; G80/2&amp;" POSITION – DARW:"</f>
        <v/>
      </c>
      <c r="B33" s="14" t="n">
        <v>1</v>
      </c>
    </row>
    <row r="34" ht="15" customHeight="1" s="4">
      <c r="A34" s="15">
        <f>"AGAINST LEAGUE STANDING TOP 1-"&amp;G80/2&amp;" POSITION – LOSS:"</f>
        <v/>
      </c>
      <c r="B34" s="14" t="n">
        <v>0</v>
      </c>
      <c r="P34" t="inlineStr">
        <is>
          <t>https://footylogic.com/en/matchcenter/0/50016467/50024182/bmrecentforms</t>
        </is>
      </c>
    </row>
    <row r="35" ht="15" customHeight="1" s="4">
      <c r="A35" s="16">
        <f>"AGAINST LEAGUE STANDING BOTTOM "&amp;G80/2+1&amp;"-"&amp;G80&amp;" POSITION – WIN:"</f>
        <v/>
      </c>
      <c r="B35" s="14" t="n">
        <v>1</v>
      </c>
    </row>
    <row r="36" ht="15" customHeight="1" s="4">
      <c r="A36" s="15">
        <f>"AGAINST LEAGUE STANDING BOTTOM "&amp;G80/2+1&amp;"-"&amp;G80&amp;" POSITION – DARW:"</f>
        <v/>
      </c>
      <c r="B36" s="14" t="n">
        <v>2</v>
      </c>
      <c r="C36" s="9" t="n"/>
      <c r="D36" s="12" t="inlineStr">
        <is>
          <t>Score</t>
        </is>
      </c>
      <c r="E36" s="12" t="inlineStr">
        <is>
          <t>Conceded</t>
        </is>
      </c>
      <c r="F36" s="14" t="inlineStr">
        <is>
          <t>POS</t>
        </is>
      </c>
      <c r="P36" t="inlineStr">
        <is>
          <t>/workspace/comission-playlist/carousell/ych1990101/stub/extractfootylogic/recentfrom-information.py</t>
        </is>
      </c>
    </row>
    <row r="37" ht="15" customHeight="1" s="4">
      <c r="A37" s="15">
        <f>"AGAINST LEAGUE STANDING BOTTOM "&amp;G80/2+1 &amp;"-" &amp; G80&amp;" POSITION – LOSS:"</f>
        <v/>
      </c>
      <c r="B37" s="14" t="n">
        <v>0</v>
      </c>
      <c r="C37" s="11" t="inlineStr">
        <is>
          <t>M1</t>
        </is>
      </c>
      <c r="D37" s="12">
        <f>INT(LEFT(G37, FIND(":", G37) - 1))</f>
        <v/>
      </c>
      <c r="E37" s="12">
        <f>INT(RIGHT(G37, LEN(G37) - FIND(":", G37)))</f>
        <v/>
      </c>
      <c r="F37" s="14" t="n">
        <v>21</v>
      </c>
      <c r="G37" s="14" t="inlineStr">
        <is>
          <t>0:0</t>
        </is>
      </c>
    </row>
    <row r="38" ht="15.75" customHeight="1" s="4">
      <c r="C38" s="11" t="inlineStr">
        <is>
          <t>M2</t>
        </is>
      </c>
      <c r="D38" s="12">
        <f>INT(LEFT(G38, FIND(":", G38) - 1))</f>
        <v/>
      </c>
      <c r="E38" s="12">
        <f>INT(RIGHT(G38, LEN(G38) - FIND(":", G38)))</f>
        <v/>
      </c>
      <c r="F38" s="14" t="n">
        <v>5</v>
      </c>
      <c r="G38" s="14" t="inlineStr">
        <is>
          <t>1:0</t>
        </is>
      </c>
    </row>
    <row r="39" ht="16.5" customHeight="1" s="4">
      <c r="A39" s="15" t="inlineStr">
        <is>
          <t>AVERAGE LAST 5 HOME GOALS SCORED/GAME:</t>
        </is>
      </c>
      <c r="B39" s="13">
        <f>D43</f>
        <v/>
      </c>
      <c r="C39" s="11" t="inlineStr">
        <is>
          <t>M3</t>
        </is>
      </c>
      <c r="D39" s="12">
        <f>INT(LEFT(G39, FIND(":", G39) - 1))</f>
        <v/>
      </c>
      <c r="E39" s="12">
        <f>INT(RIGHT(G39, LEN(G39) - FIND(":", G39)))</f>
        <v/>
      </c>
      <c r="F39" s="14" t="n">
        <v>1</v>
      </c>
      <c r="G39" s="14" t="inlineStr">
        <is>
          <t>0:0</t>
        </is>
      </c>
    </row>
    <row r="40" ht="16.5" customHeight="1" s="4">
      <c r="A40" s="15" t="inlineStr">
        <is>
          <t xml:space="preserve">AVERAGE LAST 5 HOME GOALS CONCEDED/GAME:	</t>
        </is>
      </c>
      <c r="B40" s="13">
        <f>E43</f>
        <v/>
      </c>
      <c r="C40" s="11" t="inlineStr">
        <is>
          <t>M4</t>
        </is>
      </c>
      <c r="D40" s="12">
        <f>INT(LEFT(G40, FIND(":", G40) - 1))</f>
        <v/>
      </c>
      <c r="E40" s="12">
        <f>INT(RIGHT(G40, LEN(G40) - FIND(":", G40)))</f>
        <v/>
      </c>
      <c r="F40" s="14" t="n">
        <v>12</v>
      </c>
      <c r="G40" s="14" t="inlineStr">
        <is>
          <t>0:0</t>
        </is>
      </c>
    </row>
    <row r="41" ht="15.75" customHeight="1" s="4">
      <c r="C41" s="11" t="inlineStr">
        <is>
          <t>M5</t>
        </is>
      </c>
      <c r="D41" s="12">
        <f>INT(LEFT(G41, FIND(":", G41) - 1))</f>
        <v/>
      </c>
      <c r="E41" s="12">
        <f>INT(RIGHT(G41, LEN(G41) - FIND(":", G41)))</f>
        <v/>
      </c>
      <c r="F41" s="14" t="n">
        <v>19</v>
      </c>
      <c r="G41" s="14" t="inlineStr">
        <is>
          <t>3:2</t>
        </is>
      </c>
    </row>
    <row r="42" ht="15.75" customHeight="1" s="4">
      <c r="C42" s="11" t="inlineStr">
        <is>
          <t>Total</t>
        </is>
      </c>
      <c r="D42" s="13">
        <f>SUM(D37:D41)</f>
        <v/>
      </c>
      <c r="E42" s="13">
        <f>SUM(E37:E41)</f>
        <v/>
      </c>
    </row>
    <row r="43" ht="16.5" customHeight="1" s="4">
      <c r="A43" s="15" t="inlineStr">
        <is>
          <t xml:space="preserve">AWAY TEAM:	</t>
        </is>
      </c>
      <c r="B43" s="14" t="inlineStr">
        <is>
          <t>CF Elche</t>
        </is>
      </c>
      <c r="C43" s="11" t="inlineStr">
        <is>
          <t>xGoal</t>
        </is>
      </c>
      <c r="D43" s="13">
        <f>D42/5</f>
        <v/>
      </c>
      <c r="E43" s="13">
        <f>E42/5</f>
        <v/>
      </c>
    </row>
    <row r="44" ht="16.5" customHeight="1" s="4">
      <c r="A44" s="15" t="inlineStr">
        <is>
          <t>LEAGUE POSITION:</t>
        </is>
      </c>
      <c r="B44" s="14" t="inlineStr">
        <is>
          <t>3</t>
        </is>
      </c>
    </row>
    <row r="45" ht="16.5" customHeight="1" s="4">
      <c r="A45" s="15" t="inlineStr">
        <is>
          <t>TOTAL PLAYED:</t>
        </is>
      </c>
      <c r="B45" s="14" t="inlineStr">
        <is>
          <t>31</t>
        </is>
      </c>
    </row>
    <row r="46" ht="16.5" customHeight="1" s="4">
      <c r="A46" s="15" t="inlineStr">
        <is>
          <t>TOTAL PLAYED - WIN:</t>
        </is>
      </c>
      <c r="B46" s="14" t="inlineStr">
        <is>
          <t>15</t>
        </is>
      </c>
    </row>
    <row r="47" ht="16.5" customHeight="1" s="4">
      <c r="A47" s="15" t="inlineStr">
        <is>
          <t>TOTAL PLAYED - DRAW:</t>
        </is>
      </c>
      <c r="B47" s="14" t="inlineStr">
        <is>
          <t>8</t>
        </is>
      </c>
    </row>
    <row r="48" ht="16.5" customHeight="1" s="4">
      <c r="A48" s="15" t="inlineStr">
        <is>
          <t>TOTAL PLAYED - LOSS</t>
        </is>
      </c>
      <c r="B48" s="14" t="inlineStr">
        <is>
          <t>8</t>
        </is>
      </c>
    </row>
    <row r="49" ht="16.5" customHeight="1" s="4">
      <c r="A49" s="15" t="inlineStr">
        <is>
          <t>TOTAL GOALS FOR:</t>
        </is>
      </c>
      <c r="B49" s="14" t="inlineStr">
        <is>
          <t>33</t>
        </is>
      </c>
    </row>
    <row r="50" ht="16.5" customHeight="1" s="4">
      <c r="A50" s="15" t="inlineStr">
        <is>
          <t>TOTAL GOALS AGAINST:</t>
        </is>
      </c>
      <c r="B50" s="14" t="inlineStr">
        <is>
          <t>25</t>
        </is>
      </c>
      <c r="D50" t="inlineStr">
        <is>
          <t> </t>
        </is>
      </c>
    </row>
    <row r="51" ht="16.5" customHeight="1" s="4">
      <c r="A51" s="15" t="inlineStr">
        <is>
          <t>TOTAL POINTS IN LEAGUE TABLE:</t>
        </is>
      </c>
      <c r="B51" s="14" t="inlineStr">
        <is>
          <t>53</t>
        </is>
      </c>
    </row>
    <row r="52" ht="16.5" customHeight="1" s="4">
      <c r="A52" s="15" t="inlineStr">
        <is>
          <t>OVERALL WIN CHANCE:</t>
        </is>
      </c>
      <c r="B52" s="7">
        <f>G52/100</f>
        <v/>
      </c>
      <c r="G52" s="14" t="n">
        <v>48</v>
      </c>
    </row>
    <row r="53">
      <c r="B53" s="6" t="n"/>
    </row>
    <row r="54" ht="16.5" customHeight="1" s="4">
      <c r="A54" s="15" t="inlineStr">
        <is>
          <t>AWAY PLAYED:</t>
        </is>
      </c>
      <c r="B54" s="14" t="inlineStr">
        <is>
          <t>15</t>
        </is>
      </c>
    </row>
    <row r="55" ht="16.5" customHeight="1" s="4">
      <c r="A55" s="15" t="inlineStr">
        <is>
          <t>AWAY WIN:</t>
        </is>
      </c>
      <c r="B55" s="14" t="inlineStr">
        <is>
          <t>6</t>
        </is>
      </c>
    </row>
    <row r="56" ht="16.5" customHeight="1" s="4">
      <c r="A56" s="15" t="inlineStr">
        <is>
          <t>AWAY DRAW:</t>
        </is>
      </c>
      <c r="B56" s="14" t="inlineStr">
        <is>
          <t>3</t>
        </is>
      </c>
    </row>
    <row r="57" ht="16.5" customHeight="1" s="4">
      <c r="A57" s="15" t="inlineStr">
        <is>
          <t>AWAY LOSS:</t>
        </is>
      </c>
      <c r="B57" s="14" t="inlineStr">
        <is>
          <t>6</t>
        </is>
      </c>
    </row>
    <row r="58" ht="16.5" customHeight="1" s="4">
      <c r="A58" s="15" t="inlineStr">
        <is>
          <t>AWAY GOALS FOR:</t>
        </is>
      </c>
      <c r="B58" s="14" t="inlineStr">
        <is>
          <t>13</t>
        </is>
      </c>
    </row>
    <row r="59" ht="16.5" customHeight="1" s="4">
      <c r="A59" s="15" t="inlineStr">
        <is>
          <t>AWAY GOALS AGAINST:</t>
        </is>
      </c>
      <c r="B59" s="14" t="inlineStr">
        <is>
          <t>17</t>
        </is>
      </c>
    </row>
    <row r="60" ht="16.5" customHeight="1" s="4">
      <c r="A60" s="15" t="inlineStr">
        <is>
          <t>AWAY POINTS:</t>
        </is>
      </c>
      <c r="B60" s="14" t="inlineStr">
        <is>
          <t>21</t>
        </is>
      </c>
    </row>
    <row r="61" ht="16.5" customHeight="1" s="4">
      <c r="A61" s="15" t="inlineStr">
        <is>
          <t>AWAY WIN CHANCE:</t>
        </is>
      </c>
      <c r="B61" s="7">
        <f>G61/100</f>
        <v/>
      </c>
      <c r="G61" s="14" t="n">
        <v>40</v>
      </c>
    </row>
    <row r="62"/>
    <row r="63" ht="16.5" customHeight="1" s="4">
      <c r="A63" s="8" t="inlineStr">
        <is>
          <t>LAST 5 AWAY MATCH RESULTS</t>
        </is>
      </c>
    </row>
    <row r="64" ht="16.5" customHeight="1" s="4">
      <c r="A64" s="15">
        <f>"AGAINST LEAGUE STANDING TOP 1-"&amp;G80/2&amp;" POSITION – WIN:"</f>
        <v/>
      </c>
      <c r="B64" s="14" t="n">
        <v>0</v>
      </c>
    </row>
    <row r="65" ht="16.5" customHeight="1" s="4">
      <c r="A65" s="15">
        <f>"AGAINST LEAGUE STANDING TOP 1-"&amp; G80/2 &amp;" POSITION – DARW:"</f>
        <v/>
      </c>
      <c r="B65" s="14" t="n">
        <v>0</v>
      </c>
    </row>
    <row r="66" ht="16.5" customHeight="1" s="4">
      <c r="A66" s="15">
        <f>"AGAINST LEAGUE STANDING TOP 1-"&amp;G80/2&amp;" POSITION – LOSS:"</f>
        <v/>
      </c>
      <c r="B66" s="14" t="n">
        <v>0</v>
      </c>
    </row>
    <row r="67" ht="16.5" customHeight="1" s="4">
      <c r="A67" s="15">
        <f>"AGAINST LEAGUE STANDING BOTTOM "&amp; G80/2+1&amp;"-"&amp;G80&amp;" POSITION – WIN:"</f>
        <v/>
      </c>
      <c r="B67" s="14" t="n">
        <v>4</v>
      </c>
    </row>
    <row r="68" ht="16.5" customHeight="1" s="4">
      <c r="A68" s="15">
        <f>"AGAINST LEAGUE STANDING BOTTOM "&amp; G80/2+1&amp;"-"&amp;G80&amp;" POSITION – DARW:"</f>
        <v/>
      </c>
      <c r="B68" s="14" t="n">
        <v>0</v>
      </c>
      <c r="C68" s="9" t="n"/>
      <c r="D68" s="12" t="inlineStr">
        <is>
          <t>Score</t>
        </is>
      </c>
      <c r="E68" s="12" t="inlineStr">
        <is>
          <t>Conceded</t>
        </is>
      </c>
      <c r="F68" s="14" t="inlineStr">
        <is>
          <t>POS</t>
        </is>
      </c>
    </row>
    <row r="69" ht="16.5" customHeight="1" s="4">
      <c r="A69" s="15">
        <f>"AGAINST LEAGUE STANDING BOTTOM "&amp; G80/2+1&amp;"-"&amp;G80&amp;" POSITION – LOSS:"</f>
        <v/>
      </c>
      <c r="B69" s="14" t="n">
        <v>1</v>
      </c>
      <c r="C69" s="11" t="inlineStr">
        <is>
          <t>M1</t>
        </is>
      </c>
      <c r="D69" s="12">
        <f>INT(LEFT(G69, FIND(":", G69) - 1))</f>
        <v/>
      </c>
      <c r="E69" s="12">
        <f>INT(RIGHT(G69, LEN(G69) - FIND(":", G69)))</f>
        <v/>
      </c>
      <c r="F69" s="14" t="n">
        <v>20</v>
      </c>
      <c r="G69" s="14" t="inlineStr">
        <is>
          <t>1:0</t>
        </is>
      </c>
    </row>
    <row r="70" ht="15.75" customHeight="1" s="4">
      <c r="C70" s="11" t="inlineStr">
        <is>
          <t>M2</t>
        </is>
      </c>
      <c r="D70" s="12">
        <f>INT(LEFT(G70, FIND(":", G70) - 1))</f>
        <v/>
      </c>
      <c r="E70" s="12">
        <f>INT(RIGHT(G70, LEN(G70) - FIND(":", G70)))</f>
        <v/>
      </c>
      <c r="F70" s="14" t="n">
        <v>14</v>
      </c>
      <c r="G70" s="14" t="inlineStr">
        <is>
          <t>1:0</t>
        </is>
      </c>
    </row>
    <row r="71" ht="16.5" customHeight="1" s="4">
      <c r="A71" s="15" t="inlineStr">
        <is>
          <t>AVERAGE LAST 5 AWAY GOALS SCORED/GAME:</t>
        </is>
      </c>
      <c r="B71" s="13">
        <f>D75</f>
        <v/>
      </c>
      <c r="C71" s="11" t="inlineStr">
        <is>
          <t>M3</t>
        </is>
      </c>
      <c r="D71" s="12">
        <f>INT(LEFT(G71, FIND(":", G71) - 1))</f>
        <v/>
      </c>
      <c r="E71" s="12">
        <f>INT(RIGHT(G71, LEN(G71) - FIND(":", G71)))</f>
        <v/>
      </c>
      <c r="F71" s="14" t="n">
        <v>22</v>
      </c>
      <c r="G71" s="14" t="inlineStr">
        <is>
          <t>0:1</t>
        </is>
      </c>
    </row>
    <row r="72" ht="16.5" customHeight="1" s="4">
      <c r="A72" s="15" t="inlineStr">
        <is>
          <t xml:space="preserve">AVERAGE LAST 5 AWAY GOALS CONCEDED/GAME:	</t>
        </is>
      </c>
      <c r="B72" s="13">
        <f>E75</f>
        <v/>
      </c>
      <c r="C72" s="11" t="inlineStr">
        <is>
          <t>M4</t>
        </is>
      </c>
      <c r="D72" s="12">
        <f>INT(LEFT(G72, FIND(":", G72) - 1))</f>
        <v/>
      </c>
      <c r="E72" s="12">
        <f>INT(RIGHT(G72, LEN(G72) - FIND(":", G72)))</f>
        <v/>
      </c>
      <c r="F72" s="14" t="n">
        <v>21</v>
      </c>
      <c r="G72" s="14" t="inlineStr">
        <is>
          <t>1:0</t>
        </is>
      </c>
    </row>
    <row r="73" ht="15.75" customHeight="1" s="4">
      <c r="C73" s="11" t="inlineStr">
        <is>
          <t>M5</t>
        </is>
      </c>
      <c r="D73" s="12">
        <f>INT(LEFT(G73, FIND(":", G73) - 1))</f>
        <v/>
      </c>
      <c r="E73" s="12">
        <f>INT(RIGHT(G73, LEN(G73) - FIND(":", G73)))</f>
        <v/>
      </c>
      <c r="F73" s="14" t="n">
        <v>12</v>
      </c>
      <c r="G73" s="14" t="inlineStr">
        <is>
          <t>1:0</t>
        </is>
      </c>
    </row>
    <row r="74" ht="15.75" customHeight="1" s="4">
      <c r="C74" s="11" t="inlineStr">
        <is>
          <t>Total</t>
        </is>
      </c>
      <c r="D74" s="13">
        <f>SUM(D69:D73)</f>
        <v/>
      </c>
      <c r="E74" s="13">
        <f>SUM(E69:E73)</f>
        <v/>
      </c>
    </row>
    <row r="75" ht="15.75" customHeight="1" s="4">
      <c r="C75" s="11" t="inlineStr">
        <is>
          <t>xGoal</t>
        </is>
      </c>
      <c r="D75" s="13">
        <f>D74/5</f>
        <v/>
      </c>
      <c r="E75" s="13">
        <f>E74/5</f>
        <v/>
      </c>
    </row>
    <row r="76"/>
    <row r="77"/>
    <row r="78"/>
    <row r="79"/>
    <row r="80">
      <c r="F80" t="inlineStr">
        <is>
          <t>total team</t>
        </is>
      </c>
      <c r="G80" s="14" t="n">
        <v>22</v>
      </c>
    </row>
    <row r="81"/>
    <row r="82" ht="15" customHeight="1" s="4">
      <c r="P82" t="inlineStr">
        <is>
          <t>/workspace/comission-playlist/carousell/ych1990101/stub/extractfootylogic/list_tournament.py</t>
        </is>
      </c>
    </row>
    <row r="83" ht="15" customHeight="1" s="4">
      <c r="P83" t="inlineStr">
        <is>
          <t>/workspace/comission-playlist/carousell/ych1990101/stub/extractfootylogic/fetch_standing.py</t>
        </is>
      </c>
    </row>
  </sheetData>
  <pageMargins left="0.7" right="0.7" top="0.75" bottom="0.75" header="0.511811023622047" footer="0.511811023622047"/>
  <pageSetup orientation="portrait" paperSize="9" horizontalDpi="300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ColWidth="10.625" defaultRowHeight="15.75"/>
  <sheetData/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Ringo Poon</dc:creator>
  <dc:language>en-US</dc:language>
  <dcterms:created xsi:type="dcterms:W3CDTF">2024-01-04T13:42:52Z</dcterms:created>
  <dcterms:modified xsi:type="dcterms:W3CDTF">2024-03-24T05:17:50Z</dcterms:modified>
  <cp:lastModifiedBy>logic</cp:lastModifiedBy>
  <cp:revision>71</cp:revision>
</cp:coreProperties>
</file>