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2800" yWindow="0" windowWidth="12800" windowHeight="15480" tabRatio="500"/>
  </bookViews>
  <sheets>
    <sheet name="Simple interest" sheetId="1" r:id="rId1"/>
    <sheet name="Compound Interest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6" i="2" l="1"/>
  <c r="B25" i="2"/>
  <c r="B22" i="2"/>
  <c r="B16" i="2"/>
  <c r="B12" i="2"/>
  <c r="A8" i="2"/>
  <c r="A5" i="2"/>
  <c r="A2" i="2"/>
  <c r="B38" i="1"/>
  <c r="B36" i="1"/>
  <c r="B30" i="1"/>
  <c r="C27" i="1"/>
  <c r="B22" i="1"/>
  <c r="B17" i="1"/>
  <c r="B16" i="1"/>
  <c r="B10" i="1"/>
  <c r="B5" i="1"/>
  <c r="B11" i="1"/>
  <c r="B12" i="1"/>
  <c r="B14" i="1"/>
  <c r="E8" i="1"/>
</calcChain>
</file>

<file path=xl/sharedStrings.xml><?xml version="1.0" encoding="utf-8"?>
<sst xmlns="http://schemas.openxmlformats.org/spreadsheetml/2006/main" count="41" uniqueCount="36">
  <si>
    <t>Exercice 1</t>
  </si>
  <si>
    <t>Bob borrows 40,000$ at the annual interest of 5%. It should be repaid with two equals payments the 4th and 12th month. Bob should pay 0.5% of charge paid the first day.</t>
  </si>
  <si>
    <t>=X/(1+4/12*5/100)+X/(1+12/12*5/100)</t>
  </si>
  <si>
    <t>X=</t>
  </si>
  <si>
    <t>Q1</t>
  </si>
  <si>
    <t>Q2</t>
  </si>
  <si>
    <t>Bob is effectively borrowing 40,000*(1-0.5/100) =</t>
  </si>
  <si>
    <t xml:space="preserve"> </t>
  </si>
  <si>
    <t>b=</t>
  </si>
  <si>
    <t>a=</t>
  </si>
  <si>
    <t>c=</t>
  </si>
  <si>
    <t>\Delta</t>
  </si>
  <si>
    <t>x1</t>
  </si>
  <si>
    <t>x2</t>
  </si>
  <si>
    <t xml:space="preserve">Alice had a loan of 1, 000$ to repay in 10 days. She’s running out of cash and ask its bank to repay it in 20 days. The annual interest is 5%. </t>
  </si>
  <si>
    <t xml:space="preserve">X </t>
  </si>
  <si>
    <t>A firm decides to repay a loan of 500, 000$ 10 days before the due date. The commercial discount rate is 10%.</t>
  </si>
  <si>
    <t>Commercial Discount =</t>
  </si>
  <si>
    <t xml:space="preserve">1. When does this first loan is equivalent to a second loan of 510,000$ due 30 days after the due date of the first loan ? </t>
  </si>
  <si>
    <t>d=</t>
  </si>
  <si>
    <t xml:space="preserve">and 30 days. The firm want to repay in one single payment in 45 days. The commercial discount rate is 4%. </t>
  </si>
  <si>
    <t xml:space="preserve">A firm has three loans of 20,000$, 30,000$ and 15,000$ of respective due dates 10, 20 </t>
  </si>
  <si>
    <t>X</t>
  </si>
  <si>
    <t>d</t>
  </si>
  <si>
    <t xml:space="preserve">1. Bob has invested 100, 000$ for three years at the annual interest rate of 5%. How many Bob will have in 3 years ? </t>
  </si>
  <si>
    <t xml:space="preserve">1. Alice wants to buy a new bike at 1,000$ (that’s expensive, but the bike is pink with fixed gear). How many should she invest now at the monthly rate of 5%, to get enough money in 7 months. </t>
  </si>
  <si>
    <t xml:space="preserve">Dave had invested 1, 000$ during ten years. At the end, he finally got 2, 000$. At which annual interest rate did Dave invest ? </t>
  </si>
  <si>
    <t>65/(1+i)^d</t>
  </si>
  <si>
    <t xml:space="preserve">1. How much should Alice repay in 20 days ? </t>
  </si>
  <si>
    <t xml:space="preserve">Alice had a loan of 1, 000$ to repay in 10 days. She’s running out of cash and ask its bank to repay it in 20 days. The daily interest is 5%. </t>
  </si>
  <si>
    <t xml:space="preserve">1. How much will the firm gain ? </t>
  </si>
  <si>
    <t xml:space="preserve">A firm decides to repay a loan of 500,000$ 10 days before the due date. The daily discount rate is 10%. </t>
  </si>
  <si>
    <t>NEVER</t>
  </si>
  <si>
    <t xml:space="preserve">and 30 days. The firm want to repay in one single payment in 45 days. The daily interest rate is 4%. </t>
  </si>
  <si>
    <t xml:space="preserve">1. If, instead, the firm had decided to make a single payment of 55, 000$. What would have the due date been ? </t>
  </si>
  <si>
    <r>
      <t>1. When does this first loan is equivalent to a second loan of 510</t>
    </r>
    <r>
      <rPr>
        <sz val="12"/>
        <color rgb="FF0000FF"/>
        <rFont val="CMMI12"/>
      </rPr>
      <t>,</t>
    </r>
    <r>
      <rPr>
        <sz val="12"/>
        <color rgb="FF0000FF"/>
        <rFont val="CMR12"/>
      </rPr>
      <t xml:space="preserve">000$ due 30 days after the due date of the first loan ?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</si>
</sst>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FF"/>
      <name val="Calibri"/>
      <scheme val="minor"/>
    </font>
    <font>
      <sz val="12"/>
      <color rgb="FF0000FF"/>
      <name val="CMMI12"/>
    </font>
    <font>
      <sz val="12"/>
      <color rgb="FF0000FF"/>
      <name val="CMR12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10" fontId="2" fillId="0" borderId="0" xfId="0" applyNumberFormat="1" applyFont="1"/>
    <xf numFmtId="0" fontId="2" fillId="0" borderId="0" xfId="0" applyFont="1" applyAlignment="1">
      <alignment horizontal="right"/>
    </xf>
    <xf numFmtId="0" fontId="2" fillId="0" borderId="0" xfId="0" quotePrefix="1" applyFont="1"/>
    <xf numFmtId="3" fontId="8" fillId="0" borderId="0" xfId="0" applyNumberFormat="1" applyFont="1"/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abSelected="1" topLeftCell="A10" workbookViewId="0">
      <selection activeCell="D26" sqref="D26"/>
    </sheetView>
  </sheetViews>
  <sheetFormatPr baseColWidth="10" defaultRowHeight="15" x14ac:dyDescent="0"/>
  <sheetData>
    <row r="1" spans="1:5">
      <c r="A1" s="1" t="s">
        <v>0</v>
      </c>
    </row>
    <row r="2" spans="1:5">
      <c r="A2" s="3" t="s">
        <v>1</v>
      </c>
    </row>
    <row r="3" spans="1:5">
      <c r="A3" t="s">
        <v>4</v>
      </c>
    </row>
    <row r="4" spans="1:5">
      <c r="A4" s="7">
        <v>40000</v>
      </c>
      <c r="B4" s="6" t="s">
        <v>2</v>
      </c>
    </row>
    <row r="5" spans="1:5">
      <c r="A5" s="5" t="s">
        <v>3</v>
      </c>
      <c r="B5" s="2">
        <f>40000/(1/(1+4*0.05/12)+1/(1+0.05))</f>
        <v>20661.290322580648</v>
      </c>
    </row>
    <row r="7" spans="1:5">
      <c r="A7" t="s">
        <v>5</v>
      </c>
    </row>
    <row r="8" spans="1:5">
      <c r="A8" s="3" t="s">
        <v>6</v>
      </c>
      <c r="E8" s="2">
        <f>40000*0.995</f>
        <v>39800</v>
      </c>
    </row>
    <row r="9" spans="1:5">
      <c r="E9" t="s">
        <v>7</v>
      </c>
    </row>
    <row r="10" spans="1:5">
      <c r="A10" t="s">
        <v>8</v>
      </c>
      <c r="B10">
        <f>4*E8/(3*B5)-4/3</f>
        <v>1.2350767629456152</v>
      </c>
    </row>
    <row r="11" spans="1:5">
      <c r="A11" t="s">
        <v>9</v>
      </c>
      <c r="B11">
        <f>E8/(B5*3)</f>
        <v>0.64210252406973711</v>
      </c>
    </row>
    <row r="12" spans="1:5">
      <c r="A12" t="s">
        <v>10</v>
      </c>
      <c r="B12">
        <f>E8/B5-2</f>
        <v>-7.3692427790788662E-2</v>
      </c>
    </row>
    <row r="14" spans="1:5">
      <c r="A14" t="s">
        <v>11</v>
      </c>
      <c r="B14">
        <f>B10*B10-4*B11*B12</f>
        <v>1.7146869859253884</v>
      </c>
    </row>
    <row r="16" spans="1:5">
      <c r="A16" s="2" t="s">
        <v>12</v>
      </c>
      <c r="B16" s="4">
        <f>(-B10+SQRT(B14))/(2*B11)</f>
        <v>5.7922064510205831E-2</v>
      </c>
    </row>
    <row r="17" spans="1:3">
      <c r="A17" t="s">
        <v>13</v>
      </c>
      <c r="B17">
        <f>(-B10-SQRT(B14))/(2*B11)</f>
        <v>-1.9814104743010956</v>
      </c>
    </row>
    <row r="20" spans="1:3">
      <c r="A20" s="3" t="s">
        <v>14</v>
      </c>
    </row>
    <row r="22" spans="1:3">
      <c r="A22" t="s">
        <v>15</v>
      </c>
      <c r="B22" s="2">
        <f>1000*(1+20*5/(360*100))/(1+(10*0.05/360))</f>
        <v>1001.386962552011</v>
      </c>
    </row>
    <row r="26" spans="1:3">
      <c r="A26" s="3" t="s">
        <v>16</v>
      </c>
    </row>
    <row r="27" spans="1:3">
      <c r="A27" s="2" t="s">
        <v>17</v>
      </c>
      <c r="C27" s="2">
        <f>500000/360</f>
        <v>1388.8888888888889</v>
      </c>
    </row>
    <row r="29" spans="1:3">
      <c r="A29" s="3" t="s">
        <v>18</v>
      </c>
    </row>
    <row r="30" spans="1:3">
      <c r="A30" t="s">
        <v>19</v>
      </c>
      <c r="B30" s="2">
        <f>360/0.1-30*51</f>
        <v>2070</v>
      </c>
    </row>
    <row r="34" spans="1:2">
      <c r="A34" s="3" t="s">
        <v>21</v>
      </c>
    </row>
    <row r="35" spans="1:2">
      <c r="A35" s="3" t="s">
        <v>20</v>
      </c>
    </row>
    <row r="36" spans="1:2">
      <c r="A36" t="s">
        <v>22</v>
      </c>
      <c r="B36" s="2">
        <f>(65000-20000*10*0.04/360-30000*20*0.04/360-15000*30*0.04/360)/(1-45*0.04/360)</f>
        <v>65187.046342825241</v>
      </c>
    </row>
    <row r="38" spans="1:2">
      <c r="A38" t="s">
        <v>23</v>
      </c>
      <c r="B38" s="2">
        <f>(2+6+3*1.5)/0.65</f>
        <v>19.23076923076923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A25" sqref="A25:B26"/>
    </sheetView>
  </sheetViews>
  <sheetFormatPr baseColWidth="10" defaultRowHeight="15" x14ac:dyDescent="0"/>
  <cols>
    <col min="2" max="2" width="12.1640625" bestFit="1" customWidth="1"/>
  </cols>
  <sheetData>
    <row r="1" spans="1:2">
      <c r="A1" s="3" t="s">
        <v>24</v>
      </c>
    </row>
    <row r="2" spans="1:2">
      <c r="A2" s="2">
        <f>100000*(1+5/100)^(3)</f>
        <v>115762.50000000001</v>
      </c>
    </row>
    <row r="4" spans="1:2">
      <c r="A4" s="3" t="s">
        <v>25</v>
      </c>
    </row>
    <row r="5" spans="1:2">
      <c r="A5" s="2">
        <f>1000/(1+5/100)^7</f>
        <v>710.68133013012141</v>
      </c>
    </row>
    <row r="7" spans="1:2">
      <c r="A7" s="3" t="s">
        <v>26</v>
      </c>
    </row>
    <row r="8" spans="1:2">
      <c r="A8" s="4">
        <f>2^(1/10)-1</f>
        <v>7.1773462536293131E-2</v>
      </c>
    </row>
    <row r="10" spans="1:2">
      <c r="A10" s="3" t="s">
        <v>29</v>
      </c>
    </row>
    <row r="11" spans="1:2">
      <c r="A11" s="3" t="s">
        <v>28</v>
      </c>
    </row>
    <row r="12" spans="1:2">
      <c r="A12" s="5" t="s">
        <v>3</v>
      </c>
      <c r="B12" s="2">
        <f>1000*(1+0.05)^(10)</f>
        <v>1628.8946267774415</v>
      </c>
    </row>
    <row r="14" spans="1:2">
      <c r="A14" s="3" t="s">
        <v>31</v>
      </c>
    </row>
    <row r="15" spans="1:2">
      <c r="A15" s="3" t="s">
        <v>30</v>
      </c>
    </row>
    <row r="16" spans="1:2">
      <c r="A16" s="5" t="s">
        <v>3</v>
      </c>
      <c r="B16" s="2">
        <f>500000/(1+0.1)^10</f>
        <v>192771.64471476575</v>
      </c>
    </row>
    <row r="17" spans="1:2" ht="16">
      <c r="A17" s="3" t="s">
        <v>35</v>
      </c>
    </row>
    <row r="18" spans="1:2">
      <c r="A18" s="2" t="s">
        <v>32</v>
      </c>
    </row>
    <row r="20" spans="1:2">
      <c r="A20" s="3" t="s">
        <v>21</v>
      </c>
    </row>
    <row r="21" spans="1:2">
      <c r="A21" s="3" t="s">
        <v>33</v>
      </c>
    </row>
    <row r="22" spans="1:2">
      <c r="A22" s="5" t="s">
        <v>3</v>
      </c>
      <c r="B22" s="2">
        <f>20000*(1+0.04)^35+30000*(1+0.04)^25+15000*(1+0.04)^15</f>
        <v>185911.0224114653</v>
      </c>
    </row>
    <row r="24" spans="1:2">
      <c r="A24" s="3" t="s">
        <v>34</v>
      </c>
    </row>
    <row r="25" spans="1:2">
      <c r="A25" s="2" t="s">
        <v>27</v>
      </c>
      <c r="B25" s="2">
        <f>20*(1.04)^(-10)+30*(1.04)^(-20)+15*(1.04)^(-30)</f>
        <v>31.827671782156038</v>
      </c>
    </row>
    <row r="26" spans="1:2">
      <c r="A26" s="5" t="s">
        <v>19</v>
      </c>
      <c r="B26" s="2">
        <f>LN(65/B25)/LN(1.04)</f>
        <v>18.205971265203072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Simple interest</vt:lpstr>
      <vt:lpstr>Compound Interest</vt:lpstr>
    </vt:vector>
  </TitlesOfParts>
  <Company>ENSAE ParisTech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de Charsonville</dc:creator>
  <cp:lastModifiedBy>Louis de Charsonville</cp:lastModifiedBy>
  <dcterms:created xsi:type="dcterms:W3CDTF">2015-11-27T07:45:04Z</dcterms:created>
  <dcterms:modified xsi:type="dcterms:W3CDTF">2015-12-13T22:07:44Z</dcterms:modified>
</cp:coreProperties>
</file>