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C44" i="1"/>
  <c r="C48" i="1"/>
  <c r="C43" i="1"/>
  <c r="C47" i="1"/>
  <c r="I49" i="1"/>
  <c r="B9" i="1"/>
  <c r="C11" i="1"/>
  <c r="C12" i="1"/>
  <c r="C46" i="1"/>
  <c r="C45" i="1"/>
  <c r="D54" i="1"/>
  <c r="D55" i="1"/>
  <c r="D56" i="1"/>
  <c r="C58" i="1"/>
  <c r="C57" i="1"/>
  <c r="C52" i="1"/>
  <c r="C38" i="1"/>
  <c r="C39" i="1"/>
  <c r="C37" i="1"/>
  <c r="C34" i="1"/>
  <c r="C35" i="1"/>
  <c r="C33" i="1"/>
  <c r="C31" i="1"/>
  <c r="B17" i="1"/>
  <c r="B20" i="1"/>
  <c r="B19" i="1"/>
  <c r="B18" i="1"/>
  <c r="B14" i="1"/>
  <c r="B13" i="1"/>
  <c r="B4" i="1"/>
  <c r="B6" i="1"/>
  <c r="B5" i="1"/>
  <c r="B3" i="1"/>
</calcChain>
</file>

<file path=xl/sharedStrings.xml><?xml version="1.0" encoding="utf-8"?>
<sst xmlns="http://schemas.openxmlformats.org/spreadsheetml/2006/main" count="73" uniqueCount="55">
  <si>
    <t xml:space="preserve">VAT </t>
  </si>
  <si>
    <t>Exercise 2</t>
  </si>
  <si>
    <t>Price in € in Berlin</t>
  </si>
  <si>
    <t>Price in € in Moscow</t>
  </si>
  <si>
    <t>Exercise 3</t>
  </si>
  <si>
    <t>Exercise 4</t>
  </si>
  <si>
    <t>Orange</t>
  </si>
  <si>
    <t>Apples</t>
  </si>
  <si>
    <t>Kiwi Fruit</t>
  </si>
  <si>
    <t>Laspeyres Price Index</t>
  </si>
  <si>
    <t>Paasche Price Index</t>
  </si>
  <si>
    <t>Exercise 5</t>
  </si>
  <si>
    <t>Modal class:</t>
  </si>
  <si>
    <t>1200-1400</t>
  </si>
  <si>
    <t>Median wage</t>
  </si>
  <si>
    <t>Wage of the 10th worker</t>
  </si>
  <si>
    <t>Wage of the 11th worker</t>
  </si>
  <si>
    <t>more than the median worker</t>
  </si>
  <si>
    <t>Exercise 1</t>
  </si>
  <si>
    <t>Franny's wage is 4.35% lower than Zooey's wage</t>
  </si>
  <si>
    <t>Franny's wage should increase by 4.55% to catch-up Zooey's wage</t>
  </si>
  <si>
    <t>The price without tax is 1.67€</t>
  </si>
  <si>
    <t>The price with tax is 1.2€</t>
  </si>
  <si>
    <t>The price without tax is 1.6€</t>
  </si>
  <si>
    <t>The price with tax is 1.25€</t>
  </si>
  <si>
    <t>Berlin</t>
  </si>
  <si>
    <t>Moscow</t>
  </si>
  <si>
    <t>€ / RUB</t>
  </si>
  <si>
    <t>Q1</t>
  </si>
  <si>
    <t>Q2</t>
  </si>
  <si>
    <t>Q3</t>
  </si>
  <si>
    <t>Q4</t>
  </si>
  <si>
    <t>Sasha should buy its new computer in Berlin</t>
  </si>
  <si>
    <t>The nominal exchange rate should be 1 € = 0.013 RUB so that Sasha is indifferent between buying its new computer in Moscow or Berlin</t>
  </si>
  <si>
    <t>The nominal exchange rate should be 1 € = 0.014 RUB so that Sasha is indifferent between buying its new computer in Moscow or Berlin</t>
  </si>
  <si>
    <t>John's income has decreased by 1.68% over the 3-years period</t>
  </si>
  <si>
    <t>John's income has decreased by 0.56% each year.</t>
  </si>
  <si>
    <t>John's income should increase by 16.96% to be back to its initial value</t>
  </si>
  <si>
    <t>John's purchasing power has decreased by 15.06% over the 3 years period</t>
  </si>
  <si>
    <t>Orange Price index</t>
  </si>
  <si>
    <t>Q6</t>
  </si>
  <si>
    <t>Q7</t>
  </si>
  <si>
    <t>Franny's income in 2016 :</t>
  </si>
  <si>
    <t>Zooey's income in 2016 :</t>
  </si>
  <si>
    <t>Zooey's taxes:</t>
  </si>
  <si>
    <t>Franny's taxes:</t>
  </si>
  <si>
    <t>The mode is :</t>
  </si>
  <si>
    <t>The median wage is the average of the wage of the 10th worker and the 11th.</t>
  </si>
  <si>
    <t>Zooey earns</t>
  </si>
  <si>
    <t>Franny earns</t>
  </si>
  <si>
    <t xml:space="preserve">The flat tax rate so that Franny pays the same amount of taxes as Zooey with a progressive tax rate is </t>
  </si>
  <si>
    <t>Q5</t>
  </si>
  <si>
    <t>However, the question is ambiguous. There exists no flat tax rate so that Franny and Zooey pay the same amount of taxes.</t>
  </si>
  <si>
    <t xml:space="preserve">Prices </t>
  </si>
  <si>
    <t xml:space="preserve">Quantities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</si>
</sst>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\ &quot;€&quot;"/>
    <numFmt numFmtId="166" formatCode="#,##0\ [$RUB]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Font="1"/>
    <xf numFmtId="164" fontId="0" fillId="0" borderId="0" xfId="0" applyNumberFormat="1" applyAlignment="1">
      <alignment horizontal="center" vertical="center"/>
    </xf>
    <xf numFmtId="10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C57" sqref="C57"/>
    </sheetView>
  </sheetViews>
  <sheetFormatPr baseColWidth="10" defaultRowHeight="15" x14ac:dyDescent="0"/>
  <cols>
    <col min="2" max="2" width="21.6640625" bestFit="1" customWidth="1"/>
    <col min="3" max="3" width="11.83203125" bestFit="1" customWidth="1"/>
  </cols>
  <sheetData>
    <row r="1" spans="1:4">
      <c r="A1" s="6" t="s">
        <v>18</v>
      </c>
      <c r="B1" s="7"/>
    </row>
    <row r="2" spans="1:4" s="8" customFormat="1">
      <c r="A2" s="8" t="s">
        <v>0</v>
      </c>
      <c r="B2" s="8">
        <v>0.2</v>
      </c>
    </row>
    <row r="3" spans="1:4">
      <c r="A3" s="5" t="s">
        <v>28</v>
      </c>
      <c r="B3" s="2">
        <f>2/(1+B2)</f>
        <v>1.6666666666666667</v>
      </c>
      <c r="D3" t="s">
        <v>21</v>
      </c>
    </row>
    <row r="4" spans="1:4">
      <c r="A4" s="5" t="s">
        <v>29</v>
      </c>
      <c r="B4">
        <f>1*(1+B2)</f>
        <v>1.2</v>
      </c>
      <c r="D4" t="s">
        <v>22</v>
      </c>
    </row>
    <row r="5" spans="1:4">
      <c r="A5" s="5" t="s">
        <v>30</v>
      </c>
      <c r="B5">
        <f>2*(1-B2)</f>
        <v>1.6</v>
      </c>
      <c r="D5" t="s">
        <v>23</v>
      </c>
    </row>
    <row r="6" spans="1:4">
      <c r="A6" s="5" t="s">
        <v>31</v>
      </c>
      <c r="B6">
        <f>1/(1-B2)</f>
        <v>1.25</v>
      </c>
      <c r="D6" t="s">
        <v>24</v>
      </c>
    </row>
    <row r="8" spans="1:4">
      <c r="A8" s="1" t="s">
        <v>1</v>
      </c>
    </row>
    <row r="9" spans="1:4">
      <c r="A9" s="7" t="s">
        <v>25</v>
      </c>
      <c r="B9" s="10">
        <f>1099</f>
        <v>1099</v>
      </c>
      <c r="C9" s="11" t="s">
        <v>27</v>
      </c>
      <c r="D9" s="7">
        <v>1.6E-2</v>
      </c>
    </row>
    <row r="10" spans="1:4" s="8" customFormat="1">
      <c r="A10" s="8" t="s">
        <v>26</v>
      </c>
      <c r="B10" s="12">
        <v>76990</v>
      </c>
    </row>
    <row r="11" spans="1:4">
      <c r="A11" s="5" t="s">
        <v>28</v>
      </c>
      <c r="B11" t="s">
        <v>2</v>
      </c>
      <c r="C11" s="9">
        <f>B9</f>
        <v>1099</v>
      </c>
      <c r="D11" s="13" t="s">
        <v>32</v>
      </c>
    </row>
    <row r="12" spans="1:4">
      <c r="A12" s="5"/>
      <c r="B12" t="s">
        <v>3</v>
      </c>
      <c r="C12" s="9">
        <f>B10*0.016</f>
        <v>1231.8399999999999</v>
      </c>
    </row>
    <row r="13" spans="1:4">
      <c r="A13" s="5" t="s">
        <v>29</v>
      </c>
      <c r="B13" s="14">
        <f>1099/76990</f>
        <v>1.4274581114430446E-2</v>
      </c>
      <c r="D13" t="s">
        <v>34</v>
      </c>
    </row>
    <row r="14" spans="1:4" s="8" customFormat="1">
      <c r="A14" s="16" t="s">
        <v>30</v>
      </c>
      <c r="B14" s="17">
        <f>1/(76990*1.1/(1099*1.02))</f>
        <v>1.3236429760653687E-2</v>
      </c>
      <c r="D14" s="8" t="s">
        <v>33</v>
      </c>
    </row>
    <row r="16" spans="1:4">
      <c r="A16" s="1" t="s">
        <v>4</v>
      </c>
    </row>
    <row r="17" spans="1:9">
      <c r="A17" s="5" t="s">
        <v>28</v>
      </c>
      <c r="B17" s="3">
        <f>0.9*0.95*1.15-1</f>
        <v>-1.6750000000000043E-2</v>
      </c>
      <c r="D17" t="s">
        <v>35</v>
      </c>
    </row>
    <row r="18" spans="1:9">
      <c r="A18" s="5" t="s">
        <v>29</v>
      </c>
      <c r="B18" s="3">
        <f>(B17+1)^(1/3)-1</f>
        <v>-5.6148003118430267E-3</v>
      </c>
      <c r="D18" t="s">
        <v>36</v>
      </c>
    </row>
    <row r="19" spans="1:9">
      <c r="A19" s="5" t="s">
        <v>30</v>
      </c>
      <c r="B19" s="3">
        <f>1/(0.9*0.95)-1</f>
        <v>0.16959064327485374</v>
      </c>
      <c r="D19" t="s">
        <v>37</v>
      </c>
    </row>
    <row r="20" spans="1:9" s="8" customFormat="1">
      <c r="A20" s="16" t="s">
        <v>31</v>
      </c>
      <c r="B20" s="15">
        <f>(1+B17)/(1.05^3)-1</f>
        <v>-0.15063168124392623</v>
      </c>
      <c r="D20" s="8" t="s">
        <v>38</v>
      </c>
    </row>
    <row r="22" spans="1:9">
      <c r="A22" s="1" t="s">
        <v>5</v>
      </c>
      <c r="B22" s="19"/>
      <c r="C22" s="25" t="s">
        <v>53</v>
      </c>
      <c r="D22" s="25"/>
      <c r="E22" s="25"/>
      <c r="F22" s="4"/>
      <c r="G22" s="25" t="s">
        <v>54</v>
      </c>
      <c r="H22" s="25"/>
      <c r="I22" s="25"/>
    </row>
    <row r="23" spans="1:9">
      <c r="B23" s="19"/>
      <c r="C23" s="4" t="s">
        <v>6</v>
      </c>
      <c r="D23" s="4" t="s">
        <v>7</v>
      </c>
      <c r="E23" s="22" t="s">
        <v>8</v>
      </c>
      <c r="F23" s="4"/>
      <c r="G23" s="4" t="s">
        <v>6</v>
      </c>
      <c r="H23" s="4" t="s">
        <v>7</v>
      </c>
      <c r="I23" s="4" t="s">
        <v>8</v>
      </c>
    </row>
    <row r="24" spans="1:9">
      <c r="B24" s="19">
        <v>2014</v>
      </c>
      <c r="C24" s="19">
        <v>0.91</v>
      </c>
      <c r="D24" s="19">
        <v>0.43</v>
      </c>
      <c r="E24" s="23">
        <v>1.66</v>
      </c>
      <c r="F24" s="4">
        <v>2014</v>
      </c>
      <c r="G24" s="4">
        <v>100</v>
      </c>
      <c r="H24" s="4">
        <v>78</v>
      </c>
      <c r="I24" s="4">
        <v>4</v>
      </c>
    </row>
    <row r="25" spans="1:9">
      <c r="B25" s="19">
        <v>2015</v>
      </c>
      <c r="C25" s="19">
        <v>0.91</v>
      </c>
      <c r="D25" s="19">
        <v>0.46</v>
      </c>
      <c r="E25" s="23">
        <v>1.9</v>
      </c>
      <c r="F25" s="4">
        <v>2015</v>
      </c>
      <c r="G25" s="4">
        <v>98</v>
      </c>
      <c r="H25" s="4">
        <v>86</v>
      </c>
      <c r="I25" s="4">
        <v>15</v>
      </c>
    </row>
    <row r="26" spans="1:9" s="8" customFormat="1">
      <c r="B26" s="20">
        <v>2016</v>
      </c>
      <c r="C26" s="20">
        <v>0.95</v>
      </c>
      <c r="D26" s="20">
        <v>0.51</v>
      </c>
      <c r="E26" s="24">
        <v>2.1</v>
      </c>
      <c r="F26" s="21">
        <v>2016</v>
      </c>
      <c r="G26" s="21">
        <v>96</v>
      </c>
      <c r="H26" s="21">
        <v>88</v>
      </c>
      <c r="I26" s="21">
        <v>16</v>
      </c>
    </row>
    <row r="28" spans="1:9">
      <c r="A28" s="5" t="s">
        <v>28</v>
      </c>
      <c r="C28" s="4" t="s">
        <v>39</v>
      </c>
    </row>
    <row r="29" spans="1:9">
      <c r="B29">
        <v>2014</v>
      </c>
      <c r="C29" s="2">
        <v>100</v>
      </c>
    </row>
    <row r="30" spans="1:9">
      <c r="B30">
        <v>2015</v>
      </c>
      <c r="C30" s="2">
        <v>100</v>
      </c>
    </row>
    <row r="31" spans="1:9">
      <c r="A31" s="5"/>
      <c r="B31">
        <v>2016</v>
      </c>
      <c r="C31" s="2">
        <f>C26/C25*C30</f>
        <v>104.39560439560438</v>
      </c>
    </row>
    <row r="32" spans="1:9">
      <c r="C32" t="s">
        <v>9</v>
      </c>
    </row>
    <row r="33" spans="1:6">
      <c r="A33" s="5" t="s">
        <v>29</v>
      </c>
      <c r="B33">
        <v>2014</v>
      </c>
      <c r="C33" s="2">
        <f>SUMPRODUCT(C24:E24,$G$25:$I$25)/SUMPRODUCT($C$25:$E$25,$G$25:$I$25)*100</f>
        <v>96.06970236581023</v>
      </c>
    </row>
    <row r="34" spans="1:6">
      <c r="B34">
        <v>2015</v>
      </c>
      <c r="C34" s="2">
        <f>SUMPRODUCT(C25:E25,$G$25:$I$25)/SUMPRODUCT($C$25:$E$25,$G$25:$I$25)*100</f>
        <v>100</v>
      </c>
    </row>
    <row r="35" spans="1:6">
      <c r="B35">
        <v>2016</v>
      </c>
      <c r="C35" s="2">
        <f>SUMPRODUCT(C26:E26,$G$25:$I$25)/SUMPRODUCT($C$25:$E$25,$G$25:$I$25)*100</f>
        <v>107.13558890867463</v>
      </c>
    </row>
    <row r="36" spans="1:6">
      <c r="C36" t="s">
        <v>10</v>
      </c>
    </row>
    <row r="37" spans="1:6">
      <c r="A37" s="5" t="s">
        <v>30</v>
      </c>
      <c r="B37">
        <v>2014</v>
      </c>
      <c r="C37" s="2">
        <f>SUMPRODUCT(C24:E24,G24:I24)/SUMPRODUCT($C$25:$E$25,G24:I24)*100</f>
        <v>97.54610350981558</v>
      </c>
    </row>
    <row r="38" spans="1:6">
      <c r="B38">
        <v>2015</v>
      </c>
      <c r="C38" s="2">
        <f>SUMPRODUCT(C25:E25,G25:I25)/SUMPRODUCT($C$25:$E$25,G25:I25)*100</f>
        <v>100</v>
      </c>
    </row>
    <row r="39" spans="1:6">
      <c r="B39">
        <v>2016</v>
      </c>
      <c r="C39" s="2">
        <f>SUMPRODUCT(C26:E26,G26:I26)/SUMPRODUCT($C$25:$E$25,G26:I26)*100</f>
        <v>107.22952477249746</v>
      </c>
    </row>
    <row r="41" spans="1:6">
      <c r="A41" s="1" t="s">
        <v>11</v>
      </c>
    </row>
    <row r="42" spans="1:6">
      <c r="A42" s="5" t="s">
        <v>28</v>
      </c>
      <c r="B42">
        <f>9.76*35*4</f>
        <v>1366.3999999999999</v>
      </c>
    </row>
    <row r="43" spans="1:6">
      <c r="A43" s="5" t="s">
        <v>29</v>
      </c>
      <c r="B43" t="s">
        <v>42</v>
      </c>
      <c r="C43">
        <f>1.1*B42</f>
        <v>1503.04</v>
      </c>
    </row>
    <row r="44" spans="1:6">
      <c r="B44" t="s">
        <v>43</v>
      </c>
      <c r="C44">
        <f>B42*1.15</f>
        <v>1571.3599999999997</v>
      </c>
    </row>
    <row r="45" spans="1:6">
      <c r="C45" s="3">
        <f>1-C43/C44</f>
        <v>4.3478260869565077E-2</v>
      </c>
      <c r="D45" s="13" t="s">
        <v>19</v>
      </c>
      <c r="F45" s="3"/>
    </row>
    <row r="46" spans="1:6">
      <c r="A46" s="5" t="s">
        <v>30</v>
      </c>
      <c r="C46" s="3">
        <f>(C44-C43)/C43</f>
        <v>4.5454545454545262E-2</v>
      </c>
      <c r="D46" t="s">
        <v>20</v>
      </c>
    </row>
    <row r="47" spans="1:6">
      <c r="A47" s="5" t="s">
        <v>31</v>
      </c>
      <c r="B47" t="s">
        <v>45</v>
      </c>
      <c r="C47">
        <f>200*0.05+300*0.15+(C43-1500)*0.2</f>
        <v>55.60799999999999</v>
      </c>
    </row>
    <row r="48" spans="1:6">
      <c r="B48" t="s">
        <v>44</v>
      </c>
      <c r="C48">
        <f>200*0.05+300*0.15+(C44-1500)*0.2</f>
        <v>69.271999999999935</v>
      </c>
    </row>
    <row r="49" spans="1:9">
      <c r="A49" s="18" t="s">
        <v>51</v>
      </c>
      <c r="B49" t="s">
        <v>50</v>
      </c>
      <c r="E49" s="1"/>
      <c r="I49" s="3">
        <f>C48/C43</f>
        <v>4.6087928464977605E-2</v>
      </c>
    </row>
    <row r="50" spans="1:9">
      <c r="A50" s="18"/>
      <c r="B50" t="s">
        <v>52</v>
      </c>
      <c r="E50" s="1"/>
      <c r="I50" s="3"/>
    </row>
    <row r="51" spans="1:9">
      <c r="A51" s="18" t="s">
        <v>40</v>
      </c>
      <c r="B51" t="s">
        <v>12</v>
      </c>
      <c r="C51" t="s">
        <v>13</v>
      </c>
    </row>
    <row r="52" spans="1:9">
      <c r="B52" t="s">
        <v>46</v>
      </c>
      <c r="C52">
        <f>1200+200*(9/10)</f>
        <v>1380</v>
      </c>
    </row>
    <row r="53" spans="1:9">
      <c r="A53" s="18" t="s">
        <v>41</v>
      </c>
      <c r="B53" t="s">
        <v>47</v>
      </c>
    </row>
    <row r="54" spans="1:9">
      <c r="B54" t="s">
        <v>15</v>
      </c>
      <c r="D54">
        <f>1400+1/8*200</f>
        <v>1425</v>
      </c>
    </row>
    <row r="55" spans="1:9">
      <c r="B55" t="s">
        <v>16</v>
      </c>
      <c r="D55">
        <f>1400+200*2/8</f>
        <v>1450</v>
      </c>
    </row>
    <row r="56" spans="1:9">
      <c r="B56" t="s">
        <v>14</v>
      </c>
      <c r="D56">
        <f>(D54+D55)/2</f>
        <v>1437.5</v>
      </c>
    </row>
    <row r="57" spans="1:9">
      <c r="B57" t="s">
        <v>48</v>
      </c>
      <c r="C57" s="3">
        <f>C44/D56-1</f>
        <v>9.311999999999987E-2</v>
      </c>
      <c r="D57" t="s">
        <v>17</v>
      </c>
    </row>
    <row r="58" spans="1:9">
      <c r="B58" t="s">
        <v>49</v>
      </c>
      <c r="C58" s="3">
        <f>C43/D56-1</f>
        <v>4.5593043478260764E-2</v>
      </c>
      <c r="D58" t="s">
        <v>17</v>
      </c>
    </row>
  </sheetData>
  <mergeCells count="2">
    <mergeCell ref="C22:E22"/>
    <mergeCell ref="G22:I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2017-03-09T18:25:13Z</dcterms:created>
  <dcterms:modified xsi:type="dcterms:W3CDTF">2017-03-16T16:42:17Z</dcterms:modified>
</cp:coreProperties>
</file>