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總表" sheetId="1" r:id="rId4"/>
    <sheet state="hidden" name="接入注意事項" sheetId="2" r:id="rId5"/>
    <sheet state="hidden" name="電子遊戲清單" sheetId="3" r:id="rId6"/>
    <sheet state="hidden" name="捕魚遊戲清單" sheetId="4" r:id="rId7"/>
    <sheet state="hidden" name="棋牌遊戲清單" sheetId="5" r:id="rId8"/>
    <sheet state="hidden" name="手機熱門" sheetId="6" r:id="rId9"/>
    <sheet state="visible" name="魚機熱門" sheetId="7" r:id="rId10"/>
    <sheet state="hidden" name="電子熱門" sheetId="8" r:id="rId11"/>
    <sheet state="hidden" name="棋牌熱門" sheetId="9" r:id="rId12"/>
    <sheet state="visible" name="RGLottery" sheetId="10" r:id="rId13"/>
    <sheet state="visible" name="RG真人順序表" sheetId="11" r:id="rId14"/>
    <sheet state="visible" name="WM真人" sheetId="12" r:id="rId15"/>
    <sheet state="visible" name="XG真人" sheetId="13" r:id="rId16"/>
    <sheet state="visible" name="RSG" sheetId="14" r:id="rId17"/>
    <sheet state="visible" name="JDB" sheetId="15" r:id="rId18"/>
    <sheet state="visible" name="DS" sheetId="16" r:id="rId19"/>
    <sheet state="visible" name="PP" sheetId="17" r:id="rId20"/>
    <sheet state="visible" name="JILI" sheetId="18" r:id="rId21"/>
    <sheet state="visible" name="MG" sheetId="19" r:id="rId22"/>
    <sheet state="visible" name="FC" sheetId="20" r:id="rId23"/>
    <sheet state="visible" name="NEXTSPIN" sheetId="21" r:id="rId24"/>
    <sheet state="visible" name="JOKER" sheetId="22" r:id="rId25"/>
    <sheet state="visible" name="TP" sheetId="23" r:id="rId26"/>
    <sheet state="visible" name="GR" sheetId="24" r:id="rId27"/>
    <sheet state="visible" name="AMEBA" sheetId="25" r:id="rId28"/>
    <sheet state="visible" name="RG slot" sheetId="26" r:id="rId29"/>
    <sheet state="visible" name="GEMINI" sheetId="27" r:id="rId30"/>
    <sheet state="visible" name="MT棋牌" sheetId="28" r:id="rId31"/>
    <sheet state="visible" name="MP棋牌" sheetId="29" r:id="rId32"/>
  </sheets>
  <definedNames>
    <definedName hidden="1" localSheetId="22" name="_xlnm._FilterDatabase">TP!$A$1:$F$1001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4">
      <text>
        <t xml:space="preserve">只有顯示在電腦版，且不能玩；因有獨家代理的關係所以沒撒掉</t>
      </text>
    </comment>
    <comment authorId="0" ref="G21">
      <text>
        <t xml:space="preserve">色碟*2
牛牛*1
安達巴哈*1
番攤*1
魚蝦蟹*1
	-admin</t>
      </text>
    </comment>
    <comment authorId="0" ref="G20">
      <text>
        <t xml:space="preserve">色碟*1
	-admin</t>
      </text>
    </comment>
    <comment authorId="0" ref="G19">
      <text>
        <t xml:space="preserve">博丁*1
骰子番攤*1
	-admin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</text>
    </comment>
    <comment authorId="0" ref="C6">
      <text>
        <t xml:space="preserve">Gemini還在進行中的遊戲，我們會有兩種做法
1.如果玩家買入投注後都沒有操作，我們會在定期維護的時候取消玩家的注單，返回玩家的投注額
2.如果玩家買入投注後有操作，但沒有兌現，我們會在定期維護的時候依據當前情況結算玩家的注單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2">
      <text>
        <t xml:space="preserve">復刻PP宙斯</t>
      </text>
    </comment>
    <comment authorId="0" ref="A3">
      <text>
        <t xml:space="preserve">復刻PG贏財神</t>
      </text>
    </comment>
    <comment authorId="0" ref="B3">
      <text>
        <t xml:space="preserve">獨家遊戲：指JDB不能將這款遊戲放給其他平台，若有開放出去我司可以收取權利金</t>
      </text>
    </comment>
    <comment authorId="0" ref="A4">
      <text>
        <t xml:space="preserve">復刻JOKER羅馬</t>
      </text>
    </comment>
    <comment authorId="0" ref="B4">
      <text>
        <t xml:space="preserve">獨家遊戲：指JDB不能將這款遊戲放給其他平台，若有開放出去我司可以收取權利金</t>
      </text>
    </comment>
    <comment authorId="0" ref="A6">
      <text>
        <t xml:space="preserve">復刻PP宙斯</t>
      </text>
    </comment>
    <comment authorId="0" ref="A7">
      <text>
        <t xml:space="preserve">復刻PG麻將來了</t>
      </text>
    </comment>
    <comment authorId="0" ref="B8">
      <text>
        <t xml:space="preserve">獨家遊戲：指JDB不能將這款遊戲放給其他平台，若有開放出去我司可以收取權利金</t>
      </text>
    </comment>
    <comment authorId="0" ref="A10">
      <text>
        <t xml:space="preserve">復刻KU、GR魔龍傳奇</t>
      </text>
    </comment>
    <comment authorId="0" ref="B17">
      <text>
        <t xml:space="preserve">獨家遊戲：指JDB不能將這款遊戲放給其他平台，若有開放出去我司可以收取權利金</t>
      </text>
    </comment>
    <comment authorId="0" ref="B19">
      <text>
        <t xml:space="preserve">獨家遊戲：指JDB不能將這款遊戲放給其他平台，若有開放出去我司可以收取權利金</t>
      </text>
    </comment>
    <comment authorId="0" ref="A21">
      <text>
        <t xml:space="preserve">復刻JILI - 秦皇傳說</t>
      </text>
    </comment>
    <comment authorId="0" ref="B22">
      <text>
        <t xml:space="preserve">獨家遊戲：指JDB不能將這款遊戲放給其他平台，若有開放出去我司可以收取權利金</t>
      </text>
    </comment>
    <comment authorId="0" ref="A62">
      <text>
        <t xml:space="preserve">復刻JDB超級牛</t>
      </text>
    </comment>
    <comment authorId="0" ref="A63">
      <text>
        <t xml:space="preserve">復刻Play'n GO-Reactoonz</t>
      </text>
    </comment>
    <comment authorId="0" ref="B74">
      <text>
        <t xml:space="preserve">獨家遊戲：指JDB不能將這款遊戲放給其他平台，若有開放出去我司可以收取權利金</t>
      </text>
    </comment>
  </commentList>
</comments>
</file>

<file path=xl/sharedStrings.xml><?xml version="1.0" encoding="utf-8"?>
<sst xmlns="http://schemas.openxmlformats.org/spreadsheetml/2006/main" count="5250" uniqueCount="3628">
  <si>
    <t>電子廠商</t>
  </si>
  <si>
    <t>接入方式</t>
  </si>
  <si>
    <t>老虎機</t>
  </si>
  <si>
    <t>其他</t>
  </si>
  <si>
    <t>電子遊戲桌數</t>
  </si>
  <si>
    <t>捕魚遊戲桌數</t>
  </si>
  <si>
    <t>合計</t>
  </si>
  <si>
    <t>●議題：電子遊戲桌定義新增及下架的標準</t>
  </si>
  <si>
    <t>RSG</t>
  </si>
  <si>
    <t>桌別</t>
  </si>
  <si>
    <t>JDB</t>
  </si>
  <si>
    <t>DS</t>
  </si>
  <si>
    <r>
      <rPr>
        <rFont val="PMingLiu"/>
        <color theme="1"/>
        <sz val="12.0"/>
      </rPr>
      <t>PP (</t>
    </r>
    <r>
      <rPr>
        <rFont val="微軟正黑體"/>
        <color theme="1"/>
        <sz val="12.0"/>
      </rPr>
      <t>無魚機</t>
    </r>
    <r>
      <rPr>
        <rFont val="Calibri"/>
        <color theme="1"/>
        <sz val="12.0"/>
      </rPr>
      <t xml:space="preserve">) </t>
    </r>
  </si>
  <si>
    <t>JILI</t>
  </si>
  <si>
    <t xml:space="preserve">MG </t>
  </si>
  <si>
    <t xml:space="preserve">FC </t>
  </si>
  <si>
    <t>NS</t>
  </si>
  <si>
    <t>JOKER</t>
  </si>
  <si>
    <t>TP</t>
  </si>
  <si>
    <t>GR</t>
  </si>
  <si>
    <t>Ameba(無魚機)</t>
  </si>
  <si>
    <t>黃金館</t>
  </si>
  <si>
    <t>棋牌廠商</t>
  </si>
  <si>
    <t>桌數</t>
  </si>
  <si>
    <t>MT</t>
  </si>
  <si>
    <t>MP(接入中)</t>
  </si>
  <si>
    <t>真人廠商</t>
  </si>
  <si>
    <t>百家</t>
  </si>
  <si>
    <t>龍虎</t>
  </si>
  <si>
    <t>輪盤</t>
  </si>
  <si>
    <t>骰寶</t>
  </si>
  <si>
    <t>特色</t>
  </si>
  <si>
    <t>區塊鏈</t>
  </si>
  <si>
    <t>RG</t>
  </si>
  <si>
    <t>館別</t>
  </si>
  <si>
    <t>XG</t>
  </si>
  <si>
    <t>WM</t>
  </si>
  <si>
    <t>體育廠商</t>
  </si>
  <si>
    <t>RoyalSports</t>
  </si>
  <si>
    <r>
      <rPr>
        <rFont val="PMingLiu"/>
        <color theme="1"/>
        <sz val="12.0"/>
      </rPr>
      <t>CMD368</t>
    </r>
    <r>
      <rPr>
        <rFont val="PMingLiu"/>
        <color theme="1"/>
        <sz val="10.0"/>
      </rPr>
      <t>(接入中</t>
    </r>
  </si>
  <si>
    <t>電競廠商</t>
  </si>
  <si>
    <t>DB E-SPORTS</t>
  </si>
  <si>
    <t>動競廠商</t>
  </si>
  <si>
    <t>WS168</t>
  </si>
  <si>
    <t>電
子
廠
商</t>
  </si>
  <si>
    <t>新廠商接入時，先接對方提供的前20名遊戲，若這20名遊戲有以下的情況，在往21名後的遊戲依序挑選符合的遊戲</t>
  </si>
  <si>
    <t>老虎機或魚機類的遊戲名稱與RSG相同且遊戲主題及內容相似不接</t>
  </si>
  <si>
    <t>老虎機或魚機類的遊戲名稱與RSG不同，但遊戲主題、內容或規則與RSG相同，明顯是復刻的遊戲</t>
  </si>
  <si>
    <r>
      <rPr>
        <rFont val="Calibri"/>
        <color theme="1"/>
      </rPr>
      <t xml:space="preserve">電子遊戲類型有JP，且非包含在RTP的遊戲不接
</t>
    </r>
    <r>
      <rPr>
        <rFont val="Calibri"/>
        <color rgb="FF0000FF"/>
      </rPr>
      <t>(目前有抽JC的只有RSG，若廠商的JP也需要上繳貢獻值的話，我們不接)</t>
    </r>
  </si>
  <si>
    <t>電子遊戲類型有超過1天以上之未結算注單問題，例Gemini深水炸彈 ，如果玩家投注後沒在繼續操作或兌現，需等到週一才會結算</t>
  </si>
  <si>
    <t>電子遊戲類型中電子彩票、電子棋牌不接</t>
  </si>
  <si>
    <t>電子遊戲類型出現非老虎機、魚機、街機、彩票、棋牌之外的類型，需先確認遊戲模式後再評估是否要接 ；例這次的Gemini哈希有一款遊戲未結算問題</t>
  </si>
  <si>
    <t>例外情形</t>
  </si>
  <si>
    <t>符合上述問題，但該遊戲有商務因素或遊戲具有極高賣點，需於主管說明該遊戲目前的詳細狀況並確認是否接入</t>
  </si>
  <si>
    <t>無法判斷是否能接入時，需於主管說明該遊戲目前的詳細狀況並確認是否接入</t>
  </si>
  <si>
    <t>未來同意開放他家有JP機制需上繳JC也能接入時；需請技術新增拉單計算JC的程式，這需要代理一起按照佔成承擔</t>
  </si>
  <si>
    <t>體
育
廠
商</t>
  </si>
  <si>
    <t>只接一般體育、虛擬體育或體育相關的延申遊戲；勿有彩票、真人或電子類參雜在他們的遊戲大廳；若有時請對方關閉</t>
  </si>
  <si>
    <t>沙巴體育特別注意：目前僅開一般體育(只有足球、足球串關、籃球、美式足球、網球、棒球、高爾夫球、賽車、其他賽事、電競)及虛擬體育 (廠商後台有賽事開關)</t>
  </si>
  <si>
    <t>3.1了解限額模式是否符合可以控制遊戲的單筆最小押分、單筆最大押分及單場最大限注
3.2 提前兌換方式
3.3負水盤注單拉單內容
3.4審核單是即時的嗎，狀態有哪些</t>
  </si>
  <si>
    <t>棋
牌
廠
商</t>
  </si>
  <si>
    <t xml:space="preserve">棋牌遊戲內有真人遊戲類的，百家樂、龍虎、輪盤、骰寶或RTP超過97的遊戲 不接
原因：這幾款遊戲在RG都有主要客群，加上也有區塊鏈，應該以我們真人遊戲為主 </t>
  </si>
  <si>
    <r>
      <rPr>
        <rFont val="Calibri"/>
        <b/>
        <color rgb="FF0563C1"/>
        <sz val="14.0"/>
        <u/>
      </rPr>
      <t>RSG</t>
    </r>
    <r>
      <rPr>
        <rFont val="Calibri"/>
        <b/>
        <sz val="14.0"/>
      </rPr>
      <t xml:space="preserve"> (75)</t>
    </r>
  </si>
  <si>
    <r>
      <rPr>
        <rFont val="Calibri"/>
        <b/>
        <color rgb="FF0563C1"/>
        <sz val="14.0"/>
        <u/>
      </rPr>
      <t>JDB</t>
    </r>
    <r>
      <rPr>
        <rFont val="Calibri"/>
        <b/>
        <sz val="14.0"/>
      </rPr>
      <t xml:space="preserve"> (103)</t>
    </r>
  </si>
  <si>
    <t>DS (27)</t>
  </si>
  <si>
    <t>PP (31)</t>
  </si>
  <si>
    <t>JILI (25)</t>
  </si>
  <si>
    <t>MG (49)</t>
  </si>
  <si>
    <t>FC (28)</t>
  </si>
  <si>
    <t>NS (20)</t>
  </si>
  <si>
    <t>JOKER  (34)</t>
  </si>
  <si>
    <t>TP (26)</t>
  </si>
  <si>
    <t>GR (22)</t>
  </si>
  <si>
    <t>Ameba (20)</t>
  </si>
  <si>
    <t>战神吕布</t>
  </si>
  <si>
    <t>龙舞</t>
  </si>
  <si>
    <t>给猫金币</t>
  </si>
  <si>
    <t>雅典娜的智慧</t>
  </si>
  <si>
    <t>超级王牌</t>
  </si>
  <si>
    <t>古代财富 Poseidon Megaways™</t>
  </si>
  <si>
    <t>神灯金灵</t>
  </si>
  <si>
    <t>龙龙龙</t>
  </si>
  <si>
    <t>龙之火焰</t>
  </si>
  <si>
    <t>天降财神</t>
  </si>
  <si>
    <t>阿拉丁神灯</t>
  </si>
  <si>
    <t>爆炸糖</t>
  </si>
  <si>
    <t>聚宝财神</t>
  </si>
  <si>
    <t>疯狂金鱼</t>
  </si>
  <si>
    <t>火凤凰</t>
  </si>
  <si>
    <t>甜入心扉</t>
  </si>
  <si>
    <t>黄金帝国</t>
  </si>
  <si>
    <t>幸运双星</t>
  </si>
  <si>
    <t>财富连连</t>
  </si>
  <si>
    <t>糖糖派对</t>
  </si>
  <si>
    <t>武士道</t>
  </si>
  <si>
    <t>幸运星</t>
  </si>
  <si>
    <t>海盗宝藏</t>
  </si>
  <si>
    <t>一本万利</t>
  </si>
  <si>
    <t>罗马竞技场</t>
  </si>
  <si>
    <t>泰好玩</t>
  </si>
  <si>
    <t>发起来</t>
  </si>
  <si>
    <t>奥林匹斯之门</t>
  </si>
  <si>
    <t>迦罗宝石</t>
  </si>
  <si>
    <t>幸运双星百搭</t>
  </si>
  <si>
    <t>大过年</t>
  </si>
  <si>
    <t>经典水果7</t>
  </si>
  <si>
    <t>鹰夫人</t>
  </si>
  <si>
    <t>摇钱猪</t>
  </si>
  <si>
    <t>齐天大圣</t>
  </si>
  <si>
    <t>糖果疯爆</t>
  </si>
  <si>
    <t>法老王</t>
  </si>
  <si>
    <t>变脸</t>
  </si>
  <si>
    <t>吕姬无双</t>
  </si>
  <si>
    <t>极速糖果</t>
  </si>
  <si>
    <t>疯狂钱来也</t>
  </si>
  <si>
    <t>喝彩的旺财</t>
  </si>
  <si>
    <t>碰碰胡</t>
  </si>
  <si>
    <t>财神到</t>
  </si>
  <si>
    <t>夏日水果</t>
  </si>
  <si>
    <r>
      <rPr>
        <rFont val="Calibri"/>
        <color rgb="FF000000"/>
        <sz val="12.0"/>
      </rPr>
      <t>爆金火焰</t>
    </r>
    <r>
      <rPr>
        <rFont val="Calibri"/>
        <color rgb="FF000000"/>
        <sz val="12.0"/>
      </rPr>
      <t>7</t>
    </r>
  </si>
  <si>
    <t>多彩多福</t>
  </si>
  <si>
    <t>招财进宝</t>
  </si>
  <si>
    <t>雷神之锤</t>
  </si>
  <si>
    <t>浪花</t>
  </si>
  <si>
    <t>天外飞仙</t>
  </si>
  <si>
    <t>西部牛仔黄金地段</t>
  </si>
  <si>
    <t>拳王</t>
  </si>
  <si>
    <t>欢乐糖果百搭</t>
  </si>
  <si>
    <t>疯狂野牛</t>
  </si>
  <si>
    <t>熔岩精灵</t>
  </si>
  <si>
    <t>天方夜谭</t>
  </si>
  <si>
    <r>
      <rPr>
        <rFont val="Calibri"/>
        <color rgb="FF000000"/>
        <sz val="12.0"/>
      </rPr>
      <t>开运舞狮</t>
    </r>
    <r>
      <rPr>
        <rFont val="Calibri"/>
        <color rgb="FF000000"/>
        <sz val="12.0"/>
      </rPr>
      <t>7</t>
    </r>
  </si>
  <si>
    <t>后羿射日</t>
  </si>
  <si>
    <t>招财神兽</t>
  </si>
  <si>
    <t>麻将发了</t>
  </si>
  <si>
    <t>喜洋羊</t>
  </si>
  <si>
    <t>甜心盛宴圣诞</t>
  </si>
  <si>
    <t>罗马X</t>
  </si>
  <si>
    <t>极度野火奖金</t>
  </si>
  <si>
    <t>西部风云</t>
  </si>
  <si>
    <t>牛B</t>
  </si>
  <si>
    <t>水果之夏</t>
  </si>
  <si>
    <t>钱滚钱</t>
  </si>
  <si>
    <t>众神</t>
  </si>
  <si>
    <t>猴子5000倍</t>
  </si>
  <si>
    <t>龙王2</t>
  </si>
  <si>
    <t>幸运熊猫</t>
  </si>
  <si>
    <t>马戏之王</t>
  </si>
  <si>
    <t>黄金富矿</t>
  </si>
  <si>
    <t>疯狂777</t>
  </si>
  <si>
    <t>烈焰战狼 Megaways</t>
  </si>
  <si>
    <t>金钱豹</t>
  </si>
  <si>
    <t>黃金西域</t>
  </si>
  <si>
    <t>荷鲁斯之眼</t>
  </si>
  <si>
    <t>斗鸡王者</t>
  </si>
  <si>
    <t>爆炸糖2</t>
  </si>
  <si>
    <t>皇家777</t>
  </si>
  <si>
    <t>芝麻开门2</t>
  </si>
  <si>
    <t>马雅王</t>
  </si>
  <si>
    <t>星光公主</t>
  </si>
  <si>
    <t>无限王牌</t>
  </si>
  <si>
    <t>火焰与玫瑰小丑</t>
  </si>
  <si>
    <t>逛夜市</t>
  </si>
  <si>
    <t>火焱爆发</t>
  </si>
  <si>
    <t>拳击 2</t>
  </si>
  <si>
    <r>
      <rPr>
        <rFont val="Calibri"/>
        <color rgb="FF000000"/>
        <sz val="12.0"/>
      </rPr>
      <t>5x</t>
    </r>
    <r>
      <rPr>
        <rFont val="Calibri"/>
        <color rgb="FF000000"/>
        <sz val="12.0"/>
      </rPr>
      <t>钻石</t>
    </r>
    <r>
      <rPr>
        <rFont val="Calibri"/>
        <color rgb="FF000000"/>
        <sz val="12.0"/>
      </rPr>
      <t>7</t>
    </r>
  </si>
  <si>
    <t>埃及豔后</t>
  </si>
  <si>
    <t>金狮贺岁</t>
  </si>
  <si>
    <t>魔龙传奇</t>
  </si>
  <si>
    <t>马上有钱</t>
  </si>
  <si>
    <t>德古拉</t>
  </si>
  <si>
    <t>汪汪之家Megaways</t>
  </si>
  <si>
    <t>阿里巴巴</t>
  </si>
  <si>
    <t>奥林匹斯山之主</t>
  </si>
  <si>
    <t>锦鲤跃钱</t>
  </si>
  <si>
    <t>七龙盛世</t>
  </si>
  <si>
    <t>大财神</t>
  </si>
  <si>
    <r>
      <rPr>
        <rFont val="Calibri"/>
        <color rgb="FF000000"/>
        <sz val="12.0"/>
      </rPr>
      <t xml:space="preserve">100x </t>
    </r>
    <r>
      <rPr>
        <rFont val="Calibri"/>
        <color rgb="FF000000"/>
        <sz val="12.0"/>
      </rPr>
      <t>钻石</t>
    </r>
    <r>
      <rPr>
        <rFont val="Calibri"/>
        <color rgb="FF000000"/>
        <sz val="12.0"/>
      </rPr>
      <t>7</t>
    </r>
  </si>
  <si>
    <t>五神兽</t>
  </si>
  <si>
    <t>大熊猫</t>
  </si>
  <si>
    <t>法老王 II</t>
  </si>
  <si>
    <t>金刚</t>
  </si>
  <si>
    <t>钻石大亨</t>
  </si>
  <si>
    <t>古时代宝石</t>
  </si>
  <si>
    <t>疯狂炮手</t>
  </si>
  <si>
    <t>冰雪猛虎</t>
  </si>
  <si>
    <t>龟兔赛车</t>
  </si>
  <si>
    <t>转转7</t>
  </si>
  <si>
    <t>至尊珠宝</t>
  </si>
  <si>
    <r>
      <rPr>
        <rFont val="Calibri"/>
        <color rgb="FF000000"/>
        <sz val="12.0"/>
      </rPr>
      <t>祥龙戏珠</t>
    </r>
    <r>
      <rPr>
        <rFont val="Calibri"/>
        <color rgb="FF000000"/>
        <sz val="12.0"/>
      </rPr>
      <t>7</t>
    </r>
  </si>
  <si>
    <t>赢多多</t>
  </si>
  <si>
    <t>功夫猴子</t>
  </si>
  <si>
    <t>开心农场</t>
  </si>
  <si>
    <t>变脸2</t>
  </si>
  <si>
    <t>鱼跃龙门</t>
  </si>
  <si>
    <t>埃及神猫</t>
  </si>
  <si>
    <t>冲锋野牛</t>
  </si>
  <si>
    <t>野牛圆月</t>
  </si>
  <si>
    <t>寻宝奇航</t>
  </si>
  <si>
    <t>永恆之火</t>
  </si>
  <si>
    <t>幸运条纹</t>
  </si>
  <si>
    <r>
      <rPr>
        <rFont val="Calibri"/>
        <color rgb="FF000000"/>
        <sz val="12.0"/>
      </rPr>
      <t>超级爆金</t>
    </r>
    <r>
      <rPr>
        <rFont val="Calibri"/>
        <color rgb="FF000000"/>
        <sz val="12.0"/>
      </rPr>
      <t>7 II</t>
    </r>
  </si>
  <si>
    <t>野蛮世界</t>
  </si>
  <si>
    <t>幸运水果</t>
  </si>
  <si>
    <t>芝麻开门</t>
  </si>
  <si>
    <t>狮霸天下</t>
  </si>
  <si>
    <t>糖果星星</t>
  </si>
  <si>
    <t>法老秘宝</t>
  </si>
  <si>
    <t>快乐招财猫</t>
  </si>
  <si>
    <t>豪华金钱豹</t>
  </si>
  <si>
    <t>老司机</t>
  </si>
  <si>
    <t>火焰珍珠</t>
  </si>
  <si>
    <t>埃及艳后</t>
  </si>
  <si>
    <t>三倍猴子</t>
  </si>
  <si>
    <t>冰上曲棍球</t>
  </si>
  <si>
    <t>五龙争霸</t>
  </si>
  <si>
    <t>浪花2</t>
  </si>
  <si>
    <t>大秘宝</t>
  </si>
  <si>
    <t>西部牛仔黄金地段 Megaways</t>
  </si>
  <si>
    <t>封神</t>
  </si>
  <si>
    <t>阿蒙的面具</t>
  </si>
  <si>
    <t>淘金乐</t>
  </si>
  <si>
    <t>玛雅帝国</t>
  </si>
  <si>
    <t>诅咒Deluxe</t>
  </si>
  <si>
    <r>
      <rPr>
        <rFont val="Calibri"/>
        <color rgb="FF000000"/>
        <sz val="12.0"/>
      </rPr>
      <t>爆金</t>
    </r>
    <r>
      <rPr>
        <rFont val="Calibri"/>
        <color rgb="FF000000"/>
        <sz val="12.0"/>
      </rPr>
      <t>777</t>
    </r>
  </si>
  <si>
    <t>海洋派对</t>
  </si>
  <si>
    <t>年年有余</t>
  </si>
  <si>
    <t>七十二变</t>
  </si>
  <si>
    <t>超级牛B</t>
  </si>
  <si>
    <t>埃及神谕</t>
  </si>
  <si>
    <t>疯狂金字塔</t>
  </si>
  <si>
    <t>人鱼甜心</t>
  </si>
  <si>
    <t>非洲 X UP™</t>
  </si>
  <si>
    <t>富贵大亨</t>
  </si>
  <si>
    <t>幸运宝石</t>
  </si>
  <si>
    <t>葉賢Deluxe</t>
  </si>
  <si>
    <t>十全金狮</t>
  </si>
  <si>
    <t>新火凤凰</t>
  </si>
  <si>
    <t>船长的宝藏</t>
  </si>
  <si>
    <t>美狄亚</t>
  </si>
  <si>
    <t>大三元</t>
  </si>
  <si>
    <t>迈达斯之手</t>
  </si>
  <si>
    <t>上海甜心</t>
  </si>
  <si>
    <t>冰球突破豪华版</t>
  </si>
  <si>
    <t>巨海觅宝</t>
  </si>
  <si>
    <t>草泥马</t>
  </si>
  <si>
    <t>玩命之徒</t>
  </si>
  <si>
    <t>麻将发发发</t>
  </si>
  <si>
    <t>百变熊猫</t>
  </si>
  <si>
    <t>一路发</t>
  </si>
  <si>
    <t>美杜莎</t>
  </si>
  <si>
    <t>大糖盛世</t>
  </si>
  <si>
    <t>丧尸嘉年华</t>
  </si>
  <si>
    <t>疯狂淘金</t>
  </si>
  <si>
    <t>炽热猛犸象</t>
  </si>
  <si>
    <t>罗宾汉</t>
  </si>
  <si>
    <t>赌圣李奇</t>
  </si>
  <si>
    <t>可爱女巫</t>
  </si>
  <si>
    <r>
      <rPr>
        <rFont val="Calibri"/>
        <color rgb="FF000000"/>
        <sz val="12.0"/>
      </rPr>
      <t>10x</t>
    </r>
    <r>
      <rPr>
        <rFont val="Calibri"/>
        <color rgb="FF000000"/>
        <sz val="12.0"/>
      </rPr>
      <t>钻石</t>
    </r>
    <r>
      <rPr>
        <rFont val="Calibri"/>
        <color rgb="FF000000"/>
        <sz val="12.0"/>
      </rPr>
      <t>7</t>
    </r>
  </si>
  <si>
    <t>山海志异</t>
  </si>
  <si>
    <t>发发发</t>
  </si>
  <si>
    <t>龙王</t>
  </si>
  <si>
    <t>飞鸟派对</t>
  </si>
  <si>
    <t>爱丽丝</t>
  </si>
  <si>
    <t>圣诞惊喜礼物</t>
  </si>
  <si>
    <t>秦皇传说</t>
  </si>
  <si>
    <t>篮球巨星</t>
  </si>
  <si>
    <t>大过年2</t>
  </si>
  <si>
    <t>虎大哥88</t>
  </si>
  <si>
    <t>森林探险记</t>
  </si>
  <si>
    <t>爆爆猪</t>
  </si>
  <si>
    <t>夜上海</t>
  </si>
  <si>
    <t>魔钻</t>
  </si>
  <si>
    <t>皇家 7777</t>
  </si>
  <si>
    <t>暴发虎</t>
  </si>
  <si>
    <t>很多妹子</t>
  </si>
  <si>
    <t>大鲈鱼溅水</t>
  </si>
  <si>
    <t>雷神X</t>
  </si>
  <si>
    <t>神奇 连环 阿波罗</t>
  </si>
  <si>
    <t>古墓秘宝</t>
  </si>
  <si>
    <t>泰会摇</t>
  </si>
  <si>
    <t>无尽</t>
  </si>
  <si>
    <t>百福金狮</t>
  </si>
  <si>
    <t>蔬果精灵</t>
  </si>
  <si>
    <t>摇钱树</t>
  </si>
  <si>
    <t>赌王扑克</t>
  </si>
  <si>
    <t>小厨娘</t>
  </si>
  <si>
    <t>红火暴击</t>
  </si>
  <si>
    <t>庆典之月</t>
  </si>
  <si>
    <t>10000个愿望</t>
  </si>
  <si>
    <t>蜜糖爆击</t>
  </si>
  <si>
    <t>冰冰乐</t>
  </si>
  <si>
    <t>仙女百搭</t>
  </si>
  <si>
    <t>宠物乐园</t>
  </si>
  <si>
    <t>王者之剑</t>
  </si>
  <si>
    <t>海洋世界</t>
  </si>
  <si>
    <t>关公</t>
  </si>
  <si>
    <t>宝矿利</t>
  </si>
  <si>
    <t>发发发龙</t>
  </si>
  <si>
    <t>冰球突破</t>
  </si>
  <si>
    <t>合成与魔法</t>
  </si>
  <si>
    <t>水果大亨</t>
  </si>
  <si>
    <t>闪电神</t>
  </si>
  <si>
    <t>狗狗假期</t>
  </si>
  <si>
    <t>聚宝盆</t>
  </si>
  <si>
    <t>超级巨星</t>
  </si>
  <si>
    <t>金鸡报喜</t>
  </si>
  <si>
    <t>金猴爷</t>
  </si>
  <si>
    <t>超级大鲈鱼暴风雨 - 圣诞鱼获</t>
  </si>
  <si>
    <t>黄金小丑</t>
  </si>
  <si>
    <t>超级 星星</t>
  </si>
  <si>
    <t>宙斯</t>
  </si>
  <si>
    <t>疯狂小丑</t>
  </si>
  <si>
    <t>福娃报喜</t>
  </si>
  <si>
    <t>埃及之眼</t>
  </si>
  <si>
    <t>动物丛林</t>
  </si>
  <si>
    <t>三倍金刚</t>
  </si>
  <si>
    <t>5金狮 Megaways</t>
  </si>
  <si>
    <t>招财猫</t>
  </si>
  <si>
    <t>舞龙</t>
  </si>
  <si>
    <t>喵财进宝</t>
  </si>
  <si>
    <t>魔法森林</t>
  </si>
  <si>
    <t>恶龙宝藏</t>
  </si>
  <si>
    <t>五福临门</t>
  </si>
  <si>
    <t>野蛮游戏</t>
  </si>
  <si>
    <t>亿万富翁</t>
  </si>
  <si>
    <t>马上发</t>
  </si>
  <si>
    <r>
      <rPr>
        <rFont val="Calibri"/>
        <color theme="1"/>
        <sz val="12.0"/>
      </rPr>
      <t>宙斯</t>
    </r>
    <r>
      <rPr>
        <rFont val="Calibri"/>
        <color theme="1"/>
        <sz val="12.0"/>
      </rPr>
      <t>vs</t>
    </r>
    <r>
      <rPr>
        <rFont val="Calibri"/>
        <color theme="1"/>
        <sz val="12.0"/>
      </rPr>
      <t>哈迪斯</t>
    </r>
    <r>
      <rPr>
        <rFont val="Calibri"/>
        <color theme="1"/>
        <sz val="12.0"/>
      </rPr>
      <t>-</t>
    </r>
    <r>
      <rPr>
        <rFont val="Calibri"/>
        <color theme="1"/>
        <sz val="12.0"/>
      </rPr>
      <t>众神之战</t>
    </r>
  </si>
  <si>
    <t>百搭王牌</t>
  </si>
  <si>
    <t>9个烈焰面具</t>
  </si>
  <si>
    <t>财富金蛋</t>
  </si>
  <si>
    <t>巫师Deluxe</t>
  </si>
  <si>
    <t>金爆鱼虾蟹</t>
  </si>
  <si>
    <t>大力水手</t>
  </si>
  <si>
    <t>金鸡报囍</t>
  </si>
  <si>
    <t>旺财神</t>
  </si>
  <si>
    <t>星光圣诞系列</t>
  </si>
  <si>
    <t>功夫虎</t>
  </si>
  <si>
    <t>亚历山大女王</t>
  </si>
  <si>
    <t>钱树推币机</t>
  </si>
  <si>
    <t>加密躁狂者</t>
  </si>
  <si>
    <t>三仙聚宝盆</t>
  </si>
  <si>
    <t>疯狂博士</t>
  </si>
  <si>
    <t>星际水果霸</t>
  </si>
  <si>
    <t>梯子游戏</t>
  </si>
  <si>
    <t>巨大犀牛 Megaways</t>
  </si>
  <si>
    <t>迦罗宝石2</t>
  </si>
  <si>
    <t>Zeus古代财富</t>
  </si>
  <si>
    <t>马戏团推币机</t>
  </si>
  <si>
    <t>玛雅黄金城</t>
  </si>
  <si>
    <t>人鱼传说</t>
  </si>
  <si>
    <t>淘金蛋</t>
  </si>
  <si>
    <t>现金宝箱</t>
  </si>
  <si>
    <t>北极女巫</t>
  </si>
  <si>
    <t>发财推币机</t>
  </si>
  <si>
    <t>海滨嘉年华</t>
  </si>
  <si>
    <t>财神麻将</t>
  </si>
  <si>
    <t>魔法石</t>
  </si>
  <si>
    <t>富豪哥2</t>
  </si>
  <si>
    <t>金蟾祖玛</t>
  </si>
  <si>
    <t>海怪的高额赏金</t>
  </si>
  <si>
    <t>完美白金</t>
  </si>
  <si>
    <t>一触即发</t>
  </si>
  <si>
    <t>八角形宝石</t>
  </si>
  <si>
    <t>竹林熊猫</t>
  </si>
  <si>
    <t>烧烤汉堡</t>
  </si>
  <si>
    <t>小丑赛跑</t>
  </si>
  <si>
    <t>Oz之书锁定并旋转</t>
  </si>
  <si>
    <t>多彩骰宝</t>
  </si>
  <si>
    <t>西方神話</t>
  </si>
  <si>
    <t>泰有钱</t>
  </si>
  <si>
    <t>神秘之书</t>
  </si>
  <si>
    <t>野蛮恶魔</t>
  </si>
  <si>
    <t>幸运鸡</t>
  </si>
  <si>
    <t>圣约之书</t>
  </si>
  <si>
    <t>永不停止</t>
  </si>
  <si>
    <t>幸运招财猫</t>
  </si>
  <si>
    <t>疯狂大鲈鱼 亚马逊极限</t>
  </si>
  <si>
    <t>9 个烈焰面具 HyperSpins™</t>
  </si>
  <si>
    <t>爱尔兰精灵</t>
  </si>
  <si>
    <t>欲望城市</t>
  </si>
  <si>
    <t>王牌</t>
  </si>
  <si>
    <t>金块大劫案</t>
  </si>
  <si>
    <t>神奇连环宙斯</t>
  </si>
  <si>
    <t>火焰珍珠宾果</t>
  </si>
  <si>
    <t>飞鸟派对豪华版</t>
  </si>
  <si>
    <t>奥林匹斯编年史 X UP</t>
  </si>
  <si>
    <t>加密躁狂者宾果</t>
  </si>
  <si>
    <t>行运一条龙</t>
  </si>
  <si>
    <t>元素连结 火</t>
  </si>
  <si>
    <t>不朽情缘</t>
  </si>
  <si>
    <t>海王宾果</t>
  </si>
  <si>
    <t>甜蜜糖果</t>
  </si>
  <si>
    <t>元素连结 水</t>
  </si>
  <si>
    <t>龙息之焰</t>
  </si>
  <si>
    <t>大财神 宾果</t>
  </si>
  <si>
    <t>泰好运</t>
  </si>
  <si>
    <t>咕咕农场</t>
  </si>
  <si>
    <t>刺客之月</t>
  </si>
  <si>
    <t>矿工哥布林</t>
  </si>
  <si>
    <t>神龙大侠</t>
  </si>
  <si>
    <t>再抢银行 MEGAWAYS™</t>
  </si>
  <si>
    <t>幸运拉霸</t>
  </si>
  <si>
    <t>王牌特工</t>
  </si>
  <si>
    <t>冰球突破幸运百搭</t>
  </si>
  <si>
    <t>烈焰转轮</t>
  </si>
  <si>
    <t>雷霆万钧之百搭闪电</t>
  </si>
  <si>
    <t>荒野水牛</t>
  </si>
  <si>
    <t>幸运龙</t>
  </si>
  <si>
    <t>海底宝城</t>
  </si>
  <si>
    <t>农场夜惊魂</t>
  </si>
  <si>
    <t>黄金香蕉帝国</t>
  </si>
  <si>
    <t>萝拉卡芙特之神庙古墓</t>
  </si>
  <si>
    <t>家犬先生</t>
  </si>
  <si>
    <t>玛雅金疯狂</t>
  </si>
  <si>
    <t>奥古斯都</t>
  </si>
  <si>
    <t>HUSA</t>
  </si>
  <si>
    <t>采矿土豪</t>
  </si>
  <si>
    <t>东方珍兽</t>
  </si>
  <si>
    <t>虎克船长</t>
  </si>
  <si>
    <t>哥萨克勇士：荒野狩猎</t>
  </si>
  <si>
    <t>福娃发发</t>
  </si>
  <si>
    <t>奥林匹亚神庙</t>
  </si>
  <si>
    <t>篮球巨星百搭</t>
  </si>
  <si>
    <t>泰山</t>
  </si>
  <si>
    <t>过新年</t>
  </si>
  <si>
    <t>777绝对豪华</t>
  </si>
  <si>
    <t>非洲</t>
  </si>
  <si>
    <t>花开富贵</t>
  </si>
  <si>
    <t>足球前锋</t>
  </si>
  <si>
    <t>提金派对</t>
  </si>
  <si>
    <t>东方神兽</t>
  </si>
  <si>
    <t>水果大爆发</t>
  </si>
  <si>
    <t>金猪爆吉</t>
  </si>
  <si>
    <t>好运777</t>
  </si>
  <si>
    <t>冰球突破 点球大战</t>
  </si>
  <si>
    <t>武媚娘</t>
  </si>
  <si>
    <t>狂野宠物</t>
  </si>
  <si>
    <t>跳跳狮</t>
  </si>
  <si>
    <t>月光秘宝</t>
  </si>
  <si>
    <t>迪斯可之夜</t>
  </si>
  <si>
    <t>唐伯虎点秋香</t>
  </si>
  <si>
    <t>果冻27</t>
  </si>
  <si>
    <t>台湾黑熊</t>
  </si>
  <si>
    <t>女忍者</t>
  </si>
  <si>
    <t>幸运麟</t>
  </si>
  <si>
    <t>忍者</t>
  </si>
  <si>
    <t>幸运福娃</t>
  </si>
  <si>
    <t>巫师商店</t>
  </si>
  <si>
    <t>飞龙在天</t>
  </si>
  <si>
    <t>霓虹圆</t>
  </si>
  <si>
    <t>骆马大冒险</t>
  </si>
  <si>
    <t>暴怒棕熊</t>
  </si>
  <si>
    <t>采矿宝贝</t>
  </si>
  <si>
    <t>嗨起来</t>
  </si>
  <si>
    <t>飞象财富</t>
  </si>
  <si>
    <t>墨西哥辣椒</t>
  </si>
  <si>
    <t>文房四宝</t>
  </si>
  <si>
    <t>秘林熊猫</t>
  </si>
  <si>
    <t>鲤跃龙门</t>
  </si>
  <si>
    <t>龙行天下</t>
  </si>
  <si>
    <t>超级牛B 豪华版</t>
  </si>
  <si>
    <t>能量外星人</t>
  </si>
  <si>
    <t>水晶王国</t>
  </si>
  <si>
    <t>七起来</t>
  </si>
  <si>
    <t>小熊王国</t>
  </si>
  <si>
    <t>龙虎百搭</t>
  </si>
  <si>
    <t>卖火柴的小女孩</t>
  </si>
  <si>
    <t>虎福生丰</t>
  </si>
  <si>
    <t>黄金之书</t>
  </si>
  <si>
    <t>江山美人</t>
  </si>
  <si>
    <t>海神</t>
  </si>
  <si>
    <t>魔术秀</t>
  </si>
  <si>
    <t>西部牛仔</t>
  </si>
  <si>
    <t>招财狮</t>
  </si>
  <si>
    <t>精灵射手</t>
  </si>
  <si>
    <t>超级钻</t>
  </si>
  <si>
    <t>巫师商店黄金版</t>
  </si>
  <si>
    <t>狗来富</t>
  </si>
  <si>
    <t>太极</t>
  </si>
  <si>
    <t>麻雀无双</t>
  </si>
  <si>
    <t>嘻哈金刚</t>
  </si>
  <si>
    <t>唐伯虎点秋香2</t>
  </si>
  <si>
    <t>鼠来宝</t>
  </si>
  <si>
    <t>骰宝无双</t>
  </si>
  <si>
    <t>泼水节</t>
  </si>
  <si>
    <t>悟空</t>
  </si>
  <si>
    <t>金色幸运草</t>
  </si>
  <si>
    <t>蹦迪吧</t>
  </si>
  <si>
    <t>疯狂科学家</t>
  </si>
  <si>
    <t>丛林活宝</t>
  </si>
  <si>
    <t>奇幻糖果岛</t>
  </si>
  <si>
    <t>白富美</t>
  </si>
  <si>
    <t>开运夺宝</t>
  </si>
  <si>
    <t>金饺子</t>
  </si>
  <si>
    <t>幸运凤</t>
  </si>
  <si>
    <t>拿破仑</t>
  </si>
  <si>
    <t>包大人</t>
  </si>
  <si>
    <t>超能IV</t>
  </si>
  <si>
    <t>幸运淘金鼠</t>
  </si>
  <si>
    <t>忍者大进击</t>
  </si>
  <si>
    <t>街头霸王</t>
  </si>
  <si>
    <t>少女前线</t>
  </si>
  <si>
    <t>熊猫厨王</t>
  </si>
  <si>
    <t>妲己</t>
  </si>
  <si>
    <t>小玛莉</t>
  </si>
  <si>
    <t>新年快乐</t>
  </si>
  <si>
    <t>飞禽走兽</t>
  </si>
  <si>
    <t>啤酒大亨</t>
  </si>
  <si>
    <t>花果山传奇</t>
  </si>
  <si>
    <t>超激发水果盘</t>
  </si>
  <si>
    <t>疯狂金刚</t>
  </si>
  <si>
    <t>发财足球王</t>
  </si>
  <si>
    <t>财神宾果彩</t>
  </si>
  <si>
    <t>金鸡福彩</t>
  </si>
  <si>
    <t>快乐六星彩</t>
  </si>
  <si>
    <r>
      <rPr>
        <rFont val="Calibri"/>
        <b/>
        <color rgb="FF0563C1"/>
        <sz val="14.0"/>
        <u/>
      </rPr>
      <t>RSG</t>
    </r>
    <r>
      <rPr>
        <rFont val="Calibri"/>
        <b/>
        <sz val="14.0"/>
      </rPr>
      <t xml:space="preserve"> (2)</t>
    </r>
  </si>
  <si>
    <r>
      <rPr>
        <rFont val="Calibri"/>
        <b/>
        <color rgb="FF0563C1"/>
        <sz val="14.0"/>
        <u/>
      </rPr>
      <t>JDB</t>
    </r>
    <r>
      <rPr>
        <rFont val="Calibri"/>
        <b/>
        <sz val="14.0"/>
      </rPr>
      <t xml:space="preserve"> (7)</t>
    </r>
  </si>
  <si>
    <t>DS (9)</t>
  </si>
  <si>
    <t>PP</t>
  </si>
  <si>
    <t>JILI (10)</t>
  </si>
  <si>
    <t>MG (2)</t>
  </si>
  <si>
    <t>FC (4)</t>
  </si>
  <si>
    <t>NS (1)</t>
  </si>
  <si>
    <t>JOKER (14)</t>
  </si>
  <si>
    <t>TP (7)</t>
  </si>
  <si>
    <t>GR(2)</t>
  </si>
  <si>
    <t>Ameba</t>
  </si>
  <si>
    <t>八爪天下海霸王</t>
  </si>
  <si>
    <t>财神捕鱼</t>
  </si>
  <si>
    <t>三仙捕鱼</t>
  </si>
  <si>
    <t xml:space="preserve">無 </t>
  </si>
  <si>
    <t>錢龍捕魚</t>
  </si>
  <si>
    <t>万达爆金捕鱼</t>
  </si>
  <si>
    <t>星际捕鱼</t>
  </si>
  <si>
    <t>捕鱼天堂</t>
  </si>
  <si>
    <t>虫虫乐园</t>
  </si>
  <si>
    <t>轻松捕鱼</t>
  </si>
  <si>
    <t>龙王捕鱼</t>
  </si>
  <si>
    <t>福娃捕鱼</t>
  </si>
  <si>
    <t>五龙捕鱼</t>
  </si>
  <si>
    <t>猎龙霸主</t>
  </si>
  <si>
    <t>飛龍寶藏</t>
  </si>
  <si>
    <t>万达金财神捕鱼</t>
  </si>
  <si>
    <t>大圣捕鱼</t>
  </si>
  <si>
    <t>海霸</t>
  </si>
  <si>
    <t>捕虫达人</t>
  </si>
  <si>
    <t>海王捕鱼</t>
  </si>
  <si>
    <t>捕鱼一路发</t>
  </si>
  <si>
    <t>海霸王</t>
  </si>
  <si>
    <t>奪寶傳奇</t>
  </si>
  <si>
    <t>宝船捕鱼</t>
  </si>
  <si>
    <t>祖玛龙</t>
  </si>
  <si>
    <t>三仙劈鱼</t>
  </si>
  <si>
    <t>獵龍大亨2</t>
  </si>
  <si>
    <t>激斗捕鱼</t>
  </si>
  <si>
    <t>大圣闹海</t>
  </si>
  <si>
    <t>海盗捕鱼</t>
  </si>
  <si>
    <t>猎龙高手</t>
  </si>
  <si>
    <t>吃我一炮</t>
  </si>
  <si>
    <t>全明星捕魚</t>
  </si>
  <si>
    <t>金蟾埔鱼</t>
  </si>
  <si>
    <t>祖玛荣耀</t>
  </si>
  <si>
    <t>龙王捕鱼2</t>
  </si>
  <si>
    <t>一槌爆富</t>
  </si>
  <si>
    <t>極速彩金捕魚</t>
  </si>
  <si>
    <t>开心捕鱼5</t>
  </si>
  <si>
    <t>龙爷放鱼</t>
  </si>
  <si>
    <t>捕鱼迪斯可</t>
  </si>
  <si>
    <t>植物大战恐龙</t>
  </si>
  <si>
    <t>開心捕魚</t>
  </si>
  <si>
    <t>李逵劈鱼</t>
  </si>
  <si>
    <t>海盗抢鱼</t>
  </si>
  <si>
    <t>西游降魔</t>
  </si>
  <si>
    <t>王者捕魚</t>
  </si>
  <si>
    <t>海绵宝宝</t>
  </si>
  <si>
    <t>宾果捕鱼</t>
  </si>
  <si>
    <t>獵龍大亨</t>
  </si>
  <si>
    <t>海王3</t>
  </si>
  <si>
    <t>炸魚來了</t>
  </si>
  <si>
    <t>海王 2 Ex - 好友吧</t>
  </si>
  <si>
    <t>海王 2 Ex - 新手</t>
  </si>
  <si>
    <t>海王 2 Ex - 初手</t>
  </si>
  <si>
    <t>海王 2 Ex - 专手</t>
  </si>
  <si>
    <t>渔人码头</t>
  </si>
  <si>
    <t>MT(23)</t>
  </si>
  <si>
    <t>MP (18)</t>
  </si>
  <si>
    <t>Dummy</t>
  </si>
  <si>
    <t>博登</t>
  </si>
  <si>
    <t>九鸡</t>
  </si>
  <si>
    <t>21点</t>
  </si>
  <si>
    <t>博丁</t>
  </si>
  <si>
    <t>炸金花</t>
  </si>
  <si>
    <t>牌肯</t>
  </si>
  <si>
    <t>德州扑克</t>
  </si>
  <si>
    <t>UNO</t>
  </si>
  <si>
    <t>抢庄牛牛</t>
  </si>
  <si>
    <t>越式13张</t>
  </si>
  <si>
    <t>泰式高牌2张牌</t>
  </si>
  <si>
    <t>五人牛牛</t>
  </si>
  <si>
    <t>派肯</t>
  </si>
  <si>
    <t>通比牛牛</t>
  </si>
  <si>
    <t>多密</t>
  </si>
  <si>
    <t>二人牛牛</t>
  </si>
  <si>
    <t>多米诺</t>
  </si>
  <si>
    <t>十三水</t>
  </si>
  <si>
    <t>多米诺球球</t>
  </si>
  <si>
    <t>泰式德州扑克</t>
  </si>
  <si>
    <t>疯狂派肯</t>
  </si>
  <si>
    <t>欢乐斗地主</t>
  </si>
  <si>
    <t>印度炸金花</t>
  </si>
  <si>
    <t>黑杰克</t>
  </si>
  <si>
    <t>炸弹13</t>
  </si>
  <si>
    <t>二人梭哈</t>
  </si>
  <si>
    <t>卡特</t>
  </si>
  <si>
    <t>抢庄牌九</t>
  </si>
  <si>
    <t>拉密</t>
  </si>
  <si>
    <t>三公</t>
  </si>
  <si>
    <t>MP博登</t>
  </si>
  <si>
    <t>明牌牛牛</t>
  </si>
  <si>
    <t>上庄博登</t>
  </si>
  <si>
    <t>土豪百家乐</t>
  </si>
  <si>
    <t>推筒子</t>
  </si>
  <si>
    <t>二人雀神</t>
  </si>
  <si>
    <t>血流成河</t>
  </si>
  <si>
    <t>看牌牛牛</t>
  </si>
  <si>
    <t>RG Lottery</t>
  </si>
  <si>
    <t>Live Bingo</t>
  </si>
  <si>
    <t>麻將發了</t>
  </si>
  <si>
    <t>百家樂</t>
  </si>
  <si>
    <t>福娃捕魚</t>
  </si>
  <si>
    <t>雷神之錘</t>
  </si>
  <si>
    <t>戰神呂布</t>
  </si>
  <si>
    <t>聚寶財神</t>
  </si>
  <si>
    <t>羅馬競技場</t>
  </si>
  <si>
    <t>魔龍傳奇</t>
  </si>
  <si>
    <t>法老王Ⅱ</t>
  </si>
  <si>
    <t>三仙捕魚</t>
  </si>
  <si>
    <t>熱門</t>
  </si>
  <si>
    <t>財神捕魚</t>
  </si>
  <si>
    <t>龍王捕魚</t>
  </si>
  <si>
    <t>星際捕魚</t>
  </si>
  <si>
    <t>大聖捕魚</t>
  </si>
  <si>
    <t>萬達爆金捕魚</t>
  </si>
  <si>
    <t>捕魚天堂</t>
  </si>
  <si>
    <t>蟲蟲樂園</t>
  </si>
  <si>
    <t>輕鬆捕魚</t>
  </si>
  <si>
    <t>捕蟲達人</t>
  </si>
  <si>
    <t>瘋狂金魚</t>
  </si>
  <si>
    <t>龍舞</t>
  </si>
  <si>
    <t>給貓金幣</t>
  </si>
  <si>
    <t>火鳳凰</t>
  </si>
  <si>
    <t>超級王牌</t>
  </si>
  <si>
    <t>黃金帝國</t>
  </si>
  <si>
    <t>財富連連</t>
  </si>
  <si>
    <t>龍龍龍</t>
  </si>
  <si>
    <t>龍之火焰</t>
  </si>
  <si>
    <t>天降財神</t>
  </si>
  <si>
    <t>齊天大聖</t>
  </si>
  <si>
    <t>九雞</t>
  </si>
  <si>
    <t>德州撲克</t>
  </si>
  <si>
    <t>泰式高牌2張牌</t>
  </si>
  <si>
    <t>多米諾</t>
  </si>
  <si>
    <t>#</t>
  </si>
  <si>
    <t>彩別代號
gameID</t>
  </si>
  <si>
    <t>繁中zhtw</t>
  </si>
  <si>
    <t>簡中zhcn</t>
  </si>
  <si>
    <t>泰文thai</t>
  </si>
  <si>
    <t>英文en</t>
  </si>
  <si>
    <t>群組</t>
  </si>
  <si>
    <t>TAI01</t>
  </si>
  <si>
    <t>泰國彩</t>
  </si>
  <si>
    <t>泰国彩</t>
  </si>
  <si>
    <t>หวยไทย</t>
  </si>
  <si>
    <t>THAI (Thai lottery )</t>
  </si>
  <si>
    <t>官方彩票</t>
  </si>
  <si>
    <t>有開</t>
  </si>
  <si>
    <t>T3D01</t>
  </si>
  <si>
    <t>視訊泰彩3D</t>
  </si>
  <si>
    <t>视讯泰彩3D</t>
  </si>
  <si>
    <t>วิดีโอหวยไทย3D</t>
  </si>
  <si>
    <t>3D Thai lottory video</t>
  </si>
  <si>
    <t>RG視訊彩</t>
  </si>
  <si>
    <t>敬請期待</t>
  </si>
  <si>
    <t>T6D01</t>
  </si>
  <si>
    <t>視訊泰彩6D</t>
  </si>
  <si>
    <t>视讯泰彩6D</t>
  </si>
  <si>
    <t>วิดีโอหวยไทย6D</t>
  </si>
  <si>
    <t>6D Thai lottory video</t>
  </si>
  <si>
    <t>TZD01</t>
  </si>
  <si>
    <t>視訊12生肖</t>
  </si>
  <si>
    <t>视讯12生肖</t>
  </si>
  <si>
    <t>วิดีโอ12 ปีนักษัตร</t>
  </si>
  <si>
    <t>12 Thai zodiacs video</t>
  </si>
  <si>
    <t>PKT01</t>
  </si>
  <si>
    <t>視訊賽車</t>
  </si>
  <si>
    <t>视讯赛车</t>
  </si>
  <si>
    <t>วิดีโอแข่งรถ</t>
  </si>
  <si>
    <t>Racing Video</t>
  </si>
  <si>
    <t>T3D02</t>
  </si>
  <si>
    <t>RG泰彩3D</t>
  </si>
  <si>
    <t>RGหวยไทย3D</t>
  </si>
  <si>
    <t>RG Thai Lottery 3D</t>
  </si>
  <si>
    <t>RG彩票</t>
  </si>
  <si>
    <t>11/6開</t>
  </si>
  <si>
    <t>T6D02</t>
  </si>
  <si>
    <t>RG泰彩6D</t>
  </si>
  <si>
    <t>RGหวยไทย6D</t>
  </si>
  <si>
    <t>RG Thai Lottery 6D</t>
  </si>
  <si>
    <t>TZD02</t>
  </si>
  <si>
    <t>RG 12生肖</t>
  </si>
  <si>
    <t>RG12ปีนักษัตร</t>
  </si>
  <si>
    <t>RG Chinese Zodiac</t>
  </si>
  <si>
    <t>PKT02</t>
  </si>
  <si>
    <t>視訊賽車B</t>
  </si>
  <si>
    <t>视讯赛车B</t>
  </si>
  <si>
    <t>วิดีโอไลฟ์ แข่งรถB</t>
  </si>
  <si>
    <t>Car racing live videoB</t>
  </si>
  <si>
    <t>PKT03</t>
  </si>
  <si>
    <t>視訊賽車C</t>
  </si>
  <si>
    <t>视讯赛车C</t>
  </si>
  <si>
    <t>วิดีโอไลฟ์ แข่งรถC</t>
  </si>
  <si>
    <t>Car racing live videoC</t>
  </si>
  <si>
    <t>LAO01</t>
  </si>
  <si>
    <t>寮國彩</t>
  </si>
  <si>
    <t>寮国彩</t>
  </si>
  <si>
    <t>หวยลาว</t>
  </si>
  <si>
    <t>LAO lottory</t>
  </si>
  <si>
    <t>LAC01</t>
  </si>
  <si>
    <t>視訊動物彩</t>
  </si>
  <si>
    <t>视讯动物彩</t>
  </si>
  <si>
    <t>หวยวิดีโอสัตว์</t>
  </si>
  <si>
    <t>Live Animal Lottery</t>
  </si>
  <si>
    <t>LAC02</t>
  </si>
  <si>
    <t>RG 動物彩</t>
  </si>
  <si>
    <t>RG 动物彩</t>
  </si>
  <si>
    <t>RGหวยสัตว์</t>
  </si>
  <si>
    <t>RG Animal Lottery</t>
  </si>
  <si>
    <t>PKT04</t>
  </si>
  <si>
    <t>RG賽車</t>
  </si>
  <si>
    <t>RG赛车</t>
  </si>
  <si>
    <t>RGแข่งรถ</t>
  </si>
  <si>
    <t>RG Racing</t>
  </si>
  <si>
    <t>PKT05</t>
  </si>
  <si>
    <t>RG 賽車B</t>
  </si>
  <si>
    <t>RG 赛车B</t>
  </si>
  <si>
    <t>RG วิดีโอแข่งรถB</t>
  </si>
  <si>
    <t>RG Car racing B</t>
  </si>
  <si>
    <t>PKT06</t>
  </si>
  <si>
    <t>RG 賽車C</t>
  </si>
  <si>
    <t>RG 赛车C</t>
  </si>
  <si>
    <t>RG วิดีโอแข่งรถC</t>
  </si>
  <si>
    <t>RG Car racing C</t>
  </si>
  <si>
    <t>BGL01</t>
  </si>
  <si>
    <t>視訊賓果</t>
  </si>
  <si>
    <t>视讯宾果</t>
  </si>
  <si>
    <t>วิดีโอบิงโก</t>
  </si>
  <si>
    <t>維護中</t>
  </si>
  <si>
    <t>RPS01</t>
  </si>
  <si>
    <t>剪刀石頭布-
視訊泰彩3D</t>
  </si>
  <si>
    <t>剪刀石头布-
视讯泰彩3D</t>
  </si>
  <si>
    <t>เปิCายิDงฉุบ-
วิดีโอไลฟ์ หวยไทย 3D</t>
  </si>
  <si>
    <t>rock paper scissors-
3D Thai lottory live video</t>
  </si>
  <si>
    <t>RPS02</t>
  </si>
  <si>
    <t>剪刀石頭布-
視訊泰彩6D</t>
  </si>
  <si>
    <t>剪刀石头布-
视讯泰彩6D</t>
  </si>
  <si>
    <t>เปิCายิDงฉุบ-
ดีโอไลฟ์ หวยไทย 6D</t>
  </si>
  <si>
    <t>rock paper scissors-
6D Thai lottory live video</t>
  </si>
  <si>
    <t>RPS03</t>
  </si>
  <si>
    <t>剪刀石頭布-
視訊12生肖</t>
  </si>
  <si>
    <t>剪刀石头布-
视讯12生肖</t>
  </si>
  <si>
    <t>เปิCายิDงฉุบ-
วิดีโอไลฟ์12นักษัตรไทย</t>
  </si>
  <si>
    <t>rock paper scissors-
12 Thai zodiacs live video</t>
  </si>
  <si>
    <t>RPS04</t>
  </si>
  <si>
    <t>剪刀石頭布-
視訊賽車</t>
  </si>
  <si>
    <t>剪刀石头布-
视讯赛车</t>
  </si>
  <si>
    <t>เปิCายิDงฉุบ-
วิดีโอไลฟ์ แข่งรถ</t>
  </si>
  <si>
    <t>rock paper scissors-
Car racing live video</t>
  </si>
  <si>
    <t>特色遊戲</t>
  </si>
  <si>
    <t>桌名</t>
  </si>
  <si>
    <t>秒數</t>
  </si>
  <si>
    <t>標籤</t>
  </si>
  <si>
    <t>百家樂 C-A</t>
  </si>
  <si>
    <t>speed</t>
  </si>
  <si>
    <t>龍虎 R-A</t>
  </si>
  <si>
    <t>輪盤 R-A</t>
  </si>
  <si>
    <t>骰寶 R-A</t>
  </si>
  <si>
    <t>骰子番攤 R-A</t>
  </si>
  <si>
    <t>區塊鏈射龍門 B-A</t>
  </si>
  <si>
    <t>百家樂 C-B</t>
  </si>
  <si>
    <t>龍虎 R-B</t>
  </si>
  <si>
    <t>輪盤 R-B</t>
  </si>
  <si>
    <t>泰國骰 R-A</t>
  </si>
  <si>
    <t>博丁 R-A</t>
  </si>
  <si>
    <t>區塊鏈龍虎 B-A</t>
  </si>
  <si>
    <t>百家樂 P-A 夜店</t>
  </si>
  <si>
    <t>party</t>
  </si>
  <si>
    <t>區塊鏈龍虎 B-B</t>
  </si>
  <si>
    <t>百家樂 P-B 圖書館</t>
  </si>
  <si>
    <t>區塊鏈百家樂 B-A</t>
  </si>
  <si>
    <t>百家樂 P-C 泰國</t>
  </si>
  <si>
    <t>區塊鏈百家樂 B-B</t>
  </si>
  <si>
    <t>百家樂 P-D 體育</t>
  </si>
  <si>
    <t>區塊鏈百家樂 B-C</t>
  </si>
  <si>
    <t>百家樂 P-E 醫美</t>
  </si>
  <si>
    <t>區塊鏈百家樂 B-D</t>
  </si>
  <si>
    <t>百家樂 P-F 航空</t>
  </si>
  <si>
    <t>區塊鏈百家樂 B-E</t>
  </si>
  <si>
    <t>區塊鏈百家樂 B-F</t>
  </si>
  <si>
    <t>區塊鏈百家樂 B-G</t>
  </si>
  <si>
    <t>區塊鏈百家樂 B-H</t>
  </si>
  <si>
    <t>WM LIVE</t>
  </si>
  <si>
    <t>熱門遊戲排行</t>
  </si>
  <si>
    <t>2/20更新熱門排行，以此為主</t>
  </si>
  <si>
    <t>Name(繁中)</t>
  </si>
  <si>
    <t>Name(簡中)</t>
  </si>
  <si>
    <t>Name(英)</t>
  </si>
  <si>
    <t>Name(泰)</t>
  </si>
  <si>
    <t>Name(韓文)</t>
  </si>
  <si>
    <t>Name(緬甸)</t>
  </si>
  <si>
    <t>Name(印尼)</t>
  </si>
  <si>
    <t>Name(越南)</t>
  </si>
  <si>
    <t>Name(日文)</t>
  </si>
  <si>
    <t>Name(馬來)</t>
  </si>
  <si>
    <t>Name(西班牙)</t>
  </si>
  <si>
    <t>Name(寮文)</t>
  </si>
  <si>
    <t>gid</t>
  </si>
  <si>
    <t>游戏名称(簡中)</t>
  </si>
  <si>
    <t>遊戲名稱(繁中)</t>
  </si>
  <si>
    <t>遊戲名稱(英)</t>
  </si>
  <si>
    <t>遊戲名稱(泰)</t>
  </si>
  <si>
    <t>中英泰以外語系統一用英文</t>
  </si>
  <si>
    <t>1.百家樂1</t>
  </si>
  <si>
    <t>性感百家樂 1</t>
  </si>
  <si>
    <t>性感百家乐 1</t>
  </si>
  <si>
    <t>Sexy Baccarat  1</t>
  </si>
  <si>
    <t>บาคาร่าสุดเซ็กซี่ 1</t>
  </si>
  <si>
    <t>섹시 바카라 1</t>
  </si>
  <si>
    <t>ဇက်စီဘေကာရာ 1</t>
  </si>
  <si>
    <t>Bakarat Seksi 1</t>
  </si>
  <si>
    <t>Sexy Baccarat 1</t>
  </si>
  <si>
    <t>セクシーバカラ 1</t>
  </si>
  <si>
    <t>Sexy Bacarrá 1</t>
  </si>
  <si>
    <t>ບາຄາຣ້າສຸດເຊັກຊີ້ 1</t>
  </si>
  <si>
    <t>百家乐</t>
  </si>
  <si>
    <t>Baccarat</t>
  </si>
  <si>
    <t>บาคาร่า</t>
  </si>
  <si>
    <t>2.百家樂2</t>
  </si>
  <si>
    <t>性感百家樂 2</t>
  </si>
  <si>
    <t>性感百家乐 2</t>
  </si>
  <si>
    <t>Sexy Baccarat  2</t>
  </si>
  <si>
    <t>บาคาร่าสุดเซ็กซี่ 2</t>
  </si>
  <si>
    <t>섹시 바카라 2</t>
  </si>
  <si>
    <t>ဇက်စီဘေကာရာ 2</t>
  </si>
  <si>
    <t>Bakarat Seksi 2</t>
  </si>
  <si>
    <t>Sexy Baccarat 2</t>
  </si>
  <si>
    <t>セクシーバカラ 2</t>
  </si>
  <si>
    <t>Sexy Bacarrá 2</t>
  </si>
  <si>
    <t>ບາຄາຣ້າສຸດເຊັກຊີ້ 2</t>
  </si>
  <si>
    <t>龙虎</t>
  </si>
  <si>
    <t>Dragon Tiger</t>
  </si>
  <si>
    <t>เสือมังกร</t>
  </si>
  <si>
    <t>3.百家樂3</t>
  </si>
  <si>
    <t>性感百家樂 3</t>
  </si>
  <si>
    <t>性感百家乐 3</t>
  </si>
  <si>
    <t>Sexy Baccarat  3</t>
  </si>
  <si>
    <t>บาคาร่าสุดเซ็กซี่ 3</t>
  </si>
  <si>
    <t>섹시 바카라 3</t>
  </si>
  <si>
    <t>ဇက်စီဘေကာရာ 3</t>
  </si>
  <si>
    <t>Bakarat Seksi 3</t>
  </si>
  <si>
    <t>Sexy Baccarat 3</t>
  </si>
  <si>
    <t>セクシーバカラ 3</t>
  </si>
  <si>
    <t>Sexy Bacarrá 3</t>
  </si>
  <si>
    <t>ບາຄາຣ້າສຸດເຊັກຊີ້ 3</t>
  </si>
  <si>
    <t>轮盘</t>
  </si>
  <si>
    <t>Roulette</t>
  </si>
  <si>
    <t>รูเล็ต</t>
  </si>
  <si>
    <t>4.百家樂5</t>
  </si>
  <si>
    <t>急速百家樂 6</t>
  </si>
  <si>
    <t>急速百家乐 6</t>
  </si>
  <si>
    <t>Speed Baccarat 6</t>
  </si>
  <si>
    <t>บาคาร่าความเร็ว 6</t>
  </si>
  <si>
    <t>스피드 바카라 6</t>
  </si>
  <si>
    <t>အရှိန်ပြင်းဘေကာရာ 6</t>
  </si>
  <si>
    <t>Bakarat ekspres 6</t>
  </si>
  <si>
    <t>Baccarat tốc độ nhanh 6</t>
  </si>
  <si>
    <t>スピートバカラ 6</t>
  </si>
  <si>
    <t>Speed Bakarat 6</t>
  </si>
  <si>
    <t>Bacarrá veloz 6</t>
  </si>
  <si>
    <t>speed ບາຄາຣ່າ 6</t>
  </si>
  <si>
    <t>骰宝</t>
  </si>
  <si>
    <t xml:space="preserve"> Sic Bo</t>
  </si>
  <si>
    <t>ซิกโบ</t>
  </si>
  <si>
    <t>5.百家樂6</t>
  </si>
  <si>
    <t>急速百家樂 7</t>
  </si>
  <si>
    <t>急速百家乐 7</t>
  </si>
  <si>
    <t>Speed Baccarat 7</t>
  </si>
  <si>
    <t>บาคาร่าความเร็ว 7</t>
  </si>
  <si>
    <t>스피드 바카라 7</t>
  </si>
  <si>
    <t>အရှိန်ပြင်းဘေကာရာ 7</t>
  </si>
  <si>
    <t>Bakarat ekspres 7</t>
  </si>
  <si>
    <t>Baccarat tốc độ nhanh 7</t>
  </si>
  <si>
    <t>スピートバカラ 7</t>
  </si>
  <si>
    <t>Speed Bakarat7</t>
  </si>
  <si>
    <t>Bacarrá veloz 7</t>
  </si>
  <si>
    <t>speed ບາຄາຣ່າ 7</t>
  </si>
  <si>
    <t>牛牛</t>
  </si>
  <si>
    <t>Niu Niu</t>
  </si>
  <si>
    <t>หนิว หนิว</t>
  </si>
  <si>
    <t>6.百家樂7</t>
  </si>
  <si>
    <t>百家樂 10</t>
  </si>
  <si>
    <t>百家乐 10</t>
  </si>
  <si>
    <t>Baccarat 10</t>
  </si>
  <si>
    <t>บาคาร่า 10</t>
  </si>
  <si>
    <t>바카라 10</t>
  </si>
  <si>
    <t>ဘာ့ခရာ့ 10</t>
  </si>
  <si>
    <t>バカラ 10</t>
  </si>
  <si>
    <t>Bakarat 10</t>
  </si>
  <si>
    <t>Bacarrá 10</t>
  </si>
  <si>
    <t>ບາຄາຣ່າ 10</t>
  </si>
  <si>
    <t>番攤</t>
  </si>
  <si>
    <t>Fan Tan</t>
  </si>
  <si>
    <t>ฟานทัน</t>
  </si>
  <si>
    <t>7.百家樂8</t>
  </si>
  <si>
    <t>百家樂 12</t>
  </si>
  <si>
    <t>百家乐 12</t>
  </si>
  <si>
    <t>Baccarat 12</t>
  </si>
  <si>
    <t>บาคาร่า 12</t>
  </si>
  <si>
    <t>바카라 12</t>
  </si>
  <si>
    <t>ဘာ့ခရာ့ 12</t>
  </si>
  <si>
    <t>バカラ 12</t>
  </si>
  <si>
    <t>Bakarat 12</t>
  </si>
  <si>
    <t>Bacarrá 12</t>
  </si>
  <si>
    <t>ບາຄາຣ່າ 12</t>
  </si>
  <si>
    <t>色蝶</t>
  </si>
  <si>
    <t>color disc</t>
  </si>
  <si>
    <t>เขย่าหมาก</t>
  </si>
  <si>
    <t>8.百家樂9</t>
  </si>
  <si>
    <t>百家樂 13</t>
  </si>
  <si>
    <t>百家乐 13</t>
  </si>
  <si>
    <t>Baccarat 13</t>
  </si>
  <si>
    <t>บาคาร่า 13</t>
  </si>
  <si>
    <t>바카라 13</t>
  </si>
  <si>
    <t>ဘာ့ခရာ့ 13</t>
  </si>
  <si>
    <t>バカラ 13</t>
  </si>
  <si>
    <t>Bakarat 13</t>
  </si>
  <si>
    <t>Bacarrá 13</t>
  </si>
  <si>
    <t>ບາຄາຣ່າ 13</t>
  </si>
  <si>
    <t>鱼虾蟹</t>
  </si>
  <si>
    <t>魚蝦蟹</t>
  </si>
  <si>
    <t xml:space="preserve"> Fish, shrimp and crab</t>
  </si>
  <si>
    <t>กุ้ง-กุ้ง-ปู</t>
  </si>
  <si>
    <t>9.色碟1</t>
  </si>
  <si>
    <t>龍虎 1</t>
  </si>
  <si>
    <t>龙虎 1</t>
  </si>
  <si>
    <t>DragonTiger 1</t>
  </si>
  <si>
    <t>เสือมังกร 1</t>
  </si>
  <si>
    <t>용호 1</t>
  </si>
  <si>
    <t>နဂါးကျား 1</t>
  </si>
  <si>
    <t>Naga Harimau 1</t>
  </si>
  <si>
    <t>Rồng hổ 1</t>
  </si>
  <si>
    <t>竜虎 1</t>
  </si>
  <si>
    <t>Dragon Tiger 1</t>
  </si>
  <si>
    <t>Dragón Tigre 1</t>
  </si>
  <si>
    <t>ເສືອມັງກອນ 1</t>
  </si>
  <si>
    <t>安达巴哈</t>
  </si>
  <si>
    <t>安達巴哈</t>
  </si>
  <si>
    <t>Anda Baja</t>
  </si>
  <si>
    <t>แอนดาร์ บาฮาร์</t>
  </si>
  <si>
    <t>10.色碟2</t>
  </si>
  <si>
    <t>輪盤 1</t>
  </si>
  <si>
    <t>轮盘 1</t>
  </si>
  <si>
    <t>Roulette 1</t>
  </si>
  <si>
    <t>รูเล็ต 1</t>
  </si>
  <si>
    <t>룰렛 1</t>
  </si>
  <si>
    <t>လှည့်ဘီး 1</t>
  </si>
  <si>
    <t>Rolet 1</t>
  </si>
  <si>
    <t>Cò quay 1</t>
  </si>
  <si>
    <t>ルーレット 1</t>
  </si>
  <si>
    <t>Ruleta 1</t>
  </si>
  <si>
    <t>ຣູເລັດ 1</t>
  </si>
  <si>
    <t>11.龍虎1</t>
  </si>
  <si>
    <t>骰寶 1</t>
  </si>
  <si>
    <t>骰宝 1</t>
  </si>
  <si>
    <t>Sic Bo 1</t>
  </si>
  <si>
    <t>ไฮโล 1</t>
  </si>
  <si>
    <t>식보 1</t>
  </si>
  <si>
    <t>အန်စာတုံး 1</t>
  </si>
  <si>
    <t>Xúc xắc 1</t>
  </si>
  <si>
    <t>シックボー 1</t>
  </si>
  <si>
    <t>Sic bo 1</t>
  </si>
  <si>
    <t>ໄຮໂລ 1</t>
  </si>
  <si>
    <t>12.輪盤1</t>
  </si>
  <si>
    <t>色碟 1</t>
  </si>
  <si>
    <t>Se Die 1</t>
  </si>
  <si>
    <t>เขย่าหมาก 1</t>
  </si>
  <si>
    <t>Xóc đĩa 1</t>
  </si>
  <si>
    <t>XG LIVE</t>
  </si>
  <si>
    <t>熱門類別排行</t>
  </si>
  <si>
    <t>TableType</t>
  </si>
  <si>
    <t>TableId</t>
  </si>
  <si>
    <t>中英以外語系統一用英文</t>
  </si>
  <si>
    <t>E, F, G, H, I, J, K, L, O, P，I, J</t>
  </si>
  <si>
    <t>V, W</t>
  </si>
  <si>
    <t>Sicbo</t>
  </si>
  <si>
    <t>B</t>
  </si>
  <si>
    <t>多桌</t>
  </si>
  <si>
    <t>MultiTables</t>
  </si>
  <si>
    <t>A</t>
  </si>
  <si>
    <t>DragonTiger</t>
  </si>
  <si>
    <t>C, D</t>
  </si>
  <si>
    <t>色碟</t>
  </si>
  <si>
    <t>Sedie</t>
  </si>
  <si>
    <t>厂商还在开发中</t>
  </si>
  <si>
    <t>極速骰寶</t>
  </si>
  <si>
    <t>game id</t>
  </si>
  <si>
    <t>Name(越)</t>
  </si>
  <si>
    <t>Name(緬)</t>
  </si>
  <si>
    <t>Name(日)</t>
  </si>
  <si>
    <t>Name(韓)</t>
  </si>
  <si>
    <t>Name(印)</t>
  </si>
  <si>
    <t>Legend of Lu Bu</t>
  </si>
  <si>
    <t>ตำนานเทพลิโป้</t>
  </si>
  <si>
    <t>Chiến Thần Lữ Bộ</t>
  </si>
  <si>
    <t>သူရဲေကာင်းလူပူ</t>
  </si>
  <si>
    <t>呂布の伝説</t>
  </si>
  <si>
    <t>전쟁신 루부</t>
  </si>
  <si>
    <t>Legenda Lu Bu</t>
  </si>
  <si>
    <t>Caishen Fortunes</t>
  </si>
  <si>
    <t>เทพเจ้าแห่งความมั่งคั่ง</t>
  </si>
  <si>
    <t>Thần Tài Tiền Tài</t>
  </si>
  <si>
    <t>စည်းစိမ်ဥစ္စနတ်</t>
  </si>
  <si>
    <t>富を集める財神</t>
  </si>
  <si>
    <t>보물의 신</t>
  </si>
  <si>
    <t>Keberuntungan Caishen</t>
  </si>
  <si>
    <t>Roma</t>
  </si>
  <si>
    <t>สนามประลองแห่งกรุงโรม</t>
  </si>
  <si>
    <t>Đấu Trường La Mã</t>
  </si>
  <si>
    <t>ရိုးမား</t>
  </si>
  <si>
    <t>ローマ競技場</t>
  </si>
  <si>
    <t>로마 경기장</t>
  </si>
  <si>
    <t>Koloseum</t>
  </si>
  <si>
    <t>Pharaoh</t>
  </si>
  <si>
    <t>กษัตริย์ฟาโรห์</t>
  </si>
  <si>
    <t>Vua Pharaoh</t>
  </si>
  <si>
    <t>ဖါေရာဘုရင်</t>
  </si>
  <si>
    <t>ファラオ</t>
  </si>
  <si>
    <t>파라오</t>
  </si>
  <si>
    <t>Faraoh</t>
  </si>
  <si>
    <t>Power of Thor</t>
  </si>
  <si>
    <t>เทพเจ้าสายฟ้าธอร์</t>
  </si>
  <si>
    <t>Thần Sấm Thor</t>
  </si>
  <si>
    <t>ထော</t>
  </si>
  <si>
    <t>雷神のハンマー</t>
  </si>
  <si>
    <t>토르의 망치</t>
  </si>
  <si>
    <t>Kekuatan Thor</t>
  </si>
  <si>
    <t>Rich Mahjong</t>
  </si>
  <si>
    <t>หม่าเจี้ยง มหาละลวย</t>
  </si>
  <si>
    <t>Mạt chược phát rồi</t>
  </si>
  <si>
    <t>မာကျန်ေပါသည်</t>
  </si>
  <si>
    <t>リッチマージャン</t>
  </si>
  <si>
    <t>마작 대박</t>
  </si>
  <si>
    <t>Mahjong kaya</t>
  </si>
  <si>
    <t>龍王2</t>
  </si>
  <si>
    <t>Dragon King 2</t>
  </si>
  <si>
    <t>ราชามังกร 2</t>
  </si>
  <si>
    <t>Long Vương 2</t>
  </si>
  <si>
    <t>နဂါးမင္း 2</t>
  </si>
  <si>
    <t>竜王2</t>
  </si>
  <si>
    <t>드래곤 킹2</t>
  </si>
  <si>
    <t>Raja Naga 2</t>
  </si>
  <si>
    <t>Royal 777</t>
  </si>
  <si>
    <t>รอยัล 777</t>
  </si>
  <si>
    <t>Hoàng Gia 777</t>
  </si>
  <si>
    <t>ေတာ်ဝင်777</t>
  </si>
  <si>
    <t>ローヤル777</t>
  </si>
  <si>
    <t>로열 777</t>
  </si>
  <si>
    <t>ROYAL 777</t>
  </si>
  <si>
    <t>Dragon Legend</t>
  </si>
  <si>
    <t>ตำนานมังกร</t>
  </si>
  <si>
    <t>Truyền kỳ Ma Long</t>
  </si>
  <si>
    <t>နဂါးဒဏ္ဍာရီ</t>
  </si>
  <si>
    <t>ドラゴンレジェンド</t>
  </si>
  <si>
    <t>드래곤 레전드</t>
  </si>
  <si>
    <t>Legenda Naga</t>
  </si>
  <si>
    <t>Pharaoh II</t>
  </si>
  <si>
    <t>ฟาโรห์ II</t>
  </si>
  <si>
    <t>Vua Pharaoh II</t>
  </si>
  <si>
    <t>ဖာေရာဘုရင္ II</t>
  </si>
  <si>
    <t>ファラオ II</t>
  </si>
  <si>
    <t>파라오 II</t>
  </si>
  <si>
    <t>Firaun II</t>
  </si>
  <si>
    <t>開心農場</t>
  </si>
  <si>
    <t>Happy Farm</t>
  </si>
  <si>
    <t>แฮปปี้ ฟาร์ม</t>
  </si>
  <si>
    <t>Trang Trại Vui Vẻ</t>
  </si>
  <si>
    <t>ပျော်ရွှင်လယ်ယာ</t>
  </si>
  <si>
    <t>ハッピーファーム</t>
  </si>
  <si>
    <t>행복한 농장</t>
  </si>
  <si>
    <t>Selamat Bertani</t>
  </si>
  <si>
    <t>幸運水果</t>
  </si>
  <si>
    <t>Lucky Fruits</t>
  </si>
  <si>
    <t>ลัคกี้ผลไม้</t>
  </si>
  <si>
    <t>Trái Cây May Mắn</t>
  </si>
  <si>
    <t>ကံေကာင်းအသီး</t>
  </si>
  <si>
    <t>ラッキーフルーツ</t>
  </si>
  <si>
    <t>럭키 푸르트</t>
  </si>
  <si>
    <t>LuckyFruits</t>
  </si>
  <si>
    <t>五龍爭霸</t>
  </si>
  <si>
    <t>5 Dragons</t>
  </si>
  <si>
    <t>ห้ามังกร</t>
  </si>
  <si>
    <t>5 Rồng Tranh Bá</t>
  </si>
  <si>
    <t>နဂါး5ေကာင်</t>
  </si>
  <si>
    <t>5ドラゴン</t>
  </si>
  <si>
    <t>5 드래곤스</t>
  </si>
  <si>
    <t>5 NAGA</t>
  </si>
  <si>
    <t>七十二變</t>
  </si>
  <si>
    <t>72 Changes</t>
  </si>
  <si>
    <t>72 ร่าง</t>
  </si>
  <si>
    <t>72 Phép Biến Hóa</t>
  </si>
  <si>
    <t>72ေြပာင်း</t>
  </si>
  <si>
    <t>72チェンジ</t>
  </si>
  <si>
    <t>72 체인지스</t>
  </si>
  <si>
    <t>Perubahan 72</t>
  </si>
  <si>
    <t>美狄亞</t>
  </si>
  <si>
    <t>Medea</t>
  </si>
  <si>
    <t>ဂရိနတ်သမီးမိဒီယာ</t>
  </si>
  <si>
    <t>メディア</t>
  </si>
  <si>
    <t>메데아</t>
  </si>
  <si>
    <t>Medusa</t>
  </si>
  <si>
    <t>เมดูซ่า</t>
  </si>
  <si>
    <t>ဂရိဘီလူးမိတူဇာ</t>
  </si>
  <si>
    <t>メデユーサ</t>
  </si>
  <si>
    <t>메두사</t>
  </si>
  <si>
    <t>龍王</t>
  </si>
  <si>
    <t>Dragon King</t>
  </si>
  <si>
    <t>ราชามังกร</t>
  </si>
  <si>
    <t>Long Vương</t>
  </si>
  <si>
    <t>နဂါးမင်း</t>
  </si>
  <si>
    <t>드래곤킹</t>
  </si>
  <si>
    <t>皇家7777</t>
  </si>
  <si>
    <t>Royal 7777</t>
  </si>
  <si>
    <t>รอยัล7777</t>
  </si>
  <si>
    <t>ေတာ်ဝင် 7777</t>
  </si>
  <si>
    <t>ロイヤル7777</t>
  </si>
  <si>
    <t>로얄 7777</t>
  </si>
  <si>
    <t>ROYAL 7777</t>
  </si>
  <si>
    <t>Alibaba</t>
  </si>
  <si>
    <t>อารีบาบา</t>
  </si>
  <si>
    <t>အလီဘာဘာ</t>
  </si>
  <si>
    <t>アリババ</t>
  </si>
  <si>
    <t>알리바바</t>
  </si>
  <si>
    <t>秦皇傳說</t>
  </si>
  <si>
    <t>Chin Shi Huang</t>
  </si>
  <si>
    <t>ตำนานจักรพรรดิฉิน</t>
  </si>
  <si>
    <t>Truyền thuyết Tần Hoàng</t>
  </si>
  <si>
    <t>ချင်ဘုရင်ဒဏ္ဍာရီ၊</t>
  </si>
  <si>
    <t>秦皇帝の伝説</t>
  </si>
  <si>
    <t>진나라 황제 전설</t>
  </si>
  <si>
    <t>Legenda Kaisar Qin</t>
  </si>
  <si>
    <t>金鷄報喜</t>
  </si>
  <si>
    <t>Gold Chicken</t>
  </si>
  <si>
    <t>ไก่ทอง</t>
  </si>
  <si>
    <t>Gà Vàng Báo Hỷ</t>
  </si>
  <si>
    <t>ေရွှြကက်</t>
  </si>
  <si>
    <t>ゴールドチッキン</t>
  </si>
  <si>
    <t>골드 치킨</t>
  </si>
  <si>
    <t>Ayam emas</t>
  </si>
  <si>
    <t>動物叢林</t>
  </si>
  <si>
    <t>Jungle</t>
  </si>
  <si>
    <t>ป่าดง</t>
  </si>
  <si>
    <t>Rừng Nhiệt Đới Động Vật</t>
  </si>
  <si>
    <t>သစ်ေတာ</t>
  </si>
  <si>
    <t>ジャングル</t>
  </si>
  <si>
    <t>정글</t>
  </si>
  <si>
    <t>JUNGLE</t>
  </si>
  <si>
    <t>野蠻遊戲</t>
  </si>
  <si>
    <t>HUCA</t>
  </si>
  <si>
    <t>เกมดุร้าย</t>
  </si>
  <si>
    <t>Huca</t>
  </si>
  <si>
    <t>ြကမ်းတမ်းေသာဂိမ်း</t>
  </si>
  <si>
    <t>ヒュカ</t>
  </si>
  <si>
    <t>후카</t>
  </si>
  <si>
    <t>Popeye</t>
  </si>
  <si>
    <t>ป๊อปอาย</t>
  </si>
  <si>
    <t>Thủy Thủ Popeye</t>
  </si>
  <si>
    <t>ပိုပီ</t>
  </si>
  <si>
    <t>ポパイ</t>
  </si>
  <si>
    <t>뽀빠이</t>
  </si>
  <si>
    <t>瘋狂博士</t>
  </si>
  <si>
    <t>Crazy Doctor</t>
  </si>
  <si>
    <t>หมอบ้า</t>
  </si>
  <si>
    <t>Tiến Sĩ Điên Rồ</t>
  </si>
  <si>
    <t>ပါရဂူအရူး</t>
  </si>
  <si>
    <t>狂ったような博士</t>
  </si>
  <si>
    <t>크레이지 닥터</t>
  </si>
  <si>
    <t>Profesor Gila</t>
  </si>
  <si>
    <t>人魚傳說</t>
  </si>
  <si>
    <t>Mermaid</t>
  </si>
  <si>
    <t>ตำนานนางเงือก</t>
  </si>
  <si>
    <t>Truyền Thuyết Nàng Tiên Cá</t>
  </si>
  <si>
    <t>ေရသူမ</t>
  </si>
  <si>
    <t>マーメイド</t>
  </si>
  <si>
    <t>인어의 전설</t>
  </si>
  <si>
    <t>putri duyung</t>
  </si>
  <si>
    <t>Magic Gem</t>
  </si>
  <si>
    <t>มายากลอัญมณี</t>
  </si>
  <si>
    <t>Hòn Đá Ma Thuật</t>
  </si>
  <si>
    <t>ေမှာ်ခဲ</t>
  </si>
  <si>
    <t>マジックジェム</t>
  </si>
  <si>
    <t>매직 젬</t>
  </si>
  <si>
    <t>MAGIC GEM</t>
  </si>
  <si>
    <t>竹林熊貓</t>
  </si>
  <si>
    <t>Wild Panda</t>
  </si>
  <si>
    <t>แพนด้าป่าไผ่</t>
  </si>
  <si>
    <t>Gấu Trúc Rừng Trúc</t>
  </si>
  <si>
    <t>ေတာရိုင်းဝက်ဝံ</t>
  </si>
  <si>
    <t>ワイルドパンダ</t>
  </si>
  <si>
    <t>와일드 판다</t>
  </si>
  <si>
    <t>Panda Liar</t>
  </si>
  <si>
    <t>泰有錢</t>
  </si>
  <si>
    <t>Fortune Thai</t>
  </si>
  <si>
    <t>ฟอร์จูนไทย</t>
  </si>
  <si>
    <t>THAI May Mắn</t>
  </si>
  <si>
    <t>ထိုင်းြကွယ်ဝ</t>
  </si>
  <si>
    <t>フォーチュンタイ</t>
  </si>
  <si>
    <t>포천 타이</t>
  </si>
  <si>
    <t>Nonstop</t>
  </si>
  <si>
    <t>ไม่มีที่สิ้นสุด</t>
  </si>
  <si>
    <t>Không Bao Giờ Ngừng</t>
  </si>
  <si>
    <t>မရပ်မနား</t>
  </si>
  <si>
    <t>ノンストップ</t>
  </si>
  <si>
    <t>논스톱</t>
  </si>
  <si>
    <t>Tanpa berhenti</t>
  </si>
  <si>
    <t>慾望城市</t>
  </si>
  <si>
    <t>Love City</t>
  </si>
  <si>
    <t>เมืองแห่งความรัก</t>
  </si>
  <si>
    <t>Thành Phố Tình Yêu</t>
  </si>
  <si>
    <t>အချစ်ြမို့</t>
  </si>
  <si>
    <t>ラブシティー</t>
  </si>
  <si>
    <t>러브시티</t>
  </si>
  <si>
    <t>LOVE CITY</t>
  </si>
  <si>
    <t>財神到</t>
  </si>
  <si>
    <t>God of Wealth</t>
  </si>
  <si>
    <t>ไฉ่ซิงเอี้ย</t>
  </si>
  <si>
    <t>Thần Tài Đến</t>
  </si>
  <si>
    <t>ဥစ္စာဓနဘုရား</t>
  </si>
  <si>
    <t>恵比寿</t>
  </si>
  <si>
    <t>재신</t>
  </si>
  <si>
    <t>Dewa Rezeki</t>
  </si>
  <si>
    <t>行運一條龍</t>
  </si>
  <si>
    <t>Lucky Dragon</t>
  </si>
  <si>
    <t>ลัคกี้มังกร</t>
  </si>
  <si>
    <t>Rồng May Mắn</t>
  </si>
  <si>
    <t>ကံေကာင်းနဂါး</t>
  </si>
  <si>
    <t>ラッキードラゴン</t>
  </si>
  <si>
    <t>럭키 드래곤</t>
  </si>
  <si>
    <t>Naga Keberuntungan</t>
  </si>
  <si>
    <t>Sweet Candy</t>
  </si>
  <si>
    <t>ขนมหวาน</t>
  </si>
  <si>
    <t>Kẹo Ngọt</t>
  </si>
  <si>
    <t>ချိုချဉ်</t>
  </si>
  <si>
    <t>スウィートキャンディ</t>
  </si>
  <si>
    <t>스위트 캔디</t>
  </si>
  <si>
    <t>泰好運</t>
  </si>
  <si>
    <t>Lucky Thailand</t>
  </si>
  <si>
    <t>ไทยโชคดี</t>
  </si>
  <si>
    <t>ကံေကာင်းထိုင်း</t>
  </si>
  <si>
    <t>ラッキータイ</t>
  </si>
  <si>
    <t>러키 타이</t>
  </si>
  <si>
    <t>Keberuntungan Thai</t>
  </si>
  <si>
    <t>礦工哥布林</t>
  </si>
  <si>
    <t>Goblin Miner</t>
  </si>
  <si>
    <t>ภูตเหมืองแร่</t>
  </si>
  <si>
    <t>Thợ Mỏ Goblin</t>
  </si>
  <si>
    <t>မိုင်းလုပ်သားကိုဘလင်း</t>
  </si>
  <si>
    <t>ゴブリン鉱夫</t>
  </si>
  <si>
    <t>고블린 광부</t>
  </si>
  <si>
    <t>Burung tambang Goblin</t>
  </si>
  <si>
    <t>幸運拉霸</t>
  </si>
  <si>
    <t>Lucky Bar</t>
  </si>
  <si>
    <t>ลัคกี้บาร์</t>
  </si>
  <si>
    <t>Quán Bar May Mắn</t>
  </si>
  <si>
    <t>ကံေကာင်းဘား</t>
  </si>
  <si>
    <t>ラッキーバー</t>
  </si>
  <si>
    <t>럭키 바</t>
  </si>
  <si>
    <t>烈焰轉輪</t>
  </si>
  <si>
    <t>Fire Spin</t>
  </si>
  <si>
    <t>วงล้อเปลวไฟ</t>
  </si>
  <si>
    <t>Guồng Lửa</t>
  </si>
  <si>
    <t>မီးလျှံဘီး</t>
  </si>
  <si>
    <t>ファイヤスピン</t>
  </si>
  <si>
    <t>파이어 스핀</t>
  </si>
  <si>
    <t>Putaran api</t>
  </si>
  <si>
    <t>Buffalo</t>
  </si>
  <si>
    <t>ควายป่า</t>
  </si>
  <si>
    <t>Trâu Nước Hoang Dã</t>
  </si>
  <si>
    <t>ကွျဲ</t>
  </si>
  <si>
    <t>バッファロー</t>
  </si>
  <si>
    <t>버펄로</t>
  </si>
  <si>
    <t>Kerbau</t>
  </si>
  <si>
    <t>農場夜驚魂</t>
  </si>
  <si>
    <t>Horror Nights</t>
  </si>
  <si>
    <t>ฟาร์มสยองในคืนหฤโหด</t>
  </si>
  <si>
    <t>Rùng Rợn Đêm Nông Trường</t>
  </si>
  <si>
    <t>ထိတ်လန့်ည</t>
  </si>
  <si>
    <t>ホラーナイト</t>
  </si>
  <si>
    <t>호러 나이트</t>
  </si>
  <si>
    <t>Horror Nights (Malam Horor)</t>
  </si>
  <si>
    <t>Mr.Doggy</t>
  </si>
  <si>
    <t>คุณสุนัข</t>
  </si>
  <si>
    <t>Ngài Chó Nhà</t>
  </si>
  <si>
    <t>အိမ်ေခွး</t>
  </si>
  <si>
    <t>犬ちゃん</t>
  </si>
  <si>
    <t>미스터 도기</t>
  </si>
  <si>
    <t>Mr. Doggy</t>
  </si>
  <si>
    <t>Husa</t>
  </si>
  <si>
    <t>ဟုစာ</t>
  </si>
  <si>
    <t>フサ</t>
  </si>
  <si>
    <t>虎克船長</t>
  </si>
  <si>
    <t>Captain Hook</t>
  </si>
  <si>
    <t>กัปตันเรือฮุก</t>
  </si>
  <si>
    <t>Thuyền Trưởng Hook</t>
  </si>
  <si>
    <t>ဗိုလ်ြကီးဟူး</t>
  </si>
  <si>
    <t>キャプテンフック</t>
  </si>
  <si>
    <t>후크 선장</t>
  </si>
  <si>
    <t>CaptainHook</t>
  </si>
  <si>
    <t>福娃發發</t>
  </si>
  <si>
    <t>FuWaFaFa</t>
  </si>
  <si>
    <t>ตุ๊กตานำโชคฟาฟ่า</t>
  </si>
  <si>
    <t>လဒ်ရွှင်အရပ်</t>
  </si>
  <si>
    <t>フーワーファファ</t>
  </si>
  <si>
    <t>푸와와파파</t>
  </si>
  <si>
    <t>Tarzan</t>
  </si>
  <si>
    <t>ทาร์ซาน</t>
  </si>
  <si>
    <t>Người Rừng</t>
  </si>
  <si>
    <t>သာဇန်</t>
  </si>
  <si>
    <t>ターザン</t>
  </si>
  <si>
    <t>타잔</t>
  </si>
  <si>
    <t>TARZAN</t>
  </si>
  <si>
    <t>Africa</t>
  </si>
  <si>
    <t>แอฟริกา</t>
  </si>
  <si>
    <t>Châu Phi</t>
  </si>
  <si>
    <t>အာဖရိက</t>
  </si>
  <si>
    <t>アフリカ</t>
  </si>
  <si>
    <t>아프리카</t>
  </si>
  <si>
    <t>Afrika</t>
  </si>
  <si>
    <t>提金派對</t>
  </si>
  <si>
    <t>TiKi Party</t>
  </si>
  <si>
    <t>ปาร์ตี้ทอง</t>
  </si>
  <si>
    <t>Tiệc Tiki</t>
  </si>
  <si>
    <t>တီဂီပါတီ</t>
  </si>
  <si>
    <t>ティキパーティー</t>
  </si>
  <si>
    <t>티전 파티</t>
  </si>
  <si>
    <t>Kelompok pengambil emas</t>
  </si>
  <si>
    <t>金豬爆吉</t>
  </si>
  <si>
    <t>Piggy Punch</t>
  </si>
  <si>
    <t>หมูทองระเบิด</t>
  </si>
  <si>
    <t>Chú Heo Vàng</t>
  </si>
  <si>
    <t>ဖက်ကီဝက်</t>
  </si>
  <si>
    <t>豚パンチ</t>
  </si>
  <si>
    <t>피기펀치</t>
  </si>
  <si>
    <t>Pukulan Babi Emas</t>
  </si>
  <si>
    <t>China Empress</t>
  </si>
  <si>
    <t>อู๋เหม่ยเนียง</t>
  </si>
  <si>
    <t>Võ Mị Nương</t>
  </si>
  <si>
    <t>ဝူေမညမ်း</t>
  </si>
  <si>
    <t>武則天</t>
  </si>
  <si>
    <t>중국 여황제</t>
  </si>
  <si>
    <t>Ratu Tiongkok Wu Mei Niang (China Empress)</t>
  </si>
  <si>
    <t>跳跳獅</t>
  </si>
  <si>
    <t>Dancing Lion</t>
  </si>
  <si>
    <t>กระโดดสิงโต</t>
  </si>
  <si>
    <t>Sư Tử Nhảy Múa</t>
  </si>
  <si>
    <t>ခုန်ခုန်ြခင်္ေသ့</t>
  </si>
  <si>
    <t>踊るライオン</t>
  </si>
  <si>
    <t>댄싱 라이언</t>
  </si>
  <si>
    <t>Singa berdansa</t>
  </si>
  <si>
    <t>Disco Night</t>
  </si>
  <si>
    <t>ในคืนที่ดิสโก้</t>
  </si>
  <si>
    <t>Đêm Disco</t>
  </si>
  <si>
    <t>ဒစ်စကိုည</t>
  </si>
  <si>
    <t>ディスコナイト</t>
  </si>
  <si>
    <t>디스코 나이트</t>
  </si>
  <si>
    <t>果凍27</t>
  </si>
  <si>
    <t>Jelly 27</t>
  </si>
  <si>
    <t>เจลลี่27</t>
  </si>
  <si>
    <t>Thạch Đông 27</t>
  </si>
  <si>
    <t>ြကယ်လီ27</t>
  </si>
  <si>
    <t>ゼリー27</t>
  </si>
  <si>
    <t>젤리 27</t>
  </si>
  <si>
    <t>Jelly27</t>
  </si>
  <si>
    <t>Kunoichi</t>
  </si>
  <si>
    <t>นินจาหญิง</t>
  </si>
  <si>
    <t>Nữ Ninja</t>
  </si>
  <si>
    <t>နင်ဂျာမ</t>
  </si>
  <si>
    <t>くノ一</t>
  </si>
  <si>
    <t>쿠노이치</t>
  </si>
  <si>
    <t>Ninja wanita</t>
  </si>
  <si>
    <t>Ninja</t>
  </si>
  <si>
    <t>นินจา</t>
  </si>
  <si>
    <t>နင်ဂျာ</t>
  </si>
  <si>
    <t>닌자</t>
  </si>
  <si>
    <t>巫師商店</t>
  </si>
  <si>
    <t>Wizard Store</t>
  </si>
  <si>
    <t>ร้านพ่อมด</t>
  </si>
  <si>
    <t>Cửa Hàng Thầy Phù Thủy</t>
  </si>
  <si>
    <t>ေမှာ်ဆရာဆိုင်</t>
  </si>
  <si>
    <t>魔法使いの売店</t>
  </si>
  <si>
    <t>마법사 상점</t>
  </si>
  <si>
    <t>Toko Wizard (Toko penyihir)</t>
  </si>
  <si>
    <t>霓虹圓</t>
  </si>
  <si>
    <t>Neon Circle</t>
  </si>
  <si>
    <t>วงกลมนีออน</t>
  </si>
  <si>
    <t>Vòng Tròn Phản Quang</t>
  </si>
  <si>
    <t>ေရာင်စံုစက်ဝန်းများ</t>
  </si>
  <si>
    <t>ネオンサークル</t>
  </si>
  <si>
    <t>네온 원형</t>
  </si>
  <si>
    <t>Lingkaran Neon</t>
  </si>
  <si>
    <t>Angry Bear</t>
  </si>
  <si>
    <t>หมีโกรธ</t>
  </si>
  <si>
    <t>Chú Gấu Tức Giận</t>
  </si>
  <si>
    <t>ေဒါသြကီးနှင့်ဝက်ဝံညို</t>
  </si>
  <si>
    <t>プンプン怒るベア</t>
  </si>
  <si>
    <t>화난곰</t>
  </si>
  <si>
    <t>Beruang coklat yang marah</t>
  </si>
  <si>
    <t>嗨起來</t>
  </si>
  <si>
    <t>Get High</t>
  </si>
  <si>
    <t>Cao Hứng</t>
  </si>
  <si>
    <t>ေပျာ်ြကရေအာင်</t>
  </si>
  <si>
    <t>楽しもう</t>
  </si>
  <si>
    <t>흥분하다</t>
  </si>
  <si>
    <t>Hey up</t>
  </si>
  <si>
    <t>Jalapeno</t>
  </si>
  <si>
    <t>พริกเม็กซิกัน</t>
  </si>
  <si>
    <t>Ớt Mexico</t>
  </si>
  <si>
    <t>မက်စီကို</t>
  </si>
  <si>
    <t>ハラペーニョ</t>
  </si>
  <si>
    <t>할라페뇨</t>
  </si>
  <si>
    <t>秘林熊貓</t>
  </si>
  <si>
    <t>Mystery Panda</t>
  </si>
  <si>
    <t>แพนด้าป่าลับ</t>
  </si>
  <si>
    <t>Gấu Trúc Rừng Bí Ẩn</t>
  </si>
  <si>
    <t>ေတာနက်ကပန်တာ</t>
  </si>
  <si>
    <t>不思議なパンダ</t>
  </si>
  <si>
    <t>미스터리 판다</t>
  </si>
  <si>
    <t>Panda hutan misterius</t>
  </si>
  <si>
    <t>龍行天下</t>
  </si>
  <si>
    <t>Dragon Fight</t>
  </si>
  <si>
    <t>ศึกแห่งมังกร</t>
  </si>
  <si>
    <t>Rồng chiến</t>
  </si>
  <si>
    <t>နဂါးတို ့၏ဌာနီ</t>
  </si>
  <si>
    <t>ドラゴンファイト</t>
  </si>
  <si>
    <t>용행천하</t>
  </si>
  <si>
    <t>Naga</t>
  </si>
  <si>
    <t>Energy Combo</t>
  </si>
  <si>
    <t>พลังงานเอเลี่ยน</t>
  </si>
  <si>
    <t>Năng lượng người ngoài hành tinh</t>
  </si>
  <si>
    <t>အားအင်အြပည့်ြဂိ ုလ်သား</t>
  </si>
  <si>
    <t>エネルギー ．異星人</t>
  </si>
  <si>
    <t>에너지 콤보</t>
  </si>
  <si>
    <t>Energi Kombo</t>
  </si>
  <si>
    <t>七起來</t>
  </si>
  <si>
    <t>Sevens High</t>
  </si>
  <si>
    <t>Số Bảy Cao Hứng</t>
  </si>
  <si>
    <t>ခုနစ်ဟိုင်း</t>
  </si>
  <si>
    <t>七ハイ</t>
  </si>
  <si>
    <t>세븐즈 하이</t>
  </si>
  <si>
    <t>Tujuh Agung</t>
  </si>
  <si>
    <t>小熊王國</t>
  </si>
  <si>
    <t>Bear Kingdom</t>
  </si>
  <si>
    <t>หมีอาณาจักร</t>
  </si>
  <si>
    <t>Vương Quốc Gấu Con</t>
  </si>
  <si>
    <t>ဝက်ဝံငယ်၏အင်ပါရာ</t>
  </si>
  <si>
    <t>ベアの王国</t>
  </si>
  <si>
    <t>곰 왕국</t>
  </si>
  <si>
    <t>Kerajaan Beruang</t>
  </si>
  <si>
    <t>賣火柴的小女孩</t>
  </si>
  <si>
    <t>The Little Match Girl</t>
  </si>
  <si>
    <t>เด็กหญิงขายไม้ขีดไฟ</t>
  </si>
  <si>
    <t>Cô Bé Bán Diêm</t>
  </si>
  <si>
    <t>မီးြခစ်ေရာင်းေသာ မိန်းကေလး</t>
  </si>
  <si>
    <t>マッチ売りの少女</t>
  </si>
  <si>
    <t>성냥팔이 소녀</t>
  </si>
  <si>
    <t>Gadis kecil yang menjual korek api</t>
  </si>
  <si>
    <t>黃金之書</t>
  </si>
  <si>
    <t>Book of Gold</t>
  </si>
  <si>
    <t>หนังสือทอง</t>
  </si>
  <si>
    <t>Cuốn Sách Vàng</t>
  </si>
  <si>
    <t>ေရွှစာအုပ်</t>
  </si>
  <si>
    <t>ゴールデンのブック</t>
  </si>
  <si>
    <t>황금의 책</t>
  </si>
  <si>
    <t>BUKU EMAS</t>
  </si>
  <si>
    <t>Poseidon</t>
  </si>
  <si>
    <t>โพไซดอน</t>
  </si>
  <si>
    <t>Thần Biển</t>
  </si>
  <si>
    <t>ပင်လယ်နတ်</t>
  </si>
  <si>
    <t>ポセイドン</t>
  </si>
  <si>
    <t>포세이돈</t>
  </si>
  <si>
    <t>Cowboy</t>
  </si>
  <si>
    <t>คาวบอย</t>
  </si>
  <si>
    <t>Cao Bồi Miền Tây</t>
  </si>
  <si>
    <t>အေနာက်ကမ်းရိုးက ေခါင်းဘွိ ုင်</t>
  </si>
  <si>
    <t>カウボーイ</t>
  </si>
  <si>
    <t>카우보이</t>
  </si>
  <si>
    <t>koboi</t>
  </si>
  <si>
    <t>精靈射手</t>
  </si>
  <si>
    <t>Elf Archer</t>
  </si>
  <si>
    <t>เอลฟ์อาร์เชอร์</t>
  </si>
  <si>
    <t>Thiên Thần Bắn Cung</t>
  </si>
  <si>
    <t>ဂျီနီြမားသမား</t>
  </si>
  <si>
    <t>エルフ･アーチャー</t>
  </si>
  <si>
    <t>엘프 궁수</t>
  </si>
  <si>
    <t>Pemanah Elf</t>
  </si>
  <si>
    <t>巫師商店黃金版</t>
  </si>
  <si>
    <t>Wizard Store Gold</t>
  </si>
  <si>
    <t>ร้านพ่อมดทอง</t>
  </si>
  <si>
    <t>Bản Vàng Cửa Hàng Thầy Phù Thủy</t>
  </si>
  <si>
    <t>ေရႊေမာ္ဆရာစတိုးဆုိင္</t>
  </si>
  <si>
    <t>ウィザード商店-ゴールド版</t>
  </si>
  <si>
    <t>마법사 상점 골드</t>
  </si>
  <si>
    <t>Toko Penyihir Edisi Emas</t>
  </si>
  <si>
    <t>太極</t>
  </si>
  <si>
    <t>Tai Chi</t>
  </si>
  <si>
    <t>ไทจิ</t>
  </si>
  <si>
    <t>Thái Cực</t>
  </si>
  <si>
    <t>ထိုက်ကျီ</t>
  </si>
  <si>
    <t>タイチー</t>
  </si>
  <si>
    <t>태극</t>
  </si>
  <si>
    <t>嘻哈金剛</t>
  </si>
  <si>
    <t>Hip Hop Monkey</t>
  </si>
  <si>
    <t>ฮิพฮอพคิงคอง</t>
  </si>
  <si>
    <t>Chú Khỉ Hip Hop</t>
  </si>
  <si>
    <t>ဟစ်ေဟာ့ေမျာက်</t>
  </si>
  <si>
    <t>ヒップホップ モンキー</t>
  </si>
  <si>
    <t>힙합 멍키</t>
  </si>
  <si>
    <t>Hip Hop King Kong</t>
  </si>
  <si>
    <t>鼠來寶</t>
  </si>
  <si>
    <t>Rat's Money</t>
  </si>
  <si>
    <t>หนูทอง</t>
  </si>
  <si>
    <t>Chuột Báu</t>
  </si>
  <si>
    <t>ဓနြကွက်</t>
  </si>
  <si>
    <t>お金が来いよ</t>
  </si>
  <si>
    <t>레츠 머니</t>
  </si>
  <si>
    <t>Harta Karun Tikus</t>
  </si>
  <si>
    <t>潑水節</t>
  </si>
  <si>
    <t>Songkran</t>
  </si>
  <si>
    <t>สงกรานต์</t>
  </si>
  <si>
    <t>Lễ hội tạt nước</t>
  </si>
  <si>
    <t>သင်းြကန်ေရပက်ြကရေအာင်</t>
  </si>
  <si>
    <t>ソンクラーン</t>
  </si>
  <si>
    <t>송크란</t>
  </si>
  <si>
    <t>金色幸運草</t>
  </si>
  <si>
    <t>Golden Leaf Clover</t>
  </si>
  <si>
    <t>ทองใบโคลเวอร์</t>
  </si>
  <si>
    <t>Cỏ May Mắn Vàng Kim</t>
  </si>
  <si>
    <t>ေရှွေရာင် ကလုိဗာြမက်</t>
  </si>
  <si>
    <t>金色のクローバー</t>
  </si>
  <si>
    <t>골든 행복초</t>
  </si>
  <si>
    <t>Semanggi Emas</t>
  </si>
  <si>
    <t>魚機</t>
  </si>
  <si>
    <t>gameid</t>
  </si>
  <si>
    <t>Ocean Emperor</t>
  </si>
  <si>
    <t>จักรพรรดิแห่งมหาสมุทร</t>
  </si>
  <si>
    <t>Bá vương biển tám vuốt</t>
  </si>
  <si>
    <t>ပင္လယ္ဧကၠရာဇ္ ေရဘဝဲမင္း</t>
  </si>
  <si>
    <t>オーシャン エンペラー</t>
  </si>
  <si>
    <t>바다 황제</t>
  </si>
  <si>
    <t>Gurita Raja Dunia Laut</t>
  </si>
  <si>
    <t>FuWa Fishing</t>
  </si>
  <si>
    <t>ตุ๊กตานำโชคจับปลา</t>
  </si>
  <si>
    <t>Bắt cá FuWa</t>
  </si>
  <si>
    <t>ဖူဝါးငါးဖမ္း</t>
  </si>
  <si>
    <t>フワ魚とり</t>
  </si>
  <si>
    <r>
      <rPr>
        <rFont val="Malgun Gothic"/>
        <color theme="1"/>
        <sz val="12.0"/>
      </rPr>
      <t>푸와</t>
    </r>
    <r>
      <rPr>
        <rFont val="Microsoft JhengHei"/>
        <color theme="1"/>
        <sz val="12.0"/>
      </rPr>
      <t xml:space="preserve"> </t>
    </r>
    <r>
      <rPr>
        <rFont val="Malgun Gothic Semilight"/>
        <color theme="1"/>
        <sz val="12.0"/>
      </rPr>
      <t>피싱</t>
    </r>
  </si>
  <si>
    <t>Fuwa memancing</t>
  </si>
  <si>
    <t>gTyp</t>
  </si>
  <si>
    <t xml:space="preserve">mType
</t>
  </si>
  <si>
    <t>DragonsWorld</t>
  </si>
  <si>
    <r>
      <rPr>
        <rFont val="Calibri"/>
        <color theme="1"/>
      </rPr>
      <t xml:space="preserve">註記:slot+其他類遊戲共49隻，
</t>
    </r>
    <r>
      <rPr>
        <rFont val="Calibri"/>
        <color rgb="FFFF9900"/>
      </rPr>
      <t xml:space="preserve">除列表內的遊戲，其餘接需下架處理
</t>
    </r>
    <r>
      <rPr>
        <rFont val="Calibri"/>
        <color rgb="FFFF0000"/>
      </rPr>
      <t>*紅色字體的遊戲皆為獨家遊戲不可下架</t>
    </r>
  </si>
  <si>
    <t>Goldfish Gold</t>
  </si>
  <si>
    <t>Sawadeeka</t>
  </si>
  <si>
    <t>變臉</t>
  </si>
  <si>
    <t>Winning Mask</t>
  </si>
  <si>
    <t>XiYangYang</t>
  </si>
  <si>
    <t>幸運熊貓</t>
  </si>
  <si>
    <t>Lucky Panda</t>
  </si>
  <si>
    <t>芝麻開門2</t>
  </si>
  <si>
    <t>OpenSesameII</t>
  </si>
  <si>
    <t>馬上有錢</t>
  </si>
  <si>
    <t>FortuneHorse</t>
  </si>
  <si>
    <t>金剛</t>
  </si>
  <si>
    <t>Kong</t>
  </si>
  <si>
    <t>變臉2</t>
  </si>
  <si>
    <t>Winning Mask II</t>
  </si>
  <si>
    <t>芝麻開門</t>
  </si>
  <si>
    <t>Open Sesame</t>
  </si>
  <si>
    <t>Spindrift2</t>
  </si>
  <si>
    <t>超級牛B</t>
  </si>
  <si>
    <t>SuperNiubi</t>
  </si>
  <si>
    <t>BigThreeDragons</t>
  </si>
  <si>
    <t>金錢豹</t>
  </si>
  <si>
    <t>Golden Jaguar</t>
  </si>
  <si>
    <t>飛鳥派對</t>
  </si>
  <si>
    <t>BirdsParty</t>
  </si>
  <si>
    <t>暴發虎</t>
  </si>
  <si>
    <t>ParvenuTiger</t>
  </si>
  <si>
    <t>Extreme Knockout</t>
  </si>
  <si>
    <t>聚寶盆</t>
  </si>
  <si>
    <t>TreasureBowl</t>
  </si>
  <si>
    <t>幸運龍</t>
  </si>
  <si>
    <t>Lucky Dragons</t>
  </si>
  <si>
    <t>雷神之鎚</t>
  </si>
  <si>
    <t>Mjolnir</t>
  </si>
  <si>
    <t>月光秘寶</t>
  </si>
  <si>
    <t>Moonlight Treasure</t>
  </si>
  <si>
    <t>飛龍在天</t>
  </si>
  <si>
    <t>Dragon</t>
  </si>
  <si>
    <t>鯉躍龍門</t>
  </si>
  <si>
    <t>DragonsGate</t>
  </si>
  <si>
    <t>超級牛B 豪華版</t>
  </si>
  <si>
    <t>SuperNiubiDeluxe</t>
  </si>
  <si>
    <t>骰寶無雙</t>
  </si>
  <si>
    <t>King of Sicbo</t>
  </si>
  <si>
    <t>CAISHEN COMING</t>
  </si>
  <si>
    <t>花開富貴</t>
  </si>
  <si>
    <t>Blossom of Wealth</t>
  </si>
  <si>
    <t>芝麻开门 Mega</t>
  </si>
  <si>
    <t>芝麻開門 Mega</t>
  </si>
  <si>
    <t>OPEN SESAME MEGA</t>
  </si>
  <si>
    <t>幸運招財貓</t>
  </si>
  <si>
    <t>Fortune Neko</t>
  </si>
  <si>
    <t>14079</t>
  </si>
  <si>
    <t>Moneybags Man 2</t>
  </si>
  <si>
    <t>14077</t>
  </si>
  <si>
    <t>Trumpcard</t>
  </si>
  <si>
    <t>元素連結火</t>
  </si>
  <si>
    <t>Elemental Link Fire</t>
  </si>
  <si>
    <t>14016</t>
  </si>
  <si>
    <t xml:space="preserve">Kingsman
</t>
  </si>
  <si>
    <t>8017</t>
  </si>
  <si>
    <t>過新年</t>
  </si>
  <si>
    <t>New Year</t>
  </si>
  <si>
    <t>台灣黑熊</t>
  </si>
  <si>
    <t>Formosa Bear</t>
  </si>
  <si>
    <t>14085</t>
  </si>
  <si>
    <t>星際水果霸</t>
  </si>
  <si>
    <t>Fruity Bonanza</t>
  </si>
  <si>
    <t>唐伯虎點秋香2</t>
  </si>
  <si>
    <t>Flirting Scholar Tang II</t>
  </si>
  <si>
    <t>mType</t>
  </si>
  <si>
    <t>小瑪莉</t>
  </si>
  <si>
    <t>Classic Mario</t>
  </si>
  <si>
    <t>新年快樂</t>
  </si>
  <si>
    <t>Happy New Year</t>
  </si>
  <si>
    <t>飛禽走獸</t>
  </si>
  <si>
    <t>Birds and Animals</t>
  </si>
  <si>
    <t>Beer Tycoon</t>
  </si>
  <si>
    <t>花果山傳奇</t>
  </si>
  <si>
    <t>Huaguoshan Legends</t>
  </si>
  <si>
    <t>超激發水果盤</t>
  </si>
  <si>
    <t>Super Super Fruit</t>
  </si>
  <si>
    <t>瘋狂金剛</t>
  </si>
  <si>
    <t>Crazy King Kong</t>
  </si>
  <si>
    <t>發財足球王</t>
  </si>
  <si>
    <t>KingOfFootball</t>
  </si>
  <si>
    <t>財神賓果彩</t>
  </si>
  <si>
    <t>Cai Shen Bingo</t>
  </si>
  <si>
    <t>金雞福彩</t>
  </si>
  <si>
    <t>GoldRoosterLottery</t>
  </si>
  <si>
    <t>快樂六星彩</t>
  </si>
  <si>
    <t>HappyLottery</t>
  </si>
  <si>
    <t>gType</t>
  </si>
  <si>
    <t>mTYPE</t>
  </si>
  <si>
    <t>Cai Shen Fishing</t>
  </si>
  <si>
    <t>五龍捕魚</t>
  </si>
  <si>
    <t>Shade Dragons Fishing</t>
  </si>
  <si>
    <t>捕魚一路發</t>
  </si>
  <si>
    <t>Fishing YiLuFa</t>
  </si>
  <si>
    <t>Dragon Fishing</t>
  </si>
  <si>
    <t>獵龍高手</t>
  </si>
  <si>
    <t>Dragon Master</t>
  </si>
  <si>
    <t>龍王捕魚2</t>
  </si>
  <si>
    <t>Dragon Fishing II</t>
  </si>
  <si>
    <t>捕魚迪斯可</t>
  </si>
  <si>
    <t>FishingDisco</t>
  </si>
  <si>
    <t>素材連結</t>
  </si>
  <si>
    <t>需新增的遊戲</t>
  </si>
  <si>
    <t>Coin Cat</t>
  </si>
  <si>
    <t>เหรียญทองแก่แมว</t>
  </si>
  <si>
    <t>Cho mèo tiền vàng</t>
  </si>
  <si>
    <t>Phoenix</t>
  </si>
  <si>
    <t>หงส์เปลวเพลิง</t>
  </si>
  <si>
    <t>Phượng Hoàng lửa</t>
  </si>
  <si>
    <t>發起來</t>
  </si>
  <si>
    <t>Get Money</t>
  </si>
  <si>
    <t>รับเงิน</t>
  </si>
  <si>
    <t>Kiếm Tiền</t>
  </si>
  <si>
    <t>註記:slot+其他類遊戲共48隻，新增22款</t>
  </si>
  <si>
    <t>呂姬無雙</t>
  </si>
  <si>
    <t>LU LING QI</t>
  </si>
  <si>
    <t>ลูลิงฉี</t>
  </si>
  <si>
    <t>Lữ Cơ vô song</t>
  </si>
  <si>
    <t>天外飛仙</t>
  </si>
  <si>
    <t>Immortal Heroes</t>
  </si>
  <si>
    <t>เทดวาเหินเวหา</t>
  </si>
  <si>
    <t>Thiên Ngoại Phi Tiên</t>
  </si>
  <si>
    <t>馬戲之王</t>
  </si>
  <si>
    <t>Greatest Circus</t>
  </si>
  <si>
    <t>ราชาแห่งละครสัตว์</t>
  </si>
  <si>
    <t>Vua xiếc</t>
  </si>
  <si>
    <t>馬雅王</t>
  </si>
  <si>
    <t>Maya King</t>
  </si>
  <si>
    <t>ราชามายะ</t>
  </si>
  <si>
    <t>Vua Maya</t>
  </si>
  <si>
    <t>Dracula</t>
  </si>
  <si>
    <t>แดรกคูลา</t>
  </si>
  <si>
    <t>鑽石大亨</t>
  </si>
  <si>
    <t>Diamond Mogul</t>
  </si>
  <si>
    <t>เจ้าพ่อเพชร</t>
  </si>
  <si>
    <t>Kim cương Mogul</t>
  </si>
  <si>
    <t>魚躍龍門</t>
  </si>
  <si>
    <t>Over Dragon's Gate</t>
  </si>
  <si>
    <t>เหนือประตูมังกร</t>
  </si>
  <si>
    <t>Qua cổng Rồng</t>
  </si>
  <si>
    <t>獅霸天下</t>
  </si>
  <si>
    <t>Great Lion</t>
  </si>
  <si>
    <t>สิงโตผู้ยิ่งใหญ่</t>
  </si>
  <si>
    <t>Thế giới sư tử</t>
  </si>
  <si>
    <t>大秘寶</t>
  </si>
  <si>
    <t>Ultra Treasure</t>
  </si>
  <si>
    <t>สมบัติล้ำค่า</t>
  </si>
  <si>
    <t>Kho báu siêu đẳng</t>
  </si>
  <si>
    <t>埃及神諭</t>
  </si>
  <si>
    <t>Egypt Oracle</t>
  </si>
  <si>
    <t>ออราเคิลอียิปต์</t>
  </si>
  <si>
    <t>Đền Ai Cập</t>
  </si>
  <si>
    <t>Caishen Coming</t>
  </si>
  <si>
    <t>เทพเจ้าแห่งความร่ำรวยกำลังมา</t>
  </si>
  <si>
    <t>Caishen sắp đến</t>
  </si>
  <si>
    <t>Candy Dynasty</t>
  </si>
  <si>
    <t>อาณาจักรลูกอม</t>
  </si>
  <si>
    <t>Kẹo Triều đại</t>
  </si>
  <si>
    <t>愛麗絲</t>
  </si>
  <si>
    <t>Alice</t>
  </si>
  <si>
    <t>อลิซ</t>
  </si>
  <si>
    <t>Many Beauties</t>
  </si>
  <si>
    <t>สาวมากมาย</t>
  </si>
  <si>
    <t>Rất nhiều cô gái</t>
  </si>
  <si>
    <t>小廚娘</t>
  </si>
  <si>
    <t>Chef Lady</t>
  </si>
  <si>
    <t>ลิตเติลคุ๊ก</t>
  </si>
  <si>
    <t>Cô Đầu Bếp Nhỏ</t>
  </si>
  <si>
    <t>寶礦利</t>
  </si>
  <si>
    <t>Ore Power</t>
  </si>
  <si>
    <t>พลังแห่งธาตุ</t>
  </si>
  <si>
    <t>Quặng Báu</t>
  </si>
  <si>
    <t>金猴爺</t>
  </si>
  <si>
    <t>JIN HOU YE</t>
  </si>
  <si>
    <t>เจ้าวานรทองคำ</t>
  </si>
  <si>
    <t>Khỉ vàng</t>
  </si>
  <si>
    <t>錢滾錢</t>
  </si>
  <si>
    <t>Roll in Money</t>
  </si>
  <si>
    <t>เงินหมุนเงิน</t>
  </si>
  <si>
    <t>Tiền Vào Như Nước</t>
  </si>
  <si>
    <t>馬上發</t>
  </si>
  <si>
    <t>Rich Now</t>
  </si>
  <si>
    <t>เฮงทันที</t>
  </si>
  <si>
    <t>Lập tức phát tài</t>
  </si>
  <si>
    <t>旺財神</t>
  </si>
  <si>
    <t>Doggy Wealth</t>
  </si>
  <si>
    <t>เทพแห่งโชคลาภเฮงเฮง</t>
  </si>
  <si>
    <t>Vọng Thần Tài</t>
  </si>
  <si>
    <t>高尔夫</t>
  </si>
  <si>
    <t>高爾夫</t>
  </si>
  <si>
    <t>Golf</t>
  </si>
  <si>
    <t>กอล์ฟ</t>
  </si>
  <si>
    <t>V</t>
  </si>
  <si>
    <t>高尔夫2</t>
  </si>
  <si>
    <t>高爾夫2</t>
  </si>
  <si>
    <t>Golf2</t>
  </si>
  <si>
    <t>กอล์ฟ2</t>
  </si>
  <si>
    <t>世界波</t>
  </si>
  <si>
    <t>Worldie</t>
  </si>
  <si>
    <t>เวิร์ลดี้</t>
  </si>
  <si>
    <t>World Ball</t>
  </si>
  <si>
    <t>大警长</t>
  </si>
  <si>
    <t>大警長</t>
  </si>
  <si>
    <t>Grand Sheriff</t>
  </si>
  <si>
    <t>นายตำรวจใหญ่</t>
  </si>
  <si>
    <t>Cảnh Sát Trưởng</t>
  </si>
  <si>
    <t>霸王別姬</t>
  </si>
  <si>
    <t>Overlord &amp; Concubine</t>
  </si>
  <si>
    <t>ปาอ๋องอำลานางสนม</t>
  </si>
  <si>
    <t>Bá Vương Biệt Cơ</t>
  </si>
  <si>
    <t>派对咖</t>
  </si>
  <si>
    <t>派對咖</t>
  </si>
  <si>
    <t>Party Night</t>
  </si>
  <si>
    <t>ปาร์ตี้หรรษา</t>
  </si>
  <si>
    <t>Vua Tiệc Tùng</t>
  </si>
  <si>
    <t>黄金眼</t>
  </si>
  <si>
    <t>黃金眼</t>
  </si>
  <si>
    <t>Golden Eye</t>
  </si>
  <si>
    <t>ตาทองคำ</t>
  </si>
  <si>
    <t>Mắt Vàng</t>
  </si>
  <si>
    <t>轰炸鸡</t>
  </si>
  <si>
    <t>轟炸雞</t>
  </si>
  <si>
    <t>Chicken Dinner</t>
  </si>
  <si>
    <t>ชิกเกนบอม</t>
  </si>
  <si>
    <t>Gà Bom Tấn</t>
  </si>
  <si>
    <t>蔬香人家</t>
  </si>
  <si>
    <t>Farm Family</t>
  </si>
  <si>
    <t>ครอบครัวฟาร์ม</t>
  </si>
  <si>
    <t>Nông Trại Gia Đình</t>
  </si>
  <si>
    <t>罗马帝国</t>
  </si>
  <si>
    <t>羅馬帝國</t>
  </si>
  <si>
    <t>Roman</t>
  </si>
  <si>
    <t>จักรวรรดิโรมัน</t>
  </si>
  <si>
    <t>Đế Chế La Mã</t>
  </si>
  <si>
    <t>大钻石</t>
  </si>
  <si>
    <t>大鑽石</t>
  </si>
  <si>
    <t>Big Diamond</t>
  </si>
  <si>
    <t>บิ๊กไดมอนด์</t>
  </si>
  <si>
    <t>Kim Cương Lớn</t>
  </si>
  <si>
    <t>拳力制霸</t>
  </si>
  <si>
    <t>Muay Thai</t>
  </si>
  <si>
    <t>กำลังหมัดราชันย์</t>
  </si>
  <si>
    <t>Cú Đấm Thép</t>
  </si>
  <si>
    <t>埃及王朝</t>
  </si>
  <si>
    <t>Egypt Dynasty</t>
  </si>
  <si>
    <t>ราชวงศ์อียิปต์</t>
  </si>
  <si>
    <t>Vương Triều Ai Cập</t>
  </si>
  <si>
    <t>魔龙秘宝</t>
  </si>
  <si>
    <t>魔龍秘寶</t>
  </si>
  <si>
    <t>Dragon's Treasure</t>
  </si>
  <si>
    <t>สมบัติลับมังกรมาร</t>
  </si>
  <si>
    <t>Kho Báu Rồng</t>
  </si>
  <si>
    <t>你会胡</t>
  </si>
  <si>
    <t>你會胡</t>
  </si>
  <si>
    <t>You Will Win</t>
  </si>
  <si>
    <t>คุณน็อคแน่</t>
  </si>
  <si>
    <t>Bạn Sẽ Ù</t>
  </si>
  <si>
    <t>发红包</t>
  </si>
  <si>
    <t>發紅包</t>
  </si>
  <si>
    <t>Give You Money</t>
  </si>
  <si>
    <t>แจกอั่งเปา</t>
  </si>
  <si>
    <t>Phát Lì Xì</t>
  </si>
  <si>
    <t>犇牛宝</t>
  </si>
  <si>
    <t>犇牛寶</t>
  </si>
  <si>
    <t>Rich Ox</t>
  </si>
  <si>
    <t>วัวรวย</t>
  </si>
  <si>
    <t>Con Bò Giàu Có</t>
  </si>
  <si>
    <t>梯子遊戲</t>
  </si>
  <si>
    <t>Ladder Game</t>
  </si>
  <si>
    <t>เกมบันได</t>
  </si>
  <si>
    <t>Trò Chơi Thang</t>
  </si>
  <si>
    <t>Golden Egg</t>
  </si>
  <si>
    <t>ค้นหาไข่ทองคำ</t>
  </si>
  <si>
    <t>Trứng Vàng</t>
  </si>
  <si>
    <t>金蟾祖瑪</t>
  </si>
  <si>
    <t>Golden Zuma</t>
  </si>
  <si>
    <t>คางคกทองซูม่า</t>
  </si>
  <si>
    <t>Cóc Vàng Zuma</t>
  </si>
  <si>
    <t>跳龙门</t>
  </si>
  <si>
    <t>跳龍門</t>
  </si>
  <si>
    <t>Dragon or Crash</t>
  </si>
  <si>
    <t>โดดประตูมังกร</t>
  </si>
  <si>
    <t>Vượt Long Môn</t>
  </si>
  <si>
    <t>凤飞飞</t>
  </si>
  <si>
    <t>鳳飛飛</t>
  </si>
  <si>
    <t>Flying Phoenix</t>
  </si>
  <si>
    <t>ฟลายอิ้งฟีนิกซ์</t>
  </si>
  <si>
    <t>Phượng hoàng bay</t>
  </si>
  <si>
    <t>双狮戏珠</t>
  </si>
  <si>
    <t>雙獅戲珠</t>
  </si>
  <si>
    <t>Lion's Orb</t>
  </si>
  <si>
    <t>ลูกโลกของสิงโต</t>
  </si>
  <si>
    <t>Quả cầu sư tử</t>
  </si>
  <si>
    <t>疯狂龙珠</t>
  </si>
  <si>
    <t>瘋狂龍珠</t>
  </si>
  <si>
    <t>Crazy Orb</t>
  </si>
  <si>
    <t>เครซี่ดราก้อนบอล</t>
  </si>
  <si>
    <t>Ngọc Rồng Kỳ Thú</t>
  </si>
  <si>
    <t>3 Gods Fishing</t>
  </si>
  <si>
    <t>3 เทพจับปลา</t>
  </si>
  <si>
    <t>Tam Tiên Bắn Cá</t>
  </si>
  <si>
    <t>獵龍霸主</t>
  </si>
  <si>
    <t>Dino Hunter</t>
  </si>
  <si>
    <t>ยอดฝีมือล่ามังกร</t>
  </si>
  <si>
    <t>Thợ Săn Rồng</t>
  </si>
  <si>
    <t>Ocean Lord</t>
  </si>
  <si>
    <t>จ้าวมหาสมุทร</t>
  </si>
  <si>
    <t>Chúa tể đại dương</t>
  </si>
  <si>
    <t>三仙劈魚</t>
  </si>
  <si>
    <t>Gods Slash Fish</t>
  </si>
  <si>
    <t>3 เทพตัดปลา</t>
  </si>
  <si>
    <t>Tam Tiên Cắt Cá</t>
  </si>
  <si>
    <t>Let's Shoot</t>
  </si>
  <si>
    <t>มายิงกัน</t>
  </si>
  <si>
    <t>Hãy Bắn</t>
  </si>
  <si>
    <t>Big Hammer</t>
  </si>
  <si>
    <t>ค้อนเดียวรวยระเบิด</t>
  </si>
  <si>
    <t>Một Búa Phát Tài</t>
  </si>
  <si>
    <t>植物大戰恐龍</t>
  </si>
  <si>
    <t>Plants vs. Dinos</t>
  </si>
  <si>
    <t>พืชปะทะไดโนเสาร์</t>
  </si>
  <si>
    <t>Thực Vật đại chiến Khủng Long</t>
  </si>
  <si>
    <t>西遊降魔</t>
  </si>
  <si>
    <t>Demon Conquered</t>
  </si>
  <si>
    <t>ไซอิ๋วปราบมาร</t>
  </si>
  <si>
    <t>Tây Du Hàng Ma</t>
  </si>
  <si>
    <t>賓果捕魚</t>
  </si>
  <si>
    <t>Bingo Fishing</t>
  </si>
  <si>
    <t>จับปลาบิงโก</t>
  </si>
  <si>
    <t>Bắn cá Bingo</t>
  </si>
  <si>
    <t>招财猫钓鱼</t>
  </si>
  <si>
    <t>招財貓釣魚</t>
  </si>
  <si>
    <t>Cat Fishing</t>
  </si>
  <si>
    <t>ตกปลาแมว</t>
  </si>
  <si>
    <t>Mèo Câu Cá</t>
  </si>
  <si>
    <t>gamecode</t>
  </si>
  <si>
    <t>vs20procount</t>
  </si>
  <si>
    <t>Wisdom of Athena</t>
  </si>
  <si>
    <t>วิสดอม ออฟ เอเธน่า</t>
  </si>
  <si>
    <t>vs20fruitsw</t>
  </si>
  <si>
    <t>Sweet Bonanza</t>
  </si>
  <si>
    <t>สวีตโบนันซ่า</t>
  </si>
  <si>
    <t>vs20olympgate</t>
  </si>
  <si>
    <t>奧林匹斯之門</t>
  </si>
  <si>
    <t>Gates of Olympus</t>
  </si>
  <si>
    <t>ประตูแห่งโอลิมปัส</t>
  </si>
  <si>
    <t>vs20sugarrush</t>
  </si>
  <si>
    <t>極速糖果</t>
  </si>
  <si>
    <t>Sugar Rush</t>
  </si>
  <si>
    <t>ซูก้า รัช</t>
  </si>
  <si>
    <t>vs40wildwest</t>
  </si>
  <si>
    <t>西部牛仔黃金地段</t>
  </si>
  <si>
    <t>Wild West Gold</t>
  </si>
  <si>
    <t>สตรีทเรเซอร์</t>
  </si>
  <si>
    <t>vs20sbxmas</t>
  </si>
  <si>
    <t>甜心盛宴聖誕</t>
  </si>
  <si>
    <t>Sweet Bonanza Xmas</t>
  </si>
  <si>
    <t>สวีตโบนันซ่า คริสต์มาส</t>
  </si>
  <si>
    <t>vs20bonzgold</t>
  </si>
  <si>
    <t>黃金富礦</t>
  </si>
  <si>
    <t>Bonanza Gold</t>
  </si>
  <si>
    <t>เวทมนตร์วูดู</t>
  </si>
  <si>
    <t>vs20starlight</t>
  </si>
  <si>
    <t>Starlight Princess</t>
  </si>
  <si>
    <t>สตาร์ไลท์ ปริ๊นเซส</t>
  </si>
  <si>
    <t>vswaysdogs</t>
  </si>
  <si>
    <t>The Dog House Megaways</t>
  </si>
  <si>
    <t>ด็อกเฮาส์ Megaways</t>
  </si>
  <si>
    <t>vs5aztecgems</t>
  </si>
  <si>
    <t>古時代寶石</t>
  </si>
  <si>
    <t>Aztec Gems</t>
  </si>
  <si>
    <t>เพชรแอสเท็ค</t>
  </si>
  <si>
    <t>vs20cleocatra</t>
  </si>
  <si>
    <t>埃及神貓</t>
  </si>
  <si>
    <t>Cleocatra</t>
  </si>
  <si>
    <t>คลีโอคาตรา</t>
  </si>
  <si>
    <t>vswaysstrwild</t>
  </si>
  <si>
    <t>Candy Stars</t>
  </si>
  <si>
    <t>แคนดี้ สตาร์</t>
  </si>
  <si>
    <t>vswayswildwest</t>
  </si>
  <si>
    <t>西部牛仔黃金地段 Megaways</t>
  </si>
  <si>
    <t>Wild West Gold Megaways</t>
  </si>
  <si>
    <t>ไวด์ เวส โกลด์ เมก้าเวย์ส</t>
  </si>
  <si>
    <t>vs20pbonanza</t>
  </si>
  <si>
    <t>瘋狂金字塔</t>
  </si>
  <si>
    <t>Pyramid Bonanza</t>
  </si>
  <si>
    <t>ปิรามิด โบนันซ่า</t>
  </si>
  <si>
    <t>vs20midas</t>
  </si>
  <si>
    <t>邁達斯之手</t>
  </si>
  <si>
    <t>The Hand of Midas</t>
  </si>
  <si>
    <t>หัตถ์แห่งไมดาส</t>
  </si>
  <si>
    <t>vswayszombcarn</t>
  </si>
  <si>
    <t>喪屍嘉年華</t>
  </si>
  <si>
    <t>Zombie Carnival</t>
  </si>
  <si>
    <t>ซอมบี้ คานิวัล</t>
  </si>
  <si>
    <t>vs20porbs</t>
  </si>
  <si>
    <t>聖誕驚喜禮物</t>
  </si>
  <si>
    <t>Santa's Great Gifts</t>
  </si>
  <si>
    <t>ซานต้าส์ เกรส กิ๊ฟท์</t>
  </si>
  <si>
    <t>vs10txbigbass</t>
  </si>
  <si>
    <t>大鱸魚濺水</t>
  </si>
  <si>
    <t>Big Bass Splash</t>
  </si>
  <si>
    <t>บิ๊ก บาส สแปลช</t>
  </si>
  <si>
    <t>vs10firestrike</t>
  </si>
  <si>
    <t>紅火暴擊</t>
  </si>
  <si>
    <t>Fire Strike</t>
  </si>
  <si>
    <t>เพลิงจู่โจม</t>
  </si>
  <si>
    <t>註記:slot+其他類遊戲共50隻，新增25款、下架6款</t>
  </si>
  <si>
    <t>vs1dragon8</t>
  </si>
  <si>
    <t>發發發龍</t>
  </si>
  <si>
    <t>888 Dragons</t>
  </si>
  <si>
    <t>มังกร 888</t>
  </si>
  <si>
    <t>vs12bbb</t>
  </si>
  <si>
    <t>超級大鱸魚暴風雨 - 聖誕魚獲</t>
  </si>
  <si>
    <t>Bigger Bass Bonanza</t>
  </si>
  <si>
    <t>บิ๊กเกอร์ บาส โบนันซ่า</t>
  </si>
  <si>
    <t>vswayslions</t>
  </si>
  <si>
    <t>5金獅 Megaways</t>
  </si>
  <si>
    <t>5 Lions Megaways</t>
  </si>
  <si>
    <t>5 สิงห์เมก้าเวย์ส</t>
  </si>
  <si>
    <t>vs15godsofwar</t>
  </si>
  <si>
    <r>
      <rPr>
        <rFont val="微軟正黑體"/>
        <color theme="1"/>
        <sz val="10.0"/>
      </rPr>
      <t>宙斯</t>
    </r>
    <r>
      <rPr>
        <rFont val="Arial"/>
        <color theme="1"/>
        <sz val="10.0"/>
      </rPr>
      <t>vs</t>
    </r>
    <r>
      <rPr>
        <rFont val="微軟正黑體"/>
        <color theme="1"/>
        <sz val="10.0"/>
      </rPr>
      <t>哈迪斯</t>
    </r>
    <r>
      <rPr>
        <rFont val="Arial"/>
        <color theme="1"/>
        <sz val="10.0"/>
      </rPr>
      <t>-</t>
    </r>
    <r>
      <rPr>
        <rFont val="微軟正黑體"/>
        <color theme="1"/>
        <sz val="10.0"/>
      </rPr>
      <t>众神之战</t>
    </r>
  </si>
  <si>
    <t>宙斯vs哈迪斯-眾神之戰</t>
  </si>
  <si>
    <t>Zeus vs Hades - Gods of War</t>
  </si>
  <si>
    <t>ซุส เวอร์เซิส ฮาเดส - ก็อด ออฟ วอร์</t>
  </si>
  <si>
    <t>vs20schristmas</t>
  </si>
  <si>
    <t>星光聖誕系列</t>
  </si>
  <si>
    <t>Starlight Christmas</t>
  </si>
  <si>
    <t>สตาร์ไลท์ คริสต์มาส</t>
  </si>
  <si>
    <t>vswaysrhino</t>
  </si>
  <si>
    <t>Great Rhino Megaways</t>
  </si>
  <si>
    <t>เกรตไรโน เมก้าเวย์ส</t>
  </si>
  <si>
    <t>vs20cashmachine</t>
  </si>
  <si>
    <t>現金寶箱</t>
  </si>
  <si>
    <t>Cash Box</t>
  </si>
  <si>
    <t>แคช บ๊อก</t>
  </si>
  <si>
    <t>X</t>
  </si>
  <si>
    <t>vs50jucier</t>
  </si>
  <si>
    <t>海怪的高額賞金</t>
  </si>
  <si>
    <t>Sky Bounty</t>
  </si>
  <si>
    <t>คราเค่น สกาย เบาว์ตี้</t>
  </si>
  <si>
    <t>vs25jokrace</t>
  </si>
  <si>
    <t>小丑賽跑</t>
  </si>
  <si>
    <t>Joker Race</t>
  </si>
  <si>
    <t>โจ๊กเกอร์ เรส</t>
  </si>
  <si>
    <t>vs243nudge4gold</t>
  </si>
  <si>
    <t>野蠻惡魔</t>
  </si>
  <si>
    <t>Hellvis Wild</t>
  </si>
  <si>
    <t>เฮลวิสไวลด์</t>
  </si>
  <si>
    <t>vs10bbextreme</t>
  </si>
  <si>
    <t>瘋狂大鱸魚 亞馬遜極限</t>
  </si>
  <si>
    <t>Big Bass Amazon Xtreme</t>
  </si>
  <si>
    <t>บิ๊กเบส อเมซอน เอ็กซ์ตรีม</t>
  </si>
  <si>
    <t>vs20hstgldngt</t>
  </si>
  <si>
    <t>金塊大劫案</t>
  </si>
  <si>
    <t>Heist for the Golden Nuggets</t>
  </si>
  <si>
    <t>ฮีท ฟอร์ เดอะ โกลเด้น นักเก็ต</t>
  </si>
  <si>
    <t>vs20dhcluster</t>
  </si>
  <si>
    <t>暮光公主</t>
  </si>
  <si>
    <t>Twilight Princess</t>
  </si>
  <si>
    <t>เจ้าหญิงทไวไลท์</t>
  </si>
  <si>
    <t>vs20starlightx</t>
  </si>
  <si>
    <t>星光公主 1000</t>
  </si>
  <si>
    <t>Starlight Princess 1000</t>
  </si>
  <si>
    <t>สตาร์ไลท์ ปริ๊นเซส 1000</t>
  </si>
  <si>
    <t>vs1024mahjwins</t>
  </si>
  <si>
    <t>麻将大胜</t>
  </si>
  <si>
    <t>麻將大勝</t>
  </si>
  <si>
    <t>Mahjong Wins</t>
  </si>
  <si>
    <t>มาจง วินส์</t>
  </si>
  <si>
    <t>vs20olympx</t>
  </si>
  <si>
    <t>奥林匹斯之门 1000</t>
  </si>
  <si>
    <t>Gates of Olympus 1000</t>
  </si>
  <si>
    <t>เกท ออฟ โอลิมปัส 1000</t>
  </si>
  <si>
    <t>vs20gatotgates</t>
  </si>
  <si>
    <t>印尼传奇加多铎卡</t>
  </si>
  <si>
    <t>印尼傳奇加多鐸卡</t>
  </si>
  <si>
    <t>Gates of Gatot Kaca</t>
  </si>
  <si>
    <t>เกท ออฟ กาโตด กากา</t>
  </si>
  <si>
    <t>vs20doghousemh</t>
  </si>
  <si>
    <t>汪汪之家多方位持控</t>
  </si>
  <si>
    <t>The Dog House Multihold</t>
  </si>
  <si>
    <t>เดอะ ด็อก เฮาส์ มัลติโฮลด์</t>
  </si>
  <si>
    <t>vs20pistols</t>
  </si>
  <si>
    <t>西部牛仔对决</t>
  </si>
  <si>
    <t>Wild West Duels</t>
  </si>
  <si>
    <t>ไวด์ เวส ดูลส์</t>
  </si>
  <si>
    <t>vs243lions</t>
  </si>
  <si>
    <t>5雄狮</t>
  </si>
  <si>
    <t>5雄獅</t>
  </si>
  <si>
    <t>5 Lions</t>
  </si>
  <si>
    <t xml:space="preserve">5สิงห์ </t>
  </si>
  <si>
    <t>vswaysmadame</t>
  </si>
  <si>
    <t>命运女巫Megaways</t>
  </si>
  <si>
    <t>命運女巫Megaways</t>
  </si>
  <si>
    <t>Madame Destiny Megaways</t>
  </si>
  <si>
    <t xml:space="preserve">มาดามเดสตินี่เมก้าเวย์ส™ </t>
  </si>
  <si>
    <t>vs20doghouse</t>
  </si>
  <si>
    <t>汪汪之家</t>
  </si>
  <si>
    <t>The Dog House</t>
  </si>
  <si>
    <t>จอห์น ฮันเตอร์ กับขุมทรัพย์แห่งแอซเท็ค</t>
  </si>
  <si>
    <t>vswaysbufking</t>
  </si>
  <si>
    <t>王者野牛 Megaways</t>
  </si>
  <si>
    <t>Buffalo King Megaways</t>
  </si>
  <si>
    <t>บัฟฟาโลคิงเมก้าเวย์ส</t>
  </si>
  <si>
    <t>vs20goldfever</t>
  </si>
  <si>
    <t>富矿宝石</t>
  </si>
  <si>
    <t>富礦寶石</t>
  </si>
  <si>
    <t>Gems Bonanza</t>
  </si>
  <si>
    <t>เจมส์โบนันซ่า</t>
  </si>
  <si>
    <t>vs10threestar</t>
  </si>
  <si>
    <t>三星报喜</t>
  </si>
  <si>
    <t>三星報喜</t>
  </si>
  <si>
    <t>Three Star Fortune</t>
  </si>
  <si>
    <t>ทรีสตาร์ ฟอร์จูน</t>
  </si>
  <si>
    <t>vs20cjcluster</t>
  </si>
  <si>
    <t>糖果罐派对</t>
  </si>
  <si>
    <t>Candy Jar Clusters</t>
  </si>
  <si>
    <t>แคนดี้ จาร์ คลัสเตอร์</t>
  </si>
  <si>
    <t>vs20yisunshin</t>
  </si>
  <si>
    <t>圣雄李舜臣</t>
  </si>
  <si>
    <t>Yi Sun Shin</t>
  </si>
  <si>
    <t>อี ซุน ชิน</t>
  </si>
  <si>
    <t>vs20sugrux</t>
  </si>
  <si>
    <t>极速糖果圣诞</t>
  </si>
  <si>
    <t>Sugar Rush Xmas</t>
  </si>
  <si>
    <t>ซูการ์ รัช คริสต์มาส</t>
  </si>
  <si>
    <t>vswayshive</t>
  </si>
  <si>
    <t>星际赏金</t>
  </si>
  <si>
    <t>星際賞金</t>
  </si>
  <si>
    <t>Star Bounty</t>
  </si>
  <si>
    <t>สตาร์บาวน์ตี้</t>
  </si>
  <si>
    <t>vs20farmfest</t>
  </si>
  <si>
    <t>农场嘉年华</t>
  </si>
  <si>
    <t>農場嘉年華</t>
  </si>
  <si>
    <t>Barn Festival</t>
  </si>
  <si>
    <t>บาน เฟสติวัล</t>
  </si>
  <si>
    <t>vs20candyblitz</t>
  </si>
  <si>
    <t>糖果闪电</t>
  </si>
  <si>
    <t>Candy Blitz</t>
  </si>
  <si>
    <t>ลูกอมสายฟ้า</t>
  </si>
  <si>
    <t>vs20bnnzdice</t>
  </si>
  <si>
    <t>甜入心扉骰子</t>
  </si>
  <si>
    <t>Sweet Bonanza Dice</t>
  </si>
  <si>
    <t>สวีท โบนันซ่า ไดซ์</t>
  </si>
  <si>
    <t>vswaysrabbits</t>
  </si>
  <si>
    <t>5金兔 Megaways</t>
  </si>
  <si>
    <t>5 Rabbits Megaways</t>
  </si>
  <si>
    <t>ไฟ้ว์ แรบบิท เมก้าเวย์ส</t>
  </si>
  <si>
    <t>vs20gatotfury</t>
  </si>
  <si>
    <t>迦多铎卡之怒</t>
  </si>
  <si>
    <t>Gatot Kaca's Fury</t>
  </si>
  <si>
    <t>ฆโฏตกัจ ฟิวรี</t>
  </si>
  <si>
    <t>vs20saiman</t>
  </si>
  <si>
    <t>赛亚狂热</t>
  </si>
  <si>
    <t>Saiyan Mania</t>
  </si>
  <si>
    <t>ไซย่า มาเนียร์</t>
  </si>
  <si>
    <t>vswaysstrlght</t>
  </si>
  <si>
    <t>阿兹特克财宝</t>
  </si>
  <si>
    <t>Fortunes of Aztec</t>
  </si>
  <si>
    <t>ฟอร์จูน แอซเท็ก</t>
  </si>
  <si>
    <t>vs20forge</t>
  </si>
  <si>
    <t>奥林匹斯锻造</t>
  </si>
  <si>
    <t>Forge of Olympus</t>
  </si>
  <si>
    <t>ฟอร์จ ออฟ โอลิมปัส</t>
  </si>
  <si>
    <t>素材連結:</t>
  </si>
  <si>
    <t xml:space="preserve">帳號   peggy@royalpm.team       密碼qaws99988
</t>
  </si>
  <si>
    <t>需要新增的遊戲</t>
  </si>
  <si>
    <t>Super Ace</t>
  </si>
  <si>
    <t>ซูเปอร์เอซ</t>
  </si>
  <si>
    <t>Siêu Cấp Ace</t>
  </si>
  <si>
    <t>スーパーカード</t>
  </si>
  <si>
    <t>매버릭</t>
  </si>
  <si>
    <t>Golden Empire</t>
  </si>
  <si>
    <t>อาณาจักรแห่งทองคำ</t>
  </si>
  <si>
    <t>Đế quốc hoàng kim</t>
  </si>
  <si>
    <t>ေရႊအင္ပါယာ</t>
  </si>
  <si>
    <t>黄金の帝国</t>
  </si>
  <si>
    <t>황금 제국</t>
  </si>
  <si>
    <t>Kekaisaran Emas</t>
  </si>
  <si>
    <t>迦羅寶石</t>
  </si>
  <si>
    <t>Fortune Gems</t>
  </si>
  <si>
    <t>อัญมณีแห่งโชคลาภ</t>
  </si>
  <si>
    <t>Bảo thạch Kala</t>
  </si>
  <si>
    <t>ကံၾကမၼာေက်ာက္</t>
  </si>
  <si>
    <t>迦羅の宝石</t>
  </si>
  <si>
    <t>가라 보석</t>
  </si>
  <si>
    <t>Gem Keberuntungan</t>
  </si>
  <si>
    <t>瘋狂錢來也</t>
  </si>
  <si>
    <t>Money Coming</t>
  </si>
  <si>
    <t>เหรียญแจกโชค</t>
  </si>
  <si>
    <t>Tiền Đến Rồi</t>
  </si>
  <si>
    <t>ေငြေတြလာၿပီ</t>
  </si>
  <si>
    <t>クレイジーマネー</t>
  </si>
  <si>
    <t>돈다발의 습격</t>
  </si>
  <si>
    <t>Boxing King</t>
  </si>
  <si>
    <t>ราชามวย</t>
  </si>
  <si>
    <t>Quyền Vương</t>
  </si>
  <si>
    <t>လက္ေဝွ႕ဘုရင္</t>
  </si>
  <si>
    <t>ボクシングキング</t>
  </si>
  <si>
    <t>주먹왕</t>
  </si>
  <si>
    <t>羅馬X</t>
  </si>
  <si>
    <t>RomaX</t>
  </si>
  <si>
    <t>ေရာမX</t>
  </si>
  <si>
    <t>ローマX</t>
  </si>
  <si>
    <t>로마X</t>
  </si>
  <si>
    <t>瘋狂777</t>
  </si>
  <si>
    <t>Crazy777</t>
  </si>
  <si>
    <t>Điên Cuồng 777</t>
  </si>
  <si>
    <t>အ႐ူးအမူး ၇</t>
  </si>
  <si>
    <t>クレイジー777</t>
  </si>
  <si>
    <t>크레이지 777</t>
  </si>
  <si>
    <t>Crazy 777</t>
  </si>
  <si>
    <t>無限王牌</t>
  </si>
  <si>
    <t>Mega Ace</t>
  </si>
  <si>
    <t>Vương bài vô hạn</t>
  </si>
  <si>
    <t>ကန႔္သတ္မဲ့နိုင္ဖဲ</t>
  </si>
  <si>
    <t>インフィニティカード</t>
  </si>
  <si>
    <t>무한 조커</t>
  </si>
  <si>
    <t>Unlimited Ace</t>
  </si>
  <si>
    <t>Ali Baba</t>
  </si>
  <si>
    <t>อาลีบาบา</t>
  </si>
  <si>
    <t>瘋狂砲手</t>
  </si>
  <si>
    <t>Crazy Hunter</t>
  </si>
  <si>
    <t>Crazy ฮันเตอร์</t>
  </si>
  <si>
    <t>Pháo thủ điên cuồng</t>
  </si>
  <si>
    <t>အ႐ူးအမူးအမဲလိုက္သမား</t>
  </si>
  <si>
    <t>クレイジー砲手</t>
  </si>
  <si>
    <t>미친 포수</t>
  </si>
  <si>
    <t>Penembak Gila</t>
  </si>
  <si>
    <t>衝鋒野牛</t>
  </si>
  <si>
    <t>Charge Buffalo</t>
  </si>
  <si>
    <t>ชาร์จวัวกระทิง</t>
  </si>
  <si>
    <t>Trâu Rừng Xung Phong</t>
  </si>
  <si>
    <t>အားျပည့္ေသာကၽြဲရိုင္း</t>
  </si>
  <si>
    <t>돌격 야생소</t>
  </si>
  <si>
    <t>法老祕寶</t>
  </si>
  <si>
    <t>Pharaoh Treasure</t>
  </si>
  <si>
    <t>สมบัติของฟาโรห์</t>
  </si>
  <si>
    <t>Bảo vật Pharaoh</t>
  </si>
  <si>
    <t>ဖာေရာရတနာ</t>
  </si>
  <si>
    <t>ファラオの秘宝</t>
  </si>
  <si>
    <t>파라오의 보물</t>
  </si>
  <si>
    <t>Harta Pharaoh</t>
  </si>
  <si>
    <t>Fengshen</t>
  </si>
  <si>
    <t>เฟิงเซิน</t>
  </si>
  <si>
    <t>Bảng Phong Thần</t>
  </si>
  <si>
    <t>နတ္ဘုရား</t>
  </si>
  <si>
    <t>封神演義</t>
  </si>
  <si>
    <t>봉신</t>
  </si>
  <si>
    <t>Investiture of Gods</t>
  </si>
  <si>
    <t>人魚甜心</t>
  </si>
  <si>
    <t>Bubble Beauty</t>
  </si>
  <si>
    <t>หวานใจนางเงือก</t>
  </si>
  <si>
    <t>Nhân Ngư Ngọt Ngào</t>
  </si>
  <si>
    <t>マーメイドビューティー</t>
  </si>
  <si>
    <t>인어 하트</t>
  </si>
  <si>
    <t>Shanghai Beauty</t>
  </si>
  <si>
    <t>เซี่ยงไฮ้ที่รัก</t>
  </si>
  <si>
    <t>Thượng Hải Ngọt Ngào</t>
  </si>
  <si>
    <t>ရွန္ဟိုင္းလွဧကရီ</t>
  </si>
  <si>
    <t>上海ビューティー</t>
  </si>
  <si>
    <t>상하이 하트</t>
  </si>
  <si>
    <r>
      <rPr>
        <rFont val="Calibri"/>
        <color theme="1"/>
      </rPr>
      <t xml:space="preserve">註記:slot+其他類遊戲共34隻，新增10款
</t>
    </r>
    <r>
      <rPr>
        <rFont val="Calibri"/>
        <color rgb="FFFF0000"/>
      </rPr>
      <t>老虎機、魚機JP皆包含在RTP中</t>
    </r>
  </si>
  <si>
    <t>瘋狂淘金</t>
  </si>
  <si>
    <t>Gold Rush</t>
  </si>
  <si>
    <t>ตื่นทอง</t>
  </si>
  <si>
    <t>Cơn sốt đãi vàng</t>
  </si>
  <si>
    <t>အ႐ူးအမူးေ႐ႊ</t>
  </si>
  <si>
    <t>ゴールドラッシュ</t>
  </si>
  <si>
    <t>금 캐기</t>
  </si>
  <si>
    <t>ตํานานจักรพรรดิจิ๋นซี</t>
  </si>
  <si>
    <t>Truyền Thuyết Tần Vương</t>
  </si>
  <si>
    <t>ခ်င္မင္းဒ႑ာရီ</t>
  </si>
  <si>
    <t>始皇帝伝説</t>
  </si>
  <si>
    <t>진시황의 전설</t>
  </si>
  <si>
    <t>Thor X</t>
  </si>
  <si>
    <t>ธอร์ X</t>
  </si>
  <si>
    <t>Lôi Thần X</t>
  </si>
  <si>
    <t>မိုးႀကိဳးနတ္မင္း</t>
  </si>
  <si>
    <t>뇌신X</t>
  </si>
  <si>
    <t>慶典之月</t>
  </si>
  <si>
    <t>Bone Fortune</t>
  </si>
  <si>
    <t>เดือนแห่งการเฉลิมฉลอง</t>
  </si>
  <si>
    <t>Tháng khánh điển</t>
  </si>
  <si>
    <t>အထိမ္းအမွတ္လ</t>
  </si>
  <si>
    <t>祝典の月</t>
  </si>
  <si>
    <t>행운의 달</t>
  </si>
  <si>
    <t>瑪雅帝國</t>
  </si>
  <si>
    <t>Mayan Empire</t>
  </si>
  <si>
    <t>อาณาจักรมายา</t>
  </si>
  <si>
    <t>Đế quốc Maya</t>
  </si>
  <si>
    <t>မာယာအင္ပါယာ</t>
  </si>
  <si>
    <t>マヤ帝国</t>
  </si>
  <si>
    <t>마야제국</t>
  </si>
  <si>
    <t>黃金小丑</t>
  </si>
  <si>
    <t>Golden Joker</t>
  </si>
  <si>
    <t>Quân J vàng</t>
  </si>
  <si>
    <t>‌ေ႐ႊေရာင္ဂ်ိဴကာ</t>
  </si>
  <si>
    <t>ゴールデンジョーカー</t>
  </si>
  <si>
    <t>골든 조커</t>
  </si>
  <si>
    <t>招財貓</t>
  </si>
  <si>
    <t>Neko Fortune</t>
  </si>
  <si>
    <t>แมวกวักนำโชค</t>
  </si>
  <si>
    <t>Mèo Thần Tài</t>
  </si>
  <si>
    <t>လာဘ္ေခၚေၾကာင္</t>
  </si>
  <si>
    <t>招き猫</t>
  </si>
  <si>
    <t>마네키네코</t>
  </si>
  <si>
    <t>Kucing Keberuntungan</t>
  </si>
  <si>
    <t>Wild Ace</t>
  </si>
  <si>
    <t>ワイルドエース</t>
  </si>
  <si>
    <t>와일드 에이스</t>
  </si>
  <si>
    <t>Master Tiger</t>
  </si>
  <si>
    <t>カンフータイガー</t>
  </si>
  <si>
    <t>쿵푸 타이거</t>
  </si>
  <si>
    <t>迦羅寶石2</t>
  </si>
  <si>
    <t>Fortune Gems 2</t>
  </si>
  <si>
    <t>เพชรมงคล 2</t>
  </si>
  <si>
    <t>Ngọc may mắn 2</t>
  </si>
  <si>
    <t>အလုပ်စားနည်းအမျိုးအစားများ ၂</t>
  </si>
  <si>
    <t>フォーチュンジェムズ2</t>
  </si>
  <si>
    <t>포춘 젬스 2</t>
  </si>
  <si>
    <t>Batuan Keberuntungan 2</t>
  </si>
  <si>
    <t>帝国女祭司</t>
  </si>
  <si>
    <t>帝國女祭司</t>
  </si>
  <si>
    <t>Aztec Priestess</t>
  </si>
  <si>
    <t>นักบวชแอซเท็ก</t>
  </si>
  <si>
    <t>Nữ tu sĩ Aztec</t>
  </si>
  <si>
    <t>アステカの巫女</t>
  </si>
  <si>
    <t>아즈텍 여사제</t>
  </si>
  <si>
    <t>Pendeta Aztec</t>
  </si>
  <si>
    <t>吉利财神</t>
  </si>
  <si>
    <t>吉利財神</t>
  </si>
  <si>
    <t>JILI CAISHEN</t>
  </si>
  <si>
    <t>Thần Tài JILI</t>
  </si>
  <si>
    <t>JILI လာဘ္လာဘနတ္မင္း</t>
  </si>
  <si>
    <t>JILI 재물신</t>
  </si>
  <si>
    <t>CAISHEN JILI</t>
  </si>
  <si>
    <t>丛林之王</t>
  </si>
  <si>
    <t>叢林之王</t>
  </si>
  <si>
    <t>Jungle King</t>
  </si>
  <si>
    <t>ราชาแห่งป่า</t>
  </si>
  <si>
    <t>Vua Rừng Xanh</t>
  </si>
  <si>
    <t>ေတာဘုရင္</t>
  </si>
  <si>
    <t>ジャングル王</t>
  </si>
  <si>
    <t>숲의 제왕</t>
  </si>
  <si>
    <t>疯狂抢金乐</t>
  </si>
  <si>
    <t>瘋狂搶金樂</t>
  </si>
  <si>
    <t>Golden Bank</t>
  </si>
  <si>
    <t>โกลเด้นแบงค์</t>
  </si>
  <si>
    <t>Điên Cuồng Cướp Vàng</t>
  </si>
  <si>
    <t>‌ေရႊဘဏ္</t>
  </si>
  <si>
    <t>クレイジーゴールド</t>
  </si>
  <si>
    <t>열광적인 금 쟁탈전</t>
  </si>
  <si>
    <t>极速777</t>
  </si>
  <si>
    <t>極速777</t>
  </si>
  <si>
    <t>SevenSevenSeven</t>
  </si>
  <si>
    <t>รวดเร็ว777</t>
  </si>
  <si>
    <t>Cực Tốc 777</t>
  </si>
  <si>
    <t>マッハ777</t>
  </si>
  <si>
    <t>고속 777</t>
  </si>
  <si>
    <t>极速猪来了</t>
  </si>
  <si>
    <t>極速豬來了</t>
  </si>
  <si>
    <t>FortunePig</t>
  </si>
  <si>
    <t>ฟอร์จูนลูกหมู</t>
  </si>
  <si>
    <t>Cực Tốc Trư Lai Dã</t>
  </si>
  <si>
    <t>ကံေကာင္းျခင္းဝက္</t>
  </si>
  <si>
    <t>ラッキーピッグ</t>
  </si>
  <si>
    <t>고속 돼지 등장</t>
  </si>
  <si>
    <t>Fortune Pig</t>
  </si>
  <si>
    <t>霸金砖</t>
  </si>
  <si>
    <t>霸金磚</t>
  </si>
  <si>
    <t>Lucky Goldbricks</t>
  </si>
  <si>
    <t>ลัคกี้โกลด์บริกส์</t>
  </si>
  <si>
    <t>Thỏi Vàng May Mắn</t>
  </si>
  <si>
    <t>ကံေကာင္းျခင္းေရႊအုတ္ခဲ</t>
  </si>
  <si>
    <t>ゴールドバー</t>
  </si>
  <si>
    <t>최고의 금벽돌</t>
  </si>
  <si>
    <t>赏金猎人</t>
  </si>
  <si>
    <t>賞金獵人</t>
  </si>
  <si>
    <t>Bonus Hunter</t>
  </si>
  <si>
    <t>นักล่าเงินรางวัล</t>
  </si>
  <si>
    <t>Thợ săn tiền thưởng</t>
  </si>
  <si>
    <t>ဆုေငြေပးေသာမုဆိုး</t>
  </si>
  <si>
    <t>賞金ハンター</t>
  </si>
  <si>
    <t>상금 헌터</t>
  </si>
  <si>
    <t>Bounty Hunter</t>
  </si>
  <si>
    <t>海盗女王</t>
  </si>
  <si>
    <t>海盜女王</t>
  </si>
  <si>
    <t>Pirate Queen</t>
  </si>
  <si>
    <t>Nữ hoàng hải tặc</t>
  </si>
  <si>
    <t>ပင်လယ်ဓားပြ ဘုရင်မ</t>
  </si>
  <si>
    <t>海賊の女王</t>
  </si>
  <si>
    <t>해적 여왕</t>
  </si>
  <si>
    <t>Ratu Bajak Laut</t>
  </si>
  <si>
    <t>钱龙捕鱼</t>
  </si>
  <si>
    <t>Royal Fishing</t>
  </si>
  <si>
    <t>รอยัลฟิชชิ่ง</t>
  </si>
  <si>
    <t>銭龍フィッシング</t>
  </si>
  <si>
    <t>Tiền Long Đánh Cá</t>
  </si>
  <si>
    <t>전룡 물고기 잡기</t>
  </si>
  <si>
    <t>飞龙宝藏</t>
  </si>
  <si>
    <t>Dragon Fortune</t>
  </si>
  <si>
    <t>มังกรฟอร์จูน</t>
  </si>
  <si>
    <t>飛龍の宝</t>
  </si>
  <si>
    <t>Phi Long Tàng Bảo</t>
  </si>
  <si>
    <t>ကံေကာင္းျခင္းနဂါး</t>
  </si>
  <si>
    <t>비룡 보물</t>
  </si>
  <si>
    <t>夺宝传奇</t>
  </si>
  <si>
    <t>Boom Legend</t>
  </si>
  <si>
    <t>ตำนานขุมทรัพย์</t>
  </si>
  <si>
    <t>奪宝伝説</t>
  </si>
  <si>
    <t>Đoạt bảo truyền kỳ</t>
  </si>
  <si>
    <t>Legenda Harta</t>
  </si>
  <si>
    <t>ရတနာဒ႑ာရီ</t>
  </si>
  <si>
    <t>보물 약탈 전설</t>
  </si>
  <si>
    <t>猎龙大亨2</t>
  </si>
  <si>
    <t>Dinosaur Tycoon II</t>
  </si>
  <si>
    <t>ไดโนเสาร์ไทคู่น II</t>
  </si>
  <si>
    <t>恐竜タイクーン II</t>
  </si>
  <si>
    <t>Nhà tư bản khủng long II</t>
  </si>
  <si>
    <t>ဒိုင်းနောင်တကြီး II</t>
  </si>
  <si>
    <t>공룡 타이쿤 II</t>
  </si>
  <si>
    <t>全明星捕鱼</t>
  </si>
  <si>
    <t>All-star Fishing</t>
  </si>
  <si>
    <t>เกมยิงปลา</t>
  </si>
  <si>
    <t>オールスターフィッシング</t>
  </si>
  <si>
    <t>Dàn sao đánh cá</t>
  </si>
  <si>
    <t>ALL STAR Fishing</t>
  </si>
  <si>
    <t>ၾကယ္ျပည့္ငါးဖမ္းျခင္း</t>
  </si>
  <si>
    <t>올스타 낚시</t>
  </si>
  <si>
    <t>极速彩金捕鱼</t>
  </si>
  <si>
    <t>Jackpot Fishing</t>
  </si>
  <si>
    <t>แจ็คพอตปลา</t>
  </si>
  <si>
    <t>ジャックポットフィッシング</t>
  </si>
  <si>
    <t>Jackpot Đánh Cá</t>
  </si>
  <si>
    <t>ဂ်က္ေပါ့ငါးဖမ္းျခင္း</t>
  </si>
  <si>
    <t>상금 물고기 잡기</t>
  </si>
  <si>
    <t>开心捕鱼</t>
  </si>
  <si>
    <t>Happy Fishing</t>
  </si>
  <si>
    <t>แฮปปี้ยิงปลา</t>
  </si>
  <si>
    <t>ハッピーフィッシング</t>
  </si>
  <si>
    <t>Đánh cá vui vẻ</t>
  </si>
  <si>
    <t>ေပ်ာ္ရႊင္ဖြယ္ရာ ငါးဖမ္းျခင္း</t>
  </si>
  <si>
    <t>즐거운 낚시</t>
  </si>
  <si>
    <t>王者捕鱼</t>
  </si>
  <si>
    <t>Mega Fishing</t>
  </si>
  <si>
    <t>เจ้าแห่งการยิงปลา</t>
  </si>
  <si>
    <t>キングフィッシング</t>
  </si>
  <si>
    <t>Vua đánh cá</t>
  </si>
  <si>
    <t>ငါးဖမ္းဘုရင္</t>
  </si>
  <si>
    <t>제왕 물고기 잡기</t>
  </si>
  <si>
    <t>猎龙大亨</t>
  </si>
  <si>
    <t>Dinosaur Tycoon</t>
  </si>
  <si>
    <t>Tycoon ไดโนเสาร์</t>
  </si>
  <si>
    <t>ダイナソーハンティング</t>
  </si>
  <si>
    <t>Chuyên Gia Săn Rồng</t>
  </si>
  <si>
    <t>용 사냥 고수</t>
  </si>
  <si>
    <t>炸鱼来了</t>
  </si>
  <si>
    <t>Bombing Fishing</t>
  </si>
  <si>
    <t>ระเบิดปลามาแล้ว</t>
  </si>
  <si>
    <t>ボンバーフィッシュ</t>
  </si>
  <si>
    <t>Nổ Cá Đến Rồi</t>
  </si>
  <si>
    <t>ငါးဗုံးလာၿပီ</t>
  </si>
  <si>
    <t>폭탄 물고기 잡기</t>
  </si>
  <si>
    <t>海王彩金</t>
  </si>
  <si>
    <t>Ocean King Jackpot</t>
  </si>
  <si>
    <t>แจ็คพอตโอเชียนคิง</t>
  </si>
  <si>
    <t>オーシャンキング ジャックポット</t>
  </si>
  <si>
    <t>Jackpot Vua Đại Dương</t>
  </si>
  <si>
    <t>Jackpot Raja Lautan</t>
  </si>
  <si>
    <t>오션 킹 잭팟</t>
  </si>
  <si>
    <t>需新增或下架的遊戲</t>
  </si>
  <si>
    <t>SMG_ancientFortunesPoseidonMegaways</t>
  </si>
  <si>
    <t>Ancient Fortunes : Poseidon Megaways™</t>
  </si>
  <si>
    <t>고대의 행운 Poseidon Megaways™</t>
  </si>
  <si>
    <t>SMG_luckyTwins</t>
  </si>
  <si>
    <t>Lucky Twins</t>
  </si>
  <si>
    <t>럭키 트윈스</t>
  </si>
  <si>
    <t>SMG_luckyTwinsWilds</t>
  </si>
  <si>
    <t>Lucky Twins Wilds</t>
  </si>
  <si>
    <t>럭키 트윈스 와일드</t>
  </si>
  <si>
    <t>SMG_squealinRiches</t>
  </si>
  <si>
    <t>Squealin' Riches</t>
  </si>
  <si>
    <t>황금 꿀꿀이의 부귀영화</t>
  </si>
  <si>
    <t>SMG_candyRushWilds</t>
  </si>
  <si>
    <t>Candy Rush Wilds</t>
  </si>
  <si>
    <t>캔디 러시 와일드</t>
  </si>
  <si>
    <t>SMG_wildfireWinsExtreme</t>
  </si>
  <si>
    <t>Wildfire Wins</t>
  </si>
  <si>
    <t>야생의 불꽃 당첨금</t>
  </si>
  <si>
    <t>SMG_wolfBlazeMegaways</t>
  </si>
  <si>
    <t>Wolf Blaze Megaways</t>
  </si>
  <si>
    <t>늑대의 블레이즈 Megaways™</t>
  </si>
  <si>
    <t>SMG_fireAndRosesJoker</t>
  </si>
  <si>
    <t>Fire and Roses : Joker</t>
  </si>
  <si>
    <t>파이어 앤 로즈 조커</t>
  </si>
  <si>
    <t>SMG_mastersOfOlympus</t>
  </si>
  <si>
    <t>Masters of Olympus</t>
  </si>
  <si>
    <t>올림푸스의 제왕™</t>
  </si>
  <si>
    <t>SMG_tigersIce</t>
  </si>
  <si>
    <t>Tiger's Ice</t>
  </si>
  <si>
    <t>타이거 아이스</t>
  </si>
  <si>
    <t>SMG_bisonMoon</t>
  </si>
  <si>
    <t>Bison Moon</t>
  </si>
  <si>
    <t>바이슨문</t>
  </si>
  <si>
    <t>SMG_happyLuckyCats</t>
  </si>
  <si>
    <t>Happy Lucky Cats</t>
  </si>
  <si>
    <t>행운의 고양이</t>
  </si>
  <si>
    <t>SMG_maskOfAmun</t>
  </si>
  <si>
    <t>Mask of Amun</t>
  </si>
  <si>
    <t>가면 쓴 아문</t>
  </si>
  <si>
    <t>SMG_africaXUP</t>
  </si>
  <si>
    <t>Africa X UP™</t>
  </si>
  <si>
    <t>아프리카 X UP</t>
  </si>
  <si>
    <t>SMG_breakAwayDeluxe</t>
  </si>
  <si>
    <t>Break Away Deluxe</t>
  </si>
  <si>
    <t>브레이크 어웨이 디럭스</t>
  </si>
  <si>
    <t>SMG_blazingMammoth</t>
  </si>
  <si>
    <t>Blazing Mammoth</t>
  </si>
  <si>
    <t>블레이징 맘모스</t>
  </si>
  <si>
    <t>SMG_basketballStar</t>
  </si>
  <si>
    <t>Basketball Star</t>
  </si>
  <si>
    <t>농구 스타</t>
  </si>
  <si>
    <t>SMG_amazingLinkApollo</t>
  </si>
  <si>
    <t>Amazing Link Apollo</t>
  </si>
  <si>
    <t>어메이징 링크 아폴로</t>
  </si>
  <si>
    <t>SMG_10000Wishes</t>
  </si>
  <si>
    <t>10000 Wishes</t>
  </si>
  <si>
    <t>10 000개의 소원</t>
  </si>
  <si>
    <t>SMG_breakAway</t>
  </si>
  <si>
    <t>Break Away</t>
  </si>
  <si>
    <t>브레이크 어웨이</t>
  </si>
  <si>
    <t>SMG_hyperStar</t>
  </si>
  <si>
    <t>Hyper Star</t>
  </si>
  <si>
    <t>하이퍼 스타</t>
  </si>
  <si>
    <t>SMG_dragonDance</t>
  </si>
  <si>
    <t>Dragon Dance</t>
  </si>
  <si>
    <t>드래곤 댄스</t>
  </si>
  <si>
    <t>SMG_9masksOfFire</t>
  </si>
  <si>
    <t>9 Masks of Fire</t>
  </si>
  <si>
    <t>9 불의 가면</t>
  </si>
  <si>
    <t>SMG_queenofAlexandria</t>
  </si>
  <si>
    <t>Queen of Alexandria™</t>
  </si>
  <si>
    <t>퀸 오브 알렉산드리아</t>
  </si>
  <si>
    <t>SMG_ancientFortunesZeus</t>
  </si>
  <si>
    <t>Ancient Fortunes: Zeus</t>
  </si>
  <si>
    <t>고대의 운, 제우스</t>
  </si>
  <si>
    <t>SMG_arcticEnchantress</t>
  </si>
  <si>
    <t>Arctic Enchantress™</t>
  </si>
  <si>
    <t>혹한의 여마법사</t>
  </si>
  <si>
    <t>SMG_purePlatinum</t>
  </si>
  <si>
    <t>Pure Platinum</t>
  </si>
  <si>
    <t>퓨어 플래티넘</t>
  </si>
  <si>
    <t>SMG_bookOfOzLockNSpin</t>
  </si>
  <si>
    <t>Book of Oz - Lock 'N Spin</t>
  </si>
  <si>
    <t>오즈의 책-락 앤 스핀</t>
  </si>
  <si>
    <t>SMG_luckyClucks</t>
  </si>
  <si>
    <t>Lucky Clucks</t>
  </si>
  <si>
    <t>행운의 닭</t>
  </si>
  <si>
    <t>SMG_9masksOfFireHyperSpins</t>
  </si>
  <si>
    <t>9 Masks of Fire™ HyperSpins™</t>
  </si>
  <si>
    <t>9 개의 불의 가면 HyperSpins™</t>
  </si>
  <si>
    <t>SMG_amazingLinkZeus</t>
  </si>
  <si>
    <t>Amazing Link Zeus</t>
  </si>
  <si>
    <t>어메이징 링크 제우스</t>
  </si>
  <si>
    <t>註記:slot+其他類遊戲共50隻，下架18款並新增17款</t>
  </si>
  <si>
    <t>SMG_chroniclesOfOlympusXUP</t>
  </si>
  <si>
    <t>Chronicles of Olympus X Up</t>
  </si>
  <si>
    <t>올림푸스 연대기 X UP</t>
  </si>
  <si>
    <t>SMG_immortalRomance</t>
  </si>
  <si>
    <t>Immortal Romance</t>
  </si>
  <si>
    <t>불멸의 로맨스</t>
  </si>
  <si>
    <t>SMG_dragonsBreath</t>
  </si>
  <si>
    <t>Dragons Breath</t>
  </si>
  <si>
    <t>용의 숨결</t>
  </si>
  <si>
    <t>SMG_assassinMoon</t>
  </si>
  <si>
    <t>Assassin Moon</t>
  </si>
  <si>
    <t>어쌔신 문</t>
  </si>
  <si>
    <t>SMG_breakDaBankAgainMegaways</t>
  </si>
  <si>
    <t>Break Da Bank Again™ MEGAWAYS™</t>
  </si>
  <si>
    <t>오늘 다시 은행을 털어라 MEGAWAYS™</t>
  </si>
  <si>
    <t>SMG_breakAwayLuckyWilds</t>
  </si>
  <si>
    <t>Break Away Lucky Wilds</t>
  </si>
  <si>
    <t>브레이크 어웨이 럭키 와일드</t>
  </si>
  <si>
    <t>SMG_thunderstruckWildLightning</t>
  </si>
  <si>
    <t>Thunderstruck Wild Lightning</t>
  </si>
  <si>
    <t>썬더스트라이크 와일드 라이트닝</t>
  </si>
  <si>
    <t>SMG_treasuresOfLionCity</t>
  </si>
  <si>
    <t>Treasures of Lion City</t>
  </si>
  <si>
    <t>라이언 시티의 보물</t>
  </si>
  <si>
    <t>SMG_laraCroftTemplesAndTombs</t>
  </si>
  <si>
    <t>Lara Croft - Temples and Tombs</t>
  </si>
  <si>
    <t>SMG_augustus</t>
  </si>
  <si>
    <t>Augustus</t>
  </si>
  <si>
    <t>어거스투스</t>
  </si>
  <si>
    <t>SMG_wildOrient</t>
  </si>
  <si>
    <t>Wild Orient</t>
  </si>
  <si>
    <t>와일드 오리엔트</t>
  </si>
  <si>
    <t>SMG_cossacksTheWildHunt</t>
  </si>
  <si>
    <t>Cossacks: The Wild Hunt</t>
  </si>
  <si>
    <t>코사크 - 와일드 헌터</t>
  </si>
  <si>
    <t>SMG_basketballStarWilds</t>
  </si>
  <si>
    <t>Basketball Star Wilds</t>
  </si>
  <si>
    <t>농구 스타 와일드</t>
  </si>
  <si>
    <t>SMG_777MegaDeluxe</t>
  </si>
  <si>
    <t>777 Mega Deluxe™</t>
  </si>
  <si>
    <t>777 메가 디럭스</t>
  </si>
  <si>
    <t>SMG_asgardianFire</t>
  </si>
  <si>
    <t>阿斯加德之火</t>
  </si>
  <si>
    <t>Asgardian Fire</t>
  </si>
  <si>
    <t>아스가르디안 파이어</t>
  </si>
  <si>
    <t>SMG_tikiTikiBoom</t>
  </si>
  <si>
    <t>提基 大爆炸</t>
  </si>
  <si>
    <t>Tiki Tiki Boom</t>
  </si>
  <si>
    <t>티키티키붐</t>
  </si>
  <si>
    <t>SMG_goldBlitz</t>
  </si>
  <si>
    <t>黄金 闪电</t>
  </si>
  <si>
    <t>Gold Blitz</t>
  </si>
  <si>
    <t>골드 블리츠</t>
  </si>
  <si>
    <t>SMG_almightyZeusEmpire</t>
  </si>
  <si>
    <t>全能宙斯帝国</t>
  </si>
  <si>
    <t>Almighty Zeus Empire</t>
  </si>
  <si>
    <t>올마이티 제우스 제국</t>
  </si>
  <si>
    <t>SMG_queensOfRa</t>
  </si>
  <si>
    <t>太阳神 女王 POWER COMBO</t>
  </si>
  <si>
    <t>Queens of Ra</t>
  </si>
  <si>
    <t>RA 의 여왕 POWER COMBO</t>
  </si>
  <si>
    <t>SMG_hyperGold</t>
  </si>
  <si>
    <t>超猎黄金</t>
  </si>
  <si>
    <t>Hyper Gold™</t>
  </si>
  <si>
    <t>하이퍼 골드</t>
  </si>
  <si>
    <t>SMG_eaglesWings</t>
  </si>
  <si>
    <t>雄鹰之翼</t>
  </si>
  <si>
    <t>Eagle's Wings</t>
  </si>
  <si>
    <t>이글 윙스</t>
  </si>
  <si>
    <t>SMG_777superBigBuildUpDeluxe</t>
  </si>
  <si>
    <t>777 超级 BIG BuildUp™ 豪华版™</t>
  </si>
  <si>
    <t>777 Super BIG BuildUp™ Deluxe™</t>
  </si>
  <si>
    <t>777 수퍼 BIG buildup™ 디럭스™</t>
  </si>
  <si>
    <t>SMG_gemFireFrenzy</t>
  </si>
  <si>
    <t>疯狂宝石烈焰</t>
  </si>
  <si>
    <t>Gem Fire Frenzy</t>
  </si>
  <si>
    <t>젤파이어프렌지</t>
  </si>
  <si>
    <t>SMG_romeFightForGold</t>
  </si>
  <si>
    <t>罗马：黄金之战</t>
  </si>
  <si>
    <t>Rome : Fight for Gold</t>
  </si>
  <si>
    <t>로마: 황금의 전투</t>
  </si>
  <si>
    <t>SMG_anvilAndOre</t>
  </si>
  <si>
    <t>铁砧 &amp; 矿石</t>
  </si>
  <si>
    <t>Anvil &amp; Ore</t>
  </si>
  <si>
    <t>모루 &amp; 광석</t>
  </si>
  <si>
    <t>SMG_amazonKingdom</t>
  </si>
  <si>
    <t>亚马逊王国</t>
  </si>
  <si>
    <t>Amazon Kingdom</t>
  </si>
  <si>
    <t>아마존 킹덤</t>
  </si>
  <si>
    <t>SMG_emperorOfTheSeaDeluxe</t>
  </si>
  <si>
    <t>青龙出海豪华版</t>
  </si>
  <si>
    <t>Emperor of the Sea Deluxe</t>
  </si>
  <si>
    <t>바다의 황제 디럭스</t>
  </si>
  <si>
    <t>SMG_777Surge</t>
  </si>
  <si>
    <t>777 电光火石</t>
  </si>
  <si>
    <t>777 Surge™</t>
  </si>
  <si>
    <t>777 서지</t>
  </si>
  <si>
    <t>SMG_theEternalWidow</t>
  </si>
  <si>
    <t>永恒寡妇</t>
  </si>
  <si>
    <t>The Eternal Widow</t>
  </si>
  <si>
    <t>이터널위도우</t>
  </si>
  <si>
    <t>SMG_legendaryTreasures</t>
  </si>
  <si>
    <t>神秘宝藏</t>
  </si>
  <si>
    <t>Legendary Treasures</t>
  </si>
  <si>
    <t>미지의 보물</t>
  </si>
  <si>
    <t>SMG_soccerStriker</t>
  </si>
  <si>
    <t>Soccer Striker</t>
  </si>
  <si>
    <t>SMG_fruitBlast</t>
  </si>
  <si>
    <t>Fruit Blast</t>
  </si>
  <si>
    <t>후르츠 블라스트</t>
  </si>
  <si>
    <t>SMG_breakAwayShootout</t>
  </si>
  <si>
    <t>Break Away Shootout</t>
  </si>
  <si>
    <t>브레이크 어웨이 승부차기</t>
  </si>
  <si>
    <t>SMG_petsGoWild</t>
  </si>
  <si>
    <t>Pets Go Wild</t>
  </si>
  <si>
    <t>펫 고 와일드</t>
  </si>
  <si>
    <t>中英以外統一英文</t>
  </si>
  <si>
    <t>SFG_WDGoldBlastFishing</t>
  </si>
  <si>
    <t>WD Gold Blast Fishing</t>
  </si>
  <si>
    <t>SFG_WDGoldenFortuneFishing</t>
  </si>
  <si>
    <t>萬達金財神捕魚</t>
  </si>
  <si>
    <t>WD Golden Fortune Fishing</t>
  </si>
  <si>
    <t>SFG_WDGoldenTyrantFishing</t>
  </si>
  <si>
    <t>万达金霸王捕鱼</t>
  </si>
  <si>
    <t>WD Golden Tyrant Fishing</t>
  </si>
  <si>
    <t>神燈金靈</t>
  </si>
  <si>
    <t>GOLDEN GENIE</t>
  </si>
  <si>
    <t>จินนี่ทองคำ</t>
  </si>
  <si>
    <t>Kim Linh Thần Đèn</t>
  </si>
  <si>
    <t>LUCKY FORTUNES</t>
  </si>
  <si>
    <t>ลัคกี้ฟอร์จูนส์</t>
  </si>
  <si>
    <t>Của Cài Dồi Dào</t>
  </si>
  <si>
    <t>大過年</t>
  </si>
  <si>
    <t>CHINESE NEW YEAR</t>
  </si>
  <si>
    <t>ปีตรุษจีน</t>
  </si>
  <si>
    <t>Cuối Năm</t>
  </si>
  <si>
    <t>PONG PONG HU</t>
  </si>
  <si>
    <t>พ่อง พ่อง หู</t>
  </si>
  <si>
    <t>Bính Bính Hồ</t>
  </si>
  <si>
    <t>瘋狂野牛</t>
  </si>
  <si>
    <t>CRAZY BUFFALO</t>
  </si>
  <si>
    <t>เครซี่ บัฟฟาโล่</t>
  </si>
  <si>
    <t>Trâu Hoang Điên Cuồng</t>
  </si>
  <si>
    <t>西部風雲</t>
  </si>
  <si>
    <t>COWBOYS</t>
  </si>
  <si>
    <t>ลมตะวันตก</t>
  </si>
  <si>
    <t>Tây Bộ Phong Vân</t>
  </si>
  <si>
    <t>GOLDEN PANTHER</t>
  </si>
  <si>
    <t>เสือดาวเงินทอง</t>
  </si>
  <si>
    <t>Báo Kim Tiền</t>
  </si>
  <si>
    <t>NIGHT MARKET</t>
  </si>
  <si>
    <t>ไนท์มาร์เก็ต</t>
  </si>
  <si>
    <t>Dạo Chơi Phố Đêm</t>
  </si>
  <si>
    <t>錦鯉躍錢</t>
  </si>
  <si>
    <t>FORTUNE KOI</t>
  </si>
  <si>
    <t>คาร์ปนำโชค</t>
  </si>
  <si>
    <t>Cá Chép Tiền Tài</t>
  </si>
  <si>
    <t>龜兔賽車</t>
  </si>
  <si>
    <t>ANIMAL RACING</t>
  </si>
  <si>
    <t>เต่ากระต่ายเรซซิ่ง</t>
  </si>
  <si>
    <t>Rùa Thỏ Đua Xe</t>
  </si>
  <si>
    <t>註記:slot+其他類遊戲共30隻，新增2款</t>
  </si>
  <si>
    <t>尋寶奇航</t>
  </si>
  <si>
    <t>TREASURE CRUISE</t>
  </si>
  <si>
    <t>เรือล่าสมบัติ</t>
  </si>
  <si>
    <t>Căng Buồm Tầm Bảo</t>
  </si>
  <si>
    <t>豪華金錢豹</t>
  </si>
  <si>
    <t>LUXURY GOLDEN PANTHER</t>
  </si>
  <si>
    <t>เสือดาวทองสุดหรู</t>
  </si>
  <si>
    <t>Báo Kim Tiền Xa Hoa</t>
  </si>
  <si>
    <t>淘金樂</t>
  </si>
  <si>
    <t>GOLD RUSH</t>
  </si>
  <si>
    <t>โกลด์รัช</t>
  </si>
  <si>
    <t>Kiếm Tiền Vui</t>
  </si>
  <si>
    <t>富貴大亨</t>
  </si>
  <si>
    <t>RICH ＭAN</t>
  </si>
  <si>
    <t>มหาเศรษฐี</t>
  </si>
  <si>
    <t>Ông Trùm Phú Quý</t>
  </si>
  <si>
    <t>巨海覓寶</t>
  </si>
  <si>
    <t>GRAND BLUE</t>
  </si>
  <si>
    <t>ล่าสมบัติมหาสมุทร</t>
  </si>
  <si>
    <t>Tầm Bảo Biển Lớn</t>
  </si>
  <si>
    <t>羅賓漢</t>
  </si>
  <si>
    <t>ROBIN HOOD</t>
  </si>
  <si>
    <t>โรบินฮู้ด</t>
  </si>
  <si>
    <t>Robin Hood</t>
  </si>
  <si>
    <t>大過年2</t>
  </si>
  <si>
    <t>CHINESE NEW YEAR 2</t>
  </si>
  <si>
    <t>ปีตรุษจีน 2</t>
  </si>
  <si>
    <t>Cuối Năm 2</t>
  </si>
  <si>
    <t>古墓秘寶</t>
  </si>
  <si>
    <t>TREASURE RAIDERS</t>
  </si>
  <si>
    <t>ขุมทรัพย์โบราณ</t>
  </si>
  <si>
    <t>Bí Bảo Cổ Mộ</t>
  </si>
  <si>
    <t>蜜糖爆擊</t>
  </si>
  <si>
    <t>SUGAR BANG BANG</t>
  </si>
  <si>
    <t>ซูการ์ แบง แบง</t>
  </si>
  <si>
    <t>Bạo Kích Đường Mật</t>
  </si>
  <si>
    <t>合成與魔法</t>
  </si>
  <si>
    <t>MERGE MAGIC</t>
  </si>
  <si>
    <t>เวทมนตร์ผสาน</t>
  </si>
  <si>
    <t>Ma Thuật Ghép</t>
  </si>
  <si>
    <t>ZEUS</t>
  </si>
  <si>
    <t>ซุส</t>
  </si>
  <si>
    <t>喵財進寶</t>
  </si>
  <si>
    <t>WIN WIN NEKO</t>
  </si>
  <si>
    <t>แมวกวักทรัพย</t>
  </si>
  <si>
    <t>Mèo Tài Tầm Bảo</t>
  </si>
  <si>
    <t>財富金蛋</t>
  </si>
  <si>
    <t>FORTUNE EGG</t>
  </si>
  <si>
    <t>ไข่ทองคำนำโชค</t>
  </si>
  <si>
    <t>元素狂潮</t>
  </si>
  <si>
    <t>SUPER ELEMENTS</t>
  </si>
  <si>
    <t>คลื่นแห่งพลัง ธาตุ</t>
  </si>
  <si>
    <t>Nguyên Tố Dâng Trào</t>
  </si>
  <si>
    <t>逛夜市2</t>
  </si>
  <si>
    <t>NIGHT MARKET 2</t>
  </si>
  <si>
    <t>ไนท์มาร์เก็ต 2</t>
  </si>
  <si>
    <t>Dạo Chơi Phố Đêm 2</t>
  </si>
  <si>
    <t>錢樹推幣機</t>
  </si>
  <si>
    <t>MONEY TREE DOZER</t>
  </si>
  <si>
    <t>เกมดันเหรียญ คางคกทอง</t>
  </si>
  <si>
    <t>Máy Ủi Cây Tiền</t>
  </si>
  <si>
    <t>馬戲團推幣機</t>
  </si>
  <si>
    <t>CIRCUS DOZER</t>
  </si>
  <si>
    <t>ตู้ดันเหรียญละครสัตว์</t>
  </si>
  <si>
    <t>Máy Ủi Gánh Xiếc</t>
  </si>
  <si>
    <t>發財推幣機</t>
  </si>
  <si>
    <t>FA CHAI DOZER</t>
  </si>
  <si>
    <t>อาแปะดันเหรียญ</t>
  </si>
  <si>
    <t>Máy Ủi Của Cải</t>
  </si>
  <si>
    <t>一觸即發</t>
  </si>
  <si>
    <t>LIGHTNING BOMB</t>
  </si>
  <si>
    <t>ระเบิดสายฟ้าฟาด</t>
  </si>
  <si>
    <t>Hồi Hộp Kịch Tính</t>
  </si>
  <si>
    <t>多彩骰寶</t>
  </si>
  <si>
    <t>Super Color Game</t>
  </si>
  <si>
    <t>เกมซุปเปอร์คัลเลอร์</t>
  </si>
  <si>
    <t>Game màu siêu cấp</t>
  </si>
  <si>
    <t>STAR HUNTER</t>
  </si>
  <si>
    <t>ตกปลาดารกะ</t>
  </si>
  <si>
    <t>Bắt Cá Vũ Trụ</t>
  </si>
  <si>
    <t>MONKEY KING FISHING</t>
  </si>
  <si>
    <t>ตกปลามหาเทพ</t>
  </si>
  <si>
    <t>Đại Thánh Bắt Cá</t>
  </si>
  <si>
    <t>寶船捕魚</t>
  </si>
  <si>
    <t>BAO CHUAN FISHING</t>
  </si>
  <si>
    <t>ตกปลาเรือสมบัติ</t>
  </si>
  <si>
    <t>Thuyền Quý Bắt Cá</t>
  </si>
  <si>
    <t>激鬥捕魚</t>
  </si>
  <si>
    <t>FIERCE FISHING</t>
  </si>
  <si>
    <t>ศึกเดือดตกปลา</t>
  </si>
  <si>
    <t>Bắt Cá Kịch Tính</t>
  </si>
  <si>
    <t>中英以外語系統一英文</t>
  </si>
  <si>
    <t>sLongX3</t>
  </si>
  <si>
    <t>Long Long Long</t>
  </si>
  <si>
    <t>sCandyBona</t>
  </si>
  <si>
    <t>糖糖派對</t>
  </si>
  <si>
    <t>Candy Bonanza</t>
  </si>
  <si>
    <t>sClaFruit7</t>
  </si>
  <si>
    <t>經典水果7</t>
  </si>
  <si>
    <t>Classic Fruits 7</t>
  </si>
  <si>
    <t>sCaiShen</t>
  </si>
  <si>
    <t>Big Cai Shen</t>
  </si>
  <si>
    <t>sSweetLava</t>
  </si>
  <si>
    <t>熔岩精靈</t>
  </si>
  <si>
    <t>Sweet Lava</t>
  </si>
  <si>
    <t>sBuffK</t>
  </si>
  <si>
    <t>Buffalo King</t>
  </si>
  <si>
    <t>sGolWest</t>
  </si>
  <si>
    <t>Golden West</t>
  </si>
  <si>
    <t>sHotSmash</t>
  </si>
  <si>
    <t>火焱爆發</t>
  </si>
  <si>
    <t>Hot Smash</t>
  </si>
  <si>
    <t>s7Dragons</t>
  </si>
  <si>
    <t>七龍盛世</t>
  </si>
  <si>
    <t>7 Dragons</t>
  </si>
  <si>
    <t>sDiamond7</t>
  </si>
  <si>
    <t>轉轉7</t>
  </si>
  <si>
    <t>Diamond 7</t>
  </si>
  <si>
    <t>sEternalFi</t>
  </si>
  <si>
    <t>Eternal Fire</t>
  </si>
  <si>
    <t>sHighwayB</t>
  </si>
  <si>
    <t>老司機</t>
  </si>
  <si>
    <t>Highway Bee</t>
  </si>
  <si>
    <t>sMayaQuest</t>
  </si>
  <si>
    <t>Maya Quest</t>
  </si>
  <si>
    <t>sLuckyGems</t>
  </si>
  <si>
    <t>幸運寶石</t>
  </si>
  <si>
    <t>Lucky Gems</t>
  </si>
  <si>
    <t>sHolyGoat</t>
  </si>
  <si>
    <t>草泥馬</t>
  </si>
  <si>
    <t>Holy Goat</t>
  </si>
  <si>
    <t>sRickyTyco</t>
  </si>
  <si>
    <t>賭聖李奇</t>
  </si>
  <si>
    <t>Ricky Tycoon</t>
  </si>
  <si>
    <t>sTaiga88</t>
  </si>
  <si>
    <t>Taiga 88</t>
  </si>
  <si>
    <t>sShkThaiX2</t>
  </si>
  <si>
    <t>泰會搖</t>
  </si>
  <si>
    <t>Shake Thai Thai</t>
  </si>
  <si>
    <t>sTwinkleIc</t>
  </si>
  <si>
    <t>冰冰樂</t>
  </si>
  <si>
    <t>Twinkle Ice</t>
  </si>
  <si>
    <t>sFruitTyc</t>
  </si>
  <si>
    <t>Fruit Tycoon</t>
  </si>
  <si>
    <t>sAztecGolT</t>
  </si>
  <si>
    <t>阿兹特克宝藏</t>
  </si>
  <si>
    <t>Aztec Gold Treasure</t>
  </si>
  <si>
    <t>sLightnDrg</t>
  </si>
  <si>
    <t>神威雷龙</t>
  </si>
  <si>
    <t>Lightning Dragon</t>
  </si>
  <si>
    <t>s5ForStar</t>
  </si>
  <si>
    <t>运财五福星</t>
  </si>
  <si>
    <t>5 Fortune Stars</t>
  </si>
  <si>
    <t>sForToad</t>
  </si>
  <si>
    <t>金蟾蛙</t>
  </si>
  <si>
    <t>Fortune Toad</t>
  </si>
  <si>
    <t>sGoldenFa</t>
  </si>
  <si>
    <t>Golden Fa</t>
  </si>
  <si>
    <t>註記:slot+其他類遊戲共46隻，新增26款</t>
  </si>
  <si>
    <t>sCandyXmas</t>
  </si>
  <si>
    <t>糖糖圣诞派对</t>
  </si>
  <si>
    <t>Candy Bonanza Xmas</t>
  </si>
  <si>
    <t>sGoldenWar</t>
  </si>
  <si>
    <t>狂热之战</t>
  </si>
  <si>
    <t>Golden War</t>
  </si>
  <si>
    <t>sLightnWmn</t>
  </si>
  <si>
    <t>电光女神</t>
  </si>
  <si>
    <t>Lightning Woman</t>
  </si>
  <si>
    <t>sHoney888</t>
  </si>
  <si>
    <t>蜜糖 888</t>
  </si>
  <si>
    <t>Honey 888</t>
  </si>
  <si>
    <t>sJokerKing</t>
  </si>
  <si>
    <t>小丑王</t>
  </si>
  <si>
    <t>Joker King</t>
  </si>
  <si>
    <t>sDrgBlitz</t>
  </si>
  <si>
    <t>霹雳神龙</t>
  </si>
  <si>
    <t>Dragon Blitz</t>
  </si>
  <si>
    <t>sSuperFor</t>
  </si>
  <si>
    <t>喜从天降</t>
  </si>
  <si>
    <t>Super Fortune</t>
  </si>
  <si>
    <t>sShkBoomX2</t>
  </si>
  <si>
    <t>蹦迪</t>
  </si>
  <si>
    <t>Shake Boom Boom</t>
  </si>
  <si>
    <t>sCrazyMkDx</t>
  </si>
  <si>
    <t>疯狂猴子贵宾版</t>
  </si>
  <si>
    <t>Crazy Monkey Deluxe</t>
  </si>
  <si>
    <t>sTriMnky</t>
  </si>
  <si>
    <t>Triple Monkey</t>
  </si>
  <si>
    <t>aDonkiKong</t>
  </si>
  <si>
    <t>爆宝金刚</t>
  </si>
  <si>
    <t>Donki Kong</t>
  </si>
  <si>
    <t>sOceanChes</t>
  </si>
  <si>
    <t>深海寻宝</t>
  </si>
  <si>
    <t>Ocean Chest</t>
  </si>
  <si>
    <t>sDolphDive</t>
  </si>
  <si>
    <t>海豚奇缘</t>
  </si>
  <si>
    <t>Dolphin Dive</t>
  </si>
  <si>
    <t>sDblMnky</t>
  </si>
  <si>
    <t>双倍猴子</t>
  </si>
  <si>
    <t>Double Monkey</t>
  </si>
  <si>
    <t>sForestSec</t>
  </si>
  <si>
    <t>魔幻之森</t>
  </si>
  <si>
    <t>Forest Secret</t>
  </si>
  <si>
    <t>sCrazyMnky</t>
  </si>
  <si>
    <t>疯狂猴子</t>
  </si>
  <si>
    <t>Crazy Monkey</t>
  </si>
  <si>
    <t>sSoccerK</t>
  </si>
  <si>
    <t>黃金右腳</t>
  </si>
  <si>
    <t>Soccer King</t>
  </si>
  <si>
    <t>sPrinCrime</t>
  </si>
  <si>
    <t>小丑公主</t>
  </si>
  <si>
    <t>Princess of Crime</t>
  </si>
  <si>
    <t>sTriKfMnky</t>
  </si>
  <si>
    <t>功夫猴王</t>
  </si>
  <si>
    <t>Triple Kung Fu Monkey</t>
  </si>
  <si>
    <t>sMrHippo</t>
  </si>
  <si>
    <t>河马先生</t>
  </si>
  <si>
    <t>Mr. Hippo</t>
  </si>
  <si>
    <t>aMnkyJump</t>
  </si>
  <si>
    <t>跳跳猴</t>
  </si>
  <si>
    <t>Monkey Jump</t>
  </si>
  <si>
    <t>中英以外 語系統一英文</t>
  </si>
  <si>
    <t>fFishParad</t>
  </si>
  <si>
    <t>Fishing Paradise</t>
  </si>
  <si>
    <t>Game Code</t>
  </si>
  <si>
    <t>3yfmucpss64mk</t>
  </si>
  <si>
    <t>Dragon Power Flame</t>
  </si>
  <si>
    <t>86burqb38a9ua</t>
  </si>
  <si>
    <t>Bushido Blade</t>
  </si>
  <si>
    <t>wcaadzg74mj7y</t>
  </si>
  <si>
    <t>鷹夫人</t>
  </si>
  <si>
    <t>Lady Hawk</t>
  </si>
  <si>
    <t>ww3a8wsu4de7c</t>
  </si>
  <si>
    <t>Sizzling Hot</t>
  </si>
  <si>
    <t>mur8wje4dccb1</t>
  </si>
  <si>
    <t>天方夜譚</t>
  </si>
  <si>
    <t>SCHEHERAZADE</t>
  </si>
  <si>
    <t>soojfuqnaxycn</t>
  </si>
  <si>
    <t>Hot Fruits</t>
  </si>
  <si>
    <t>j9nzkkbjfaz1a</t>
  </si>
  <si>
    <t>荷魯斯之眼</t>
  </si>
  <si>
    <t>Horus Eye</t>
  </si>
  <si>
    <t>a7q65cfts455e</t>
  </si>
  <si>
    <t>拳擊 2</t>
  </si>
  <si>
    <t>Ong Bak 2</t>
  </si>
  <si>
    <t>zygj7oqga9nck</t>
  </si>
  <si>
    <t>大財神</t>
  </si>
  <si>
    <t>Caishen Riches</t>
  </si>
  <si>
    <t>satj3o6ya8dcq</t>
  </si>
  <si>
    <t>至尊珠寶</t>
  </si>
  <si>
    <t>Just Jewels Deluxe</t>
  </si>
  <si>
    <t>3fx69pizs144w</t>
  </si>
  <si>
    <t>幸運條紋</t>
  </si>
  <si>
    <t>Lucky Streak</t>
  </si>
  <si>
    <t>ur8593z8hu17w</t>
  </si>
  <si>
    <t>Burning Pearl</t>
  </si>
  <si>
    <t>ue8mt39rhzpps</t>
  </si>
  <si>
    <t>詛咒Deluxe</t>
  </si>
  <si>
    <t>Cursed Deluxe</t>
  </si>
  <si>
    <t>uygm7axgh91qk</t>
  </si>
  <si>
    <t>Yeh Hsien Deluxe</t>
  </si>
  <si>
    <t>b1cnw7mkppwg1</t>
  </si>
  <si>
    <t>Thug Life</t>
  </si>
  <si>
    <t>bmr8675wqiigs</t>
  </si>
  <si>
    <t>可愛女巫</t>
  </si>
  <si>
    <t>Witch Brew</t>
  </si>
  <si>
    <t>96k1k6d3x39za</t>
  </si>
  <si>
    <t>森林探險記</t>
  </si>
  <si>
    <t>Big Game Safari</t>
  </si>
  <si>
    <t>qd1fcneqbhgy4</t>
  </si>
  <si>
    <t>無盡</t>
  </si>
  <si>
    <t>Immortals</t>
  </si>
  <si>
    <t>1wt58azdhdo6c</t>
  </si>
  <si>
    <t>Wild Fairies</t>
  </si>
  <si>
    <t>1ru5x5zx7us6r</t>
  </si>
  <si>
    <t>閃電神</t>
  </si>
  <si>
    <t>Lightning God</t>
  </si>
  <si>
    <t>gkubyu4cjibrg</t>
  </si>
  <si>
    <t>瘋狂小丑</t>
  </si>
  <si>
    <t>Joker Madness</t>
  </si>
  <si>
    <t>kxyznmbpret1y</t>
  </si>
  <si>
    <t>Enchanted Forest</t>
  </si>
  <si>
    <t>pz7wsnombyroh</t>
  </si>
  <si>
    <t>巫師Deluxe</t>
  </si>
  <si>
    <t>Wizard Deluxe</t>
  </si>
  <si>
    <t>4akkze7ywgukq</t>
  </si>
  <si>
    <t>Crypto Mania</t>
  </si>
  <si>
    <t>hcu3p8r71kj3y</t>
  </si>
  <si>
    <t>超級巨星</t>
  </si>
  <si>
    <t>Powerstars</t>
  </si>
  <si>
    <t>y6q14hdtq35ze</t>
  </si>
  <si>
    <t>海濱嘉年華</t>
  </si>
  <si>
    <t>Beach Life</t>
  </si>
  <si>
    <t>4tyxfmpnwqokn</t>
  </si>
  <si>
    <t>八角形寶石</t>
  </si>
  <si>
    <t>Octagon Gem</t>
  </si>
  <si>
    <t>hb4cpgc6u6qj4</t>
  </si>
  <si>
    <t>Mythological</t>
  </si>
  <si>
    <t>ioheiiqk3xrc1</t>
  </si>
  <si>
    <t>聖約之書</t>
  </si>
  <si>
    <t>Book Of Ra</t>
  </si>
  <si>
    <t>zezjtt6ras7ms</t>
  </si>
  <si>
    <t>愛爾蘭精靈</t>
  </si>
  <si>
    <t>Leprechaun</t>
  </si>
  <si>
    <t>qmufydacbwbyg</t>
  </si>
  <si>
    <t>勇士</t>
  </si>
  <si>
    <t>Warrior</t>
  </si>
  <si>
    <t>ha1jzrho1gmjq</t>
  </si>
  <si>
    <t>瑪雅寶石</t>
  </si>
  <si>
    <t>Mayan Gems</t>
  </si>
  <si>
    <t>bkxno75wqiigs</t>
  </si>
  <si>
    <t>拳击 Deluxe</t>
  </si>
  <si>
    <t>Ong Bak Deluxe</t>
  </si>
  <si>
    <t>xmzfobaryz7xs</t>
  </si>
  <si>
    <t>海洋之王</t>
  </si>
  <si>
    <t>Lord Of The Ocean</t>
  </si>
  <si>
    <t>hf5hx8w9u1q3r</t>
  </si>
  <si>
    <t>圣约之书 豪华版</t>
  </si>
  <si>
    <t>Book Of Ra Deluxe</t>
  </si>
  <si>
    <t>cuarr8e1ncebn</t>
  </si>
  <si>
    <t>熱帶水果</t>
  </si>
  <si>
    <t>Tropical Crush</t>
  </si>
  <si>
    <t>srd3xusx3ughr</t>
  </si>
  <si>
    <t>进入KTV</t>
  </si>
  <si>
    <t>Enter KTV</t>
  </si>
  <si>
    <t>註記:slot+其他類遊戲共50隻，新增16款</t>
  </si>
  <si>
    <t>oajk3h9o685xq</t>
  </si>
  <si>
    <t>金库</t>
  </si>
  <si>
    <t xml:space="preserve">Money Vault </t>
  </si>
  <si>
    <t>gn1bc1kqj7gr4</t>
  </si>
  <si>
    <t>八卦</t>
  </si>
  <si>
    <t>Bagua</t>
  </si>
  <si>
    <t>5864tji8w113w</t>
  </si>
  <si>
    <t>泰国风情</t>
  </si>
  <si>
    <t>Thai Paradise</t>
  </si>
  <si>
    <t>7b6c7rcs16kjk</t>
  </si>
  <si>
    <t>海洋浪花</t>
  </si>
  <si>
    <t>Ocean Spray</t>
  </si>
  <si>
    <t>d4fyes4amfxf6</t>
  </si>
  <si>
    <t>凤凰</t>
  </si>
  <si>
    <t>Feng Huang</t>
  </si>
  <si>
    <t>uafejs6a58xp6</t>
  </si>
  <si>
    <t>rsjogw1ukbeic</t>
  </si>
  <si>
    <t>亚洲四虎</t>
  </si>
  <si>
    <t>4 Asian Tigers</t>
  </si>
  <si>
    <t>swt38osdadyhc</t>
  </si>
  <si>
    <t>海盗传奇</t>
  </si>
  <si>
    <t>Blackbeard Legacy</t>
  </si>
  <si>
    <t>m94wkgy3daxta</t>
  </si>
  <si>
    <t>神秘之沙</t>
  </si>
  <si>
    <t>Mythical Sands</t>
  </si>
  <si>
    <t>tocki7xk7xwq1</t>
  </si>
  <si>
    <t>火焰珍珠賓果</t>
  </si>
  <si>
    <t>Burning Pearl Bingo</t>
  </si>
  <si>
    <t>z7k6mqf3z495a</t>
  </si>
  <si>
    <t>加密躁狂者賓果</t>
  </si>
  <si>
    <t>Cryptomania Bingo</t>
  </si>
  <si>
    <t>cz3wgrounyetc</t>
  </si>
  <si>
    <t>海王賓果</t>
  </si>
  <si>
    <t>Neptune Bingo</t>
  </si>
  <si>
    <t>ezjsgctugyauc</t>
  </si>
  <si>
    <t>大財神 賓果</t>
  </si>
  <si>
    <t>Caishen Riches Bingo</t>
  </si>
  <si>
    <t>ddpg1amgc71gk</t>
  </si>
  <si>
    <t>Insect Paradise</t>
  </si>
  <si>
    <t>kk8nqm3cfwtng</t>
  </si>
  <si>
    <t>Fish Hunter Haiba</t>
  </si>
  <si>
    <t>wi17jwsu4de7c</t>
  </si>
  <si>
    <t>搖錢樹</t>
  </si>
  <si>
    <t>Fish Hunting: Yao Qian Shu</t>
  </si>
  <si>
    <t>8d7r1okge7nrk</t>
  </si>
  <si>
    <t>大聖鬧海</t>
  </si>
  <si>
    <t>Fish Hunting: Da Sheng Nao Hai</t>
  </si>
  <si>
    <t>b8rzo7uzqt4sw</t>
  </si>
  <si>
    <t>金蟾埔魚</t>
  </si>
  <si>
    <t>Fish Hunting: Golden Toad</t>
  </si>
  <si>
    <t>st5cmuqnaxycn</t>
  </si>
  <si>
    <t>開心捕魚5</t>
  </si>
  <si>
    <t>Fish Hunting: Happy Fish 5</t>
  </si>
  <si>
    <t>nzkseaudcbosc</t>
  </si>
  <si>
    <t>李逵劈魚</t>
  </si>
  <si>
    <t>Fish Hunting: Li Kui Pi Yu</t>
  </si>
  <si>
    <t>4omkmmpnwqokn</t>
  </si>
  <si>
    <t>海綿寶寶</t>
  </si>
  <si>
    <t>Fish Hunter Spongebob</t>
  </si>
  <si>
    <t>1jeqx59c7ztqg</t>
  </si>
  <si>
    <t>Fish Hunter Monster Awaken</t>
  </si>
  <si>
    <t>ary5bxi9z165r</t>
  </si>
  <si>
    <t>Fish Hunter 2 EX - My Club</t>
  </si>
  <si>
    <t>xkhy6baryz7xs</t>
  </si>
  <si>
    <t>Fish Hunter 2 EX - Newbie</t>
  </si>
  <si>
    <t>qq5ocdypyeboy</t>
  </si>
  <si>
    <t>Fish Hunter 2 EX - Novice</t>
  </si>
  <si>
    <t>g54rso4yefdrq</t>
  </si>
  <si>
    <t>海王 2 Ex - 專手</t>
  </si>
  <si>
    <t>Fish Hunter 2 EX - Pro</t>
  </si>
  <si>
    <t>p63ornyjba8oa</t>
  </si>
  <si>
    <t>漁人碼頭</t>
  </si>
  <si>
    <t>Fishermans Wharf</t>
  </si>
  <si>
    <t>at2_035</t>
  </si>
  <si>
    <t>Fortune God Coming</t>
  </si>
  <si>
    <t>at2_043</t>
  </si>
  <si>
    <t>幸運星</t>
  </si>
  <si>
    <t>Lucky Star</t>
  </si>
  <si>
    <t>at2_033</t>
  </si>
  <si>
    <t>搖錢豬</t>
  </si>
  <si>
    <t>Piggy Bank</t>
  </si>
  <si>
    <t>at2_025</t>
  </si>
  <si>
    <r>
      <rPr>
        <rFont val="MingLiu"/>
        <color rgb="FF000000"/>
        <sz val="12.0"/>
      </rPr>
      <t>爆金火焰</t>
    </r>
    <r>
      <rPr>
        <rFont val="Microsoft JhengHei"/>
        <color rgb="FF000000"/>
        <sz val="12.0"/>
      </rPr>
      <t>7</t>
    </r>
  </si>
  <si>
    <t>爆金火焰7</t>
  </si>
  <si>
    <t>Super Fire 7</t>
  </si>
  <si>
    <t>at2_021</t>
  </si>
  <si>
    <r>
      <rPr>
        <rFont val="MingLiu"/>
        <color rgb="FF000000"/>
        <sz val="12.0"/>
      </rPr>
      <t>开运舞狮</t>
    </r>
    <r>
      <rPr>
        <rFont val="Microsoft JhengHei"/>
        <color rgb="FF000000"/>
        <sz val="12.0"/>
      </rPr>
      <t>7</t>
    </r>
  </si>
  <si>
    <t>開運舞獅7</t>
  </si>
  <si>
    <t>Fortune Lions 777</t>
  </si>
  <si>
    <t>at2_041</t>
  </si>
  <si>
    <t>Money Rush</t>
  </si>
  <si>
    <t>at2_039</t>
  </si>
  <si>
    <t>鬥雞王者</t>
  </si>
  <si>
    <t>Sabong</t>
  </si>
  <si>
    <t>at2_023</t>
  </si>
  <si>
    <r>
      <rPr>
        <rFont val="Microsoft JhengHei"/>
        <color rgb="FF000000"/>
        <sz val="12.0"/>
      </rPr>
      <t>5x</t>
    </r>
    <r>
      <rPr>
        <rFont val="Arial"/>
        <color rgb="FF000000"/>
        <sz val="12.0"/>
      </rPr>
      <t>钻石</t>
    </r>
    <r>
      <rPr>
        <rFont val="Microsoft JhengHei"/>
        <color rgb="FF000000"/>
        <sz val="12.0"/>
      </rPr>
      <t>7</t>
    </r>
  </si>
  <si>
    <t>5x鑽石7</t>
  </si>
  <si>
    <t>5X Diamond 7</t>
  </si>
  <si>
    <t>at2_049</t>
  </si>
  <si>
    <r>
      <rPr>
        <rFont val="Microsoft JhengHei"/>
        <color rgb="FF000000"/>
        <sz val="12.0"/>
      </rPr>
      <t xml:space="preserve">100x </t>
    </r>
    <r>
      <rPr>
        <rFont val="Arial"/>
        <color rgb="FF000000"/>
        <sz val="12.0"/>
      </rPr>
      <t>钻石</t>
    </r>
    <r>
      <rPr>
        <rFont val="Microsoft JhengHei"/>
        <color rgb="FF000000"/>
        <sz val="12.0"/>
      </rPr>
      <t>7</t>
    </r>
  </si>
  <si>
    <t>100x 鑽石7</t>
  </si>
  <si>
    <t>100x Diamond 7</t>
  </si>
  <si>
    <t>at2_027</t>
  </si>
  <si>
    <r>
      <rPr>
        <rFont val="MingLiu"/>
        <color rgb="FF000000"/>
        <sz val="12.0"/>
      </rPr>
      <t>祥龙戏珠</t>
    </r>
    <r>
      <rPr>
        <rFont val="Microsoft JhengHei"/>
        <color rgb="FF000000"/>
        <sz val="12.0"/>
      </rPr>
      <t>7</t>
    </r>
  </si>
  <si>
    <t>祥龍戲珠7</t>
  </si>
  <si>
    <t>Lucky Dragon Ball 7</t>
  </si>
  <si>
    <t>at2_040</t>
  </si>
  <si>
    <r>
      <rPr>
        <rFont val="MingLiu"/>
        <color rgb="FF000000"/>
        <sz val="12.0"/>
      </rPr>
      <t>超级爆金</t>
    </r>
    <r>
      <rPr>
        <rFont val="Microsoft JhengHei"/>
        <color rgb="FF000000"/>
        <sz val="12.0"/>
      </rPr>
      <t>7 II</t>
    </r>
  </si>
  <si>
    <t>超級爆金7 II</t>
  </si>
  <si>
    <t>Super More Cash II</t>
  </si>
  <si>
    <t>at2_042</t>
  </si>
  <si>
    <t>Cleopatra</t>
  </si>
  <si>
    <t>at2_029</t>
  </si>
  <si>
    <r>
      <rPr>
        <rFont val="MingLiu"/>
        <color rgb="FF000000"/>
        <sz val="12.0"/>
      </rPr>
      <t>爆金</t>
    </r>
    <r>
      <rPr>
        <rFont val="Microsoft JhengHei"/>
        <color rgb="FF000000"/>
        <sz val="12.0"/>
      </rPr>
      <t>777</t>
    </r>
  </si>
  <si>
    <t>爆金777</t>
  </si>
  <si>
    <t>777 More Cash</t>
  </si>
  <si>
    <t>at2_050</t>
  </si>
  <si>
    <t>十全金獅</t>
  </si>
  <si>
    <t>10x Lions7</t>
  </si>
  <si>
    <t>at2_004</t>
  </si>
  <si>
    <t>麻將發發發</t>
  </si>
  <si>
    <t>Fortune Mahjong</t>
  </si>
  <si>
    <t>at2_036</t>
  </si>
  <si>
    <r>
      <rPr>
        <rFont val="Microsoft JhengHei"/>
        <color rgb="FF000000"/>
        <sz val="12.0"/>
      </rPr>
      <t>10x</t>
    </r>
    <r>
      <rPr>
        <rFont val="Arial"/>
        <color rgb="FF000000"/>
        <sz val="12.0"/>
      </rPr>
      <t>钻石</t>
    </r>
    <r>
      <rPr>
        <rFont val="Microsoft JhengHei"/>
        <color rgb="FF000000"/>
        <sz val="12.0"/>
      </rPr>
      <t>7</t>
    </r>
  </si>
  <si>
    <t>10x鑽石7</t>
  </si>
  <si>
    <t>10x Diamond 7</t>
  </si>
  <si>
    <t>at2_032</t>
  </si>
  <si>
    <t>爆爆豬</t>
  </si>
  <si>
    <t>Piggy Boom</t>
  </si>
  <si>
    <t>註記:slot+其他類遊戲共34隻，新增1款</t>
  </si>
  <si>
    <t>at2_051</t>
  </si>
  <si>
    <t>百福金獅</t>
  </si>
  <si>
    <t>100x Lions7</t>
  </si>
  <si>
    <t>at2_053</t>
  </si>
  <si>
    <t>寵物樂園</t>
  </si>
  <si>
    <t>Puffy Paradise</t>
  </si>
  <si>
    <t>at2_054</t>
  </si>
  <si>
    <t>Doggy Vacation</t>
  </si>
  <si>
    <t>at2_055</t>
  </si>
  <si>
    <t>福娃報喜</t>
  </si>
  <si>
    <t>Lucky Doll</t>
  </si>
  <si>
    <t>at2_056</t>
  </si>
  <si>
    <t>惡龍寶藏</t>
  </si>
  <si>
    <t>Treasure of Dragon</t>
  </si>
  <si>
    <t>at2_057</t>
  </si>
  <si>
    <t>金爆魚蝦蟹</t>
  </si>
  <si>
    <t>Fish Prawn Crab</t>
  </si>
  <si>
    <t>at2_058</t>
  </si>
  <si>
    <t>三仙聚寶盆</t>
  </si>
  <si>
    <t>Fu Lu Shou</t>
  </si>
  <si>
    <t>at2_062</t>
  </si>
  <si>
    <t>瑪雅黃金城</t>
  </si>
  <si>
    <t>Maya Golden City</t>
  </si>
  <si>
    <t>at2_063</t>
  </si>
  <si>
    <t>財神麻將</t>
  </si>
  <si>
    <t>MahJong God</t>
  </si>
  <si>
    <t>at2_048</t>
  </si>
  <si>
    <t>银行抢匪</t>
  </si>
  <si>
    <t>Bank Robbery</t>
  </si>
  <si>
    <t>v</t>
  </si>
  <si>
    <t>at2_030</t>
  </si>
  <si>
    <t>Chill Fishing</t>
  </si>
  <si>
    <t>at2_017</t>
  </si>
  <si>
    <t>Insect Master</t>
  </si>
  <si>
    <t>at2_018</t>
  </si>
  <si>
    <t>祖瑪龍</t>
  </si>
  <si>
    <t>Dragon Zuma</t>
  </si>
  <si>
    <t>at2_012</t>
  </si>
  <si>
    <t>海盜捕魚</t>
  </si>
  <si>
    <t>Pirates Fishing</t>
  </si>
  <si>
    <t>at2_020</t>
  </si>
  <si>
    <t>祖瑪榮耀</t>
  </si>
  <si>
    <t>Zuma's Honor</t>
  </si>
  <si>
    <t>at2_052</t>
  </si>
  <si>
    <t>龍爺放魚</t>
  </si>
  <si>
    <t>LongYa Fishing</t>
  </si>
  <si>
    <t>at2_060</t>
  </si>
  <si>
    <t>海盜搶魚</t>
  </si>
  <si>
    <t>Captain Fishing</t>
  </si>
  <si>
    <t>slot(老虎機)</t>
  </si>
  <si>
    <t>中英泰越以外統一英文</t>
  </si>
  <si>
    <t>阿拉丁神燈</t>
  </si>
  <si>
    <t>Aladdin's Lamp</t>
  </si>
  <si>
    <t>đè n c của Aladdin</t>
  </si>
  <si>
    <t>海盜寶藏</t>
  </si>
  <si>
    <t>Pirate Treasure</t>
  </si>
  <si>
    <t>Kho báu hải t tặc</t>
  </si>
  <si>
    <t>Monkey King</t>
  </si>
  <si>
    <t>Tề thiên đại thánh</t>
  </si>
  <si>
    <t>Good Fortune</t>
  </si>
  <si>
    <t>Màu sắc may mắn</t>
  </si>
  <si>
    <t>Legend Of Hou Yi</t>
  </si>
  <si>
    <t>Hậu Duệ mặt trời</t>
  </si>
  <si>
    <t>眾神</t>
  </si>
  <si>
    <t>Greek Gods</t>
  </si>
  <si>
    <t>Các vị thần</t>
  </si>
  <si>
    <t>Flame Phoenix</t>
  </si>
  <si>
    <t>Phượng hoàng lửa</t>
  </si>
  <si>
    <t>Cleopatra II</t>
  </si>
  <si>
    <t>Nữ hoàng ai cập</t>
  </si>
  <si>
    <t>五神獸</t>
  </si>
  <si>
    <t>5 Divine Beasts</t>
  </si>
  <si>
    <t>Năm yêu quái</t>
  </si>
  <si>
    <t>贏多多</t>
  </si>
  <si>
    <t>WIN WIN WIN</t>
  </si>
  <si>
    <t>Thắng nhiều</t>
  </si>
  <si>
    <t>註記:slot+其他類遊戲共26隻，新增七龍珠、海賊王2款</t>
  </si>
  <si>
    <t>野蠻世界</t>
  </si>
  <si>
    <t>Huga</t>
  </si>
  <si>
    <t>Thế Giới Hoang Dã</t>
  </si>
  <si>
    <t>Bộ ba chú Khỉ</t>
  </si>
  <si>
    <t>海洋派對</t>
  </si>
  <si>
    <t>Ocean Party</t>
  </si>
  <si>
    <t>Bữa tiệc Đại Dương</t>
  </si>
  <si>
    <t>新火鳳凰</t>
  </si>
  <si>
    <t>New Flame Phoenix</t>
  </si>
  <si>
    <t>Phượng hoàng lửa mới</t>
  </si>
  <si>
    <t>百變熊貓</t>
  </si>
  <si>
    <t>Cute Panda</t>
  </si>
  <si>
    <t>Vui cùng Gấu trúc</t>
  </si>
  <si>
    <t>山海誌異</t>
  </si>
  <si>
    <t>Shanhaizhiyi</t>
  </si>
  <si>
    <t>Sơn Hải Chí Dị</t>
  </si>
  <si>
    <t>Shanghai Nights</t>
  </si>
  <si>
    <t>Đêm Thượng Hải</t>
  </si>
  <si>
    <t>蔬果精靈</t>
  </si>
  <si>
    <t>Ooblets</t>
  </si>
  <si>
    <t>Ma thuật trái cây</t>
  </si>
  <si>
    <t>王者之劍</t>
  </si>
  <si>
    <t>Legend Of The Sword</t>
  </si>
  <si>
    <t>Thanh Kiếm Vương Gỉa</t>
  </si>
  <si>
    <t>Treasure Bowl</t>
  </si>
  <si>
    <t>Tụ Bảo Bồn</t>
  </si>
  <si>
    <t>Eye of Egypt</t>
  </si>
  <si>
    <t>mắt của ai cập</t>
  </si>
  <si>
    <t>五福臨門</t>
  </si>
  <si>
    <t>Five Blessings</t>
  </si>
  <si>
    <t>Ngũ Phúc Lâm Môn</t>
  </si>
  <si>
    <t>七龙珠</t>
  </si>
  <si>
    <t>七龍珠</t>
  </si>
  <si>
    <t>DRAGON BALL</t>
  </si>
  <si>
    <t>Bảy Viên Ngọc Rồng</t>
  </si>
  <si>
    <t>海贼王</t>
  </si>
  <si>
    <t>海賊王</t>
  </si>
  <si>
    <t>ONE PIECE</t>
  </si>
  <si>
    <t>Vua Hải Tặc</t>
  </si>
  <si>
    <t>fish(魚機)</t>
  </si>
  <si>
    <t>Săn cá vua Rồng</t>
  </si>
  <si>
    <t>海王捕魚</t>
  </si>
  <si>
    <t>Aquaman Fishing</t>
  </si>
  <si>
    <t>Vua biển bắn cá</t>
  </si>
  <si>
    <t>遊戲素材</t>
  </si>
  <si>
    <t>Pop Rocks</t>
  </si>
  <si>
    <t>一本萬利</t>
  </si>
  <si>
    <t>Easy Fa</t>
  </si>
  <si>
    <t>糖果瘋爆</t>
  </si>
  <si>
    <t>Candy Pop</t>
  </si>
  <si>
    <t>招財進寶</t>
  </si>
  <si>
    <t>Zhao Cai Jin Bao</t>
  </si>
  <si>
    <t>招財神獸</t>
  </si>
  <si>
    <t>The Myth</t>
  </si>
  <si>
    <t>註記:slot+其他類遊戲共27隻，新增7款</t>
  </si>
  <si>
    <t xml:space="preserve">古怪猴子5000倍	</t>
  </si>
  <si>
    <t>古怪猴子5000倍</t>
  </si>
  <si>
    <t>Funky Monkey x5000</t>
  </si>
  <si>
    <t>Pop Rock 2</t>
  </si>
  <si>
    <t>金獅賀歲</t>
  </si>
  <si>
    <t>Fortune Lion</t>
  </si>
  <si>
    <t>大熊貓</t>
  </si>
  <si>
    <t>Panda</t>
  </si>
  <si>
    <t>Kungfu Monkey</t>
  </si>
  <si>
    <t>年年有餘</t>
  </si>
  <si>
    <t>Nian Nian You Yu</t>
  </si>
  <si>
    <t>船長的寶藏</t>
  </si>
  <si>
    <t>Captain's Treasure</t>
  </si>
  <si>
    <t>一路發</t>
  </si>
  <si>
    <t>Always Fa</t>
  </si>
  <si>
    <t>發發發</t>
  </si>
  <si>
    <t>FaFaFa</t>
  </si>
  <si>
    <t>魔鑽</t>
  </si>
  <si>
    <t>Gemstone</t>
  </si>
  <si>
    <t>Money Tree</t>
  </si>
  <si>
    <t>Ocean World</t>
  </si>
  <si>
    <t>Super Star</t>
  </si>
  <si>
    <t>泰拳</t>
  </si>
  <si>
    <t>一本赢万利</t>
  </si>
  <si>
    <t>一本贏萬利</t>
  </si>
  <si>
    <t>Easy Fa 2</t>
  </si>
  <si>
    <t>Cai Shen</t>
  </si>
  <si>
    <t>斗转星移</t>
  </si>
  <si>
    <t>斗轉星移</t>
  </si>
  <si>
    <t>The Solar</t>
  </si>
  <si>
    <t>招财8</t>
  </si>
  <si>
    <t>招財8</t>
  </si>
  <si>
    <t>Lucky 8</t>
  </si>
  <si>
    <t>魔钻 2</t>
  </si>
  <si>
    <t>魔鑽 2</t>
  </si>
  <si>
    <t>Gem Stone</t>
  </si>
  <si>
    <t>幸运骰</t>
  </si>
  <si>
    <t>幸運骰</t>
  </si>
  <si>
    <t>Lucky Dice</t>
  </si>
  <si>
    <t>Game Code
遊戲代碼</t>
  </si>
  <si>
    <t>Game Type
遊戲類型</t>
  </si>
  <si>
    <t>zh-tw
繁中名稱</t>
  </si>
  <si>
    <t>zh-cn
簡中名稱</t>
  </si>
  <si>
    <t>en
英文名稱</t>
  </si>
  <si>
    <t>vi
越南名稱</t>
  </si>
  <si>
    <t>th
泰文名稱</t>
  </si>
  <si>
    <t>SLOT</t>
  </si>
  <si>
    <t>魔獸世界</t>
  </si>
  <si>
    <t>魔兽世界</t>
  </si>
  <si>
    <t>World of Warcraft</t>
  </si>
  <si>
    <t>狂野海盜</t>
  </si>
  <si>
    <t>狂野海盗</t>
  </si>
  <si>
    <t>Wild Pirate</t>
  </si>
  <si>
    <t>Cướp Biển Và Hoang Dã</t>
  </si>
  <si>
    <t>โจรสลัดป่าเถื่อน</t>
  </si>
  <si>
    <t>異星進化UPUP</t>
  </si>
  <si>
    <t>异星进化 UpUp</t>
  </si>
  <si>
    <t>Alien UPUP</t>
  </si>
  <si>
    <t>神鬼戰士</t>
  </si>
  <si>
    <t>神鬼战士</t>
  </si>
  <si>
    <t>Gladiator</t>
  </si>
  <si>
    <t>Chiến Binh La Mã</t>
  </si>
  <si>
    <t>นักรบผู้กล้า</t>
  </si>
  <si>
    <t>忍 Kunoichi</t>
  </si>
  <si>
    <t>祕寶探險</t>
  </si>
  <si>
    <t>秘宝探险</t>
  </si>
  <si>
    <t>AZTEC</t>
  </si>
  <si>
    <t>CHESS</t>
  </si>
  <si>
    <t>麻將大贏家</t>
  </si>
  <si>
    <t>麻将大赢家</t>
  </si>
  <si>
    <t>Mahjong Winner</t>
  </si>
  <si>
    <t>Người Thắng Lớn Mạt Chược</t>
  </si>
  <si>
    <t>เซียนไพ่นกกระจอก</t>
  </si>
  <si>
    <t>一路連發</t>
  </si>
  <si>
    <t>一路连发</t>
  </si>
  <si>
    <t>Rich 888</t>
  </si>
  <si>
    <t>翻倍金字塔</t>
  </si>
  <si>
    <t>Multiple Pyramid</t>
  </si>
  <si>
    <t>Số nhân kim tự tháp</t>
  </si>
  <si>
    <t>พีระมิดตัวคูณ</t>
  </si>
  <si>
    <t>推幣冠軍</t>
  </si>
  <si>
    <t>推币冠军</t>
  </si>
  <si>
    <t>Coin Pusher Champion</t>
  </si>
  <si>
    <t>Vô địch đẩy xu</t>
  </si>
  <si>
    <t>แชมป์ตู้ดันเหรียญ</t>
  </si>
  <si>
    <t>全部</t>
  </si>
  <si>
    <t>Product id</t>
  </si>
  <si>
    <t>gametype</t>
  </si>
  <si>
    <t>GMM3651</t>
  </si>
  <si>
    <t>StandAloneDice</t>
  </si>
  <si>
    <t>幸运骰子</t>
  </si>
  <si>
    <t>幸運骰子</t>
  </si>
  <si>
    <t>Dice</t>
  </si>
  <si>
    <t>Xúc xắc</t>
  </si>
  <si>
    <t>サイコロ</t>
  </si>
  <si>
    <t>StandAloneLimbo</t>
  </si>
  <si>
    <t>魔法边缘</t>
  </si>
  <si>
    <t>魔法邊緣</t>
  </si>
  <si>
    <t>Limbo</t>
  </si>
  <si>
    <t>リムボ</t>
  </si>
  <si>
    <t>StandAloneKeno</t>
  </si>
  <si>
    <t>万圣基诺</t>
  </si>
  <si>
    <t>萬聖基諾</t>
  </si>
  <si>
    <t>Keno</t>
  </si>
  <si>
    <t>ケノ</t>
  </si>
  <si>
    <t>StandAloneWheel</t>
  </si>
  <si>
    <t>法老转盘</t>
  </si>
  <si>
    <t>法老轉盤</t>
  </si>
  <si>
    <t>Wheel</t>
  </si>
  <si>
    <t>Cò quay</t>
  </si>
  <si>
    <t>ホイール</t>
  </si>
  <si>
    <t>StandAlonePlinko</t>
  </si>
  <si>
    <t>金刚弹珠</t>
  </si>
  <si>
    <t>金剛彈珠</t>
  </si>
  <si>
    <t>Plinko</t>
  </si>
  <si>
    <t>プリンコ</t>
  </si>
  <si>
    <t>CaribbeanBingo</t>
  </si>
  <si>
    <t>加勒比海宾果</t>
  </si>
  <si>
    <t>加勒比海賓果</t>
  </si>
  <si>
    <t>Caribbean Bingo</t>
  </si>
  <si>
    <t>Lô tô caribê</t>
  </si>
  <si>
    <t>カリブ・ビンゴ</t>
  </si>
  <si>
    <t>OdinBingo</t>
  </si>
  <si>
    <t>奥丁宾果</t>
  </si>
  <si>
    <t>奧丁賓果</t>
  </si>
  <si>
    <t>Odin Bingo</t>
  </si>
  <si>
    <t>Chơi lô tô Odin</t>
  </si>
  <si>
    <t>オーディン・ビンゴ</t>
  </si>
  <si>
    <t>CaveBingo</t>
  </si>
  <si>
    <t>洞穴宾果</t>
  </si>
  <si>
    <t>洞穴賓果</t>
  </si>
  <si>
    <t>Cave Bingo</t>
  </si>
  <si>
    <t>Lô tô hang động</t>
  </si>
  <si>
    <t>ケイブ・ビンゴ</t>
  </si>
  <si>
    <t>Steampunk</t>
  </si>
  <si>
    <t>蒸气庞克</t>
  </si>
  <si>
    <t>蒸氣龐克</t>
  </si>
  <si>
    <t>Khoa học viễn tưởng</t>
  </si>
  <si>
    <t>スチームパンク</t>
  </si>
  <si>
    <t>LostRuins</t>
  </si>
  <si>
    <t>失落遗迹</t>
  </si>
  <si>
    <t>失落遺跡</t>
  </si>
  <si>
    <t>Lost Ruins</t>
  </si>
  <si>
    <t>Di tích bị mất</t>
  </si>
  <si>
    <t>失われた遺跡</t>
  </si>
  <si>
    <t>PTG0122</t>
  </si>
  <si>
    <t>ดัมมี่</t>
  </si>
  <si>
    <t>PTG0123</t>
  </si>
  <si>
    <t>เก้าเก</t>
  </si>
  <si>
    <t>PTG0124</t>
  </si>
  <si>
    <t>ไพ่ป๊อกเด้ง</t>
  </si>
  <si>
    <t>PTG0126</t>
  </si>
  <si>
    <t>Card Ken</t>
  </si>
  <si>
    <t>ไพ่แคง</t>
  </si>
  <si>
    <t>PTG0127</t>
  </si>
  <si>
    <t>PTG0121</t>
  </si>
  <si>
    <t>越式13張</t>
  </si>
  <si>
    <t>TIEN LEN</t>
  </si>
  <si>
    <t>Bài Việt 13 lá</t>
  </si>
  <si>
    <t>PTG0042</t>
  </si>
  <si>
    <t>Beat Bullfight</t>
  </si>
  <si>
    <t>บาคาร่าห้าคน</t>
  </si>
  <si>
    <t>Ngầu hầm 5 người</t>
  </si>
  <si>
    <t>파이브니우니우</t>
  </si>
  <si>
    <t>PTG0022</t>
  </si>
  <si>
    <t>Mutual Bullfight</t>
  </si>
  <si>
    <t>ไพ่สู้วัวกระทิง</t>
  </si>
  <si>
    <t>Vua Bài Niu Niu</t>
  </si>
  <si>
    <t>무탈니우니우</t>
  </si>
  <si>
    <t>註記:棋牌類遊戲共23隻(無異動)</t>
  </si>
  <si>
    <t>PTG0013</t>
  </si>
  <si>
    <t>Versus Niu-Niu</t>
  </si>
  <si>
    <t>บาคาร่าสองคน</t>
  </si>
  <si>
    <t>Bò và gia súc</t>
  </si>
  <si>
    <t>배틀니우니우</t>
  </si>
  <si>
    <t>PTG0039</t>
  </si>
  <si>
    <t>Winning Thirteen</t>
  </si>
  <si>
    <t>เกมส์ไพ่ 3 กอง</t>
  </si>
  <si>
    <t>Binh</t>
  </si>
  <si>
    <t>13수</t>
  </si>
  <si>
    <t>PTG0062</t>
  </si>
  <si>
    <t>Fraud Jinhua</t>
  </si>
  <si>
    <t>ไพ่3ใบ</t>
  </si>
  <si>
    <t>Hoa vàng chiên</t>
  </si>
  <si>
    <t>작금화</t>
  </si>
  <si>
    <t>PTG0037</t>
  </si>
  <si>
    <t>Texas Hold'em</t>
  </si>
  <si>
    <t>ไพ่เท็กซัส โฮลด์เอ็ม</t>
  </si>
  <si>
    <t>텍사스 홀덤</t>
  </si>
  <si>
    <t>PTG0006</t>
  </si>
  <si>
    <t>歡樂鬥地主</t>
  </si>
  <si>
    <t>Fight the Landlord</t>
  </si>
  <si>
    <t>แฮปปี้โป๊กเกอร์</t>
  </si>
  <si>
    <t>Chào mừng đến với Đấu Địa Chủ</t>
  </si>
  <si>
    <t>파이트지주</t>
  </si>
  <si>
    <t>PTG0023</t>
  </si>
  <si>
    <t>黑傑克</t>
  </si>
  <si>
    <t>Black Jack</t>
  </si>
  <si>
    <t>แบล็คแจ็ค</t>
  </si>
  <si>
    <t>Xì Dách</t>
  </si>
  <si>
    <t>블랙잭</t>
  </si>
  <si>
    <t>PTG0017</t>
  </si>
  <si>
    <t>Show Hand</t>
  </si>
  <si>
    <t>โป๊กเกอร์ โชว์แฮน</t>
  </si>
  <si>
    <t>Xì tố 2 người</t>
  </si>
  <si>
    <t>쇼핸드</t>
  </si>
  <si>
    <t>PTG0080</t>
  </si>
  <si>
    <t>搶莊牌九</t>
  </si>
  <si>
    <t>Pai Gow</t>
  </si>
  <si>
    <t>ชิงเจ้าเก้าเก</t>
  </si>
  <si>
    <t>Bài Cửu Cướp Cái</t>
  </si>
  <si>
    <t>파이구</t>
  </si>
  <si>
    <t>PTG0082</t>
  </si>
  <si>
    <t>3-card poker</t>
  </si>
  <si>
    <t>โป๊กเกอร์ ไพ่3ใบ</t>
  </si>
  <si>
    <t>Xì phé 3 lá</t>
  </si>
  <si>
    <t>3카드 포커</t>
  </si>
  <si>
    <t>PTG0061</t>
  </si>
  <si>
    <t>Spread Bullfight</t>
  </si>
  <si>
    <t>เปิดไพ่บาคาร่า</t>
  </si>
  <si>
    <t>스패래드니우니우</t>
  </si>
  <si>
    <t>PTG0084</t>
  </si>
  <si>
    <t>土豪百家樂</t>
  </si>
  <si>
    <t>Rich Baccarat</t>
  </si>
  <si>
    <t>Bài cào thổ hào 3D</t>
  </si>
  <si>
    <t>투하오 바카라</t>
  </si>
  <si>
    <t>PTG0085</t>
  </si>
  <si>
    <t>versus 2-8 bar</t>
  </si>
  <si>
    <t>ทุยถ่งจื่อ</t>
  </si>
  <si>
    <t>Mạc Chược Vui Nhộn</t>
  </si>
  <si>
    <t>배틀2-8바</t>
  </si>
  <si>
    <t>PTG0086</t>
  </si>
  <si>
    <t>Versus Mahjong</t>
  </si>
  <si>
    <t>เทพไพ่นกกระจอก 2 คน</t>
  </si>
  <si>
    <t>Mạt Chược 2 người</t>
  </si>
  <si>
    <t>배틀마작</t>
  </si>
  <si>
    <t>PTG0093</t>
  </si>
  <si>
    <t>Rivers of Blood</t>
  </si>
  <si>
    <t>โลหิตสายธาร</t>
  </si>
  <si>
    <t>Dòng Sông Máu</t>
  </si>
  <si>
    <t>혈류성하</t>
  </si>
  <si>
    <t>PTG0110</t>
  </si>
  <si>
    <t>Royal Bull-fight</t>
  </si>
  <si>
    <t>ดูไพ่บาคาร่า</t>
  </si>
  <si>
    <t>Xem Bài Niu Niu</t>
  </si>
  <si>
    <t>로얄니우니우</t>
  </si>
  <si>
    <t>Game Type</t>
  </si>
  <si>
    <t>KINDID</t>
  </si>
  <si>
    <t>Game Name</t>
  </si>
  <si>
    <t>Room Name</t>
  </si>
  <si>
    <t>Match Game</t>
  </si>
  <si>
    <t>Pok Deng</t>
  </si>
  <si>
    <t>Pok Deng Master's Room</t>
  </si>
  <si>
    <t>ป๊อกเด้ง</t>
  </si>
  <si>
    <t>Bo Deng</t>
  </si>
  <si>
    <t>Blackjack</t>
  </si>
  <si>
    <t>Blackjack Beginner's Room</t>
  </si>
  <si>
    <t>21點</t>
  </si>
  <si>
    <t>แบล็กแจ็ก</t>
  </si>
  <si>
    <t>Golden Flower</t>
  </si>
  <si>
    <t>Golden Flower Beginner's Room</t>
  </si>
  <si>
    <t>ทอดดอกไม้สีทอง</t>
  </si>
  <si>
    <t>Nổ Kim Hoa</t>
  </si>
  <si>
    <t>Bunga emas</t>
  </si>
  <si>
    <t>Texas Hold'em Beginner's Room</t>
  </si>
  <si>
    <t>ไพ่เท็กซัส</t>
  </si>
  <si>
    <t>Xì Tố</t>
  </si>
  <si>
    <t>Banker Niu-Niu</t>
  </si>
  <si>
    <t>Banker Niu-Niu Beginner's Room</t>
  </si>
  <si>
    <t>搶莊牛牛</t>
  </si>
  <si>
    <t>Banker Niu Niu</t>
  </si>
  <si>
    <t>ชิงเจ้านิวนิว</t>
  </si>
  <si>
    <t>Giành Chủ Bull Bull</t>
  </si>
  <si>
    <t>Gao Gae 2 Cards</t>
  </si>
  <si>
    <t>Gao Gae 2 Cards Beginner's Room</t>
  </si>
  <si>
    <t>เก้าเก ห้องสองใบเก</t>
  </si>
  <si>
    <t>Poker Thái Lan 2 Lá</t>
  </si>
  <si>
    <t>Kartu tinggi Thailand 2 Kartu</t>
  </si>
  <si>
    <t>註記:棋牌類遊戲共18隻(無異動)</t>
  </si>
  <si>
    <t>Paikang</t>
  </si>
  <si>
    <t>Paikang Beginner's Room</t>
  </si>
  <si>
    <t>Dummy Beginner's Room</t>
  </si>
  <si>
    <t>Domino</t>
  </si>
  <si>
    <t>Domino Beginner's Room</t>
  </si>
  <si>
    <t>โดมิโน่</t>
  </si>
  <si>
    <t>Domino Qiu Qiu</t>
  </si>
  <si>
    <t>Domino Qiu Qiu Beginner's Room</t>
  </si>
  <si>
    <t>多米諾球球</t>
  </si>
  <si>
    <t>โดมิโน่ Qiu Qiu</t>
  </si>
  <si>
    <t>Bola Domino</t>
  </si>
  <si>
    <t>Thai Texas Hold'em</t>
  </si>
  <si>
    <t>Thai Texas Hold'em Beginner's Room</t>
  </si>
  <si>
    <t>泰式德州撲克</t>
  </si>
  <si>
    <t>ไพ่เท็กซัสไทย</t>
  </si>
  <si>
    <t>Xì Tố Thái Lan</t>
  </si>
  <si>
    <t>Texas Hold'em Thailand</t>
  </si>
  <si>
    <t>Crazy Paikang</t>
  </si>
  <si>
    <t>Crazy Paikang Beginner's Room</t>
  </si>
  <si>
    <t>瘋狂派肯</t>
  </si>
  <si>
    <t>เครซี่ ไพ่แคง</t>
  </si>
  <si>
    <t>Paikang Cuồng Nhiệt</t>
  </si>
  <si>
    <t>Paikang Gila</t>
  </si>
  <si>
    <t>Teen Patti</t>
  </si>
  <si>
    <t>Teen Patti Beginner's Room</t>
  </si>
  <si>
    <t>อินเดียทอดดอกไม้สีทอง</t>
  </si>
  <si>
    <t>Nổ Kim Hoa Ấn Độ</t>
  </si>
  <si>
    <t>Bunga emas India</t>
  </si>
  <si>
    <t>Killer 13</t>
  </si>
  <si>
    <t>Killer 13 Beginner's Room</t>
  </si>
  <si>
    <t>炸彈13</t>
  </si>
  <si>
    <t>Killer13</t>
  </si>
  <si>
    <t>Tiến Lên Đếm Lá</t>
  </si>
  <si>
    <t>Catte</t>
  </si>
  <si>
    <t>Catte Beginner's Room</t>
  </si>
  <si>
    <t>Cát Tê</t>
  </si>
  <si>
    <t>Rummy</t>
  </si>
  <si>
    <t>Rummy Beginner's Room</t>
  </si>
  <si>
    <t>รัมมี่</t>
  </si>
  <si>
    <t>MP Pok Deng</t>
  </si>
  <si>
    <t>MP Pok Deng Beginner's Room</t>
  </si>
  <si>
    <t>MP ป๊อกเด้ง</t>
  </si>
  <si>
    <t>MP Bo Deng</t>
  </si>
  <si>
    <t>MP Pokdeng Card</t>
  </si>
  <si>
    <t>MP Pokdeng Card Beginner's Room</t>
  </si>
  <si>
    <t>上莊博登</t>
  </si>
  <si>
    <t>MP ไพ่ป๊อกเด้ง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</si>
</sst>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8">
    <font>
      <sz val="12.0"/>
      <color theme="1"/>
      <name val="Calibri"/>
      <scheme val="minor"/>
    </font>
    <font>
      <sz val="12.0"/>
      <color theme="1"/>
      <name val="PMingLiu"/>
    </font>
    <font>
      <color theme="1"/>
      <name val="Calibri"/>
      <scheme val="minor"/>
    </font>
    <font>
      <sz val="12.0"/>
      <color rgb="FFFF0000"/>
      <name val="PMingLiu"/>
    </font>
    <font>
      <b/>
      <sz val="16.0"/>
      <color theme="1"/>
      <name val="Calibri"/>
      <scheme val="minor"/>
    </font>
    <font/>
    <font>
      <sz val="13.0"/>
      <color theme="1"/>
      <name val="Calibri"/>
      <scheme val="minor"/>
    </font>
    <font>
      <b/>
      <sz val="15.0"/>
      <color theme="1"/>
      <name val="Calibri"/>
      <scheme val="minor"/>
    </font>
    <font>
      <b/>
      <u/>
      <sz val="14.0"/>
      <color rgb="FF0000FF"/>
      <name val="Calibri"/>
    </font>
    <font>
      <b/>
      <sz val="14.0"/>
      <color theme="1"/>
      <name val="Calibri"/>
    </font>
    <font>
      <sz val="12.0"/>
      <color theme="1"/>
      <name val="Calibri"/>
    </font>
    <font>
      <sz val="12.0"/>
      <color theme="1"/>
      <name val="Open Sans"/>
    </font>
    <font>
      <sz val="12.0"/>
      <color rgb="FF0000FF"/>
      <name val="Calibri"/>
    </font>
    <font>
      <sz val="12.0"/>
      <color rgb="FF000000"/>
      <name val="Calibri"/>
    </font>
    <font>
      <sz val="12.0"/>
      <color theme="1"/>
      <name val="Arial"/>
    </font>
    <font>
      <sz val="11.0"/>
      <color theme="1"/>
      <name val="Calibri"/>
    </font>
    <font>
      <sz val="12.0"/>
      <color theme="1"/>
      <name val="Hei"/>
    </font>
    <font>
      <b/>
      <sz val="12.0"/>
      <color theme="1"/>
      <name val="Arial"/>
    </font>
    <font>
      <sz val="11.0"/>
      <color theme="1"/>
      <name val="Arial"/>
    </font>
    <font>
      <sz val="12.0"/>
      <color theme="1"/>
      <name val="Microsoft JhengHei"/>
    </font>
    <font>
      <b/>
      <sz val="12.0"/>
      <color theme="1"/>
      <name val="Microsoft JhengHei"/>
    </font>
    <font>
      <sz val="11.0"/>
      <color theme="1"/>
      <name val="SimSun"/>
    </font>
    <font>
      <sz val="11.0"/>
      <color theme="1"/>
      <name val="Microsoft JhengHei"/>
    </font>
    <font>
      <color rgb="FF000000"/>
      <name val="Arial"/>
    </font>
    <font>
      <sz val="11.0"/>
      <color theme="1"/>
      <name val="PMingLiu"/>
    </font>
    <font>
      <color theme="1"/>
      <name val="Arial"/>
    </font>
    <font>
      <sz val="12.0"/>
      <color theme="1"/>
      <name val="MingLiu"/>
    </font>
    <font>
      <sz val="10.0"/>
      <color rgb="FF000000"/>
      <name val="Arial"/>
    </font>
    <font>
      <sz val="12.0"/>
      <color rgb="FF000000"/>
      <name val="Microsoft JhengHei"/>
    </font>
    <font>
      <sz val="10.0"/>
      <color theme="1"/>
      <name val="Arial"/>
    </font>
    <font>
      <color rgb="FFFF0000"/>
      <name val="Calibri"/>
      <scheme val="minor"/>
    </font>
    <font>
      <sz val="12.0"/>
      <color rgb="FFFF0000"/>
      <name val="Calibri"/>
    </font>
    <font>
      <b/>
      <sz val="11.0"/>
      <color theme="1"/>
      <name val="Calibri"/>
    </font>
    <font>
      <sz val="10.0"/>
      <color rgb="FFFF0000"/>
      <name val="Arial"/>
    </font>
    <font>
      <sz val="11.0"/>
      <color theme="1"/>
      <name val="MingLiu"/>
    </font>
    <font>
      <sz val="12.0"/>
      <color theme="1"/>
      <name val="Leelawadee"/>
    </font>
    <font>
      <sz val="12.0"/>
      <color theme="1"/>
      <name val="Malgun Gothic"/>
    </font>
    <font>
      <sz val="12.0"/>
      <color rgb="FFFF0000"/>
      <name val="MingLiu"/>
    </font>
    <font>
      <b/>
      <sz val="11.0"/>
      <color theme="1"/>
      <name val="Microsoft JhengHei"/>
    </font>
    <font>
      <u/>
      <color rgb="FF0000FF"/>
    </font>
    <font>
      <sz val="12.0"/>
      <color theme="1"/>
      <name val="Verdana"/>
    </font>
    <font>
      <b/>
      <sz val="11.0"/>
      <color theme="1"/>
      <name val="MingLiu"/>
    </font>
    <font>
      <u/>
      <color rgb="FF0000FF"/>
    </font>
    <font>
      <sz val="9.0"/>
      <color theme="1"/>
      <name val="Calibri"/>
    </font>
    <font>
      <sz val="9.0"/>
      <color theme="1"/>
      <name val="PMingLiu"/>
    </font>
    <font>
      <b/>
      <sz val="13.0"/>
      <color theme="1"/>
      <name val="Calibri"/>
      <scheme val="minor"/>
    </font>
    <font>
      <sz val="10.0"/>
      <color theme="1"/>
      <name val="Calibri"/>
    </font>
    <font>
      <b/>
      <sz val="11.0"/>
      <color theme="1"/>
      <name val="Calibri"/>
      <scheme val="minor"/>
    </font>
    <font>
      <sz val="11.0"/>
      <color rgb="FF000000"/>
      <name val="Arial"/>
    </font>
    <font>
      <sz val="11.0"/>
      <color rgb="FF1D1C1D"/>
      <name val="Arial"/>
    </font>
    <font>
      <b/>
      <sz val="12.0"/>
      <color theme="1"/>
      <name val="Calibri"/>
      <scheme val="minor"/>
    </font>
    <font>
      <u/>
      <color rgb="FF0000FF"/>
      <name val="Arial"/>
    </font>
    <font>
      <sz val="12.0"/>
      <color rgb="FF000000"/>
      <name val="MingLiu"/>
    </font>
    <font>
      <sz val="12.0"/>
      <color rgb="FF000000"/>
      <name val="Arial"/>
    </font>
    <font>
      <sz val="12.0"/>
      <color rgb="FFFF0000"/>
      <name val="Arial"/>
    </font>
    <font>
      <b/>
      <sz val="12.0"/>
      <color theme="1"/>
      <name val="Calibri"/>
    </font>
    <font>
      <u/>
      <color rgb="FF0000FF"/>
    </font>
    <font>
      <sz val="12.0"/>
      <color rgb="FFFF0000"/>
      <name val="Microsoft JhengHei"/>
    </font>
  </fonts>
  <fills count="21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999999"/>
        <bgColor rgb="FF999999"/>
      </patternFill>
    </fill>
    <fill>
      <patternFill patternType="solid">
        <fgColor rgb="FFFFE598"/>
        <bgColor rgb="FFFFE598"/>
      </patternFill>
    </fill>
    <fill>
      <patternFill patternType="solid">
        <fgColor rgb="FFC5E0B3"/>
        <bgColor rgb="FFC5E0B3"/>
      </patternFill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4A86E8"/>
        <bgColor rgb="FF4A86E8"/>
      </patternFill>
    </fill>
    <fill>
      <patternFill patternType="solid">
        <fgColor rgb="FFEDEDED"/>
        <bgColor rgb="FFEDEDED"/>
      </patternFill>
    </fill>
    <fill>
      <patternFill patternType="solid">
        <fgColor rgb="FFFFF2CC"/>
        <bgColor rgb="FFFFF2CC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FF0000"/>
      </bottom>
    </border>
    <border>
      <left style="thin">
        <color rgb="FF000000"/>
      </left>
      <right style="thin">
        <color rgb="FF000000"/>
      </right>
      <bottom style="thin">
        <color rgb="FFFF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88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1" numFmtId="0" xfId="0" applyAlignment="1" applyBorder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0" fillId="0" fontId="2" numFmtId="0" xfId="0" applyAlignment="1" applyFont="1">
      <alignment readingOrder="0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3" fontId="2" numFmtId="0" xfId="0" applyAlignment="1" applyBorder="1" applyFill="1" applyFont="1">
      <alignment readingOrder="0" vertical="center"/>
    </xf>
    <xf borderId="1" fillId="0" fontId="2" numFmtId="0" xfId="0" applyAlignment="1" applyBorder="1" applyFont="1">
      <alignment horizontal="center" readingOrder="0" vertical="center"/>
    </xf>
    <xf borderId="1" fillId="4" fontId="1" numFmtId="0" xfId="0" applyAlignment="1" applyBorder="1" applyFill="1" applyFont="1">
      <alignment vertical="center"/>
    </xf>
    <xf borderId="1" fillId="4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readingOrder="0" vertical="center"/>
    </xf>
    <xf borderId="0" fillId="0" fontId="1" numFmtId="0" xfId="0" applyAlignment="1" applyFont="1">
      <alignment vertical="center"/>
    </xf>
    <xf borderId="1" fillId="5" fontId="1" numFmtId="0" xfId="0" applyAlignment="1" applyBorder="1" applyFill="1" applyFont="1">
      <alignment vertical="center"/>
    </xf>
    <xf borderId="1" fillId="5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vertical="center"/>
    </xf>
    <xf borderId="1" fillId="6" fontId="1" numFmtId="0" xfId="0" applyAlignment="1" applyBorder="1" applyFill="1" applyFont="1">
      <alignment readingOrder="0" vertical="center"/>
    </xf>
    <xf borderId="1" fillId="6" fontId="1" numFmtId="0" xfId="0" applyAlignment="1" applyBorder="1" applyFont="1">
      <alignment vertical="center"/>
    </xf>
    <xf borderId="1" fillId="7" fontId="1" numFmtId="0" xfId="0" applyAlignment="1" applyBorder="1" applyFill="1" applyFont="1">
      <alignment readingOrder="0" vertical="center"/>
    </xf>
    <xf borderId="1" fillId="7" fontId="1" numFmtId="0" xfId="0" applyAlignment="1" applyBorder="1" applyFont="1">
      <alignment vertical="center"/>
    </xf>
    <xf borderId="1" fillId="8" fontId="1" numFmtId="0" xfId="0" applyAlignment="1" applyBorder="1" applyFill="1" applyFont="1">
      <alignment readingOrder="0" vertical="center"/>
    </xf>
    <xf borderId="1" fillId="8" fontId="1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2" fillId="6" fontId="4" numFmtId="0" xfId="0" applyAlignment="1" applyBorder="1" applyFont="1">
      <alignment readingOrder="0" vertical="center"/>
    </xf>
    <xf borderId="3" fillId="0" fontId="5" numFmtId="0" xfId="0" applyAlignment="1" applyBorder="1" applyFont="1">
      <alignment vertical="center"/>
    </xf>
    <xf borderId="4" fillId="9" fontId="4" numFmtId="0" xfId="0" applyAlignment="1" applyBorder="1" applyFill="1" applyFont="1">
      <alignment horizontal="center" readingOrder="0" vertical="center"/>
    </xf>
    <xf borderId="0" fillId="0" fontId="6" numFmtId="0" xfId="0" applyAlignment="1" applyFont="1">
      <alignment readingOrder="0" vertical="center"/>
    </xf>
    <xf borderId="1" fillId="0" fontId="2" numFmtId="0" xfId="0" applyAlignment="1" applyBorder="1" applyFont="1">
      <alignment vertical="center"/>
    </xf>
    <xf borderId="5" fillId="0" fontId="5" numFmtId="0" xfId="0" applyAlignment="1" applyBorder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readingOrder="0" shrinkToFit="0" vertical="center" wrapText="1"/>
    </xf>
    <xf borderId="2" fillId="0" fontId="6" numFmtId="0" xfId="0" applyAlignment="1" applyBorder="1" applyFont="1">
      <alignment vertical="center"/>
    </xf>
    <xf borderId="6" fillId="0" fontId="5" numFmtId="0" xfId="0" applyAlignment="1" applyBorder="1" applyFont="1">
      <alignment vertical="center"/>
    </xf>
    <xf borderId="4" fillId="10" fontId="4" numFmtId="0" xfId="0" applyAlignment="1" applyBorder="1" applyFill="1" applyFont="1">
      <alignment horizontal="center" readingOrder="0" vertical="center"/>
    </xf>
    <xf borderId="1" fillId="6" fontId="7" numFmtId="0" xfId="0" applyAlignment="1" applyBorder="1" applyFont="1">
      <alignment horizontal="center" readingOrder="0" vertical="center"/>
    </xf>
    <xf borderId="1" fillId="11" fontId="8" numFmtId="0" xfId="0" applyAlignment="1" applyBorder="1" applyFill="1" applyFont="1">
      <alignment horizontal="center" readingOrder="0" shrinkToFit="0" vertical="bottom" wrapText="1"/>
    </xf>
    <xf borderId="1" fillId="11" fontId="9" numFmtId="0" xfId="0" applyAlignment="1" applyBorder="1" applyFont="1">
      <alignment horizontal="center" readingOrder="0" shrinkToFit="0" vertical="bottom" wrapText="1"/>
    </xf>
    <xf borderId="1" fillId="12" fontId="10" numFmtId="0" xfId="0" applyAlignment="1" applyBorder="1" applyFill="1" applyFont="1">
      <alignment horizontal="left" shrinkToFit="0" vertical="bottom" wrapText="1"/>
    </xf>
    <xf borderId="1" fillId="0" fontId="10" numFmtId="0" xfId="0" applyAlignment="1" applyBorder="1" applyFont="1">
      <alignment horizontal="left" shrinkToFit="0" vertical="bottom" wrapText="1"/>
    </xf>
    <xf borderId="1" fillId="0" fontId="11" numFmtId="0" xfId="0" applyAlignment="1" applyBorder="1" applyFont="1">
      <alignment shrinkToFit="0" vertical="bottom" wrapText="1"/>
    </xf>
    <xf borderId="1" fillId="0" fontId="12" numFmtId="0" xfId="0" applyAlignment="1" applyBorder="1" applyFont="1">
      <alignment horizontal="left" shrinkToFit="0" vertical="bottom" wrapText="1"/>
    </xf>
    <xf borderId="1" fillId="12" fontId="13" numFmtId="0" xfId="0" applyAlignment="1" applyBorder="1" applyFont="1">
      <alignment horizontal="left" shrinkToFit="0" vertical="bottom" wrapText="1"/>
    </xf>
    <xf borderId="1" fillId="0" fontId="13" numFmtId="0" xfId="0" applyAlignment="1" applyBorder="1" applyFont="1">
      <alignment horizontal="left" shrinkToFit="0" vertical="bottom" wrapText="1"/>
    </xf>
    <xf borderId="1" fillId="12" fontId="11" numFmtId="0" xfId="0" applyAlignment="1" applyBorder="1" applyFont="1">
      <alignment shrinkToFit="0" vertical="bottom" wrapText="1"/>
    </xf>
    <xf borderId="7" fillId="0" fontId="10" numFmtId="0" xfId="0" applyAlignment="1" applyBorder="1" applyFont="1">
      <alignment horizontal="left" shrinkToFit="0" vertical="bottom" wrapText="1"/>
    </xf>
    <xf borderId="6" fillId="0" fontId="10" numFmtId="0" xfId="0" applyAlignment="1" applyBorder="1" applyFont="1">
      <alignment horizontal="left" shrinkToFit="0" vertical="bottom" wrapText="1"/>
    </xf>
    <xf borderId="6" fillId="0" fontId="12" numFmtId="0" xfId="0" applyAlignment="1" applyBorder="1" applyFont="1">
      <alignment horizontal="left" shrinkToFit="0" vertical="bottom" wrapText="1"/>
    </xf>
    <xf borderId="6" fillId="0" fontId="10" numFmtId="0" xfId="0" applyAlignment="1" applyBorder="1" applyFont="1">
      <alignment horizontal="left" vertical="center"/>
    </xf>
    <xf borderId="1" fillId="0" fontId="10" numFmtId="0" xfId="0" applyAlignment="1" applyBorder="1" applyFont="1">
      <alignment horizontal="left" shrinkToFit="0" vertical="center" wrapText="1"/>
    </xf>
    <xf borderId="1" fillId="0" fontId="10" numFmtId="0" xfId="0" applyAlignment="1" applyBorder="1" applyFont="1">
      <alignment horizontal="left" vertical="center"/>
    </xf>
    <xf borderId="1" fillId="13" fontId="11" numFmtId="0" xfId="0" applyAlignment="1" applyBorder="1" applyFill="1" applyFont="1">
      <alignment shrinkToFit="0" vertical="bottom" wrapText="1"/>
    </xf>
    <xf borderId="1" fillId="13" fontId="14" numFmtId="0" xfId="0" applyAlignment="1" applyBorder="1" applyFont="1">
      <alignment horizontal="left" shrinkToFit="0" vertical="bottom" wrapText="1"/>
    </xf>
    <xf borderId="1" fillId="0" fontId="14" numFmtId="0" xfId="0" applyAlignment="1" applyBorder="1" applyFont="1">
      <alignment horizontal="left" shrinkToFit="0" vertical="bottom" wrapText="1"/>
    </xf>
    <xf borderId="1" fillId="13" fontId="15" numFmtId="0" xfId="0" applyAlignment="1" applyBorder="1" applyFont="1">
      <alignment shrinkToFit="0" vertical="bottom" wrapText="1"/>
    </xf>
    <xf borderId="8" fillId="0" fontId="10" numFmtId="0" xfId="0" applyAlignment="1" applyBorder="1" applyFont="1">
      <alignment horizontal="left" shrinkToFit="0" vertical="bottom" wrapText="1"/>
    </xf>
    <xf borderId="8" fillId="0" fontId="10" numFmtId="0" xfId="0" applyAlignment="1" applyBorder="1" applyFont="1">
      <alignment horizontal="left" vertical="center"/>
    </xf>
    <xf borderId="1" fillId="13" fontId="16" numFmtId="0" xfId="0" applyAlignment="1" applyBorder="1" applyFont="1">
      <alignment shrinkToFit="0" vertical="bottom" wrapText="1"/>
    </xf>
    <xf borderId="1" fillId="13" fontId="14" numFmtId="0" xfId="0" applyAlignment="1" applyBorder="1" applyFont="1">
      <alignment shrinkToFit="0" vertical="bottom" wrapText="1"/>
    </xf>
    <xf borderId="1" fillId="0" fontId="14" numFmtId="0" xfId="0" applyAlignment="1" applyBorder="1" applyFont="1">
      <alignment horizontal="center" shrinkToFit="0" vertical="center" wrapText="1"/>
    </xf>
    <xf borderId="1" fillId="0" fontId="16" numFmtId="0" xfId="0" applyAlignment="1" applyBorder="1" applyFont="1">
      <alignment shrinkToFit="0" vertical="bottom" wrapText="1"/>
    </xf>
    <xf borderId="1" fillId="0" fontId="10" numFmtId="0" xfId="0" applyAlignment="1" applyBorder="1" applyFont="1">
      <alignment horizontal="center" readingOrder="0" shrinkToFit="0" vertical="bottom" wrapText="1"/>
    </xf>
    <xf borderId="1" fillId="0" fontId="14" numFmtId="0" xfId="0" applyAlignment="1" applyBorder="1" applyFont="1">
      <alignment shrinkToFit="0" vertical="bottom" wrapText="1"/>
    </xf>
    <xf borderId="1" fillId="12" fontId="14" numFmtId="0" xfId="0" applyAlignment="1" applyBorder="1" applyFont="1">
      <alignment shrinkToFit="0" vertical="bottom" wrapText="1"/>
    </xf>
    <xf borderId="1" fillId="12" fontId="17" numFmtId="0" xfId="0" applyAlignment="1" applyBorder="1" applyFont="1">
      <alignment shrinkToFit="0" vertical="bottom" wrapText="1"/>
    </xf>
    <xf borderId="1" fillId="0" fontId="18" numFmtId="0" xfId="0" applyAlignment="1" applyBorder="1" applyFont="1">
      <alignment shrinkToFit="0" vertical="bottom" wrapText="1"/>
    </xf>
    <xf borderId="1" fillId="12" fontId="19" numFmtId="0" xfId="0" applyAlignment="1" applyBorder="1" applyFont="1">
      <alignment horizontal="left" shrinkToFit="0" vertical="bottom" wrapText="1"/>
    </xf>
    <xf borderId="1" fillId="12" fontId="14" numFmtId="0" xfId="0" applyAlignment="1" applyBorder="1" applyFont="1">
      <alignment horizontal="left" shrinkToFit="0" vertical="bottom" wrapText="1"/>
    </xf>
    <xf borderId="1" fillId="0" fontId="19" numFmtId="0" xfId="0" applyAlignment="1" applyBorder="1" applyFont="1">
      <alignment horizontal="left" shrinkToFit="0" vertical="bottom" wrapText="1"/>
    </xf>
    <xf borderId="1" fillId="0" fontId="20" numFmtId="0" xfId="0" applyAlignment="1" applyBorder="1" applyFont="1">
      <alignment horizontal="left" shrinkToFit="0" vertical="bottom" wrapText="1"/>
    </xf>
    <xf borderId="1" fillId="0" fontId="17" numFmtId="0" xfId="0" applyAlignment="1" applyBorder="1" applyFont="1">
      <alignment horizontal="left" shrinkToFit="0" vertical="bottom" wrapText="1"/>
    </xf>
    <xf borderId="1" fillId="0" fontId="21" numFmtId="0" xfId="0" applyAlignment="1" applyBorder="1" applyFont="1">
      <alignment shrinkToFit="0" vertical="bottom" wrapText="1"/>
    </xf>
    <xf borderId="1" fillId="0" fontId="22" numFmtId="0" xfId="0" applyAlignment="1" applyBorder="1" applyFont="1">
      <alignment shrinkToFit="0" vertical="bottom" wrapText="1"/>
    </xf>
    <xf borderId="1" fillId="12" fontId="19" numFmtId="0" xfId="0" applyAlignment="1" applyBorder="1" applyFont="1">
      <alignment shrinkToFit="0" vertical="bottom" wrapText="1"/>
    </xf>
    <xf borderId="1" fillId="0" fontId="23" numFmtId="0" xfId="0" applyAlignment="1" applyBorder="1" applyFont="1">
      <alignment vertical="bottom"/>
    </xf>
    <xf borderId="6" fillId="0" fontId="23" numFmtId="0" xfId="0" applyAlignment="1" applyBorder="1" applyFont="1">
      <alignment vertical="bottom"/>
    </xf>
    <xf borderId="0" fillId="1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9" fillId="14" fontId="24" numFmtId="0" xfId="0" applyAlignment="1" applyBorder="1" applyFill="1" applyFont="1">
      <alignment horizontal="center" vertical="bottom"/>
    </xf>
    <xf borderId="3" fillId="14" fontId="24" numFmtId="0" xfId="0" applyAlignment="1" applyBorder="1" applyFont="1">
      <alignment horizontal="center" vertical="bottom"/>
    </xf>
    <xf borderId="3" fillId="14" fontId="25" numFmtId="0" xfId="0" applyAlignment="1" applyBorder="1" applyFont="1">
      <alignment horizontal="center" vertical="bottom"/>
    </xf>
    <xf borderId="6" fillId="0" fontId="15" numFmtId="0" xfId="0" applyAlignment="1" applyBorder="1" applyFont="1">
      <alignment horizontal="right" vertical="bottom"/>
    </xf>
    <xf borderId="9" fillId="0" fontId="15" numFmtId="0" xfId="0" applyAlignment="1" applyBorder="1" applyFont="1">
      <alignment horizontal="right" vertical="bottom"/>
    </xf>
    <xf borderId="9" fillId="0" fontId="24" numFmtId="0" xfId="0" applyAlignment="1" applyBorder="1" applyFont="1">
      <alignment vertical="bottom"/>
    </xf>
    <xf borderId="9" fillId="0" fontId="25" numFmtId="0" xfId="0" applyAlignment="1" applyBorder="1" applyFont="1">
      <alignment vertical="bottom"/>
    </xf>
    <xf borderId="9" fillId="0" fontId="15" numFmtId="0" xfId="0" applyAlignment="1" applyBorder="1" applyFont="1">
      <alignment vertical="bottom"/>
    </xf>
    <xf borderId="6" fillId="15" fontId="15" numFmtId="0" xfId="0" applyAlignment="1" applyBorder="1" applyFill="1" applyFont="1">
      <alignment horizontal="right" vertical="bottom"/>
    </xf>
    <xf borderId="9" fillId="15" fontId="15" numFmtId="0" xfId="0" applyAlignment="1" applyBorder="1" applyFont="1">
      <alignment horizontal="right" vertical="bottom"/>
    </xf>
    <xf borderId="9" fillId="15" fontId="24" numFmtId="0" xfId="0" applyAlignment="1" applyBorder="1" applyFont="1">
      <alignment vertical="bottom"/>
    </xf>
    <xf borderId="9" fillId="15" fontId="25" numFmtId="0" xfId="0" applyAlignment="1" applyBorder="1" applyFont="1">
      <alignment vertical="bottom"/>
    </xf>
    <xf borderId="9" fillId="15" fontId="15" numFmtId="0" xfId="0" applyAlignment="1" applyBorder="1" applyFont="1">
      <alignment vertical="bottom"/>
    </xf>
    <xf borderId="0" fillId="15" fontId="2" numFmtId="0" xfId="0" applyAlignment="1" applyFont="1">
      <alignment readingOrder="0" vertical="center"/>
    </xf>
    <xf borderId="0" fillId="15" fontId="2" numFmtId="0" xfId="0" applyAlignment="1" applyFont="1">
      <alignment vertical="center"/>
    </xf>
    <xf borderId="6" fillId="16" fontId="15" numFmtId="0" xfId="0" applyAlignment="1" applyBorder="1" applyFill="1" applyFont="1">
      <alignment horizontal="right" vertical="bottom"/>
    </xf>
    <xf borderId="9" fillId="16" fontId="15" numFmtId="0" xfId="0" applyAlignment="1" applyBorder="1" applyFont="1">
      <alignment horizontal="right" vertical="bottom"/>
    </xf>
    <xf borderId="9" fillId="16" fontId="25" numFmtId="0" xfId="0" applyAlignment="1" applyBorder="1" applyFont="1">
      <alignment vertical="bottom"/>
    </xf>
    <xf borderId="9" fillId="16" fontId="15" numFmtId="0" xfId="0" applyAlignment="1" applyBorder="1" applyFont="1">
      <alignment vertical="bottom"/>
    </xf>
    <xf borderId="0" fillId="16" fontId="2" numFmtId="0" xfId="0" applyAlignment="1" applyFont="1">
      <alignment readingOrder="0" vertical="center"/>
    </xf>
    <xf borderId="0" fillId="16" fontId="2" numFmtId="0" xfId="0" applyAlignment="1" applyFont="1">
      <alignment vertical="center"/>
    </xf>
    <xf borderId="9" fillId="16" fontId="24" numFmtId="0" xfId="0" applyAlignment="1" applyBorder="1" applyFont="1">
      <alignment vertical="bottom"/>
    </xf>
    <xf borderId="2" fillId="14" fontId="14" numFmtId="0" xfId="0" applyAlignment="1" applyBorder="1" applyFont="1">
      <alignment horizontal="center" shrinkToFit="0" vertical="bottom" wrapText="1"/>
    </xf>
    <xf borderId="10" fillId="0" fontId="5" numFmtId="0" xfId="0" applyAlignment="1" applyBorder="1" applyFont="1">
      <alignment vertical="center"/>
    </xf>
    <xf borderId="2" fillId="13" fontId="14" numFmtId="0" xfId="0" applyAlignment="1" applyBorder="1" applyFont="1">
      <alignment horizontal="center" shrinkToFit="0" vertical="bottom" wrapText="1"/>
    </xf>
    <xf borderId="2" fillId="17" fontId="14" numFmtId="0" xfId="0" applyAlignment="1" applyBorder="1" applyFill="1" applyFont="1">
      <alignment horizontal="center" shrinkToFit="0" vertical="bottom" wrapText="1"/>
    </xf>
    <xf borderId="2" fillId="7" fontId="14" numFmtId="0" xfId="0" applyAlignment="1" applyBorder="1" applyFont="1">
      <alignment horizontal="center" shrinkToFit="0" vertical="bottom" wrapText="1"/>
    </xf>
    <xf borderId="2" fillId="6" fontId="14" numFmtId="0" xfId="0" applyAlignment="1" applyBorder="1" applyFont="1">
      <alignment horizontal="center" shrinkToFit="0" vertical="bottom" wrapText="1"/>
    </xf>
    <xf borderId="2" fillId="18" fontId="14" numFmtId="0" xfId="0" applyAlignment="1" applyBorder="1" applyFill="1" applyFont="1">
      <alignment horizontal="center" shrinkToFit="0" vertical="bottom" wrapText="1"/>
    </xf>
    <xf borderId="1" fillId="14" fontId="26" numFmtId="0" xfId="0" applyAlignment="1" applyBorder="1" applyFont="1">
      <alignment horizontal="center" shrinkToFit="0" vertical="bottom" wrapText="1"/>
    </xf>
    <xf borderId="1" fillId="13" fontId="26" numFmtId="0" xfId="0" applyAlignment="1" applyBorder="1" applyFont="1">
      <alignment horizontal="center" shrinkToFit="0" vertical="bottom" wrapText="1"/>
    </xf>
    <xf borderId="1" fillId="17" fontId="26" numFmtId="0" xfId="0" applyAlignment="1" applyBorder="1" applyFont="1">
      <alignment horizontal="center" shrinkToFit="0" vertical="bottom" wrapText="1"/>
    </xf>
    <xf borderId="1" fillId="7" fontId="26" numFmtId="0" xfId="0" applyAlignment="1" applyBorder="1" applyFont="1">
      <alignment horizontal="center" shrinkToFit="0" vertical="bottom" wrapText="1"/>
    </xf>
    <xf borderId="1" fillId="6" fontId="26" numFmtId="0" xfId="0" applyAlignment="1" applyBorder="1" applyFont="1">
      <alignment horizontal="center" shrinkToFit="0" vertical="bottom" wrapText="1"/>
    </xf>
    <xf borderId="1" fillId="18" fontId="26" numFmtId="0" xfId="0" applyAlignment="1" applyBorder="1" applyFont="1">
      <alignment horizontal="center" shrinkToFit="0" vertical="bottom" wrapText="1"/>
    </xf>
    <xf borderId="1" fillId="0" fontId="27" numFmtId="0" xfId="0" applyAlignment="1" applyBorder="1" applyFont="1">
      <alignment readingOrder="0" shrinkToFit="0" vertical="bottom" wrapText="1"/>
    </xf>
    <xf borderId="1" fillId="12" fontId="28" numFmtId="0" xfId="0" applyAlignment="1" applyBorder="1" applyFont="1">
      <alignment horizontal="center" shrinkToFit="0" vertical="bottom" wrapText="1"/>
    </xf>
    <xf borderId="1" fillId="12" fontId="29" numFmtId="0" xfId="0" applyAlignment="1" applyBorder="1" applyFont="1">
      <alignment readingOrder="0" shrinkToFit="0" vertical="bottom" wrapText="1"/>
    </xf>
    <xf borderId="1" fillId="12" fontId="19" numFmtId="0" xfId="0" applyAlignment="1" applyBorder="1" applyFont="1">
      <alignment horizontal="center" shrinkToFit="0" vertical="bottom" wrapText="1"/>
    </xf>
    <xf borderId="1" fillId="12" fontId="29" numFmtId="0" xfId="0" applyAlignment="1" applyBorder="1" applyFont="1">
      <alignment horizontal="center" shrinkToFit="0" vertical="bottom" wrapText="1"/>
    </xf>
    <xf borderId="1" fillId="0" fontId="29" numFmtId="0" xfId="0" applyAlignment="1" applyBorder="1" applyFont="1">
      <alignment horizontal="center" shrinkToFit="0" vertical="bottom" wrapText="1"/>
    </xf>
    <xf borderId="1" fillId="0" fontId="29" numFmtId="0" xfId="0" applyAlignment="1" applyBorder="1" applyFont="1">
      <alignment readingOrder="0" shrinkToFit="0" vertical="bottom" wrapText="1"/>
    </xf>
    <xf borderId="1" fillId="0" fontId="29" numFmtId="0" xfId="0" applyAlignment="1" applyBorder="1" applyFont="1">
      <alignment shrinkToFit="0" vertical="bottom" wrapText="1"/>
    </xf>
    <xf borderId="1" fillId="12" fontId="29" numFmtId="0" xfId="0" applyAlignment="1" applyBorder="1" applyFont="1">
      <alignment shrinkToFit="0" vertical="bottom" wrapText="1"/>
    </xf>
    <xf borderId="0" fillId="14" fontId="17" numFmtId="0" xfId="0" applyAlignment="1" applyFont="1">
      <alignment horizontal="center" shrinkToFit="0" vertical="bottom" wrapText="1"/>
    </xf>
    <xf borderId="0" fillId="0" fontId="30" numFmtId="0" xfId="0" applyAlignment="1" applyFont="1">
      <alignment readingOrder="0" vertical="center"/>
    </xf>
    <xf borderId="1" fillId="11" fontId="25" numFmtId="0" xfId="0" applyAlignment="1" applyBorder="1" applyFont="1">
      <alignment vertical="center"/>
    </xf>
    <xf borderId="3" fillId="11" fontId="10" numFmtId="0" xfId="0" applyAlignment="1" applyBorder="1" applyFont="1">
      <alignment horizontal="center" vertical="center"/>
    </xf>
    <xf borderId="0" fillId="0" fontId="17" numFmtId="0" xfId="0" applyAlignment="1" applyFont="1">
      <alignment horizontal="center" shrinkToFit="0" vertical="bottom" wrapText="1"/>
    </xf>
    <xf borderId="6" fillId="0" fontId="31" numFmtId="0" xfId="0" applyAlignment="1" applyBorder="1" applyFont="1">
      <alignment horizontal="center" vertical="center"/>
    </xf>
    <xf borderId="9" fillId="12" fontId="10" numFmtId="0" xfId="0" applyAlignment="1" applyBorder="1" applyFont="1">
      <alignment horizontal="center" vertical="center"/>
    </xf>
    <xf borderId="0" fillId="19" fontId="14" numFmtId="0" xfId="0" applyAlignment="1" applyFill="1" applyFont="1">
      <alignment horizontal="center" shrinkToFit="0" vertical="bottom" wrapText="1"/>
    </xf>
    <xf borderId="9" fillId="12" fontId="10" numFmtId="0" xfId="0" applyAlignment="1" applyBorder="1" applyFont="1">
      <alignment horizontal="center" vertical="bottom"/>
    </xf>
    <xf borderId="0" fillId="15" fontId="14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19" fontId="25" numFmtId="0" xfId="0" applyAlignment="1" applyFont="1">
      <alignment vertical="bottom"/>
    </xf>
    <xf borderId="0" fillId="0" fontId="2" numFmtId="0" xfId="0" applyAlignment="1" applyFont="1">
      <alignment horizontal="center" vertical="center"/>
    </xf>
    <xf borderId="0" fillId="19" fontId="14" numFmtId="0" xfId="0" applyAlignment="1" applyFont="1">
      <alignment horizontal="center" readingOrder="0" shrinkToFit="0" vertical="bottom" wrapText="1"/>
    </xf>
    <xf borderId="1" fillId="11" fontId="32" numFmtId="0" xfId="0" applyAlignment="1" applyBorder="1" applyFont="1">
      <alignment shrinkToFit="0" vertical="bottom" wrapText="1"/>
    </xf>
    <xf borderId="1" fillId="12" fontId="33" numFmtId="0" xfId="0" applyAlignment="1" applyBorder="1" applyFont="1">
      <alignment horizontal="right" shrinkToFit="0" vertical="bottom" wrapText="1"/>
    </xf>
    <xf borderId="1" fillId="12" fontId="14" numFmtId="0" xfId="0" applyAlignment="1" applyBorder="1" applyFont="1">
      <alignment horizontal="center" shrinkToFit="0" vertical="bottom" wrapText="1"/>
    </xf>
    <xf borderId="1" fillId="12" fontId="17" numFmtId="0" xfId="0" applyAlignment="1" applyBorder="1" applyFont="1">
      <alignment horizontal="center" shrinkToFit="0" vertical="bottom" wrapText="1"/>
    </xf>
    <xf borderId="1" fillId="12" fontId="20" numFmtId="0" xfId="0" applyAlignment="1" applyBorder="1" applyFont="1">
      <alignment horizontal="center" shrinkToFit="0" vertical="center" wrapText="1"/>
    </xf>
    <xf borderId="1" fillId="0" fontId="33" numFmtId="0" xfId="0" applyAlignment="1" applyBorder="1" applyFont="1">
      <alignment horizontal="right" shrinkToFit="0" vertical="bottom" wrapText="1"/>
    </xf>
    <xf borderId="1" fillId="0" fontId="14" numFmtId="0" xfId="0" applyAlignment="1" applyBorder="1" applyFont="1">
      <alignment horizontal="center" shrinkToFit="0" vertical="bottom" wrapText="1"/>
    </xf>
    <xf borderId="1" fillId="0" fontId="20" numFmtId="0" xfId="0" applyAlignment="1" applyBorder="1" applyFont="1">
      <alignment horizontal="center" shrinkToFit="0" vertical="bottom" wrapText="1"/>
    </xf>
    <xf borderId="1" fillId="0" fontId="20" numFmtId="0" xfId="0" applyAlignment="1" applyBorder="1" applyFont="1">
      <alignment horizontal="center" shrinkToFit="0" vertical="center" wrapText="1"/>
    </xf>
    <xf borderId="1" fillId="0" fontId="17" numFmtId="0" xfId="0" applyAlignment="1" applyBorder="1" applyFont="1">
      <alignment horizontal="center" shrinkToFit="0" vertical="bottom" wrapText="1"/>
    </xf>
    <xf borderId="1" fillId="12" fontId="19" numFmtId="0" xfId="0" applyAlignment="1" applyBorder="1" applyFont="1">
      <alignment shrinkToFit="0" vertical="center" wrapText="1"/>
    </xf>
    <xf borderId="1" fillId="12" fontId="14" numFmtId="0" xfId="0" applyAlignment="1" applyBorder="1" applyFont="1">
      <alignment vertical="center"/>
    </xf>
    <xf borderId="4" fillId="0" fontId="33" numFmtId="0" xfId="0" applyAlignment="1" applyBorder="1" applyFont="1">
      <alignment horizontal="right" shrinkToFit="0" vertical="bottom" wrapText="1"/>
    </xf>
    <xf borderId="4" fillId="0" fontId="14" numFmtId="0" xfId="0" applyAlignment="1" applyBorder="1" applyFont="1">
      <alignment horizontal="center" shrinkToFit="0" vertical="bottom" wrapText="1"/>
    </xf>
    <xf borderId="4" fillId="0" fontId="20" numFmtId="0" xfId="0" applyAlignment="1" applyBorder="1" applyFont="1">
      <alignment horizontal="center" shrinkToFit="0" vertical="bottom" wrapText="1"/>
    </xf>
    <xf borderId="4" fillId="0" fontId="20" numFmtId="0" xfId="0" applyAlignment="1" applyBorder="1" applyFont="1">
      <alignment horizontal="center" shrinkToFit="0" vertical="center" wrapText="1"/>
    </xf>
    <xf borderId="4" fillId="0" fontId="14" numFmtId="0" xfId="0" applyAlignment="1" applyBorder="1" applyFont="1">
      <alignment shrinkToFit="0" vertical="bottom" wrapText="1"/>
    </xf>
    <xf borderId="11" fillId="12" fontId="14" numFmtId="0" xfId="0" applyAlignment="1" applyBorder="1" applyFont="1">
      <alignment shrinkToFit="0" vertical="bottom" wrapText="1"/>
    </xf>
    <xf borderId="1" fillId="11" fontId="34" numFmtId="0" xfId="0" applyAlignment="1" applyBorder="1" applyFont="1">
      <alignment shrinkToFit="0" vertical="bottom" wrapText="1"/>
    </xf>
    <xf borderId="1" fillId="11" fontId="15" numFmtId="0" xfId="0" applyAlignment="1" applyBorder="1" applyFont="1">
      <alignment shrinkToFit="0" vertical="bottom" wrapText="1"/>
    </xf>
    <xf borderId="1" fillId="0" fontId="19" numFmtId="0" xfId="0" applyAlignment="1" applyBorder="1" applyFont="1">
      <alignment horizontal="center" shrinkToFit="0" vertical="center" wrapText="1"/>
    </xf>
    <xf borderId="1" fillId="12" fontId="35" numFmtId="0" xfId="0" applyAlignment="1" applyBorder="1" applyFont="1">
      <alignment shrinkToFit="0" vertical="center" wrapText="1"/>
    </xf>
    <xf borderId="1" fillId="12" fontId="36" numFmtId="0" xfId="0" applyAlignment="1" applyBorder="1" applyFont="1">
      <alignment shrinkToFit="0" vertical="center" wrapText="1"/>
    </xf>
    <xf borderId="1" fillId="11" fontId="32" numFmtId="0" xfId="0" applyAlignment="1" applyBorder="1" applyFont="1">
      <alignment horizontal="center" shrinkToFit="0" vertical="bottom" wrapText="1"/>
    </xf>
    <xf borderId="1" fillId="0" fontId="33" numFmtId="1" xfId="0" applyAlignment="1" applyBorder="1" applyFont="1" applyNumberFormat="1">
      <alignment horizontal="right" shrinkToFit="0" vertical="bottom" wrapText="1"/>
    </xf>
    <xf borderId="0" fillId="0" fontId="2" numFmtId="0" xfId="0" applyAlignment="1" applyFont="1">
      <alignment readingOrder="0" shrinkToFit="0" vertical="center" wrapText="1"/>
    </xf>
    <xf borderId="1" fillId="0" fontId="37" numFmtId="0" xfId="0" applyAlignment="1" applyBorder="1" applyFont="1">
      <alignment shrinkToFit="0" vertical="bottom" wrapText="1"/>
    </xf>
    <xf borderId="1" fillId="0" fontId="31" numFmtId="0" xfId="0" applyAlignment="1" applyBorder="1" applyFont="1">
      <alignment shrinkToFit="0" vertical="bottom" wrapText="1"/>
    </xf>
    <xf borderId="0" fillId="0" fontId="17" numFmtId="0" xfId="0" applyAlignment="1" applyFont="1">
      <alignment horizontal="center" vertical="center"/>
    </xf>
    <xf borderId="0" fillId="0" fontId="17" numFmtId="49" xfId="0" applyAlignment="1" applyFont="1" applyNumberFormat="1">
      <alignment horizontal="center" vertical="center"/>
    </xf>
    <xf borderId="1" fillId="0" fontId="14" numFmtId="0" xfId="0" applyAlignment="1" applyBorder="1" applyFont="1">
      <alignment horizontal="center" shrinkToFit="0" vertical="bottom" wrapText="1"/>
    </xf>
    <xf borderId="1" fillId="0" fontId="29" numFmtId="0" xfId="0" applyAlignment="1" applyBorder="1" applyFont="1">
      <alignment horizontal="center" shrinkToFit="0" vertical="bottom" wrapText="1"/>
    </xf>
    <xf borderId="1" fillId="0" fontId="10" numFmtId="0" xfId="0" applyAlignment="1" applyBorder="1" applyFont="1">
      <alignment shrinkToFit="0" vertical="bottom" wrapText="1"/>
    </xf>
    <xf borderId="1" fillId="0" fontId="10" numFmtId="0" xfId="0" applyAlignment="1" applyBorder="1" applyFont="1">
      <alignment readingOrder="0" shrinkToFit="0" vertical="bottom" wrapText="1"/>
    </xf>
    <xf borderId="1" fillId="0" fontId="29" numFmtId="0" xfId="0" applyAlignment="1" applyBorder="1" applyFont="1">
      <alignment horizontal="center" readingOrder="0" shrinkToFit="0" vertical="bottom" wrapText="1"/>
    </xf>
    <xf borderId="1" fillId="0" fontId="10" numFmtId="49" xfId="0" applyAlignment="1" applyBorder="1" applyFont="1" applyNumberFormat="1">
      <alignment shrinkToFit="0" vertical="bottom" wrapText="1"/>
    </xf>
    <xf borderId="1" fillId="0" fontId="29" numFmtId="49" xfId="0" applyAlignment="1" applyBorder="1" applyFont="1" applyNumberFormat="1">
      <alignment horizontal="center" readingOrder="0" shrinkToFit="0" vertical="bottom" wrapText="1"/>
    </xf>
    <xf borderId="1" fillId="0" fontId="10" numFmtId="49" xfId="0" applyAlignment="1" applyBorder="1" applyFont="1" applyNumberFormat="1">
      <alignment readingOrder="0" shrinkToFit="0" vertical="bottom" wrapText="1"/>
    </xf>
    <xf borderId="1" fillId="0" fontId="14" numFmtId="0" xfId="0" applyAlignment="1" applyBorder="1" applyFont="1">
      <alignment horizontal="center" readingOrder="0" shrinkToFit="0" vertical="bottom" wrapText="1"/>
    </xf>
    <xf borderId="1" fillId="9" fontId="32" numFmtId="0" xfId="0" applyAlignment="1" applyBorder="1" applyFont="1">
      <alignment shrinkToFit="0" vertical="bottom" wrapText="1"/>
    </xf>
    <xf borderId="1" fillId="12" fontId="33" numFmtId="0" xfId="0" applyAlignment="1" applyBorder="1" applyFont="1">
      <alignment horizontal="right" readingOrder="0" shrinkToFit="0" vertical="bottom" wrapText="1"/>
    </xf>
    <xf borderId="1" fillId="0" fontId="16" numFmtId="0" xfId="0" applyAlignment="1" applyBorder="1" applyFont="1">
      <alignment readingOrder="0" shrinkToFit="0" vertical="bottom" wrapText="1"/>
    </xf>
    <xf borderId="1" fillId="0" fontId="14" numFmtId="0" xfId="0" applyAlignment="1" applyBorder="1" applyFont="1">
      <alignment readingOrder="0" shrinkToFit="0" vertical="bottom" wrapText="1"/>
    </xf>
    <xf borderId="1" fillId="12" fontId="14" numFmtId="0" xfId="0" applyAlignment="1" applyBorder="1" applyFont="1">
      <alignment readingOrder="0" shrinkToFit="0" vertical="bottom" wrapText="1"/>
    </xf>
    <xf borderId="1" fillId="11" fontId="38" numFmtId="0" xfId="0" applyAlignment="1" applyBorder="1" applyFont="1">
      <alignment shrinkToFit="0" vertical="bottom" wrapText="1"/>
    </xf>
    <xf borderId="0" fillId="0" fontId="39" numFmtId="0" xfId="0" applyAlignment="1" applyFont="1">
      <alignment horizontal="center" readingOrder="0" vertical="center"/>
    </xf>
    <xf borderId="1" fillId="11" fontId="32" numFmtId="0" xfId="0" applyAlignment="1" applyBorder="1" applyFont="1">
      <alignment horizontal="left" shrinkToFit="0" vertical="center" wrapText="1"/>
    </xf>
    <xf borderId="1" fillId="0" fontId="29" numFmtId="0" xfId="0" applyAlignment="1" applyBorder="1" applyFont="1">
      <alignment horizontal="left" shrinkToFit="0" vertical="bottom" wrapText="1"/>
    </xf>
    <xf borderId="1" fillId="0" fontId="14" numFmtId="0" xfId="0" applyAlignment="1" applyBorder="1" applyFont="1">
      <alignment horizontal="left" shrinkToFit="0" vertical="center" wrapText="1"/>
    </xf>
    <xf borderId="1" fillId="12" fontId="14" numFmtId="0" xfId="0" applyAlignment="1" applyBorder="1" applyFont="1">
      <alignment horizontal="left" shrinkToFit="0" vertical="center" wrapText="1"/>
    </xf>
    <xf borderId="1" fillId="12" fontId="20" numFmtId="0" xfId="0" applyAlignment="1" applyBorder="1" applyFont="1">
      <alignment horizontal="left" shrinkToFit="0" vertical="bottom" wrapText="1"/>
    </xf>
    <xf borderId="1" fillId="12" fontId="17" numFmtId="0" xfId="0" applyAlignment="1" applyBorder="1" applyFont="1">
      <alignment horizontal="left" shrinkToFit="0" vertical="bottom" wrapText="1"/>
    </xf>
    <xf borderId="1" fillId="0" fontId="40" numFmtId="0" xfId="0" applyAlignment="1" applyBorder="1" applyFont="1">
      <alignment horizontal="left" shrinkToFit="0" vertical="bottom" wrapText="1"/>
    </xf>
    <xf borderId="1" fillId="0" fontId="14" numFmtId="0" xfId="0" applyAlignment="1" applyBorder="1" applyFont="1">
      <alignment horizontal="left" readingOrder="0" shrinkToFit="0" vertical="center" wrapText="1"/>
    </xf>
    <xf borderId="1" fillId="0" fontId="20" numFmtId="0" xfId="0" applyAlignment="1" applyBorder="1" applyFont="1">
      <alignment horizontal="left" readingOrder="0" shrinkToFit="0" vertical="bottom" wrapText="1"/>
    </xf>
    <xf borderId="1" fillId="0" fontId="40" numFmtId="0" xfId="0" applyAlignment="1" applyBorder="1" applyFont="1">
      <alignment horizontal="left" readingOrder="0" shrinkToFit="0" vertical="bottom" wrapText="1"/>
    </xf>
    <xf borderId="1" fillId="11" fontId="41" numFmtId="0" xfId="0" applyAlignment="1" applyBorder="1" applyFont="1">
      <alignment shrinkToFit="0" vertical="bottom" wrapText="1"/>
    </xf>
    <xf borderId="1" fillId="0" fontId="29" numFmtId="0" xfId="0" applyAlignment="1" applyBorder="1" applyFont="1">
      <alignment horizontal="right" shrinkToFit="0" vertical="bottom" wrapText="1"/>
    </xf>
    <xf borderId="1" fillId="0" fontId="17" numFmtId="0" xfId="0" applyAlignment="1" applyBorder="1" applyFont="1">
      <alignment shrinkToFit="0" vertical="bottom" wrapText="1"/>
    </xf>
    <xf borderId="1" fillId="0" fontId="40" numFmtId="0" xfId="0" applyAlignment="1" applyBorder="1" applyFont="1">
      <alignment shrinkToFit="0" vertical="bottom" wrapText="1"/>
    </xf>
    <xf borderId="1" fillId="0" fontId="20" numFmtId="0" xfId="0" applyAlignment="1" applyBorder="1" applyFont="1">
      <alignment shrinkToFit="0" vertical="bottom" wrapText="1"/>
    </xf>
    <xf borderId="0" fillId="0" fontId="2" numFmtId="0" xfId="0" applyAlignment="1" applyFont="1">
      <alignment horizontal="left" vertical="center"/>
    </xf>
    <xf borderId="0" fillId="0" fontId="42" numFmtId="0" xfId="0" applyAlignment="1" applyFont="1">
      <alignment readingOrder="0" vertical="center"/>
    </xf>
    <xf borderId="1" fillId="0" fontId="32" numFmtId="0" xfId="0" applyAlignment="1" applyBorder="1" applyFont="1">
      <alignment shrinkToFit="0" vertical="bottom" wrapText="1"/>
    </xf>
    <xf borderId="1" fillId="0" fontId="24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shrinkToFit="0" vertical="bottom" wrapText="1"/>
    </xf>
    <xf borderId="1" fillId="0" fontId="43" numFmtId="0" xfId="0" applyAlignment="1" applyBorder="1" applyFont="1">
      <alignment shrinkToFit="0" vertical="center" wrapText="1"/>
    </xf>
    <xf borderId="1" fillId="0" fontId="24" numFmtId="0" xfId="0" applyAlignment="1" applyBorder="1" applyFont="1">
      <alignment vertical="center"/>
    </xf>
    <xf borderId="1" fillId="0" fontId="44" numFmtId="0" xfId="0" applyAlignment="1" applyBorder="1" applyFont="1">
      <alignment shrinkToFit="0" vertical="bottom" wrapText="1"/>
    </xf>
    <xf borderId="1" fillId="0" fontId="43" numFmtId="0" xfId="0" applyAlignment="1" applyBorder="1" applyFont="1">
      <alignment shrinkToFit="0" vertical="bottom" wrapText="1"/>
    </xf>
    <xf borderId="1" fillId="0" fontId="24" numFmtId="0" xfId="0" applyAlignment="1" applyBorder="1" applyFont="1">
      <alignment readingOrder="0" shrinkToFit="0" vertical="bottom" wrapText="1"/>
    </xf>
    <xf borderId="1" fillId="0" fontId="43" numFmtId="0" xfId="0" applyAlignment="1" applyBorder="1" applyFont="1">
      <alignment readingOrder="0" shrinkToFit="0" vertical="bottom" wrapText="1"/>
    </xf>
    <xf quotePrefix="1" borderId="1" fillId="0" fontId="24" numFmtId="0" xfId="0" applyAlignment="1" applyBorder="1" applyFont="1">
      <alignment shrinkToFit="0" vertical="bottom" wrapText="1"/>
    </xf>
    <xf borderId="1" fillId="0" fontId="19" numFmtId="0" xfId="0" applyAlignment="1" applyBorder="1" applyFont="1">
      <alignment shrinkToFit="0" vertical="center" wrapText="1"/>
    </xf>
    <xf borderId="1" fillId="12" fontId="19" numFmtId="0" xfId="0" applyAlignment="1" applyBorder="1" applyFont="1">
      <alignment horizontal="center" shrinkToFit="0" vertical="center" wrapText="1"/>
    </xf>
    <xf borderId="1" fillId="0" fontId="19" numFmtId="0" xfId="0" applyAlignment="1" applyBorder="1" applyFont="1">
      <alignment horizontal="center" shrinkToFit="0" vertical="bottom" wrapText="1"/>
    </xf>
    <xf borderId="1" fillId="0" fontId="19" numFmtId="0" xfId="0" applyAlignment="1" applyBorder="1" applyFont="1">
      <alignment shrinkToFit="0" vertical="bottom" wrapText="1"/>
    </xf>
    <xf borderId="1" fillId="0" fontId="19" numFmtId="0" xfId="0" applyAlignment="1" applyBorder="1" applyFont="1">
      <alignment horizontal="left" readingOrder="0" shrinkToFit="0" vertical="bottom" wrapText="1"/>
    </xf>
    <xf borderId="1" fillId="6" fontId="19" numFmtId="0" xfId="0" applyAlignment="1" applyBorder="1" applyFont="1">
      <alignment horizontal="left" shrinkToFit="0" vertical="bottom" wrapText="1"/>
    </xf>
    <xf borderId="1" fillId="11" fontId="15" numFmtId="0" xfId="0" applyAlignment="1" applyBorder="1" applyFont="1">
      <alignment horizontal="center" shrinkToFit="0" vertical="bottom" wrapText="1"/>
    </xf>
    <xf borderId="1" fillId="0" fontId="33" numFmtId="0" xfId="0" applyAlignment="1" applyBorder="1" applyFont="1">
      <alignment horizontal="center" shrinkToFit="0" vertical="bottom" wrapText="1"/>
    </xf>
    <xf borderId="1" fillId="0" fontId="19" numFmtId="0" xfId="0" applyAlignment="1" applyBorder="1" applyFont="1">
      <alignment horizontal="left" shrinkToFit="0" vertical="center" wrapText="1"/>
    </xf>
    <xf borderId="1" fillId="12" fontId="19" numFmtId="0" xfId="0" applyAlignment="1" applyBorder="1" applyFont="1">
      <alignment horizontal="left" shrinkToFit="0" vertical="center" wrapText="1"/>
    </xf>
    <xf borderId="1" fillId="0" fontId="33" numFmtId="0" xfId="0" applyAlignment="1" applyBorder="1" applyFont="1">
      <alignment horizontal="center" shrinkToFit="0" vertical="center" wrapText="1"/>
    </xf>
    <xf borderId="1" fillId="6" fontId="14" numFmtId="0" xfId="0" applyAlignment="1" applyBorder="1" applyFont="1">
      <alignment horizontal="left" shrinkToFit="0" vertical="center" wrapText="1"/>
    </xf>
    <xf borderId="1" fillId="11" fontId="22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horizontal="left" vertical="center"/>
    </xf>
    <xf borderId="1" fillId="0" fontId="45" numFmtId="0" xfId="0" applyAlignment="1" applyBorder="1" applyFont="1">
      <alignment horizontal="center" vertical="center"/>
    </xf>
    <xf borderId="0" fillId="0" fontId="15" numFmtId="0" xfId="0" applyAlignment="1" applyFont="1">
      <alignment vertical="bottom"/>
    </xf>
    <xf borderId="1" fillId="0" fontId="46" numFmtId="0" xfId="0" applyAlignment="1" applyBorder="1" applyFont="1">
      <alignment shrinkToFit="0" vertical="bottom" wrapText="1"/>
    </xf>
    <xf borderId="1" fillId="0" fontId="45" numFmtId="0" xfId="0" applyAlignment="1" applyBorder="1" applyFont="1">
      <alignment horizontal="center" readingOrder="0" vertical="center"/>
    </xf>
    <xf borderId="1" fillId="12" fontId="15" numFmtId="0" xfId="0" applyAlignment="1" applyBorder="1" applyFont="1">
      <alignment shrinkToFit="0" vertical="bottom" wrapText="1"/>
    </xf>
    <xf borderId="1" fillId="0" fontId="46" numFmtId="0" xfId="0" applyAlignment="1" applyBorder="1" applyFont="1">
      <alignment shrinkToFit="0" vertical="center" wrapText="1"/>
    </xf>
    <xf borderId="1" fillId="20" fontId="15" numFmtId="0" xfId="0" applyAlignment="1" applyBorder="1" applyFill="1" applyFont="1">
      <alignment shrinkToFit="0" vertical="bottom" wrapText="1"/>
    </xf>
    <xf borderId="1" fillId="12" fontId="22" numFmtId="0" xfId="0" applyAlignment="1" applyBorder="1" applyFont="1">
      <alignment readingOrder="0" shrinkToFit="0" vertical="bottom" wrapText="1"/>
    </xf>
    <xf borderId="1" fillId="12" fontId="46" numFmtId="0" xfId="0" applyAlignment="1" applyBorder="1" applyFont="1">
      <alignment shrinkToFit="0" vertical="bottom" wrapText="1"/>
    </xf>
    <xf borderId="1" fillId="11" fontId="32" numFmtId="0" xfId="0" applyAlignment="1" applyBorder="1" applyFont="1">
      <alignment readingOrder="0" shrinkToFit="0" vertical="bottom" wrapText="1"/>
    </xf>
    <xf borderId="1" fillId="12" fontId="22" numFmtId="0" xfId="0" applyAlignment="1" applyBorder="1" applyFont="1">
      <alignment shrinkToFit="0" vertical="bottom" wrapText="1"/>
    </xf>
    <xf borderId="1" fillId="0" fontId="15" numFmtId="0" xfId="0" applyAlignment="1" applyBorder="1" applyFont="1">
      <alignment vertical="center"/>
    </xf>
    <xf borderId="1" fillId="0" fontId="33" numFmtId="0" xfId="0" applyAlignment="1" applyBorder="1" applyFont="1">
      <alignment horizontal="left" shrinkToFit="0" vertical="bottom" wrapText="1"/>
    </xf>
    <xf borderId="1" fillId="0" fontId="11" numFmtId="0" xfId="0" applyAlignment="1" applyBorder="1" applyFont="1">
      <alignment horizontal="center" shrinkToFit="0" vertical="bottom" wrapText="1"/>
    </xf>
    <xf borderId="1" fillId="0" fontId="2" numFmtId="0" xfId="0" applyAlignment="1" applyBorder="1" applyFont="1">
      <alignment horizontal="center" vertical="center"/>
    </xf>
    <xf borderId="1" fillId="12" fontId="11" numFmtId="0" xfId="0" applyAlignment="1" applyBorder="1" applyFont="1">
      <alignment horizontal="center" shrinkToFit="0" vertical="bottom" wrapText="1"/>
    </xf>
    <xf borderId="1" fillId="11" fontId="32" numFmtId="0" xfId="0" applyAlignment="1" applyBorder="1" applyFont="1">
      <alignment horizontal="left" shrinkToFit="0" vertical="bottom" wrapText="1"/>
    </xf>
    <xf borderId="1" fillId="0" fontId="33" numFmtId="0" xfId="0" applyAlignment="1" applyBorder="1" applyFont="1">
      <alignment horizontal="left" readingOrder="0" shrinkToFit="0" vertical="bottom" wrapText="1"/>
    </xf>
    <xf borderId="1" fillId="0" fontId="47" numFmtId="0" xfId="0" applyAlignment="1" applyBorder="1" applyFont="1">
      <alignment horizontal="center" readingOrder="0" vertical="center"/>
    </xf>
    <xf borderId="1" fillId="0" fontId="47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0" fillId="0" fontId="47" numFmtId="0" xfId="0" applyAlignment="1" applyFont="1">
      <alignment horizontal="center" vertical="center"/>
    </xf>
    <xf borderId="1" fillId="0" fontId="10" numFmtId="0" xfId="0" applyAlignment="1" applyBorder="1" applyFont="1">
      <alignment shrinkToFit="0" vertical="top" wrapText="1"/>
    </xf>
    <xf borderId="1" fillId="0" fontId="48" numFmtId="0" xfId="0" applyAlignment="1" applyBorder="1" applyFont="1">
      <alignment shrinkToFit="0" vertical="bottom" wrapText="1"/>
    </xf>
    <xf borderId="1" fillId="0" fontId="24" numFmtId="0" xfId="0" applyAlignment="1" applyBorder="1" applyFont="1">
      <alignment shrinkToFit="0" vertical="center" wrapText="1"/>
    </xf>
    <xf borderId="1" fillId="0" fontId="49" numFmtId="0" xfId="0" applyAlignment="1" applyBorder="1" applyFont="1">
      <alignment shrinkToFit="0" vertical="bottom" wrapText="1"/>
    </xf>
    <xf borderId="1" fillId="0" fontId="33" numFmtId="0" xfId="0" applyAlignment="1" applyBorder="1" applyFont="1">
      <alignment readingOrder="0" shrinkToFit="0" vertical="bottom" wrapText="1"/>
    </xf>
    <xf borderId="1" fillId="0" fontId="50" numFmtId="0" xfId="0" applyAlignment="1" applyBorder="1" applyFont="1">
      <alignment horizontal="center" readingOrder="0" vertical="center"/>
    </xf>
    <xf borderId="1" fillId="0" fontId="33" numFmtId="0" xfId="0" applyAlignment="1" applyBorder="1" applyFont="1">
      <alignment horizontal="right" readingOrder="0" shrinkToFit="0" vertical="bottom" wrapText="1"/>
    </xf>
    <xf borderId="1" fillId="12" fontId="10" numFmtId="0" xfId="0" applyAlignment="1" applyBorder="1" applyFont="1">
      <alignment shrinkToFit="0" vertical="top" wrapText="1"/>
    </xf>
    <xf borderId="1" fillId="11" fontId="18" numFmtId="0" xfId="0" applyAlignment="1" applyBorder="1" applyFont="1">
      <alignment shrinkToFit="0" vertical="bottom" wrapText="1"/>
    </xf>
    <xf borderId="0" fillId="0" fontId="51" numFmtId="0" xfId="0" applyAlignment="1" applyFont="1">
      <alignment readingOrder="0" vertical="center"/>
    </xf>
    <xf borderId="1" fillId="12" fontId="29" numFmtId="0" xfId="0" applyAlignment="1" applyBorder="1" applyFont="1">
      <alignment horizontal="right" shrinkToFit="0" vertical="bottom" wrapText="1"/>
    </xf>
    <xf borderId="1" fillId="12" fontId="26" numFmtId="0" xfId="0" applyAlignment="1" applyBorder="1" applyFont="1">
      <alignment shrinkToFit="0" vertical="bottom" wrapText="1"/>
    </xf>
    <xf borderId="1" fillId="12" fontId="52" numFmtId="0" xfId="0" applyAlignment="1" applyBorder="1" applyFont="1">
      <alignment shrinkToFit="0" vertical="bottom" wrapText="1"/>
    </xf>
    <xf borderId="1" fillId="12" fontId="28" numFmtId="0" xfId="0" applyAlignment="1" applyBorder="1" applyFont="1">
      <alignment shrinkToFit="0" vertical="bottom" wrapText="1"/>
    </xf>
    <xf borderId="1" fillId="12" fontId="53" numFmtId="0" xfId="0" applyAlignment="1" applyBorder="1" applyFont="1">
      <alignment shrinkToFit="0" vertical="bottom" wrapText="1"/>
    </xf>
    <xf borderId="1" fillId="12" fontId="29" numFmtId="0" xfId="0" applyAlignment="1" applyBorder="1" applyFont="1">
      <alignment horizontal="right" readingOrder="0" shrinkToFit="0" vertical="bottom" wrapText="1"/>
    </xf>
    <xf borderId="1" fillId="11" fontId="29" numFmtId="0" xfId="0" applyAlignment="1" applyBorder="1" applyFont="1">
      <alignment shrinkToFit="0" vertical="bottom" wrapText="1"/>
    </xf>
    <xf borderId="1" fillId="0" fontId="54" numFmtId="0" xfId="0" applyAlignment="1" applyBorder="1" applyFont="1">
      <alignment horizontal="center" shrinkToFit="0" vertical="bottom" wrapText="1"/>
    </xf>
    <xf borderId="0" fillId="0" fontId="0" numFmtId="0" xfId="0" applyAlignment="1" applyFont="1">
      <alignment horizontal="center" vertical="center"/>
    </xf>
    <xf borderId="0" fillId="0" fontId="0" numFmtId="0" xfId="0" applyAlignment="1" applyFont="1">
      <alignment horizontal="left" vertical="center"/>
    </xf>
    <xf borderId="0" fillId="0" fontId="0" numFmtId="0" xfId="0" applyAlignment="1" applyFont="1">
      <alignment vertical="center"/>
    </xf>
    <xf borderId="1" fillId="11" fontId="55" numFmtId="0" xfId="0" applyAlignment="1" applyBorder="1" applyFont="1">
      <alignment horizontal="center" shrinkToFit="0" vertical="bottom" wrapText="1"/>
    </xf>
    <xf borderId="1" fillId="11" fontId="55" numFmtId="0" xfId="0" applyAlignment="1" applyBorder="1" applyFont="1">
      <alignment horizontal="left" shrinkToFit="0" vertical="bottom" wrapText="1"/>
    </xf>
    <xf borderId="1" fillId="11" fontId="55" numFmtId="0" xfId="0" applyAlignment="1" applyBorder="1" applyFont="1">
      <alignment shrinkToFit="0" vertical="bottom" wrapText="1"/>
    </xf>
    <xf borderId="1" fillId="11" fontId="14" numFmtId="0" xfId="0" applyAlignment="1" applyBorder="1" applyFont="1">
      <alignment shrinkToFit="0" vertical="bottom" wrapText="1"/>
    </xf>
    <xf borderId="0" fillId="0" fontId="2" numFmtId="0" xfId="0" applyAlignment="1" applyFont="1">
      <alignment horizontal="left" vertical="center"/>
    </xf>
    <xf borderId="0" fillId="0" fontId="56" numFmtId="0" xfId="0" applyAlignment="1" applyFont="1">
      <alignment horizontal="left" readingOrder="0" vertical="center"/>
    </xf>
    <xf borderId="1" fillId="12" fontId="15" numFmtId="0" xfId="0" applyAlignment="1" applyBorder="1" applyFont="1">
      <alignment horizontal="left" shrinkToFit="0" vertical="bottom" wrapText="1"/>
    </xf>
    <xf borderId="1" fillId="12" fontId="18" numFmtId="0" xfId="0" applyAlignment="1" applyBorder="1" applyFont="1">
      <alignment horizontal="left" shrinkToFit="0" vertical="bottom" wrapText="1"/>
    </xf>
    <xf borderId="1" fillId="12" fontId="15" numFmtId="0" xfId="0" applyAlignment="1" applyBorder="1" applyFont="1">
      <alignment horizontal="left" readingOrder="0" shrinkToFit="0" vertical="bottom" wrapText="1"/>
    </xf>
    <xf borderId="1" fillId="12" fontId="18" numFmtId="0" xfId="0" applyAlignment="1" applyBorder="1" applyFont="1">
      <alignment horizontal="left" readingOrder="0" shrinkToFit="0" vertical="bottom" wrapText="1"/>
    </xf>
    <xf borderId="1" fillId="0" fontId="15" numFmtId="0" xfId="0" applyAlignment="1" applyBorder="1" applyFont="1">
      <alignment horizontal="left" shrinkToFit="0" vertical="bottom" wrapText="1"/>
    </xf>
    <xf borderId="0" fillId="0" fontId="2" numFmtId="0" xfId="0" applyAlignment="1" applyFont="1">
      <alignment horizontal="center" readingOrder="0" vertical="center"/>
    </xf>
    <xf borderId="1" fillId="11" fontId="32" numFmtId="0" xfId="0" applyAlignment="1" applyBorder="1" applyFont="1">
      <alignment horizontal="center" readingOrder="0" shrinkToFit="0" vertical="bottom" wrapText="1"/>
    </xf>
    <xf borderId="0" fillId="0" fontId="2" numFmtId="0" xfId="0" applyAlignment="1" applyFont="1">
      <alignment horizontal="center" readingOrder="0" vertical="center"/>
    </xf>
    <xf borderId="1" fillId="0" fontId="32" numFmtId="0" xfId="0" applyAlignment="1" applyBorder="1" applyFont="1">
      <alignment horizontal="center" shrinkToFit="0" vertical="bottom" wrapText="1"/>
    </xf>
    <xf borderId="1" fillId="0" fontId="23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readingOrder="0" vertical="center"/>
    </xf>
    <xf borderId="1" fillId="0" fontId="1" numFmtId="0" xfId="0" applyAlignment="1" applyBorder="1" applyFont="1">
      <alignment horizontal="right" shrinkToFit="0" vertical="bottom" wrapText="1"/>
    </xf>
    <xf borderId="1" fillId="0" fontId="1" numFmtId="0" xfId="0" applyAlignment="1" applyBorder="1" applyFont="1">
      <alignment shrinkToFit="0" vertical="bottom" wrapText="1"/>
    </xf>
    <xf borderId="1" fillId="0" fontId="22" numFmtId="0" xfId="0" applyAlignment="1" applyBorder="1" applyFont="1">
      <alignment horizontal="right" shrinkToFit="0" vertical="bottom" wrapText="1"/>
    </xf>
    <xf borderId="1" fillId="12" fontId="57" numFmtId="0" xfId="0" applyAlignment="1" applyBorder="1" applyFont="1">
      <alignment shrinkToFit="0" vertical="bottom" wrapText="1"/>
    </xf>
  </cellXfs>
  <cellStyles count="1">
    <cellStyle xfId="0" name="Normal" builtinId="0"/>
  </cellStyles>
  <dxfs count="2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2lm_YqezxAXRTjM7NO_7uVshcI2HcsKI" TargetMode="External"/><Relationship Id="rId2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imagefiles.dragoonsoft.com/" TargetMode="External"/><Relationship Id="rId2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client.pragmaticplay.com/en/login/" TargetMode="External"/><Relationship Id="rId2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kxsfZ9KFycb63Gkj-jrRleNw0rwHGEdhAGWBLKA-65E/edit" TargetMode="External"/><Relationship Id="rId2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mgasia.canto.global/v/MGAssetLibrary/library?viewIndex=0" TargetMode="External"/><Relationship Id="rId2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xNDtCmoY5zngrTwo9-bnozaEMgwcgcQB" TargetMode="External"/><Relationship Id="rId2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NPJy7a5elqZVdtr7jyGxSlNrdOjTf2oA" TargetMode="External"/><Relationship Id="rId2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ropbox.com/sh/jb63i4sswb9srq4/AACajAu9K6OtGKgJglx4QQh9a/Game%20Icon%20250x250?dl=0&amp;subfolder_nav_tracking=1" TargetMode="External"/><Relationship Id="rId2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js_Xvn6AMvd6AC1jWo3dzlcjbDhewBoa?usp=drive_link" TargetMode="External"/><Relationship Id="rId2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59-w6mBp0bd6N652NmWtNRz_OATrEiKR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BgVWzDWu7yJaSs5tQLpSHjuihtW8ygWS" TargetMode="External"/><Relationship Id="rId2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folders/155MNFXO71Rex8gaOLZ1kAGUhregW-DxT" TargetMode="External"/><Relationship Id="rId2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docs.google.com/spreadsheets/d/1XtCSZ2uDbqBUb-rYhEbgvxRG1ep4h--fZcR2mKECiCs/edit?usp=drive_link" TargetMode="External"/><Relationship Id="rId3" Type="http://schemas.openxmlformats.org/officeDocument/2006/relationships/hyperlink" Target="https://docs.google.com/spreadsheets/d/1j2my77Loq-Zv4vl7ysHZWLsdoW0EUNKRjOnrRLtyE2M/edit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XtCSZ2uDbqBUb-rYhEbgvxRG1ep4h--fZcR2mKECiCs/edit?usp=drive_link" TargetMode="External"/><Relationship Id="rId2" Type="http://schemas.openxmlformats.org/officeDocument/2006/relationships/hyperlink" Target="https://docs.google.com/spreadsheets/d/1j2my77Loq-Zv4vl7ysHZWLsdoW0EUNKRjOnrRLtyE2M/edit" TargetMode="Externa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89"/>
    <col customWidth="1" min="2" max="2" width="11.0"/>
    <col customWidth="1" min="3" max="3" width="15.11"/>
    <col customWidth="1" min="4" max="4" width="12.67"/>
    <col customWidth="1" min="5" max="5" width="13.33"/>
    <col customWidth="1" min="6" max="6" width="13.78"/>
    <col customWidth="1" min="7" max="7" width="10.89"/>
    <col customWidth="1" min="8" max="8" width="12.44"/>
    <col customWidth="1" min="9" max="9" width="13.11"/>
    <col customWidth="1" min="10" max="18" width="6.78"/>
  </cols>
  <sheetData>
    <row r="1" ht="16.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I1" s="4" t="s">
        <v>7</v>
      </c>
    </row>
    <row r="2" ht="16.5" customHeight="1">
      <c r="A2" s="5" t="s">
        <v>8</v>
      </c>
      <c r="B2" s="5" t="s">
        <v>9</v>
      </c>
      <c r="C2" s="6">
        <v>75.0</v>
      </c>
      <c r="D2" s="7"/>
      <c r="E2" s="6">
        <v>75.0</v>
      </c>
      <c r="F2" s="6">
        <v>2.0</v>
      </c>
      <c r="G2" s="6">
        <f t="shared" ref="G2:G13" si="1">SUM(E2:F2)</f>
        <v>77</v>
      </c>
    </row>
    <row r="3" ht="16.5" customHeight="1">
      <c r="A3" s="5" t="s">
        <v>10</v>
      </c>
      <c r="B3" s="5" t="s">
        <v>9</v>
      </c>
      <c r="C3" s="7">
        <v>92.0</v>
      </c>
      <c r="D3" s="7">
        <v>11.0</v>
      </c>
      <c r="E3" s="6">
        <v>103.0</v>
      </c>
      <c r="F3" s="6">
        <v>7.0</v>
      </c>
      <c r="G3" s="6">
        <f t="shared" si="1"/>
        <v>110</v>
      </c>
    </row>
    <row r="4" ht="16.5" customHeight="1">
      <c r="A4" s="5" t="s">
        <v>11</v>
      </c>
      <c r="B4" s="5" t="s">
        <v>9</v>
      </c>
      <c r="C4" s="7">
        <v>24.0</v>
      </c>
      <c r="D4" s="7">
        <v>3.0</v>
      </c>
      <c r="E4" s="6">
        <v>27.0</v>
      </c>
      <c r="F4" s="6">
        <v>9.0</v>
      </c>
      <c r="G4" s="6">
        <f t="shared" si="1"/>
        <v>36</v>
      </c>
    </row>
    <row r="5" ht="16.5" customHeight="1">
      <c r="A5" s="5" t="s">
        <v>12</v>
      </c>
      <c r="B5" s="5" t="s">
        <v>9</v>
      </c>
      <c r="C5" s="6">
        <v>22.0</v>
      </c>
      <c r="D5" s="6"/>
      <c r="E5" s="6">
        <v>31.0</v>
      </c>
      <c r="F5" s="6">
        <v>0.0</v>
      </c>
      <c r="G5" s="6">
        <f t="shared" si="1"/>
        <v>31</v>
      </c>
    </row>
    <row r="6" ht="16.5" customHeight="1">
      <c r="A6" s="5" t="s">
        <v>13</v>
      </c>
      <c r="B6" s="5" t="s">
        <v>9</v>
      </c>
      <c r="C6" s="6">
        <v>31.0</v>
      </c>
      <c r="D6" s="6"/>
      <c r="E6" s="6">
        <v>25.0</v>
      </c>
      <c r="F6" s="6">
        <v>10.0</v>
      </c>
      <c r="G6" s="6">
        <f t="shared" si="1"/>
        <v>35</v>
      </c>
    </row>
    <row r="7" ht="16.5" customHeight="1">
      <c r="A7" s="5" t="s">
        <v>14</v>
      </c>
      <c r="B7" s="5" t="s">
        <v>9</v>
      </c>
      <c r="C7" s="6">
        <v>26.0</v>
      </c>
      <c r="D7" s="6"/>
      <c r="E7" s="6">
        <v>49.0</v>
      </c>
      <c r="F7" s="6">
        <v>2.0</v>
      </c>
      <c r="G7" s="6">
        <f t="shared" si="1"/>
        <v>51</v>
      </c>
    </row>
    <row r="8" ht="16.5" customHeight="1">
      <c r="A8" s="5" t="s">
        <v>15</v>
      </c>
      <c r="B8" s="5" t="s">
        <v>9</v>
      </c>
      <c r="C8" s="6">
        <v>25.0</v>
      </c>
      <c r="D8" s="6"/>
      <c r="E8" s="6">
        <v>28.0</v>
      </c>
      <c r="F8" s="6">
        <v>4.0</v>
      </c>
      <c r="G8" s="6">
        <f t="shared" si="1"/>
        <v>32</v>
      </c>
    </row>
    <row r="9" ht="16.5" customHeight="1">
      <c r="A9" s="5" t="s">
        <v>16</v>
      </c>
      <c r="B9" s="5" t="s">
        <v>9</v>
      </c>
      <c r="C9" s="7">
        <v>45.0</v>
      </c>
      <c r="D9" s="7">
        <v>4.0</v>
      </c>
      <c r="E9" s="6">
        <v>20.0</v>
      </c>
      <c r="F9" s="6">
        <v>1.0</v>
      </c>
      <c r="G9" s="6">
        <f t="shared" si="1"/>
        <v>21</v>
      </c>
    </row>
    <row r="10" ht="16.5" customHeight="1">
      <c r="A10" s="5" t="s">
        <v>17</v>
      </c>
      <c r="B10" s="5" t="s">
        <v>9</v>
      </c>
      <c r="C10" s="7">
        <v>23.0</v>
      </c>
      <c r="D10" s="7">
        <v>5.0</v>
      </c>
      <c r="E10" s="6">
        <v>34.0</v>
      </c>
      <c r="F10" s="6">
        <v>14.0</v>
      </c>
      <c r="G10" s="6">
        <f t="shared" si="1"/>
        <v>48</v>
      </c>
    </row>
    <row r="11" ht="16.5" customHeight="1">
      <c r="A11" s="5" t="s">
        <v>18</v>
      </c>
      <c r="B11" s="5" t="s">
        <v>9</v>
      </c>
      <c r="C11" s="7">
        <v>20.0</v>
      </c>
      <c r="D11" s="6"/>
      <c r="E11" s="6">
        <v>26.0</v>
      </c>
      <c r="F11" s="6">
        <v>7.0</v>
      </c>
      <c r="G11" s="6">
        <f t="shared" si="1"/>
        <v>33</v>
      </c>
    </row>
    <row r="12" ht="16.5" customHeight="1">
      <c r="A12" s="5" t="s">
        <v>19</v>
      </c>
      <c r="B12" s="5" t="s">
        <v>9</v>
      </c>
      <c r="C12" s="7">
        <v>30.0</v>
      </c>
      <c r="D12" s="7">
        <v>4.0</v>
      </c>
      <c r="E12" s="6">
        <v>22.0</v>
      </c>
      <c r="F12" s="6">
        <v>2.0</v>
      </c>
      <c r="G12" s="6">
        <f t="shared" si="1"/>
        <v>24</v>
      </c>
    </row>
    <row r="13" ht="16.5" customHeight="1">
      <c r="A13" s="5" t="s">
        <v>20</v>
      </c>
      <c r="B13" s="5" t="s">
        <v>9</v>
      </c>
      <c r="C13" s="6">
        <v>20.0</v>
      </c>
      <c r="D13" s="6"/>
      <c r="E13" s="6">
        <v>20.0</v>
      </c>
      <c r="F13" s="6">
        <v>0.0</v>
      </c>
      <c r="G13" s="6">
        <f t="shared" si="1"/>
        <v>20</v>
      </c>
    </row>
    <row r="14" ht="16.5" customHeight="1">
      <c r="A14" s="8" t="s">
        <v>21</v>
      </c>
      <c r="B14" s="5" t="s">
        <v>9</v>
      </c>
      <c r="C14" s="9">
        <v>24.0</v>
      </c>
      <c r="D14" s="9"/>
      <c r="E14" s="9">
        <v>24.0</v>
      </c>
      <c r="F14" s="9">
        <v>0.0</v>
      </c>
      <c r="G14" s="6">
        <f>E14+F14</f>
        <v>24</v>
      </c>
    </row>
    <row r="15" ht="16.5" customHeight="1">
      <c r="A15" s="10" t="s">
        <v>22</v>
      </c>
      <c r="B15" s="10" t="s">
        <v>1</v>
      </c>
      <c r="C15" s="11" t="s">
        <v>23</v>
      </c>
    </row>
    <row r="16" ht="16.5" customHeight="1">
      <c r="A16" s="5" t="s">
        <v>24</v>
      </c>
      <c r="B16" s="5" t="s">
        <v>9</v>
      </c>
      <c r="C16" s="6">
        <v>23.0</v>
      </c>
    </row>
    <row r="17" ht="16.5" customHeight="1">
      <c r="A17" s="12" t="s">
        <v>25</v>
      </c>
      <c r="B17" s="5" t="s">
        <v>9</v>
      </c>
      <c r="C17" s="6">
        <v>18.0</v>
      </c>
      <c r="D17" s="13"/>
      <c r="E17" s="13"/>
    </row>
    <row r="18" ht="16.5" customHeight="1">
      <c r="A18" s="14" t="s">
        <v>26</v>
      </c>
      <c r="B18" s="14" t="s">
        <v>1</v>
      </c>
      <c r="C18" s="15" t="s">
        <v>27</v>
      </c>
      <c r="D18" s="15" t="s">
        <v>28</v>
      </c>
      <c r="E18" s="15" t="s">
        <v>29</v>
      </c>
      <c r="F18" s="15" t="s">
        <v>30</v>
      </c>
      <c r="G18" s="15" t="s">
        <v>31</v>
      </c>
      <c r="H18" s="15" t="s">
        <v>32</v>
      </c>
      <c r="I18" s="15" t="s">
        <v>6</v>
      </c>
    </row>
    <row r="19" ht="16.5" customHeight="1">
      <c r="A19" s="5" t="s">
        <v>33</v>
      </c>
      <c r="B19" s="16" t="s">
        <v>34</v>
      </c>
      <c r="C19" s="6">
        <v>8.0</v>
      </c>
      <c r="D19" s="6">
        <v>2.0</v>
      </c>
      <c r="E19" s="6">
        <v>2.0</v>
      </c>
      <c r="F19" s="6">
        <v>2.0</v>
      </c>
      <c r="G19" s="6">
        <v>2.0</v>
      </c>
      <c r="H19" s="6">
        <v>11.0</v>
      </c>
      <c r="I19" s="5">
        <f t="shared" ref="I19:I21" si="2">SUM(C19:H19)</f>
        <v>27</v>
      </c>
    </row>
    <row r="20" ht="16.5" customHeight="1">
      <c r="A20" s="5" t="s">
        <v>35</v>
      </c>
      <c r="B20" s="16" t="s">
        <v>34</v>
      </c>
      <c r="C20" s="6">
        <v>10.0</v>
      </c>
      <c r="D20" s="6">
        <v>1.0</v>
      </c>
      <c r="E20" s="6">
        <v>1.0</v>
      </c>
      <c r="F20" s="6">
        <v>1.0</v>
      </c>
      <c r="G20" s="6">
        <v>1.0</v>
      </c>
      <c r="H20" s="6"/>
      <c r="I20" s="5">
        <f t="shared" si="2"/>
        <v>14</v>
      </c>
    </row>
    <row r="21" ht="16.5" customHeight="1">
      <c r="A21" s="5" t="s">
        <v>36</v>
      </c>
      <c r="B21" s="16" t="s">
        <v>34</v>
      </c>
      <c r="C21" s="6">
        <v>17.0</v>
      </c>
      <c r="D21" s="6">
        <v>3.0</v>
      </c>
      <c r="E21" s="6">
        <v>1.0</v>
      </c>
      <c r="F21" s="6">
        <v>1.0</v>
      </c>
      <c r="G21" s="6">
        <v>6.0</v>
      </c>
      <c r="H21" s="6"/>
      <c r="I21" s="5">
        <f t="shared" si="2"/>
        <v>28</v>
      </c>
    </row>
    <row r="22" ht="16.5" customHeight="1">
      <c r="A22" s="17" t="s">
        <v>37</v>
      </c>
      <c r="B22" s="18" t="s">
        <v>1</v>
      </c>
    </row>
    <row r="23" ht="16.5" customHeight="1">
      <c r="A23" s="12" t="s">
        <v>38</v>
      </c>
      <c r="B23" s="12" t="s">
        <v>34</v>
      </c>
    </row>
    <row r="24" ht="16.5" customHeight="1">
      <c r="A24" s="12" t="s">
        <v>39</v>
      </c>
      <c r="B24" s="12" t="s">
        <v>34</v>
      </c>
    </row>
    <row r="25" ht="16.5" customHeight="1">
      <c r="A25" s="19" t="s">
        <v>40</v>
      </c>
      <c r="B25" s="20" t="s">
        <v>1</v>
      </c>
    </row>
    <row r="26" ht="16.5" customHeight="1">
      <c r="A26" s="12" t="s">
        <v>41</v>
      </c>
      <c r="B26" s="12" t="s">
        <v>34</v>
      </c>
    </row>
    <row r="27" ht="16.5" customHeight="1">
      <c r="A27" s="21" t="s">
        <v>42</v>
      </c>
      <c r="B27" s="22" t="s">
        <v>1</v>
      </c>
    </row>
    <row r="28" ht="16.5" customHeight="1">
      <c r="A28" s="12" t="s">
        <v>43</v>
      </c>
      <c r="B28" s="12" t="s">
        <v>34</v>
      </c>
    </row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.56"/>
    <col customWidth="1" min="2" max="2" width="7.56"/>
    <col customWidth="1" min="3" max="4" width="10.33"/>
    <col customWidth="1" min="5" max="5" width="16.89"/>
    <col customWidth="1" min="6" max="6" width="17.56"/>
    <col customWidth="1" min="7" max="7" width="8.33"/>
    <col customWidth="1" min="8" max="8" width="8.0"/>
  </cols>
  <sheetData>
    <row r="1">
      <c r="A1" s="78" t="s">
        <v>663</v>
      </c>
      <c r="B1" s="79" t="s">
        <v>664</v>
      </c>
      <c r="C1" s="79" t="s">
        <v>665</v>
      </c>
      <c r="D1" s="79" t="s">
        <v>666</v>
      </c>
      <c r="E1" s="80" t="s">
        <v>667</v>
      </c>
      <c r="F1" s="79" t="s">
        <v>668</v>
      </c>
      <c r="G1" s="4" t="s">
        <v>669</v>
      </c>
    </row>
    <row r="2">
      <c r="A2" s="81">
        <v>1.0</v>
      </c>
      <c r="B2" s="82" t="s">
        <v>670</v>
      </c>
      <c r="C2" s="83" t="s">
        <v>671</v>
      </c>
      <c r="D2" s="84" t="s">
        <v>672</v>
      </c>
      <c r="E2" s="85" t="s">
        <v>673</v>
      </c>
      <c r="F2" s="85" t="s">
        <v>674</v>
      </c>
      <c r="G2" s="4" t="s">
        <v>675</v>
      </c>
      <c r="H2" s="4" t="s">
        <v>676</v>
      </c>
    </row>
    <row r="3">
      <c r="A3" s="81">
        <v>2.0</v>
      </c>
      <c r="B3" s="82" t="s">
        <v>677</v>
      </c>
      <c r="C3" s="83" t="s">
        <v>678</v>
      </c>
      <c r="D3" s="84" t="s">
        <v>679</v>
      </c>
      <c r="E3" s="85" t="s">
        <v>680</v>
      </c>
      <c r="F3" s="85" t="s">
        <v>681</v>
      </c>
      <c r="G3" s="4" t="s">
        <v>682</v>
      </c>
      <c r="H3" s="4" t="s">
        <v>683</v>
      </c>
    </row>
    <row r="4">
      <c r="A4" s="81">
        <v>3.0</v>
      </c>
      <c r="B4" s="82" t="s">
        <v>684</v>
      </c>
      <c r="C4" s="84" t="s">
        <v>685</v>
      </c>
      <c r="D4" s="84" t="s">
        <v>686</v>
      </c>
      <c r="E4" s="85" t="s">
        <v>687</v>
      </c>
      <c r="F4" s="85" t="s">
        <v>688</v>
      </c>
      <c r="G4" s="4" t="s">
        <v>682</v>
      </c>
      <c r="H4" s="4" t="s">
        <v>676</v>
      </c>
    </row>
    <row r="5">
      <c r="A5" s="81">
        <v>4.0</v>
      </c>
      <c r="B5" s="82" t="s">
        <v>689</v>
      </c>
      <c r="C5" s="83" t="s">
        <v>690</v>
      </c>
      <c r="D5" s="84" t="s">
        <v>691</v>
      </c>
      <c r="E5" s="85" t="s">
        <v>692</v>
      </c>
      <c r="F5" s="85" t="s">
        <v>693</v>
      </c>
      <c r="G5" s="4" t="s">
        <v>682</v>
      </c>
      <c r="H5" s="4" t="s">
        <v>676</v>
      </c>
    </row>
    <row r="6">
      <c r="A6" s="81">
        <v>5.0</v>
      </c>
      <c r="B6" s="82" t="s">
        <v>694</v>
      </c>
      <c r="C6" s="83" t="s">
        <v>695</v>
      </c>
      <c r="D6" s="84" t="s">
        <v>696</v>
      </c>
      <c r="E6" s="85" t="s">
        <v>697</v>
      </c>
      <c r="F6" s="85" t="s">
        <v>698</v>
      </c>
      <c r="G6" s="4" t="s">
        <v>682</v>
      </c>
      <c r="H6" s="4" t="s">
        <v>683</v>
      </c>
    </row>
    <row r="7">
      <c r="A7" s="81">
        <v>6.0</v>
      </c>
      <c r="B7" s="82" t="s">
        <v>699</v>
      </c>
      <c r="C7" s="83" t="s">
        <v>700</v>
      </c>
      <c r="D7" s="84" t="s">
        <v>700</v>
      </c>
      <c r="E7" s="85" t="s">
        <v>701</v>
      </c>
      <c r="F7" s="85" t="s">
        <v>702</v>
      </c>
      <c r="G7" s="4" t="s">
        <v>703</v>
      </c>
      <c r="H7" s="4" t="s">
        <v>704</v>
      </c>
    </row>
    <row r="8">
      <c r="A8" s="81">
        <v>7.0</v>
      </c>
      <c r="B8" s="82" t="s">
        <v>705</v>
      </c>
      <c r="C8" s="83" t="s">
        <v>706</v>
      </c>
      <c r="D8" s="84" t="s">
        <v>706</v>
      </c>
      <c r="E8" s="85" t="s">
        <v>707</v>
      </c>
      <c r="F8" s="85" t="s">
        <v>708</v>
      </c>
      <c r="G8" s="4" t="s">
        <v>703</v>
      </c>
      <c r="H8" s="4" t="s">
        <v>704</v>
      </c>
    </row>
    <row r="9">
      <c r="A9" s="81">
        <v>8.0</v>
      </c>
      <c r="B9" s="82" t="s">
        <v>709</v>
      </c>
      <c r="C9" s="83" t="s">
        <v>710</v>
      </c>
      <c r="D9" s="84" t="s">
        <v>710</v>
      </c>
      <c r="E9" s="85" t="s">
        <v>711</v>
      </c>
      <c r="F9" s="85" t="s">
        <v>712</v>
      </c>
      <c r="G9" s="4" t="s">
        <v>703</v>
      </c>
      <c r="H9" s="4" t="s">
        <v>704</v>
      </c>
    </row>
    <row r="10">
      <c r="A10" s="86">
        <v>9.0</v>
      </c>
      <c r="B10" s="87" t="s">
        <v>713</v>
      </c>
      <c r="C10" s="88" t="s">
        <v>714</v>
      </c>
      <c r="D10" s="89" t="s">
        <v>715</v>
      </c>
      <c r="E10" s="90" t="s">
        <v>716</v>
      </c>
      <c r="F10" s="90" t="s">
        <v>717</v>
      </c>
      <c r="G10" s="91" t="s">
        <v>682</v>
      </c>
      <c r="H10" s="92"/>
    </row>
    <row r="11">
      <c r="A11" s="86">
        <v>10.0</v>
      </c>
      <c r="B11" s="87" t="s">
        <v>718</v>
      </c>
      <c r="C11" s="88" t="s">
        <v>719</v>
      </c>
      <c r="D11" s="89" t="s">
        <v>720</v>
      </c>
      <c r="E11" s="90" t="s">
        <v>721</v>
      </c>
      <c r="F11" s="90" t="s">
        <v>722</v>
      </c>
      <c r="G11" s="91" t="s">
        <v>682</v>
      </c>
      <c r="H11" s="92"/>
    </row>
    <row r="12">
      <c r="A12" s="81">
        <v>11.0</v>
      </c>
      <c r="B12" s="82" t="s">
        <v>723</v>
      </c>
      <c r="C12" s="83" t="s">
        <v>724</v>
      </c>
      <c r="D12" s="84" t="s">
        <v>725</v>
      </c>
      <c r="E12" s="85" t="s">
        <v>726</v>
      </c>
      <c r="F12" s="85" t="s">
        <v>727</v>
      </c>
      <c r="G12" s="4" t="s">
        <v>675</v>
      </c>
      <c r="H12" s="4" t="s">
        <v>676</v>
      </c>
    </row>
    <row r="13">
      <c r="A13" s="81">
        <v>12.0</v>
      </c>
      <c r="B13" s="82" t="s">
        <v>728</v>
      </c>
      <c r="C13" s="83" t="s">
        <v>729</v>
      </c>
      <c r="D13" s="83" t="s">
        <v>730</v>
      </c>
      <c r="E13" s="83" t="s">
        <v>731</v>
      </c>
      <c r="F13" s="83" t="s">
        <v>732</v>
      </c>
      <c r="G13" s="4" t="s">
        <v>682</v>
      </c>
      <c r="H13" s="4" t="s">
        <v>683</v>
      </c>
    </row>
    <row r="14">
      <c r="A14" s="81">
        <v>13.0</v>
      </c>
      <c r="B14" s="82" t="s">
        <v>733</v>
      </c>
      <c r="C14" s="83" t="s">
        <v>734</v>
      </c>
      <c r="D14" s="83" t="s">
        <v>735</v>
      </c>
      <c r="E14" s="83" t="s">
        <v>736</v>
      </c>
      <c r="F14" s="83" t="s">
        <v>737</v>
      </c>
      <c r="G14" s="4" t="s">
        <v>682</v>
      </c>
      <c r="H14" s="4" t="s">
        <v>704</v>
      </c>
    </row>
    <row r="15">
      <c r="A15" s="81">
        <v>14.0</v>
      </c>
      <c r="B15" s="82" t="s">
        <v>738</v>
      </c>
      <c r="C15" s="83" t="s">
        <v>739</v>
      </c>
      <c r="D15" s="84" t="s">
        <v>740</v>
      </c>
      <c r="E15" s="85" t="s">
        <v>741</v>
      </c>
      <c r="F15" s="85" t="s">
        <v>742</v>
      </c>
      <c r="G15" s="4" t="s">
        <v>703</v>
      </c>
      <c r="H15" s="4" t="s">
        <v>704</v>
      </c>
    </row>
    <row r="16">
      <c r="A16" s="93">
        <v>15.0</v>
      </c>
      <c r="B16" s="94" t="s">
        <v>743</v>
      </c>
      <c r="C16" s="95" t="s">
        <v>744</v>
      </c>
      <c r="D16" s="95" t="s">
        <v>745</v>
      </c>
      <c r="E16" s="96" t="s">
        <v>746</v>
      </c>
      <c r="F16" s="96" t="s">
        <v>747</v>
      </c>
      <c r="G16" s="97" t="s">
        <v>703</v>
      </c>
      <c r="H16" s="98"/>
    </row>
    <row r="17">
      <c r="A17" s="93">
        <v>16.0</v>
      </c>
      <c r="B17" s="94" t="s">
        <v>748</v>
      </c>
      <c r="C17" s="99" t="s">
        <v>749</v>
      </c>
      <c r="D17" s="95" t="s">
        <v>750</v>
      </c>
      <c r="E17" s="96" t="s">
        <v>751</v>
      </c>
      <c r="F17" s="96" t="s">
        <v>752</v>
      </c>
      <c r="G17" s="97" t="s">
        <v>703</v>
      </c>
      <c r="H17" s="98"/>
    </row>
    <row r="18">
      <c r="A18" s="81">
        <v>17.0</v>
      </c>
      <c r="B18" s="82" t="s">
        <v>753</v>
      </c>
      <c r="C18" s="83" t="s">
        <v>754</v>
      </c>
      <c r="D18" s="84" t="s">
        <v>755</v>
      </c>
      <c r="E18" s="85" t="s">
        <v>756</v>
      </c>
      <c r="F18" s="85" t="s">
        <v>627</v>
      </c>
      <c r="G18" s="4" t="s">
        <v>682</v>
      </c>
      <c r="H18" s="4" t="s">
        <v>757</v>
      </c>
    </row>
    <row r="19">
      <c r="A19" s="93">
        <v>51.0</v>
      </c>
      <c r="B19" s="94" t="s">
        <v>758</v>
      </c>
      <c r="C19" s="99" t="s">
        <v>759</v>
      </c>
      <c r="D19" s="95" t="s">
        <v>760</v>
      </c>
      <c r="E19" s="96" t="s">
        <v>761</v>
      </c>
      <c r="F19" s="96" t="s">
        <v>762</v>
      </c>
      <c r="G19" s="97" t="s">
        <v>682</v>
      </c>
      <c r="H19" s="98"/>
    </row>
    <row r="20">
      <c r="A20" s="93">
        <v>52.0</v>
      </c>
      <c r="B20" s="94" t="s">
        <v>763</v>
      </c>
      <c r="C20" s="95" t="s">
        <v>764</v>
      </c>
      <c r="D20" s="95" t="s">
        <v>765</v>
      </c>
      <c r="E20" s="96" t="s">
        <v>766</v>
      </c>
      <c r="F20" s="96" t="s">
        <v>767</v>
      </c>
      <c r="G20" s="97" t="s">
        <v>682</v>
      </c>
      <c r="H20" s="98"/>
    </row>
    <row r="21">
      <c r="A21" s="93">
        <v>53.0</v>
      </c>
      <c r="B21" s="94" t="s">
        <v>768</v>
      </c>
      <c r="C21" s="99" t="s">
        <v>769</v>
      </c>
      <c r="D21" s="95" t="s">
        <v>770</v>
      </c>
      <c r="E21" s="96" t="s">
        <v>771</v>
      </c>
      <c r="F21" s="96" t="s">
        <v>772</v>
      </c>
      <c r="G21" s="97" t="s">
        <v>682</v>
      </c>
      <c r="H21" s="98"/>
    </row>
    <row r="22">
      <c r="A22" s="93">
        <v>54.0</v>
      </c>
      <c r="B22" s="94" t="s">
        <v>773</v>
      </c>
      <c r="C22" s="99" t="s">
        <v>774</v>
      </c>
      <c r="D22" s="95" t="s">
        <v>775</v>
      </c>
      <c r="E22" s="96" t="s">
        <v>776</v>
      </c>
      <c r="F22" s="96" t="s">
        <v>777</v>
      </c>
      <c r="G22" s="97" t="s">
        <v>682</v>
      </c>
      <c r="H22" s="98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.22"/>
    <col customWidth="1" min="2" max="8" width="6.78"/>
    <col customWidth="1" min="9" max="9" width="9.78"/>
    <col customWidth="1" min="10" max="10" width="6.78"/>
    <col customWidth="1" min="11" max="11" width="11.56"/>
    <col customWidth="1" min="12" max="12" width="6.78"/>
    <col customWidth="1" min="13" max="13" width="15.33"/>
    <col customWidth="1" min="14" max="26" width="6.78"/>
  </cols>
  <sheetData>
    <row r="1" ht="16.5" customHeight="1">
      <c r="A1" s="100" t="s">
        <v>629</v>
      </c>
      <c r="B1" s="101"/>
      <c r="C1" s="25"/>
      <c r="D1" s="102" t="s">
        <v>28</v>
      </c>
      <c r="E1" s="101"/>
      <c r="F1" s="25"/>
      <c r="G1" s="103" t="s">
        <v>29</v>
      </c>
      <c r="H1" s="25"/>
      <c r="I1" s="104" t="s">
        <v>30</v>
      </c>
      <c r="J1" s="25"/>
      <c r="K1" s="105" t="s">
        <v>778</v>
      </c>
      <c r="L1" s="25"/>
      <c r="M1" s="106" t="s">
        <v>32</v>
      </c>
      <c r="N1" s="25"/>
    </row>
    <row r="2" ht="16.5" customHeight="1">
      <c r="A2" s="107" t="s">
        <v>779</v>
      </c>
      <c r="B2" s="107" t="s">
        <v>780</v>
      </c>
      <c r="C2" s="107" t="s">
        <v>781</v>
      </c>
      <c r="D2" s="108" t="s">
        <v>779</v>
      </c>
      <c r="E2" s="108" t="s">
        <v>780</v>
      </c>
      <c r="F2" s="108" t="s">
        <v>781</v>
      </c>
      <c r="G2" s="109" t="s">
        <v>779</v>
      </c>
      <c r="H2" s="109" t="s">
        <v>780</v>
      </c>
      <c r="I2" s="110" t="s">
        <v>779</v>
      </c>
      <c r="J2" s="110" t="s">
        <v>780</v>
      </c>
      <c r="K2" s="111" t="s">
        <v>779</v>
      </c>
      <c r="L2" s="111" t="s">
        <v>780</v>
      </c>
      <c r="M2" s="112" t="s">
        <v>779</v>
      </c>
      <c r="N2" s="112" t="s">
        <v>780</v>
      </c>
    </row>
    <row r="3" ht="16.5" customHeight="1">
      <c r="A3" s="113" t="s">
        <v>782</v>
      </c>
      <c r="B3" s="114">
        <v>15.0</v>
      </c>
      <c r="C3" s="114" t="s">
        <v>783</v>
      </c>
      <c r="D3" s="115" t="s">
        <v>784</v>
      </c>
      <c r="E3" s="116">
        <v>15.0</v>
      </c>
      <c r="F3" s="116" t="s">
        <v>783</v>
      </c>
      <c r="G3" s="115" t="s">
        <v>785</v>
      </c>
      <c r="H3" s="117">
        <v>40.0</v>
      </c>
      <c r="I3" s="115" t="s">
        <v>786</v>
      </c>
      <c r="J3" s="117">
        <v>40.0</v>
      </c>
      <c r="K3" s="115" t="s">
        <v>787</v>
      </c>
      <c r="L3" s="117">
        <v>40.0</v>
      </c>
      <c r="M3" s="115" t="s">
        <v>788</v>
      </c>
      <c r="N3" s="118">
        <v>15.0</v>
      </c>
    </row>
    <row r="4" ht="16.5" customHeight="1">
      <c r="A4" s="113" t="s">
        <v>789</v>
      </c>
      <c r="B4" s="114">
        <v>15.0</v>
      </c>
      <c r="C4" s="114" t="s">
        <v>783</v>
      </c>
      <c r="D4" s="115" t="s">
        <v>790</v>
      </c>
      <c r="E4" s="116">
        <v>15.0</v>
      </c>
      <c r="F4" s="116" t="s">
        <v>783</v>
      </c>
      <c r="G4" s="119" t="s">
        <v>791</v>
      </c>
      <c r="H4" s="118">
        <v>40.0</v>
      </c>
      <c r="I4" s="119" t="s">
        <v>792</v>
      </c>
      <c r="J4" s="117">
        <v>40.0</v>
      </c>
      <c r="K4" s="119" t="s">
        <v>793</v>
      </c>
      <c r="L4" s="118">
        <v>25.0</v>
      </c>
      <c r="M4" s="115" t="s">
        <v>794</v>
      </c>
      <c r="N4" s="118">
        <v>15.0</v>
      </c>
    </row>
    <row r="5" ht="16.5" customHeight="1">
      <c r="A5" s="119" t="s">
        <v>795</v>
      </c>
      <c r="B5" s="116">
        <v>15.0</v>
      </c>
      <c r="C5" s="116" t="s">
        <v>796</v>
      </c>
      <c r="D5" s="120"/>
      <c r="E5" s="121"/>
      <c r="F5" s="120"/>
      <c r="G5" s="120"/>
      <c r="H5" s="120"/>
      <c r="I5" s="120"/>
      <c r="J5" s="120"/>
      <c r="K5" s="120"/>
      <c r="L5" s="120"/>
      <c r="M5" s="115" t="s">
        <v>797</v>
      </c>
      <c r="N5" s="118">
        <v>15.0</v>
      </c>
    </row>
    <row r="6" ht="16.5" customHeight="1">
      <c r="A6" s="119" t="s">
        <v>798</v>
      </c>
      <c r="B6" s="116">
        <v>15.0</v>
      </c>
      <c r="C6" s="116" t="s">
        <v>796</v>
      </c>
      <c r="D6" s="120"/>
      <c r="E6" s="121"/>
      <c r="F6" s="120"/>
      <c r="G6" s="121"/>
      <c r="H6" s="121"/>
      <c r="I6" s="121"/>
      <c r="J6" s="121"/>
      <c r="K6" s="120"/>
      <c r="L6" s="120"/>
      <c r="M6" s="115" t="s">
        <v>799</v>
      </c>
      <c r="N6" s="118">
        <v>15.0</v>
      </c>
    </row>
    <row r="7" ht="16.5" customHeight="1">
      <c r="A7" s="119" t="s">
        <v>800</v>
      </c>
      <c r="B7" s="116">
        <v>15.0</v>
      </c>
      <c r="C7" s="116" t="s">
        <v>796</v>
      </c>
      <c r="D7" s="120"/>
      <c r="E7" s="121"/>
      <c r="F7" s="120"/>
      <c r="G7" s="121"/>
      <c r="H7" s="121"/>
      <c r="I7" s="121"/>
      <c r="J7" s="121"/>
      <c r="K7" s="120"/>
      <c r="L7" s="120"/>
      <c r="M7" s="115" t="s">
        <v>801</v>
      </c>
      <c r="N7" s="118">
        <v>15.0</v>
      </c>
    </row>
    <row r="8" ht="16.5" customHeight="1">
      <c r="A8" s="119" t="s">
        <v>802</v>
      </c>
      <c r="B8" s="116">
        <v>15.0</v>
      </c>
      <c r="C8" s="116" t="s">
        <v>796</v>
      </c>
      <c r="D8" s="120"/>
      <c r="E8" s="120"/>
      <c r="F8" s="120"/>
      <c r="G8" s="121"/>
      <c r="H8" s="121"/>
      <c r="I8" s="120"/>
      <c r="J8" s="120"/>
      <c r="K8" s="120"/>
      <c r="L8" s="120"/>
      <c r="M8" s="115" t="s">
        <v>803</v>
      </c>
      <c r="N8" s="118">
        <v>15.0</v>
      </c>
    </row>
    <row r="9" ht="16.5" customHeight="1">
      <c r="A9" s="119" t="s">
        <v>804</v>
      </c>
      <c r="B9" s="116">
        <v>15.0</v>
      </c>
      <c r="C9" s="116" t="s">
        <v>796</v>
      </c>
      <c r="D9" s="120"/>
      <c r="E9" s="120"/>
      <c r="F9" s="120"/>
      <c r="G9" s="121"/>
      <c r="H9" s="121"/>
      <c r="I9" s="120"/>
      <c r="J9" s="120"/>
      <c r="K9" s="120"/>
      <c r="L9" s="120"/>
      <c r="M9" s="115" t="s">
        <v>805</v>
      </c>
      <c r="N9" s="118">
        <v>15.0</v>
      </c>
    </row>
    <row r="10" ht="16.5" customHeight="1">
      <c r="A10" s="119" t="s">
        <v>806</v>
      </c>
      <c r="B10" s="116">
        <v>15.0</v>
      </c>
      <c r="C10" s="116" t="s">
        <v>796</v>
      </c>
      <c r="D10" s="120"/>
      <c r="E10" s="120"/>
      <c r="F10" s="120"/>
      <c r="G10" s="121"/>
      <c r="H10" s="121"/>
      <c r="I10" s="121"/>
      <c r="J10" s="121"/>
      <c r="K10" s="121"/>
      <c r="L10" s="121"/>
      <c r="M10" s="115" t="s">
        <v>807</v>
      </c>
      <c r="N10" s="118">
        <v>15.0</v>
      </c>
    </row>
    <row r="11" ht="16.5" customHeight="1">
      <c r="A11" s="120"/>
      <c r="B11" s="120"/>
      <c r="C11" s="120"/>
      <c r="D11" s="121"/>
      <c r="E11" s="121"/>
      <c r="F11" s="121"/>
      <c r="G11" s="121"/>
      <c r="H11" s="121"/>
      <c r="I11" s="121"/>
      <c r="J11" s="121"/>
      <c r="K11" s="121"/>
      <c r="L11" s="121"/>
      <c r="M11" s="115" t="s">
        <v>808</v>
      </c>
      <c r="N11" s="118">
        <v>15.0</v>
      </c>
    </row>
    <row r="12" ht="16.5" customHeight="1">
      <c r="A12" s="120"/>
      <c r="B12" s="120"/>
      <c r="C12" s="120"/>
      <c r="D12" s="121"/>
      <c r="E12" s="121"/>
      <c r="F12" s="121"/>
      <c r="G12" s="121"/>
      <c r="H12" s="121"/>
      <c r="I12" s="121"/>
      <c r="J12" s="121"/>
      <c r="K12" s="121"/>
      <c r="L12" s="121"/>
      <c r="M12" s="115" t="s">
        <v>809</v>
      </c>
      <c r="N12" s="118">
        <v>15.0</v>
      </c>
    </row>
    <row r="13" ht="16.5" customHeight="1">
      <c r="A13" s="120"/>
      <c r="B13" s="120"/>
      <c r="C13" s="120"/>
      <c r="D13" s="121"/>
      <c r="E13" s="121"/>
      <c r="F13" s="121"/>
      <c r="G13" s="121"/>
      <c r="H13" s="121"/>
      <c r="I13" s="121"/>
      <c r="J13" s="121"/>
      <c r="K13" s="121"/>
      <c r="L13" s="121"/>
      <c r="M13" s="115" t="s">
        <v>810</v>
      </c>
      <c r="N13" s="118">
        <v>15.0</v>
      </c>
    </row>
    <row r="14" ht="16.5" customHeight="1"/>
    <row r="15" ht="16.5" customHeight="1"/>
    <row r="16" ht="16.5" customHeight="1"/>
    <row r="17" ht="16.5" customHeight="1"/>
    <row r="18" ht="16.5" customHeight="1"/>
    <row r="19" ht="16.5" customHeight="1"/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6">
    <mergeCell ref="A1:C1"/>
    <mergeCell ref="D1:F1"/>
    <mergeCell ref="G1:H1"/>
    <mergeCell ref="I1:J1"/>
    <mergeCell ref="K1:L1"/>
    <mergeCell ref="M1:N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8.44"/>
    <col customWidth="1" min="2" max="3" width="12.78"/>
    <col customWidth="1" min="4" max="4" width="18.44"/>
    <col customWidth="1" min="5" max="5" width="12.0"/>
    <col customWidth="1" min="6" max="6" width="22.22"/>
    <col customWidth="1" min="7" max="7" width="11.56"/>
    <col customWidth="1" min="8" max="8" width="23.89"/>
    <col customWidth="1" min="9" max="9" width="2.67"/>
    <col customWidth="1" min="12" max="12" width="13.22"/>
    <col customWidth="1" min="13" max="13" width="14.0"/>
    <col customWidth="1" min="14" max="14" width="13.22"/>
    <col customWidth="1" min="15" max="15" width="16.67"/>
    <col customWidth="1" min="16" max="16" width="13.56"/>
    <col customWidth="1" min="17" max="17" width="18.33"/>
    <col customWidth="1" min="18" max="18" width="14.67"/>
    <col customWidth="1" min="19" max="19" width="12.56"/>
    <col customWidth="1" min="20" max="20" width="11.78"/>
    <col customWidth="1" min="21" max="21" width="14.11"/>
  </cols>
  <sheetData>
    <row r="1">
      <c r="A1" s="122" t="s">
        <v>811</v>
      </c>
      <c r="G1" s="4" t="s">
        <v>812</v>
      </c>
      <c r="H1" s="123" t="s">
        <v>813</v>
      </c>
      <c r="I1" s="124"/>
      <c r="J1" s="125" t="s">
        <v>814</v>
      </c>
      <c r="K1" s="125" t="s">
        <v>815</v>
      </c>
      <c r="L1" s="125" t="s">
        <v>816</v>
      </c>
      <c r="M1" s="125" t="s">
        <v>817</v>
      </c>
      <c r="N1" s="125" t="s">
        <v>818</v>
      </c>
      <c r="O1" s="125" t="s">
        <v>819</v>
      </c>
      <c r="P1" s="125" t="s">
        <v>820</v>
      </c>
      <c r="Q1" s="125" t="s">
        <v>821</v>
      </c>
      <c r="R1" s="125" t="s">
        <v>822</v>
      </c>
      <c r="S1" s="125" t="s">
        <v>823</v>
      </c>
      <c r="T1" s="125" t="s">
        <v>824</v>
      </c>
      <c r="U1" s="125" t="s">
        <v>825</v>
      </c>
    </row>
    <row r="2">
      <c r="A2" s="126" t="s">
        <v>826</v>
      </c>
      <c r="B2" s="126" t="s">
        <v>827</v>
      </c>
      <c r="C2" s="126" t="s">
        <v>828</v>
      </c>
      <c r="D2" s="126" t="s">
        <v>829</v>
      </c>
      <c r="E2" s="126" t="s">
        <v>830</v>
      </c>
      <c r="F2" s="126" t="s">
        <v>831</v>
      </c>
      <c r="G2" s="4" t="s">
        <v>832</v>
      </c>
      <c r="H2" s="4" t="s">
        <v>833</v>
      </c>
      <c r="I2" s="127">
        <v>1.0</v>
      </c>
      <c r="J2" s="128" t="s">
        <v>833</v>
      </c>
      <c r="K2" s="128" t="s">
        <v>834</v>
      </c>
      <c r="L2" s="128" t="s">
        <v>835</v>
      </c>
      <c r="M2" s="128" t="s">
        <v>836</v>
      </c>
      <c r="N2" s="128" t="s">
        <v>837</v>
      </c>
      <c r="O2" s="128" t="s">
        <v>838</v>
      </c>
      <c r="P2" s="128" t="s">
        <v>839</v>
      </c>
      <c r="Q2" s="128" t="s">
        <v>840</v>
      </c>
      <c r="R2" s="128" t="s">
        <v>841</v>
      </c>
      <c r="S2" s="128" t="s">
        <v>839</v>
      </c>
      <c r="T2" s="128" t="s">
        <v>842</v>
      </c>
      <c r="U2" s="128" t="s">
        <v>843</v>
      </c>
    </row>
    <row r="3">
      <c r="A3" s="129">
        <v>101.0</v>
      </c>
      <c r="B3" s="129" t="s">
        <v>844</v>
      </c>
      <c r="C3" s="129" t="s">
        <v>629</v>
      </c>
      <c r="D3" s="129" t="s">
        <v>845</v>
      </c>
      <c r="E3" s="129" t="s">
        <v>846</v>
      </c>
      <c r="F3" s="129" t="s">
        <v>845</v>
      </c>
      <c r="G3" s="4" t="s">
        <v>847</v>
      </c>
      <c r="H3" s="4" t="s">
        <v>848</v>
      </c>
      <c r="I3" s="127">
        <v>2.0</v>
      </c>
      <c r="J3" s="128" t="s">
        <v>848</v>
      </c>
      <c r="K3" s="128" t="s">
        <v>849</v>
      </c>
      <c r="L3" s="128" t="s">
        <v>850</v>
      </c>
      <c r="M3" s="128" t="s">
        <v>851</v>
      </c>
      <c r="N3" s="128" t="s">
        <v>852</v>
      </c>
      <c r="O3" s="128" t="s">
        <v>853</v>
      </c>
      <c r="P3" s="128" t="s">
        <v>854</v>
      </c>
      <c r="Q3" s="128" t="s">
        <v>855</v>
      </c>
      <c r="R3" s="128" t="s">
        <v>856</v>
      </c>
      <c r="S3" s="128" t="s">
        <v>854</v>
      </c>
      <c r="T3" s="128" t="s">
        <v>857</v>
      </c>
      <c r="U3" s="128" t="s">
        <v>858</v>
      </c>
    </row>
    <row r="4">
      <c r="A4" s="129">
        <v>102.0</v>
      </c>
      <c r="B4" s="129" t="s">
        <v>859</v>
      </c>
      <c r="C4" s="129" t="s">
        <v>28</v>
      </c>
      <c r="D4" s="129" t="s">
        <v>860</v>
      </c>
      <c r="E4" s="129" t="s">
        <v>861</v>
      </c>
      <c r="F4" s="129" t="s">
        <v>860</v>
      </c>
      <c r="G4" s="4" t="s">
        <v>862</v>
      </c>
      <c r="H4" s="4" t="s">
        <v>863</v>
      </c>
      <c r="I4" s="127">
        <v>3.0</v>
      </c>
      <c r="J4" s="128" t="s">
        <v>863</v>
      </c>
      <c r="K4" s="128" t="s">
        <v>864</v>
      </c>
      <c r="L4" s="128" t="s">
        <v>865</v>
      </c>
      <c r="M4" s="128" t="s">
        <v>866</v>
      </c>
      <c r="N4" s="128" t="s">
        <v>867</v>
      </c>
      <c r="O4" s="128" t="s">
        <v>868</v>
      </c>
      <c r="P4" s="128" t="s">
        <v>869</v>
      </c>
      <c r="Q4" s="128" t="s">
        <v>870</v>
      </c>
      <c r="R4" s="128" t="s">
        <v>871</v>
      </c>
      <c r="S4" s="128" t="s">
        <v>869</v>
      </c>
      <c r="T4" s="128" t="s">
        <v>872</v>
      </c>
      <c r="U4" s="128" t="s">
        <v>873</v>
      </c>
    </row>
    <row r="5">
      <c r="A5" s="129">
        <v>103.0</v>
      </c>
      <c r="B5" s="129" t="s">
        <v>874</v>
      </c>
      <c r="C5" s="129" t="s">
        <v>29</v>
      </c>
      <c r="D5" s="129" t="s">
        <v>875</v>
      </c>
      <c r="E5" s="129" t="s">
        <v>876</v>
      </c>
      <c r="F5" s="129" t="s">
        <v>875</v>
      </c>
      <c r="G5" s="4" t="s">
        <v>877</v>
      </c>
      <c r="H5" s="4" t="s">
        <v>878</v>
      </c>
      <c r="I5" s="127">
        <v>4.0</v>
      </c>
      <c r="J5" s="128" t="s">
        <v>878</v>
      </c>
      <c r="K5" s="130" t="s">
        <v>879</v>
      </c>
      <c r="L5" s="130" t="s">
        <v>880</v>
      </c>
      <c r="M5" s="130" t="s">
        <v>881</v>
      </c>
      <c r="N5" s="130" t="s">
        <v>882</v>
      </c>
      <c r="O5" s="130" t="s">
        <v>883</v>
      </c>
      <c r="P5" s="130" t="s">
        <v>884</v>
      </c>
      <c r="Q5" s="130" t="s">
        <v>885</v>
      </c>
      <c r="R5" s="130" t="s">
        <v>886</v>
      </c>
      <c r="S5" s="130" t="s">
        <v>887</v>
      </c>
      <c r="T5" s="130" t="s">
        <v>888</v>
      </c>
      <c r="U5" s="130" t="s">
        <v>889</v>
      </c>
    </row>
    <row r="6">
      <c r="A6" s="129">
        <v>104.0</v>
      </c>
      <c r="B6" s="129" t="s">
        <v>890</v>
      </c>
      <c r="C6" s="129" t="s">
        <v>30</v>
      </c>
      <c r="D6" s="129" t="s">
        <v>891</v>
      </c>
      <c r="E6" s="129" t="s">
        <v>892</v>
      </c>
      <c r="F6" s="129" t="s">
        <v>891</v>
      </c>
      <c r="G6" s="4" t="s">
        <v>893</v>
      </c>
      <c r="H6" s="4" t="s">
        <v>894</v>
      </c>
      <c r="I6" s="127">
        <v>5.0</v>
      </c>
      <c r="J6" s="128" t="s">
        <v>894</v>
      </c>
      <c r="K6" s="130" t="s">
        <v>895</v>
      </c>
      <c r="L6" s="130" t="s">
        <v>896</v>
      </c>
      <c r="M6" s="130" t="s">
        <v>897</v>
      </c>
      <c r="N6" s="130" t="s">
        <v>898</v>
      </c>
      <c r="O6" s="130" t="s">
        <v>899</v>
      </c>
      <c r="P6" s="130" t="s">
        <v>900</v>
      </c>
      <c r="Q6" s="130" t="s">
        <v>901</v>
      </c>
      <c r="R6" s="130" t="s">
        <v>902</v>
      </c>
      <c r="S6" s="130" t="s">
        <v>903</v>
      </c>
      <c r="T6" s="130" t="s">
        <v>904</v>
      </c>
      <c r="U6" s="130" t="s">
        <v>905</v>
      </c>
    </row>
    <row r="7">
      <c r="A7" s="129">
        <v>105.0</v>
      </c>
      <c r="B7" s="129" t="s">
        <v>906</v>
      </c>
      <c r="C7" s="129" t="s">
        <v>906</v>
      </c>
      <c r="D7" s="129" t="s">
        <v>907</v>
      </c>
      <c r="E7" s="129" t="s">
        <v>908</v>
      </c>
      <c r="F7" s="129" t="s">
        <v>907</v>
      </c>
      <c r="G7" s="4" t="s">
        <v>909</v>
      </c>
      <c r="H7" s="4" t="s">
        <v>910</v>
      </c>
      <c r="I7" s="127">
        <v>6.0</v>
      </c>
      <c r="J7" s="128" t="s">
        <v>910</v>
      </c>
      <c r="K7" s="128" t="s">
        <v>911</v>
      </c>
      <c r="L7" s="128" t="s">
        <v>912</v>
      </c>
      <c r="M7" s="128" t="s">
        <v>913</v>
      </c>
      <c r="N7" s="128" t="s">
        <v>914</v>
      </c>
      <c r="O7" s="128" t="s">
        <v>915</v>
      </c>
      <c r="P7" s="128" t="s">
        <v>912</v>
      </c>
      <c r="Q7" s="128" t="s">
        <v>912</v>
      </c>
      <c r="R7" s="128" t="s">
        <v>916</v>
      </c>
      <c r="S7" s="128" t="s">
        <v>917</v>
      </c>
      <c r="T7" s="128" t="s">
        <v>918</v>
      </c>
      <c r="U7" s="128" t="s">
        <v>919</v>
      </c>
    </row>
    <row r="8">
      <c r="A8" s="129">
        <v>107.0</v>
      </c>
      <c r="B8" s="129" t="s">
        <v>920</v>
      </c>
      <c r="C8" s="129" t="s">
        <v>920</v>
      </c>
      <c r="D8" s="129" t="s">
        <v>921</v>
      </c>
      <c r="E8" s="129" t="s">
        <v>922</v>
      </c>
      <c r="F8" s="129" t="s">
        <v>921</v>
      </c>
      <c r="G8" s="4" t="s">
        <v>923</v>
      </c>
      <c r="H8" s="4" t="s">
        <v>924</v>
      </c>
      <c r="I8" s="127">
        <v>7.0</v>
      </c>
      <c r="J8" s="128" t="s">
        <v>924</v>
      </c>
      <c r="K8" s="130" t="s">
        <v>925</v>
      </c>
      <c r="L8" s="130" t="s">
        <v>926</v>
      </c>
      <c r="M8" s="130" t="s">
        <v>927</v>
      </c>
      <c r="N8" s="130" t="s">
        <v>928</v>
      </c>
      <c r="O8" s="130" t="s">
        <v>929</v>
      </c>
      <c r="P8" s="130" t="s">
        <v>926</v>
      </c>
      <c r="Q8" s="130" t="s">
        <v>926</v>
      </c>
      <c r="R8" s="130" t="s">
        <v>930</v>
      </c>
      <c r="S8" s="130" t="s">
        <v>931</v>
      </c>
      <c r="T8" s="130" t="s">
        <v>932</v>
      </c>
      <c r="U8" s="130" t="s">
        <v>933</v>
      </c>
    </row>
    <row r="9">
      <c r="A9" s="129">
        <v>108.0</v>
      </c>
      <c r="B9" s="129" t="s">
        <v>934</v>
      </c>
      <c r="C9" s="129" t="s">
        <v>934</v>
      </c>
      <c r="D9" s="129" t="s">
        <v>935</v>
      </c>
      <c r="E9" s="129" t="s">
        <v>936</v>
      </c>
      <c r="F9" s="129" t="s">
        <v>935</v>
      </c>
      <c r="G9" s="4" t="s">
        <v>937</v>
      </c>
      <c r="H9" s="4" t="s">
        <v>938</v>
      </c>
      <c r="I9" s="127">
        <v>8.0</v>
      </c>
      <c r="J9" s="128" t="s">
        <v>938</v>
      </c>
      <c r="K9" s="130" t="s">
        <v>939</v>
      </c>
      <c r="L9" s="130" t="s">
        <v>940</v>
      </c>
      <c r="M9" s="130" t="s">
        <v>941</v>
      </c>
      <c r="N9" s="130" t="s">
        <v>942</v>
      </c>
      <c r="O9" s="130" t="s">
        <v>943</v>
      </c>
      <c r="P9" s="130" t="s">
        <v>940</v>
      </c>
      <c r="Q9" s="130" t="s">
        <v>940</v>
      </c>
      <c r="R9" s="130" t="s">
        <v>944</v>
      </c>
      <c r="S9" s="130" t="s">
        <v>945</v>
      </c>
      <c r="T9" s="130" t="s">
        <v>946</v>
      </c>
      <c r="U9" s="130" t="s">
        <v>947</v>
      </c>
    </row>
    <row r="10">
      <c r="A10" s="129">
        <v>110.0</v>
      </c>
      <c r="B10" s="129" t="s">
        <v>948</v>
      </c>
      <c r="C10" s="131" t="s">
        <v>949</v>
      </c>
      <c r="D10" s="131" t="s">
        <v>950</v>
      </c>
      <c r="E10" s="131" t="s">
        <v>951</v>
      </c>
      <c r="F10" s="131" t="s">
        <v>950</v>
      </c>
      <c r="G10" s="4" t="s">
        <v>952</v>
      </c>
      <c r="H10" s="4" t="s">
        <v>953</v>
      </c>
      <c r="I10" s="127">
        <v>9.0</v>
      </c>
      <c r="J10" s="128" t="s">
        <v>953</v>
      </c>
      <c r="K10" s="128" t="s">
        <v>954</v>
      </c>
      <c r="L10" s="128" t="s">
        <v>955</v>
      </c>
      <c r="M10" s="128" t="s">
        <v>956</v>
      </c>
      <c r="N10" s="128" t="s">
        <v>957</v>
      </c>
      <c r="O10" s="128" t="s">
        <v>958</v>
      </c>
      <c r="P10" s="128" t="s">
        <v>959</v>
      </c>
      <c r="Q10" s="128" t="s">
        <v>960</v>
      </c>
      <c r="R10" s="128" t="s">
        <v>961</v>
      </c>
      <c r="S10" s="128" t="s">
        <v>962</v>
      </c>
      <c r="T10" s="128" t="s">
        <v>963</v>
      </c>
      <c r="U10" s="128" t="s">
        <v>964</v>
      </c>
    </row>
    <row r="11">
      <c r="A11" s="129">
        <v>128.0</v>
      </c>
      <c r="B11" s="129" t="s">
        <v>965</v>
      </c>
      <c r="C11" s="131" t="s">
        <v>966</v>
      </c>
      <c r="D11" s="131" t="s">
        <v>967</v>
      </c>
      <c r="E11" s="131" t="s">
        <v>968</v>
      </c>
      <c r="F11" s="131" t="s">
        <v>967</v>
      </c>
      <c r="G11" s="4" t="s">
        <v>969</v>
      </c>
      <c r="H11" s="4" t="s">
        <v>970</v>
      </c>
      <c r="I11" s="127">
        <v>10.0</v>
      </c>
      <c r="J11" s="128" t="s">
        <v>970</v>
      </c>
      <c r="K11" s="128" t="s">
        <v>971</v>
      </c>
      <c r="L11" s="128" t="s">
        <v>972</v>
      </c>
      <c r="M11" s="128" t="s">
        <v>973</v>
      </c>
      <c r="N11" s="128" t="s">
        <v>974</v>
      </c>
      <c r="O11" s="128" t="s">
        <v>975</v>
      </c>
      <c r="P11" s="128" t="s">
        <v>976</v>
      </c>
      <c r="Q11" s="128" t="s">
        <v>977</v>
      </c>
      <c r="R11" s="128" t="s">
        <v>978</v>
      </c>
      <c r="S11" s="128" t="s">
        <v>976</v>
      </c>
      <c r="T11" s="128" t="s">
        <v>979</v>
      </c>
      <c r="U11" s="128" t="s">
        <v>980</v>
      </c>
    </row>
    <row r="12">
      <c r="G12" s="4" t="s">
        <v>981</v>
      </c>
      <c r="H12" s="4" t="s">
        <v>982</v>
      </c>
      <c r="I12" s="127">
        <v>11.0</v>
      </c>
      <c r="J12" s="128" t="s">
        <v>982</v>
      </c>
      <c r="K12" s="128" t="s">
        <v>983</v>
      </c>
      <c r="L12" s="128" t="s">
        <v>984</v>
      </c>
      <c r="M12" s="128" t="s">
        <v>985</v>
      </c>
      <c r="N12" s="128" t="s">
        <v>986</v>
      </c>
      <c r="O12" s="128" t="s">
        <v>987</v>
      </c>
      <c r="P12" s="128" t="s">
        <v>984</v>
      </c>
      <c r="Q12" s="128" t="s">
        <v>988</v>
      </c>
      <c r="R12" s="128" t="s">
        <v>989</v>
      </c>
      <c r="S12" s="128" t="s">
        <v>984</v>
      </c>
      <c r="T12" s="128" t="s">
        <v>990</v>
      </c>
      <c r="U12" s="128" t="s">
        <v>991</v>
      </c>
    </row>
    <row r="13">
      <c r="G13" s="4" t="s">
        <v>992</v>
      </c>
      <c r="H13" s="4" t="s">
        <v>993</v>
      </c>
      <c r="I13" s="127">
        <v>12.0</v>
      </c>
      <c r="J13" s="128" t="s">
        <v>993</v>
      </c>
      <c r="K13" s="128" t="s">
        <v>993</v>
      </c>
      <c r="L13" s="128" t="s">
        <v>994</v>
      </c>
      <c r="M13" s="128" t="s">
        <v>995</v>
      </c>
      <c r="N13" s="128" t="s">
        <v>994</v>
      </c>
      <c r="O13" s="128" t="s">
        <v>994</v>
      </c>
      <c r="P13" s="128" t="s">
        <v>994</v>
      </c>
      <c r="Q13" s="128" t="s">
        <v>996</v>
      </c>
      <c r="R13" s="128" t="s">
        <v>993</v>
      </c>
      <c r="S13" s="128" t="s">
        <v>994</v>
      </c>
      <c r="T13" s="128" t="s">
        <v>994</v>
      </c>
      <c r="U13" s="128" t="s">
        <v>994</v>
      </c>
    </row>
  </sheetData>
  <mergeCells count="1">
    <mergeCell ref="A1:F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9.44"/>
    <col customWidth="1" min="2" max="2" width="24.78"/>
    <col customWidth="1" min="3" max="5" width="13.33"/>
    <col customWidth="1" min="6" max="6" width="20.44"/>
  </cols>
  <sheetData>
    <row r="1">
      <c r="A1" s="122" t="s">
        <v>997</v>
      </c>
      <c r="G1" s="132" t="s">
        <v>998</v>
      </c>
    </row>
    <row r="2">
      <c r="A2" s="126" t="s">
        <v>999</v>
      </c>
      <c r="B2" s="126" t="s">
        <v>1000</v>
      </c>
      <c r="C2" s="126" t="s">
        <v>827</v>
      </c>
      <c r="D2" s="126" t="s">
        <v>828</v>
      </c>
      <c r="E2" s="126" t="s">
        <v>829</v>
      </c>
      <c r="F2" s="126" t="s">
        <v>1001</v>
      </c>
      <c r="G2" s="133"/>
    </row>
    <row r="3">
      <c r="A3" s="129">
        <v>1.0</v>
      </c>
      <c r="B3" s="129" t="s">
        <v>1002</v>
      </c>
      <c r="C3" s="129" t="s">
        <v>844</v>
      </c>
      <c r="D3" s="129" t="s">
        <v>629</v>
      </c>
      <c r="E3" s="129" t="s">
        <v>845</v>
      </c>
      <c r="F3" s="129" t="s">
        <v>845</v>
      </c>
      <c r="G3" s="132">
        <v>1.0</v>
      </c>
    </row>
    <row r="4">
      <c r="A4" s="129">
        <v>2.0</v>
      </c>
      <c r="B4" s="129" t="s">
        <v>1003</v>
      </c>
      <c r="C4" s="129" t="s">
        <v>890</v>
      </c>
      <c r="D4" s="129" t="s">
        <v>30</v>
      </c>
      <c r="E4" s="129" t="s">
        <v>1004</v>
      </c>
      <c r="F4" s="129" t="s">
        <v>1004</v>
      </c>
      <c r="G4" s="132">
        <v>3.0</v>
      </c>
    </row>
    <row r="5">
      <c r="A5" s="129">
        <v>3.0</v>
      </c>
      <c r="B5" s="129" t="s">
        <v>1005</v>
      </c>
      <c r="C5" s="129" t="s">
        <v>874</v>
      </c>
      <c r="D5" s="129" t="s">
        <v>29</v>
      </c>
      <c r="E5" s="129" t="s">
        <v>875</v>
      </c>
      <c r="F5" s="129" t="s">
        <v>875</v>
      </c>
      <c r="G5" s="132">
        <v>5.0</v>
      </c>
    </row>
    <row r="6">
      <c r="A6" s="129">
        <v>4.0</v>
      </c>
      <c r="B6" s="134"/>
      <c r="C6" s="129" t="s">
        <v>1006</v>
      </c>
      <c r="D6" s="129" t="s">
        <v>1006</v>
      </c>
      <c r="E6" s="129" t="s">
        <v>1007</v>
      </c>
      <c r="F6" s="129" t="s">
        <v>1007</v>
      </c>
      <c r="G6" s="133"/>
      <c r="I6" s="135"/>
    </row>
    <row r="7">
      <c r="A7" s="129">
        <v>5.0</v>
      </c>
      <c r="B7" s="129" t="s">
        <v>1008</v>
      </c>
      <c r="C7" s="129" t="s">
        <v>859</v>
      </c>
      <c r="D7" s="129" t="s">
        <v>28</v>
      </c>
      <c r="E7" s="129" t="s">
        <v>1009</v>
      </c>
      <c r="F7" s="129" t="s">
        <v>1009</v>
      </c>
      <c r="G7" s="132">
        <v>2.0</v>
      </c>
    </row>
    <row r="8">
      <c r="A8" s="129">
        <v>6.0</v>
      </c>
      <c r="B8" s="129" t="s">
        <v>1010</v>
      </c>
      <c r="C8" s="129" t="s">
        <v>1011</v>
      </c>
      <c r="D8" s="129" t="s">
        <v>1011</v>
      </c>
      <c r="E8" s="129" t="s">
        <v>1012</v>
      </c>
      <c r="F8" s="129" t="s">
        <v>1012</v>
      </c>
      <c r="G8" s="132">
        <v>4.0</v>
      </c>
      <c r="I8" s="135"/>
    </row>
    <row r="9">
      <c r="A9" s="129">
        <v>7.0</v>
      </c>
      <c r="B9" s="129" t="s">
        <v>1013</v>
      </c>
      <c r="C9" s="136" t="s">
        <v>1014</v>
      </c>
      <c r="D9" s="136" t="s">
        <v>1014</v>
      </c>
      <c r="E9" s="129" t="s">
        <v>1013</v>
      </c>
      <c r="F9" s="129" t="s">
        <v>1013</v>
      </c>
      <c r="G9" s="133"/>
    </row>
    <row r="10">
      <c r="G10" s="135"/>
    </row>
  </sheetData>
  <mergeCells count="1">
    <mergeCell ref="A1:F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1.22" defaultRowHeight="15.0"/>
  <cols>
    <col customWidth="1" min="1" max="1" width="5.78"/>
    <col customWidth="1" min="2" max="2" width="11.11"/>
    <col customWidth="1" min="3" max="4" width="13.33"/>
    <col customWidth="1" min="5" max="5" width="16.78"/>
    <col customWidth="1" min="6" max="6" width="19.22"/>
    <col customWidth="1" min="7" max="7" width="30.0"/>
    <col customWidth="1" min="8" max="8" width="24.67"/>
    <col customWidth="1" min="9" max="9" width="22.78"/>
    <col customWidth="1" min="10" max="10" width="14.33"/>
    <col customWidth="1" min="11" max="11" width="37.78"/>
    <col customWidth="1" min="12" max="26" width="6.78"/>
  </cols>
  <sheetData>
    <row r="1" ht="16.5" customHeight="1">
      <c r="A1" s="137" t="s">
        <v>2</v>
      </c>
      <c r="B1" s="137" t="s">
        <v>1015</v>
      </c>
      <c r="C1" s="137" t="s">
        <v>815</v>
      </c>
      <c r="D1" s="137" t="s">
        <v>814</v>
      </c>
      <c r="E1" s="137" t="s">
        <v>816</v>
      </c>
      <c r="F1" s="137" t="s">
        <v>817</v>
      </c>
      <c r="G1" s="137" t="s">
        <v>1016</v>
      </c>
      <c r="H1" s="137" t="s">
        <v>1017</v>
      </c>
      <c r="I1" s="137" t="s">
        <v>1018</v>
      </c>
      <c r="J1" s="137" t="s">
        <v>1019</v>
      </c>
      <c r="K1" s="137" t="s">
        <v>1020</v>
      </c>
    </row>
    <row r="2" ht="20.25" customHeight="1">
      <c r="A2" s="138">
        <v>1.0</v>
      </c>
      <c r="B2" s="139">
        <v>121.0</v>
      </c>
      <c r="C2" s="140" t="s">
        <v>74</v>
      </c>
      <c r="D2" s="141" t="s">
        <v>632</v>
      </c>
      <c r="E2" s="63" t="s">
        <v>1021</v>
      </c>
      <c r="F2" s="63" t="s">
        <v>1022</v>
      </c>
      <c r="G2" s="63" t="s">
        <v>1023</v>
      </c>
      <c r="H2" s="63" t="s">
        <v>1024</v>
      </c>
      <c r="I2" s="63" t="s">
        <v>1025</v>
      </c>
      <c r="J2" s="63" t="s">
        <v>1026</v>
      </c>
      <c r="K2" s="63" t="s">
        <v>1027</v>
      </c>
    </row>
    <row r="3" ht="20.25" customHeight="1">
      <c r="A3" s="142">
        <v>2.0</v>
      </c>
      <c r="B3" s="143">
        <v>114.0</v>
      </c>
      <c r="C3" s="144" t="s">
        <v>86</v>
      </c>
      <c r="D3" s="145" t="s">
        <v>633</v>
      </c>
      <c r="E3" s="62" t="s">
        <v>1028</v>
      </c>
      <c r="F3" s="62" t="s">
        <v>1029</v>
      </c>
      <c r="G3" s="63" t="s">
        <v>1030</v>
      </c>
      <c r="H3" s="63" t="s">
        <v>1031</v>
      </c>
      <c r="I3" s="63" t="s">
        <v>1032</v>
      </c>
      <c r="J3" s="63" t="s">
        <v>1033</v>
      </c>
      <c r="K3" s="63" t="s">
        <v>1034</v>
      </c>
    </row>
    <row r="4" ht="20.25" customHeight="1">
      <c r="A4" s="142">
        <v>3.0</v>
      </c>
      <c r="B4" s="143">
        <v>100.0</v>
      </c>
      <c r="C4" s="144" t="s">
        <v>98</v>
      </c>
      <c r="D4" s="145" t="s">
        <v>634</v>
      </c>
      <c r="E4" s="62" t="s">
        <v>1035</v>
      </c>
      <c r="F4" s="62" t="s">
        <v>1036</v>
      </c>
      <c r="G4" s="63" t="s">
        <v>1037</v>
      </c>
      <c r="H4" s="63" t="s">
        <v>1038</v>
      </c>
      <c r="I4" s="63" t="s">
        <v>1039</v>
      </c>
      <c r="J4" s="63" t="s">
        <v>1040</v>
      </c>
      <c r="K4" s="63" t="s">
        <v>1041</v>
      </c>
    </row>
    <row r="5" ht="20.25" customHeight="1">
      <c r="A5" s="138">
        <v>4.0</v>
      </c>
      <c r="B5" s="139">
        <v>6.0</v>
      </c>
      <c r="C5" s="140" t="s">
        <v>110</v>
      </c>
      <c r="D5" s="141" t="s">
        <v>110</v>
      </c>
      <c r="E5" s="63" t="s">
        <v>1042</v>
      </c>
      <c r="F5" s="63" t="s">
        <v>1043</v>
      </c>
      <c r="G5" s="63" t="s">
        <v>1044</v>
      </c>
      <c r="H5" s="63" t="s">
        <v>1045</v>
      </c>
      <c r="I5" s="63" t="s">
        <v>1046</v>
      </c>
      <c r="J5" s="63" t="s">
        <v>1047</v>
      </c>
      <c r="K5" s="63" t="s">
        <v>1048</v>
      </c>
    </row>
    <row r="6" ht="20.25" customHeight="1">
      <c r="A6" s="138">
        <v>5.0</v>
      </c>
      <c r="B6" s="143">
        <v>112.0</v>
      </c>
      <c r="C6" s="144" t="s">
        <v>122</v>
      </c>
      <c r="D6" s="145" t="s">
        <v>631</v>
      </c>
      <c r="E6" s="62" t="s">
        <v>1049</v>
      </c>
      <c r="F6" s="62" t="s">
        <v>1050</v>
      </c>
      <c r="G6" s="63" t="s">
        <v>1051</v>
      </c>
      <c r="H6" s="63" t="s">
        <v>1052</v>
      </c>
      <c r="I6" s="63" t="s">
        <v>1053</v>
      </c>
      <c r="J6" s="63" t="s">
        <v>1054</v>
      </c>
      <c r="K6" s="63" t="s">
        <v>1055</v>
      </c>
    </row>
    <row r="7" ht="20.25" customHeight="1">
      <c r="A7" s="142">
        <v>6.0</v>
      </c>
      <c r="B7" s="143">
        <v>117.0</v>
      </c>
      <c r="C7" s="144" t="s">
        <v>134</v>
      </c>
      <c r="D7" s="145" t="s">
        <v>628</v>
      </c>
      <c r="E7" s="62" t="s">
        <v>1056</v>
      </c>
      <c r="F7" s="62" t="s">
        <v>1057</v>
      </c>
      <c r="G7" s="63" t="s">
        <v>1058</v>
      </c>
      <c r="H7" s="63" t="s">
        <v>1059</v>
      </c>
      <c r="I7" s="63" t="s">
        <v>1060</v>
      </c>
      <c r="J7" s="63" t="s">
        <v>1061</v>
      </c>
      <c r="K7" s="63" t="s">
        <v>1062</v>
      </c>
    </row>
    <row r="8" ht="20.25" customHeight="1">
      <c r="A8" s="142">
        <v>7.0</v>
      </c>
      <c r="B8" s="143">
        <v>81.0</v>
      </c>
      <c r="C8" s="144" t="s">
        <v>145</v>
      </c>
      <c r="D8" s="145" t="s">
        <v>1063</v>
      </c>
      <c r="E8" s="62" t="s">
        <v>1064</v>
      </c>
      <c r="F8" s="62" t="s">
        <v>1065</v>
      </c>
      <c r="G8" s="63" t="s">
        <v>1066</v>
      </c>
      <c r="H8" s="63" t="s">
        <v>1067</v>
      </c>
      <c r="I8" s="63" t="s">
        <v>1068</v>
      </c>
      <c r="J8" s="63" t="s">
        <v>1069</v>
      </c>
      <c r="K8" s="63" t="s">
        <v>1070</v>
      </c>
    </row>
    <row r="9" ht="20.25" customHeight="1">
      <c r="A9" s="138">
        <v>8.0</v>
      </c>
      <c r="B9" s="143">
        <v>3.0</v>
      </c>
      <c r="C9" s="144" t="s">
        <v>156</v>
      </c>
      <c r="D9" s="145" t="s">
        <v>156</v>
      </c>
      <c r="E9" s="62" t="s">
        <v>1071</v>
      </c>
      <c r="F9" s="62" t="s">
        <v>1072</v>
      </c>
      <c r="G9" s="63" t="s">
        <v>1073</v>
      </c>
      <c r="H9" s="63" t="s">
        <v>1074</v>
      </c>
      <c r="I9" s="63" t="s">
        <v>1075</v>
      </c>
      <c r="J9" s="63" t="s">
        <v>1076</v>
      </c>
      <c r="K9" s="63" t="s">
        <v>1077</v>
      </c>
    </row>
    <row r="10" ht="20.25" customHeight="1">
      <c r="A10" s="138">
        <v>9.0</v>
      </c>
      <c r="B10" s="143">
        <v>119.0</v>
      </c>
      <c r="C10" s="144" t="s">
        <v>168</v>
      </c>
      <c r="D10" s="145" t="s">
        <v>635</v>
      </c>
      <c r="E10" s="62" t="s">
        <v>1078</v>
      </c>
      <c r="F10" s="62" t="s">
        <v>1079</v>
      </c>
      <c r="G10" s="63" t="s">
        <v>1080</v>
      </c>
      <c r="H10" s="63" t="s">
        <v>1081</v>
      </c>
      <c r="I10" s="63" t="s">
        <v>1082</v>
      </c>
      <c r="J10" s="63" t="s">
        <v>1083</v>
      </c>
      <c r="K10" s="63" t="s">
        <v>1084</v>
      </c>
    </row>
    <row r="11" ht="20.25" customHeight="1">
      <c r="A11" s="142">
        <v>10.0</v>
      </c>
      <c r="B11" s="143">
        <v>82.0</v>
      </c>
      <c r="C11" s="144" t="s">
        <v>180</v>
      </c>
      <c r="D11" s="145" t="s">
        <v>180</v>
      </c>
      <c r="E11" s="62" t="s">
        <v>1085</v>
      </c>
      <c r="F11" s="62" t="s">
        <v>1086</v>
      </c>
      <c r="G11" s="63" t="s">
        <v>1087</v>
      </c>
      <c r="H11" s="63" t="s">
        <v>1088</v>
      </c>
      <c r="I11" s="63" t="s">
        <v>1089</v>
      </c>
      <c r="J11" s="63" t="s">
        <v>1090</v>
      </c>
      <c r="K11" s="63" t="s">
        <v>1091</v>
      </c>
    </row>
    <row r="12" ht="20.25" customHeight="1">
      <c r="A12" s="142">
        <v>11.0</v>
      </c>
      <c r="B12" s="143">
        <v>111.0</v>
      </c>
      <c r="C12" s="144" t="s">
        <v>192</v>
      </c>
      <c r="D12" s="145" t="s">
        <v>1092</v>
      </c>
      <c r="E12" s="62" t="s">
        <v>1093</v>
      </c>
      <c r="F12" s="62" t="s">
        <v>1094</v>
      </c>
      <c r="G12" s="63" t="s">
        <v>1095</v>
      </c>
      <c r="H12" s="63" t="s">
        <v>1096</v>
      </c>
      <c r="I12" s="63" t="s">
        <v>1097</v>
      </c>
      <c r="J12" s="63" t="s">
        <v>1098</v>
      </c>
      <c r="K12" s="63" t="s">
        <v>1099</v>
      </c>
    </row>
    <row r="13" ht="20.25" customHeight="1">
      <c r="A13" s="138">
        <v>12.0</v>
      </c>
      <c r="B13" s="139">
        <v>8.0</v>
      </c>
      <c r="C13" s="140" t="s">
        <v>203</v>
      </c>
      <c r="D13" s="141" t="s">
        <v>1100</v>
      </c>
      <c r="E13" s="63" t="s">
        <v>1101</v>
      </c>
      <c r="F13" s="63" t="s">
        <v>1102</v>
      </c>
      <c r="G13" s="63" t="s">
        <v>1103</v>
      </c>
      <c r="H13" s="63" t="s">
        <v>1104</v>
      </c>
      <c r="I13" s="63" t="s">
        <v>1105</v>
      </c>
      <c r="J13" s="63" t="s">
        <v>1106</v>
      </c>
      <c r="K13" s="63" t="s">
        <v>1107</v>
      </c>
    </row>
    <row r="14" ht="20.25" customHeight="1">
      <c r="A14" s="138">
        <v>13.0</v>
      </c>
      <c r="B14" s="139">
        <v>19.0</v>
      </c>
      <c r="C14" s="140" t="s">
        <v>215</v>
      </c>
      <c r="D14" s="141" t="s">
        <v>1108</v>
      </c>
      <c r="E14" s="63" t="s">
        <v>1109</v>
      </c>
      <c r="F14" s="63" t="s">
        <v>1110</v>
      </c>
      <c r="G14" s="63" t="s">
        <v>1111</v>
      </c>
      <c r="H14" s="63" t="s">
        <v>1112</v>
      </c>
      <c r="I14" s="63" t="s">
        <v>1113</v>
      </c>
      <c r="J14" s="63" t="s">
        <v>1114</v>
      </c>
      <c r="K14" s="63" t="s">
        <v>1115</v>
      </c>
    </row>
    <row r="15" ht="20.25" customHeight="1">
      <c r="A15" s="142">
        <v>14.0</v>
      </c>
      <c r="B15" s="139">
        <v>21.0</v>
      </c>
      <c r="C15" s="140" t="s">
        <v>227</v>
      </c>
      <c r="D15" s="141" t="s">
        <v>1116</v>
      </c>
      <c r="E15" s="63" t="s">
        <v>1117</v>
      </c>
      <c r="F15" s="63" t="s">
        <v>1118</v>
      </c>
      <c r="G15" s="63" t="s">
        <v>1119</v>
      </c>
      <c r="H15" s="63" t="s">
        <v>1120</v>
      </c>
      <c r="I15" s="63" t="s">
        <v>1121</v>
      </c>
      <c r="J15" s="63" t="s">
        <v>1122</v>
      </c>
      <c r="K15" s="63" t="s">
        <v>1123</v>
      </c>
    </row>
    <row r="16" ht="20.25" customHeight="1">
      <c r="A16" s="142">
        <v>15.0</v>
      </c>
      <c r="B16" s="143">
        <v>52.0</v>
      </c>
      <c r="C16" s="144" t="s">
        <v>239</v>
      </c>
      <c r="D16" s="145" t="s">
        <v>1124</v>
      </c>
      <c r="E16" s="62" t="s">
        <v>1125</v>
      </c>
      <c r="F16" s="62" t="s">
        <v>1125</v>
      </c>
      <c r="G16" s="63" t="s">
        <v>1125</v>
      </c>
      <c r="H16" s="63" t="s">
        <v>1126</v>
      </c>
      <c r="I16" s="63" t="s">
        <v>1127</v>
      </c>
      <c r="J16" s="63" t="s">
        <v>1128</v>
      </c>
      <c r="K16" s="63" t="s">
        <v>1125</v>
      </c>
    </row>
    <row r="17" ht="20.25" customHeight="1">
      <c r="A17" s="138">
        <v>16.0</v>
      </c>
      <c r="B17" s="143">
        <v>51.0</v>
      </c>
      <c r="C17" s="144" t="s">
        <v>250</v>
      </c>
      <c r="D17" s="145" t="s">
        <v>250</v>
      </c>
      <c r="E17" s="62" t="s">
        <v>1129</v>
      </c>
      <c r="F17" s="62" t="s">
        <v>1130</v>
      </c>
      <c r="G17" s="63" t="s">
        <v>1129</v>
      </c>
      <c r="H17" s="63" t="s">
        <v>1131</v>
      </c>
      <c r="I17" s="63" t="s">
        <v>1132</v>
      </c>
      <c r="J17" s="63" t="s">
        <v>1133</v>
      </c>
      <c r="K17" s="63" t="s">
        <v>1129</v>
      </c>
    </row>
    <row r="18" ht="20.25" customHeight="1">
      <c r="A18" s="138">
        <v>17.0</v>
      </c>
      <c r="B18" s="143">
        <v>30.0</v>
      </c>
      <c r="C18" s="144" t="s">
        <v>261</v>
      </c>
      <c r="D18" s="145" t="s">
        <v>1134</v>
      </c>
      <c r="E18" s="62" t="s">
        <v>1135</v>
      </c>
      <c r="F18" s="62" t="s">
        <v>1136</v>
      </c>
      <c r="G18" s="63" t="s">
        <v>1137</v>
      </c>
      <c r="H18" s="63" t="s">
        <v>1138</v>
      </c>
      <c r="I18" s="63" t="s">
        <v>1134</v>
      </c>
      <c r="J18" s="63" t="s">
        <v>1139</v>
      </c>
      <c r="K18" s="63" t="s">
        <v>1135</v>
      </c>
    </row>
    <row r="19" ht="20.25" customHeight="1">
      <c r="A19" s="142">
        <v>18.0</v>
      </c>
      <c r="B19" s="143">
        <v>78.0</v>
      </c>
      <c r="C19" s="144" t="s">
        <v>273</v>
      </c>
      <c r="D19" s="145" t="s">
        <v>1140</v>
      </c>
      <c r="E19" s="62" t="s">
        <v>1141</v>
      </c>
      <c r="F19" s="62" t="s">
        <v>1142</v>
      </c>
      <c r="G19" s="63" t="s">
        <v>1141</v>
      </c>
      <c r="H19" s="63" t="s">
        <v>1143</v>
      </c>
      <c r="I19" s="63" t="s">
        <v>1144</v>
      </c>
      <c r="J19" s="63" t="s">
        <v>1145</v>
      </c>
      <c r="K19" s="63" t="s">
        <v>1146</v>
      </c>
    </row>
    <row r="20" ht="20.25" customHeight="1">
      <c r="A20" s="142">
        <v>19.0</v>
      </c>
      <c r="B20" s="139">
        <v>7.0</v>
      </c>
      <c r="C20" s="140" t="s">
        <v>172</v>
      </c>
      <c r="D20" s="141" t="s">
        <v>172</v>
      </c>
      <c r="E20" s="63" t="s">
        <v>1147</v>
      </c>
      <c r="F20" s="63" t="s">
        <v>1148</v>
      </c>
      <c r="G20" s="63" t="s">
        <v>1147</v>
      </c>
      <c r="H20" s="63" t="s">
        <v>1149</v>
      </c>
      <c r="I20" s="63" t="s">
        <v>1150</v>
      </c>
      <c r="J20" s="63" t="s">
        <v>1151</v>
      </c>
      <c r="K20" s="63" t="s">
        <v>1147</v>
      </c>
    </row>
    <row r="21" ht="20.25" customHeight="1">
      <c r="A21" s="138">
        <v>20.0</v>
      </c>
      <c r="B21" s="143">
        <v>113.0</v>
      </c>
      <c r="C21" s="144" t="s">
        <v>265</v>
      </c>
      <c r="D21" s="145" t="s">
        <v>1152</v>
      </c>
      <c r="E21" s="62" t="s">
        <v>1153</v>
      </c>
      <c r="F21" s="62" t="s">
        <v>1154</v>
      </c>
      <c r="G21" s="63" t="s">
        <v>1155</v>
      </c>
      <c r="H21" s="63" t="s">
        <v>1156</v>
      </c>
      <c r="I21" s="63" t="s">
        <v>1157</v>
      </c>
      <c r="J21" s="63" t="s">
        <v>1158</v>
      </c>
      <c r="K21" s="63" t="s">
        <v>1159</v>
      </c>
    </row>
    <row r="22" ht="20.25" customHeight="1">
      <c r="A22" s="138">
        <v>21.0</v>
      </c>
      <c r="B22" s="143">
        <v>5.0</v>
      </c>
      <c r="C22" s="146" t="s">
        <v>306</v>
      </c>
      <c r="D22" s="145" t="s">
        <v>1160</v>
      </c>
      <c r="E22" s="62" t="s">
        <v>1161</v>
      </c>
      <c r="F22" s="62" t="s">
        <v>1162</v>
      </c>
      <c r="G22" s="147" t="s">
        <v>1163</v>
      </c>
      <c r="H22" s="63" t="s">
        <v>1164</v>
      </c>
      <c r="I22" s="63" t="s">
        <v>1165</v>
      </c>
      <c r="J22" s="63" t="s">
        <v>1166</v>
      </c>
      <c r="K22" s="73" t="s">
        <v>1167</v>
      </c>
    </row>
    <row r="23" ht="20.25" customHeight="1">
      <c r="A23" s="142">
        <v>22.0</v>
      </c>
      <c r="B23" s="139">
        <v>10.0</v>
      </c>
      <c r="C23" s="140" t="s">
        <v>315</v>
      </c>
      <c r="D23" s="141" t="s">
        <v>1168</v>
      </c>
      <c r="E23" s="63" t="s">
        <v>1169</v>
      </c>
      <c r="F23" s="63" t="s">
        <v>1170</v>
      </c>
      <c r="G23" s="63" t="s">
        <v>1171</v>
      </c>
      <c r="H23" s="63" t="s">
        <v>1172</v>
      </c>
      <c r="I23" s="63" t="s">
        <v>1173</v>
      </c>
      <c r="J23" s="63" t="s">
        <v>1174</v>
      </c>
      <c r="K23" s="63" t="s">
        <v>1175</v>
      </c>
    </row>
    <row r="24" ht="20.25" customHeight="1">
      <c r="A24" s="142">
        <v>23.0</v>
      </c>
      <c r="B24" s="139">
        <v>12.0</v>
      </c>
      <c r="C24" s="140" t="s">
        <v>324</v>
      </c>
      <c r="D24" s="141" t="s">
        <v>1176</v>
      </c>
      <c r="E24" s="63" t="s">
        <v>1177</v>
      </c>
      <c r="F24" s="147" t="s">
        <v>1178</v>
      </c>
      <c r="G24" s="147" t="s">
        <v>1179</v>
      </c>
      <c r="H24" s="147" t="s">
        <v>1180</v>
      </c>
      <c r="I24" s="147" t="s">
        <v>1181</v>
      </c>
      <c r="J24" s="147" t="s">
        <v>1182</v>
      </c>
      <c r="K24" s="147" t="s">
        <v>1177</v>
      </c>
    </row>
    <row r="25" ht="20.25" customHeight="1">
      <c r="A25" s="138">
        <v>24.0</v>
      </c>
      <c r="B25" s="139">
        <v>16.0</v>
      </c>
      <c r="C25" s="140" t="s">
        <v>333</v>
      </c>
      <c r="D25" s="141" t="s">
        <v>333</v>
      </c>
      <c r="E25" s="63" t="s">
        <v>1183</v>
      </c>
      <c r="F25" s="147" t="s">
        <v>1184</v>
      </c>
      <c r="G25" s="147" t="s">
        <v>1185</v>
      </c>
      <c r="H25" s="147" t="s">
        <v>1186</v>
      </c>
      <c r="I25" s="147" t="s">
        <v>1187</v>
      </c>
      <c r="J25" s="147" t="s">
        <v>1188</v>
      </c>
      <c r="K25" s="147" t="s">
        <v>1183</v>
      </c>
    </row>
    <row r="26" ht="20.25" customHeight="1">
      <c r="A26" s="138">
        <v>25.0</v>
      </c>
      <c r="B26" s="139">
        <v>17.0</v>
      </c>
      <c r="C26" s="140" t="s">
        <v>342</v>
      </c>
      <c r="D26" s="141" t="s">
        <v>1189</v>
      </c>
      <c r="E26" s="63" t="s">
        <v>1190</v>
      </c>
      <c r="F26" s="147" t="s">
        <v>1191</v>
      </c>
      <c r="G26" s="147" t="s">
        <v>1192</v>
      </c>
      <c r="H26" s="147" t="s">
        <v>1193</v>
      </c>
      <c r="I26" s="147" t="s">
        <v>1194</v>
      </c>
      <c r="J26" s="147" t="s">
        <v>1195</v>
      </c>
      <c r="K26" s="147" t="s">
        <v>1196</v>
      </c>
    </row>
    <row r="27" ht="20.25" customHeight="1">
      <c r="A27" s="142">
        <v>26.0</v>
      </c>
      <c r="B27" s="139">
        <v>23.0</v>
      </c>
      <c r="C27" s="140" t="s">
        <v>350</v>
      </c>
      <c r="D27" s="141" t="s">
        <v>1197</v>
      </c>
      <c r="E27" s="63" t="s">
        <v>1198</v>
      </c>
      <c r="F27" s="147" t="s">
        <v>1199</v>
      </c>
      <c r="G27" s="147" t="s">
        <v>1200</v>
      </c>
      <c r="H27" s="147" t="s">
        <v>1201</v>
      </c>
      <c r="I27" s="147" t="s">
        <v>1202</v>
      </c>
      <c r="J27" s="147" t="s">
        <v>1203</v>
      </c>
      <c r="K27" s="147" t="s">
        <v>1204</v>
      </c>
    </row>
    <row r="28" ht="20.25" customHeight="1">
      <c r="A28" s="142">
        <v>27.0</v>
      </c>
      <c r="B28" s="143">
        <v>2.0</v>
      </c>
      <c r="C28" s="144" t="s">
        <v>357</v>
      </c>
      <c r="D28" s="146" t="s">
        <v>357</v>
      </c>
      <c r="E28" s="62" t="s">
        <v>1205</v>
      </c>
      <c r="F28" s="62" t="s">
        <v>1206</v>
      </c>
      <c r="G28" s="63" t="s">
        <v>1207</v>
      </c>
      <c r="H28" s="63" t="s">
        <v>1208</v>
      </c>
      <c r="I28" s="63" t="s">
        <v>1209</v>
      </c>
      <c r="J28" s="63" t="s">
        <v>1210</v>
      </c>
      <c r="K28" s="63" t="s">
        <v>1211</v>
      </c>
    </row>
    <row r="29" ht="20.25" customHeight="1">
      <c r="A29" s="138">
        <v>28.0</v>
      </c>
      <c r="B29" s="139">
        <v>25.0</v>
      </c>
      <c r="C29" s="140" t="s">
        <v>364</v>
      </c>
      <c r="D29" s="141" t="s">
        <v>1212</v>
      </c>
      <c r="E29" s="63" t="s">
        <v>1213</v>
      </c>
      <c r="F29" s="147" t="s">
        <v>1214</v>
      </c>
      <c r="G29" s="147" t="s">
        <v>1215</v>
      </c>
      <c r="H29" s="147" t="s">
        <v>1216</v>
      </c>
      <c r="I29" s="141" t="s">
        <v>1217</v>
      </c>
      <c r="J29" s="147" t="s">
        <v>1218</v>
      </c>
      <c r="K29" s="147" t="s">
        <v>1219</v>
      </c>
    </row>
    <row r="30" ht="20.25" customHeight="1">
      <c r="A30" s="138">
        <v>29.0</v>
      </c>
      <c r="B30" s="143">
        <v>1.0</v>
      </c>
      <c r="C30" s="146" t="s">
        <v>370</v>
      </c>
      <c r="D30" s="145" t="s">
        <v>1220</v>
      </c>
      <c r="E30" s="62" t="s">
        <v>1221</v>
      </c>
      <c r="F30" s="62" t="s">
        <v>1222</v>
      </c>
      <c r="G30" s="63" t="s">
        <v>1223</v>
      </c>
      <c r="H30" s="63" t="s">
        <v>1224</v>
      </c>
      <c r="I30" s="63" t="s">
        <v>1225</v>
      </c>
      <c r="J30" s="63" t="s">
        <v>1226</v>
      </c>
      <c r="K30" s="63" t="s">
        <v>1221</v>
      </c>
    </row>
    <row r="31" ht="20.25" customHeight="1">
      <c r="A31" s="142">
        <v>30.0</v>
      </c>
      <c r="B31" s="143">
        <v>18.0</v>
      </c>
      <c r="C31" s="144" t="s">
        <v>375</v>
      </c>
      <c r="D31" s="145" t="s">
        <v>375</v>
      </c>
      <c r="E31" s="62" t="s">
        <v>1227</v>
      </c>
      <c r="F31" s="62" t="s">
        <v>1228</v>
      </c>
      <c r="G31" s="63" t="s">
        <v>1229</v>
      </c>
      <c r="H31" s="63" t="s">
        <v>1230</v>
      </c>
      <c r="I31" s="63" t="s">
        <v>1231</v>
      </c>
      <c r="J31" s="63" t="s">
        <v>1232</v>
      </c>
      <c r="K31" s="63" t="s">
        <v>1233</v>
      </c>
    </row>
    <row r="32" ht="20.25" customHeight="1">
      <c r="A32" s="142">
        <v>31.0</v>
      </c>
      <c r="B32" s="139">
        <v>4.0</v>
      </c>
      <c r="C32" s="140" t="s">
        <v>380</v>
      </c>
      <c r="D32" s="141" t="s">
        <v>1234</v>
      </c>
      <c r="E32" s="63" t="s">
        <v>1235</v>
      </c>
      <c r="F32" s="63" t="s">
        <v>1236</v>
      </c>
      <c r="G32" s="73" t="s">
        <v>1237</v>
      </c>
      <c r="H32" s="63" t="s">
        <v>1238</v>
      </c>
      <c r="I32" s="63" t="s">
        <v>1239</v>
      </c>
      <c r="J32" s="63" t="s">
        <v>1240</v>
      </c>
      <c r="K32" s="63" t="s">
        <v>1241</v>
      </c>
    </row>
    <row r="33" ht="20.25" customHeight="1">
      <c r="A33" s="138">
        <v>32.0</v>
      </c>
      <c r="B33" s="143">
        <v>27.0</v>
      </c>
      <c r="C33" s="144" t="s">
        <v>117</v>
      </c>
      <c r="D33" s="145" t="s">
        <v>1242</v>
      </c>
      <c r="E33" s="62" t="s">
        <v>1243</v>
      </c>
      <c r="F33" s="62" t="s">
        <v>1244</v>
      </c>
      <c r="G33" s="63" t="s">
        <v>1245</v>
      </c>
      <c r="H33" s="63" t="s">
        <v>1246</v>
      </c>
      <c r="I33" s="63" t="s">
        <v>1247</v>
      </c>
      <c r="J33" s="63" t="s">
        <v>1248</v>
      </c>
      <c r="K33" s="63" t="s">
        <v>1249</v>
      </c>
    </row>
    <row r="34" ht="20.25" customHeight="1">
      <c r="A34" s="138">
        <v>33.0</v>
      </c>
      <c r="B34" s="143">
        <v>28.0</v>
      </c>
      <c r="C34" s="144" t="s">
        <v>388</v>
      </c>
      <c r="D34" s="145" t="s">
        <v>1250</v>
      </c>
      <c r="E34" s="62" t="s">
        <v>1251</v>
      </c>
      <c r="F34" s="62" t="s">
        <v>1252</v>
      </c>
      <c r="G34" s="63" t="s">
        <v>1253</v>
      </c>
      <c r="H34" s="63" t="s">
        <v>1254</v>
      </c>
      <c r="I34" s="63" t="s">
        <v>1255</v>
      </c>
      <c r="J34" s="63" t="s">
        <v>1256</v>
      </c>
      <c r="K34" s="63" t="s">
        <v>1257</v>
      </c>
    </row>
    <row r="35" ht="20.25" customHeight="1">
      <c r="A35" s="142">
        <v>34.0</v>
      </c>
      <c r="B35" s="139">
        <v>14.0</v>
      </c>
      <c r="C35" s="140" t="s">
        <v>392</v>
      </c>
      <c r="D35" s="141" t="s">
        <v>392</v>
      </c>
      <c r="E35" s="63" t="s">
        <v>1258</v>
      </c>
      <c r="F35" s="147" t="s">
        <v>1259</v>
      </c>
      <c r="G35" s="147" t="s">
        <v>1260</v>
      </c>
      <c r="H35" s="147" t="s">
        <v>1261</v>
      </c>
      <c r="I35" s="147" t="s">
        <v>1262</v>
      </c>
      <c r="J35" s="147" t="s">
        <v>1263</v>
      </c>
      <c r="K35" s="147" t="s">
        <v>1258</v>
      </c>
    </row>
    <row r="36" ht="20.25" customHeight="1">
      <c r="A36" s="142">
        <v>35.0</v>
      </c>
      <c r="B36" s="143">
        <v>26.0</v>
      </c>
      <c r="C36" s="146" t="s">
        <v>396</v>
      </c>
      <c r="D36" s="145" t="s">
        <v>1264</v>
      </c>
      <c r="E36" s="62" t="s">
        <v>1265</v>
      </c>
      <c r="F36" s="147" t="s">
        <v>1266</v>
      </c>
      <c r="G36" s="147" t="s">
        <v>1223</v>
      </c>
      <c r="H36" s="147" t="s">
        <v>1267</v>
      </c>
      <c r="I36" s="147" t="s">
        <v>1268</v>
      </c>
      <c r="J36" s="147" t="s">
        <v>1269</v>
      </c>
      <c r="K36" s="147" t="s">
        <v>1270</v>
      </c>
    </row>
    <row r="37" ht="20.25" customHeight="1">
      <c r="A37" s="138">
        <v>36.0</v>
      </c>
      <c r="B37" s="143">
        <v>32.0</v>
      </c>
      <c r="C37" s="144" t="s">
        <v>399</v>
      </c>
      <c r="D37" s="145" t="s">
        <v>1271</v>
      </c>
      <c r="E37" s="62" t="s">
        <v>1272</v>
      </c>
      <c r="F37" s="62" t="s">
        <v>1273</v>
      </c>
      <c r="G37" s="63" t="s">
        <v>1274</v>
      </c>
      <c r="H37" s="63" t="s">
        <v>1275</v>
      </c>
      <c r="I37" s="63" t="s">
        <v>1276</v>
      </c>
      <c r="J37" s="63" t="s">
        <v>1277</v>
      </c>
      <c r="K37" s="63" t="s">
        <v>1278</v>
      </c>
    </row>
    <row r="38" ht="20.25" customHeight="1">
      <c r="A38" s="138">
        <v>37.0</v>
      </c>
      <c r="B38" s="143">
        <v>33.0</v>
      </c>
      <c r="C38" s="144" t="s">
        <v>402</v>
      </c>
      <c r="D38" s="145" t="s">
        <v>1279</v>
      </c>
      <c r="E38" s="62" t="s">
        <v>1280</v>
      </c>
      <c r="F38" s="62" t="s">
        <v>1281</v>
      </c>
      <c r="G38" s="63" t="s">
        <v>1282</v>
      </c>
      <c r="H38" s="63" t="s">
        <v>1283</v>
      </c>
      <c r="I38" s="63" t="s">
        <v>1284</v>
      </c>
      <c r="J38" s="63" t="s">
        <v>1285</v>
      </c>
      <c r="K38" s="63" t="s">
        <v>1280</v>
      </c>
    </row>
    <row r="39" ht="20.25" customHeight="1">
      <c r="A39" s="142">
        <v>38.0</v>
      </c>
      <c r="B39" s="143">
        <v>15.0</v>
      </c>
      <c r="C39" s="144" t="s">
        <v>405</v>
      </c>
      <c r="D39" s="145" t="s">
        <v>1286</v>
      </c>
      <c r="E39" s="62" t="s">
        <v>1287</v>
      </c>
      <c r="F39" s="62" t="s">
        <v>1288</v>
      </c>
      <c r="G39" s="63" t="s">
        <v>1289</v>
      </c>
      <c r="H39" s="63" t="s">
        <v>1290</v>
      </c>
      <c r="I39" s="63" t="s">
        <v>1291</v>
      </c>
      <c r="J39" s="63" t="s">
        <v>1292</v>
      </c>
      <c r="K39" s="63" t="s">
        <v>1293</v>
      </c>
    </row>
    <row r="40" ht="20.25" customHeight="1">
      <c r="A40" s="142">
        <v>39.0</v>
      </c>
      <c r="B40" s="139">
        <v>24.0</v>
      </c>
      <c r="C40" s="140" t="s">
        <v>407</v>
      </c>
      <c r="D40" s="141" t="s">
        <v>407</v>
      </c>
      <c r="E40" s="63" t="s">
        <v>1294</v>
      </c>
      <c r="F40" s="147" t="s">
        <v>1295</v>
      </c>
      <c r="G40" s="147" t="s">
        <v>1296</v>
      </c>
      <c r="H40" s="147" t="s">
        <v>1297</v>
      </c>
      <c r="I40" s="147" t="s">
        <v>1298</v>
      </c>
      <c r="J40" s="147" t="s">
        <v>1299</v>
      </c>
      <c r="K40" s="147" t="s">
        <v>1300</v>
      </c>
    </row>
    <row r="41" ht="20.25" customHeight="1">
      <c r="A41" s="138">
        <v>40.0</v>
      </c>
      <c r="B41" s="143">
        <v>38.0</v>
      </c>
      <c r="C41" s="144" t="s">
        <v>410</v>
      </c>
      <c r="D41" s="145" t="s">
        <v>1301</v>
      </c>
      <c r="E41" s="62" t="s">
        <v>1302</v>
      </c>
      <c r="F41" s="62" t="s">
        <v>1303</v>
      </c>
      <c r="G41" s="63" t="s">
        <v>1304</v>
      </c>
      <c r="H41" s="63" t="s">
        <v>1305</v>
      </c>
      <c r="I41" s="63" t="s">
        <v>1306</v>
      </c>
      <c r="J41" s="63" t="s">
        <v>1307</v>
      </c>
      <c r="K41" s="148" t="s">
        <v>1308</v>
      </c>
    </row>
    <row r="42" ht="20.25" customHeight="1">
      <c r="A42" s="138">
        <v>41.0</v>
      </c>
      <c r="B42" s="143">
        <v>36.0</v>
      </c>
      <c r="C42" s="144" t="s">
        <v>413</v>
      </c>
      <c r="D42" s="145" t="s">
        <v>413</v>
      </c>
      <c r="E42" s="62" t="s">
        <v>1309</v>
      </c>
      <c r="F42" s="62" t="s">
        <v>1310</v>
      </c>
      <c r="G42" s="63" t="s">
        <v>1311</v>
      </c>
      <c r="H42" s="63" t="s">
        <v>1312</v>
      </c>
      <c r="I42" s="63" t="s">
        <v>1313</v>
      </c>
      <c r="J42" s="63" t="s">
        <v>1314</v>
      </c>
      <c r="K42" s="63" t="s">
        <v>1315</v>
      </c>
    </row>
    <row r="43" ht="20.25" customHeight="1">
      <c r="A43" s="142">
        <v>42.0</v>
      </c>
      <c r="B43" s="143">
        <v>29.0</v>
      </c>
      <c r="C43" s="144" t="s">
        <v>416</v>
      </c>
      <c r="D43" s="145" t="s">
        <v>416</v>
      </c>
      <c r="E43" s="62" t="s">
        <v>416</v>
      </c>
      <c r="F43" s="62" t="s">
        <v>416</v>
      </c>
      <c r="G43" s="63" t="s">
        <v>1316</v>
      </c>
      <c r="H43" s="63" t="s">
        <v>1317</v>
      </c>
      <c r="I43" s="63" t="s">
        <v>1318</v>
      </c>
      <c r="J43" s="63" t="s">
        <v>416</v>
      </c>
      <c r="K43" s="63" t="s">
        <v>416</v>
      </c>
    </row>
    <row r="44" ht="20.25" customHeight="1">
      <c r="A44" s="142">
        <v>43.0</v>
      </c>
      <c r="B44" s="139">
        <v>11.0</v>
      </c>
      <c r="C44" s="140" t="s">
        <v>419</v>
      </c>
      <c r="D44" s="141" t="s">
        <v>1319</v>
      </c>
      <c r="E44" s="63" t="s">
        <v>1320</v>
      </c>
      <c r="F44" s="63" t="s">
        <v>1321</v>
      </c>
      <c r="G44" s="63" t="s">
        <v>1322</v>
      </c>
      <c r="H44" s="63" t="s">
        <v>1323</v>
      </c>
      <c r="I44" s="63" t="s">
        <v>1324</v>
      </c>
      <c r="J44" s="63" t="s">
        <v>1325</v>
      </c>
      <c r="K44" s="63" t="s">
        <v>1326</v>
      </c>
    </row>
    <row r="45" ht="20.25" customHeight="1">
      <c r="A45" s="138">
        <v>44.0</v>
      </c>
      <c r="B45" s="143">
        <v>40.0</v>
      </c>
      <c r="C45" s="144" t="s">
        <v>421</v>
      </c>
      <c r="D45" s="145" t="s">
        <v>1327</v>
      </c>
      <c r="E45" s="62" t="s">
        <v>1328</v>
      </c>
      <c r="F45" s="62" t="s">
        <v>1329</v>
      </c>
      <c r="G45" s="63" t="s">
        <v>1328</v>
      </c>
      <c r="H45" s="63" t="s">
        <v>1330</v>
      </c>
      <c r="I45" s="63" t="s">
        <v>1331</v>
      </c>
      <c r="J45" s="63" t="s">
        <v>1332</v>
      </c>
      <c r="K45" s="63" t="s">
        <v>1328</v>
      </c>
    </row>
    <row r="46" ht="20.25" customHeight="1">
      <c r="A46" s="138">
        <v>45.0</v>
      </c>
      <c r="B46" s="143">
        <v>41.0</v>
      </c>
      <c r="C46" s="144" t="s">
        <v>424</v>
      </c>
      <c r="D46" s="145" t="s">
        <v>424</v>
      </c>
      <c r="E46" s="62" t="s">
        <v>1333</v>
      </c>
      <c r="F46" s="62" t="s">
        <v>1334</v>
      </c>
      <c r="G46" s="63" t="s">
        <v>1335</v>
      </c>
      <c r="H46" s="63" t="s">
        <v>1336</v>
      </c>
      <c r="I46" s="63" t="s">
        <v>1337</v>
      </c>
      <c r="J46" s="63" t="s">
        <v>1338</v>
      </c>
      <c r="K46" s="63" t="s">
        <v>1339</v>
      </c>
    </row>
    <row r="47" ht="20.25" customHeight="1">
      <c r="A47" s="142">
        <v>46.0</v>
      </c>
      <c r="B47" s="143">
        <v>34.0</v>
      </c>
      <c r="C47" s="144" t="s">
        <v>427</v>
      </c>
      <c r="D47" s="145" t="s">
        <v>427</v>
      </c>
      <c r="E47" s="62" t="s">
        <v>1340</v>
      </c>
      <c r="F47" s="62" t="s">
        <v>1341</v>
      </c>
      <c r="G47" s="63" t="s">
        <v>1342</v>
      </c>
      <c r="H47" s="63" t="s">
        <v>1343</v>
      </c>
      <c r="I47" s="63" t="s">
        <v>1344</v>
      </c>
      <c r="J47" s="63" t="s">
        <v>1345</v>
      </c>
      <c r="K47" s="63" t="s">
        <v>1346</v>
      </c>
    </row>
    <row r="48" ht="20.25" customHeight="1">
      <c r="A48" s="142">
        <v>47.0</v>
      </c>
      <c r="B48" s="143">
        <v>31.0</v>
      </c>
      <c r="C48" s="144" t="s">
        <v>430</v>
      </c>
      <c r="D48" s="145" t="s">
        <v>1347</v>
      </c>
      <c r="E48" s="62" t="s">
        <v>1348</v>
      </c>
      <c r="F48" s="62" t="s">
        <v>1349</v>
      </c>
      <c r="G48" s="63" t="s">
        <v>1350</v>
      </c>
      <c r="H48" s="63" t="s">
        <v>1351</v>
      </c>
      <c r="I48" s="63" t="s">
        <v>1352</v>
      </c>
      <c r="J48" s="63" t="s">
        <v>1353</v>
      </c>
      <c r="K48" s="148" t="s">
        <v>1354</v>
      </c>
    </row>
    <row r="49" ht="20.25" customHeight="1">
      <c r="A49" s="138">
        <v>48.0</v>
      </c>
      <c r="B49" s="143">
        <v>43.0</v>
      </c>
      <c r="C49" s="144" t="s">
        <v>433</v>
      </c>
      <c r="D49" s="145" t="s">
        <v>1355</v>
      </c>
      <c r="E49" s="62" t="s">
        <v>1356</v>
      </c>
      <c r="F49" s="62" t="s">
        <v>1357</v>
      </c>
      <c r="G49" s="63" t="s">
        <v>1358</v>
      </c>
      <c r="H49" s="63" t="s">
        <v>1359</v>
      </c>
      <c r="I49" s="63" t="s">
        <v>1360</v>
      </c>
      <c r="J49" s="63" t="s">
        <v>1361</v>
      </c>
      <c r="K49" s="63" t="s">
        <v>1362</v>
      </c>
    </row>
    <row r="50" ht="20.25" customHeight="1">
      <c r="A50" s="138">
        <v>49.0</v>
      </c>
      <c r="B50" s="143">
        <v>39.0</v>
      </c>
      <c r="C50" s="144" t="s">
        <v>436</v>
      </c>
      <c r="D50" s="145" t="s">
        <v>436</v>
      </c>
      <c r="E50" s="62" t="s">
        <v>1363</v>
      </c>
      <c r="F50" s="62" t="s">
        <v>1364</v>
      </c>
      <c r="G50" s="63" t="s">
        <v>1365</v>
      </c>
      <c r="H50" s="63" t="s">
        <v>1366</v>
      </c>
      <c r="I50" s="63" t="s">
        <v>1367</v>
      </c>
      <c r="J50" s="63" t="s">
        <v>1368</v>
      </c>
      <c r="K50" s="148" t="s">
        <v>1369</v>
      </c>
    </row>
    <row r="51" ht="20.25" customHeight="1">
      <c r="A51" s="142">
        <v>50.0</v>
      </c>
      <c r="B51" s="143">
        <v>50.0</v>
      </c>
      <c r="C51" s="144" t="s">
        <v>438</v>
      </c>
      <c r="D51" s="145" t="s">
        <v>1370</v>
      </c>
      <c r="E51" s="62" t="s">
        <v>1371</v>
      </c>
      <c r="F51" s="62" t="s">
        <v>1372</v>
      </c>
      <c r="G51" s="63" t="s">
        <v>1373</v>
      </c>
      <c r="H51" s="63" t="s">
        <v>1374</v>
      </c>
      <c r="I51" s="63" t="s">
        <v>1375</v>
      </c>
      <c r="J51" s="63" t="s">
        <v>1376</v>
      </c>
      <c r="K51" s="63" t="s">
        <v>1377</v>
      </c>
    </row>
    <row r="52" ht="20.25" customHeight="1">
      <c r="A52" s="142">
        <v>51.0</v>
      </c>
      <c r="B52" s="143">
        <v>37.0</v>
      </c>
      <c r="C52" s="144" t="s">
        <v>440</v>
      </c>
      <c r="D52" s="145" t="s">
        <v>440</v>
      </c>
      <c r="E52" s="62" t="s">
        <v>1378</v>
      </c>
      <c r="F52" s="62" t="s">
        <v>1379</v>
      </c>
      <c r="G52" s="63" t="s">
        <v>1380</v>
      </c>
      <c r="H52" s="63" t="s">
        <v>1381</v>
      </c>
      <c r="I52" s="63" t="s">
        <v>1382</v>
      </c>
      <c r="J52" s="63" t="s">
        <v>1383</v>
      </c>
      <c r="K52" s="63" t="s">
        <v>1378</v>
      </c>
    </row>
    <row r="53" ht="20.25" customHeight="1">
      <c r="A53" s="138">
        <v>52.0</v>
      </c>
      <c r="B53" s="143">
        <v>47.0</v>
      </c>
      <c r="C53" s="144" t="s">
        <v>442</v>
      </c>
      <c r="D53" s="145" t="s">
        <v>1384</v>
      </c>
      <c r="E53" s="62" t="s">
        <v>1385</v>
      </c>
      <c r="F53" s="62" t="s">
        <v>1386</v>
      </c>
      <c r="G53" s="63" t="s">
        <v>1387</v>
      </c>
      <c r="H53" s="63" t="s">
        <v>1388</v>
      </c>
      <c r="I53" s="63" t="s">
        <v>1389</v>
      </c>
      <c r="J53" s="63" t="s">
        <v>1390</v>
      </c>
      <c r="K53" s="63" t="s">
        <v>1391</v>
      </c>
    </row>
    <row r="54" ht="20.25" customHeight="1">
      <c r="A54" s="138">
        <v>53.0</v>
      </c>
      <c r="B54" s="143">
        <v>45.0</v>
      </c>
      <c r="C54" s="144" t="s">
        <v>444</v>
      </c>
      <c r="D54" s="145" t="s">
        <v>444</v>
      </c>
      <c r="E54" s="62" t="s">
        <v>1392</v>
      </c>
      <c r="F54" s="62" t="s">
        <v>1393</v>
      </c>
      <c r="G54" s="63" t="s">
        <v>1394</v>
      </c>
      <c r="H54" s="63" t="s">
        <v>1395</v>
      </c>
      <c r="I54" s="63" t="s">
        <v>1396</v>
      </c>
      <c r="J54" s="63" t="s">
        <v>1397</v>
      </c>
      <c r="K54" s="63" t="s">
        <v>1398</v>
      </c>
    </row>
    <row r="55" ht="20.25" customHeight="1">
      <c r="A55" s="142">
        <v>54.0</v>
      </c>
      <c r="B55" s="143">
        <v>46.0</v>
      </c>
      <c r="C55" s="144" t="s">
        <v>446</v>
      </c>
      <c r="D55" s="145" t="s">
        <v>446</v>
      </c>
      <c r="E55" s="62" t="s">
        <v>1399</v>
      </c>
      <c r="F55" s="62" t="s">
        <v>1400</v>
      </c>
      <c r="G55" s="63" t="s">
        <v>1399</v>
      </c>
      <c r="H55" s="63" t="s">
        <v>1401</v>
      </c>
      <c r="I55" s="63" t="s">
        <v>446</v>
      </c>
      <c r="J55" s="63" t="s">
        <v>1402</v>
      </c>
      <c r="K55" s="63" t="s">
        <v>1399</v>
      </c>
    </row>
    <row r="56" ht="20.25" customHeight="1">
      <c r="A56" s="142">
        <v>55.0</v>
      </c>
      <c r="B56" s="143">
        <v>35.0</v>
      </c>
      <c r="C56" s="144" t="s">
        <v>448</v>
      </c>
      <c r="D56" s="145" t="s">
        <v>1403</v>
      </c>
      <c r="E56" s="62" t="s">
        <v>1404</v>
      </c>
      <c r="F56" s="62" t="s">
        <v>1405</v>
      </c>
      <c r="G56" s="63" t="s">
        <v>1406</v>
      </c>
      <c r="H56" s="63" t="s">
        <v>1407</v>
      </c>
      <c r="I56" s="63" t="s">
        <v>1408</v>
      </c>
      <c r="J56" s="63" t="s">
        <v>1409</v>
      </c>
      <c r="K56" s="148" t="s">
        <v>1410</v>
      </c>
    </row>
    <row r="57" ht="20.25" customHeight="1">
      <c r="A57" s="138">
        <v>56.0</v>
      </c>
      <c r="B57" s="143">
        <v>53.0</v>
      </c>
      <c r="C57" s="144" t="s">
        <v>450</v>
      </c>
      <c r="D57" s="145" t="s">
        <v>1411</v>
      </c>
      <c r="E57" s="62" t="s">
        <v>1412</v>
      </c>
      <c r="F57" s="62" t="s">
        <v>1413</v>
      </c>
      <c r="G57" s="63" t="s">
        <v>1414</v>
      </c>
      <c r="H57" s="63" t="s">
        <v>1415</v>
      </c>
      <c r="I57" s="63" t="s">
        <v>1416</v>
      </c>
      <c r="J57" s="63" t="s">
        <v>1417</v>
      </c>
      <c r="K57" s="63" t="s">
        <v>1418</v>
      </c>
    </row>
    <row r="58" ht="20.25" customHeight="1">
      <c r="A58" s="138">
        <v>57.0</v>
      </c>
      <c r="B58" s="143">
        <v>48.0</v>
      </c>
      <c r="C58" s="144" t="s">
        <v>452</v>
      </c>
      <c r="D58" s="145" t="s">
        <v>452</v>
      </c>
      <c r="E58" s="62" t="s">
        <v>1419</v>
      </c>
      <c r="F58" s="62" t="s">
        <v>1420</v>
      </c>
      <c r="G58" s="63" t="s">
        <v>1421</v>
      </c>
      <c r="H58" s="63" t="s">
        <v>1422</v>
      </c>
      <c r="I58" s="63" t="s">
        <v>1423</v>
      </c>
      <c r="J58" s="63" t="s">
        <v>1424</v>
      </c>
      <c r="K58" s="148" t="s">
        <v>1425</v>
      </c>
    </row>
    <row r="59" ht="20.25" customHeight="1">
      <c r="A59" s="142">
        <v>58.0</v>
      </c>
      <c r="B59" s="143">
        <v>55.0</v>
      </c>
      <c r="C59" s="144" t="s">
        <v>454</v>
      </c>
      <c r="D59" s="145" t="s">
        <v>1426</v>
      </c>
      <c r="E59" s="62" t="s">
        <v>1427</v>
      </c>
      <c r="F59" s="62" t="s">
        <v>1427</v>
      </c>
      <c r="G59" s="63" t="s">
        <v>1428</v>
      </c>
      <c r="H59" s="63" t="s">
        <v>1429</v>
      </c>
      <c r="I59" s="63" t="s">
        <v>1430</v>
      </c>
      <c r="J59" s="63" t="s">
        <v>1431</v>
      </c>
      <c r="K59" s="63" t="s">
        <v>1432</v>
      </c>
    </row>
    <row r="60" ht="20.25" customHeight="1">
      <c r="A60" s="142">
        <v>59.0</v>
      </c>
      <c r="B60" s="143">
        <v>42.0</v>
      </c>
      <c r="C60" s="144" t="s">
        <v>456</v>
      </c>
      <c r="D60" s="145" t="s">
        <v>456</v>
      </c>
      <c r="E60" s="62" t="s">
        <v>1433</v>
      </c>
      <c r="F60" s="62" t="s">
        <v>1434</v>
      </c>
      <c r="G60" s="63" t="s">
        <v>1435</v>
      </c>
      <c r="H60" s="63" t="s">
        <v>1436</v>
      </c>
      <c r="I60" s="63" t="s">
        <v>1437</v>
      </c>
      <c r="J60" s="63" t="s">
        <v>1438</v>
      </c>
      <c r="K60" s="63" t="s">
        <v>1433</v>
      </c>
    </row>
    <row r="61" ht="20.25" customHeight="1">
      <c r="A61" s="138">
        <v>60.0</v>
      </c>
      <c r="B61" s="143">
        <v>59.0</v>
      </c>
      <c r="C61" s="144" t="s">
        <v>458</v>
      </c>
      <c r="D61" s="145" t="s">
        <v>1439</v>
      </c>
      <c r="E61" s="62" t="s">
        <v>1440</v>
      </c>
      <c r="F61" s="62" t="s">
        <v>1441</v>
      </c>
      <c r="G61" s="63" t="s">
        <v>1442</v>
      </c>
      <c r="H61" s="63" t="s">
        <v>1443</v>
      </c>
      <c r="I61" s="63" t="s">
        <v>1444</v>
      </c>
      <c r="J61" s="63" t="s">
        <v>1445</v>
      </c>
      <c r="K61" s="63" t="s">
        <v>1446</v>
      </c>
    </row>
    <row r="62" ht="20.25" customHeight="1">
      <c r="A62" s="138">
        <v>61.0</v>
      </c>
      <c r="B62" s="143">
        <v>90.0</v>
      </c>
      <c r="C62" s="144" t="s">
        <v>460</v>
      </c>
      <c r="D62" s="145" t="s">
        <v>1447</v>
      </c>
      <c r="E62" s="62" t="s">
        <v>1448</v>
      </c>
      <c r="F62" s="62" t="s">
        <v>1449</v>
      </c>
      <c r="G62" s="63" t="s">
        <v>1450</v>
      </c>
      <c r="H62" s="63" t="s">
        <v>1451</v>
      </c>
      <c r="I62" s="63" t="s">
        <v>1452</v>
      </c>
      <c r="J62" s="63" t="s">
        <v>1453</v>
      </c>
      <c r="K62" s="63" t="s">
        <v>1454</v>
      </c>
    </row>
    <row r="63" ht="20.25" customHeight="1">
      <c r="A63" s="142">
        <v>62.0</v>
      </c>
      <c r="B63" s="143">
        <v>2001.0</v>
      </c>
      <c r="C63" s="144" t="s">
        <v>462</v>
      </c>
      <c r="D63" s="145" t="s">
        <v>462</v>
      </c>
      <c r="E63" s="62" t="s">
        <v>1455</v>
      </c>
      <c r="F63" s="62" t="s">
        <v>1456</v>
      </c>
      <c r="G63" s="63" t="s">
        <v>1457</v>
      </c>
      <c r="H63" s="63" t="s">
        <v>1458</v>
      </c>
      <c r="I63" s="63" t="s">
        <v>1459</v>
      </c>
      <c r="J63" s="63" t="s">
        <v>1460</v>
      </c>
      <c r="K63" s="63" t="s">
        <v>1461</v>
      </c>
    </row>
    <row r="64" ht="20.25" customHeight="1">
      <c r="A64" s="142">
        <v>63.0</v>
      </c>
      <c r="B64" s="143">
        <v>44.0</v>
      </c>
      <c r="C64" s="144" t="s">
        <v>464</v>
      </c>
      <c r="D64" s="145" t="s">
        <v>1462</v>
      </c>
      <c r="E64" s="62" t="s">
        <v>1463</v>
      </c>
      <c r="F64" s="62" t="s">
        <v>1463</v>
      </c>
      <c r="G64" s="63" t="s">
        <v>1464</v>
      </c>
      <c r="H64" s="63" t="s">
        <v>1465</v>
      </c>
      <c r="I64" s="63" t="s">
        <v>1466</v>
      </c>
      <c r="J64" s="63" t="s">
        <v>1467</v>
      </c>
      <c r="K64" s="63" t="s">
        <v>1468</v>
      </c>
    </row>
    <row r="65" ht="20.25" customHeight="1">
      <c r="A65" s="138">
        <v>64.0</v>
      </c>
      <c r="B65" s="143">
        <v>76.0</v>
      </c>
      <c r="C65" s="144" t="s">
        <v>465</v>
      </c>
      <c r="D65" s="145" t="s">
        <v>1469</v>
      </c>
      <c r="E65" s="62" t="s">
        <v>1470</v>
      </c>
      <c r="F65" s="62" t="s">
        <v>1471</v>
      </c>
      <c r="G65" s="63" t="s">
        <v>1472</v>
      </c>
      <c r="H65" s="63" t="s">
        <v>1473</v>
      </c>
      <c r="I65" s="63" t="s">
        <v>1474</v>
      </c>
      <c r="J65" s="63" t="s">
        <v>1475</v>
      </c>
      <c r="K65" s="63" t="s">
        <v>1476</v>
      </c>
    </row>
    <row r="66" ht="20.25" customHeight="1">
      <c r="A66" s="138">
        <v>65.0</v>
      </c>
      <c r="B66" s="143">
        <v>58.0</v>
      </c>
      <c r="C66" s="144" t="s">
        <v>467</v>
      </c>
      <c r="D66" s="145" t="s">
        <v>1477</v>
      </c>
      <c r="E66" s="62" t="s">
        <v>1478</v>
      </c>
      <c r="F66" s="62" t="s">
        <v>1479</v>
      </c>
      <c r="G66" s="63" t="s">
        <v>1480</v>
      </c>
      <c r="H66" s="63" t="s">
        <v>1481</v>
      </c>
      <c r="I66" s="63" t="s">
        <v>1482</v>
      </c>
      <c r="J66" s="63" t="s">
        <v>1483</v>
      </c>
      <c r="K66" s="148" t="s">
        <v>1484</v>
      </c>
    </row>
    <row r="67" ht="20.25" customHeight="1">
      <c r="A67" s="142">
        <v>66.0</v>
      </c>
      <c r="B67" s="143">
        <v>61.0</v>
      </c>
      <c r="C67" s="144" t="s">
        <v>469</v>
      </c>
      <c r="D67" s="145" t="s">
        <v>1485</v>
      </c>
      <c r="E67" s="62" t="s">
        <v>1486</v>
      </c>
      <c r="F67" s="62" t="s">
        <v>1487</v>
      </c>
      <c r="G67" s="63" t="s">
        <v>1488</v>
      </c>
      <c r="H67" s="63" t="s">
        <v>1489</v>
      </c>
      <c r="I67" s="63" t="s">
        <v>1490</v>
      </c>
      <c r="J67" s="63" t="s">
        <v>1491</v>
      </c>
      <c r="K67" s="63" t="s">
        <v>1492</v>
      </c>
    </row>
    <row r="68" ht="20.25" customHeight="1">
      <c r="A68" s="142">
        <v>67.0</v>
      </c>
      <c r="B68" s="143">
        <v>49.0</v>
      </c>
      <c r="C68" s="144" t="s">
        <v>471</v>
      </c>
      <c r="D68" s="145" t="s">
        <v>471</v>
      </c>
      <c r="E68" s="62" t="s">
        <v>1493</v>
      </c>
      <c r="F68" s="62" t="s">
        <v>1494</v>
      </c>
      <c r="G68" s="63" t="s">
        <v>1495</v>
      </c>
      <c r="H68" s="63" t="s">
        <v>1496</v>
      </c>
      <c r="I68" s="63" t="s">
        <v>1497</v>
      </c>
      <c r="J68" s="63" t="s">
        <v>1498</v>
      </c>
      <c r="K68" s="63" t="s">
        <v>1493</v>
      </c>
    </row>
    <row r="69" ht="20.25" customHeight="1">
      <c r="A69" s="138">
        <v>68.0</v>
      </c>
      <c r="B69" s="143">
        <v>56.0</v>
      </c>
      <c r="C69" s="144" t="s">
        <v>473</v>
      </c>
      <c r="D69" s="145" t="s">
        <v>473</v>
      </c>
      <c r="E69" s="62" t="s">
        <v>1499</v>
      </c>
      <c r="F69" s="62" t="s">
        <v>1500</v>
      </c>
      <c r="G69" s="63" t="s">
        <v>1501</v>
      </c>
      <c r="H69" s="63" t="s">
        <v>1502</v>
      </c>
      <c r="I69" s="63" t="s">
        <v>1503</v>
      </c>
      <c r="J69" s="63" t="s">
        <v>1504</v>
      </c>
      <c r="K69" s="63" t="s">
        <v>1505</v>
      </c>
    </row>
    <row r="70" ht="20.25" customHeight="1">
      <c r="A70" s="138">
        <v>69.0</v>
      </c>
      <c r="B70" s="143">
        <v>73.0</v>
      </c>
      <c r="C70" s="144" t="s">
        <v>475</v>
      </c>
      <c r="D70" s="145" t="s">
        <v>1506</v>
      </c>
      <c r="E70" s="62" t="s">
        <v>1507</v>
      </c>
      <c r="F70" s="62" t="s">
        <v>1508</v>
      </c>
      <c r="G70" s="63" t="s">
        <v>1509</v>
      </c>
      <c r="H70" s="63" t="s">
        <v>1510</v>
      </c>
      <c r="I70" s="63" t="s">
        <v>1511</v>
      </c>
      <c r="J70" s="63" t="s">
        <v>1512</v>
      </c>
      <c r="K70" s="63" t="s">
        <v>1513</v>
      </c>
    </row>
    <row r="71" ht="20.25" customHeight="1">
      <c r="A71" s="142">
        <v>70.0</v>
      </c>
      <c r="B71" s="143">
        <v>68.0</v>
      </c>
      <c r="C71" s="144" t="s">
        <v>477</v>
      </c>
      <c r="D71" s="145" t="s">
        <v>1514</v>
      </c>
      <c r="E71" s="62" t="s">
        <v>1515</v>
      </c>
      <c r="F71" s="62" t="s">
        <v>1516</v>
      </c>
      <c r="G71" s="63" t="s">
        <v>1517</v>
      </c>
      <c r="H71" s="63" t="s">
        <v>1518</v>
      </c>
      <c r="I71" s="63" t="s">
        <v>1519</v>
      </c>
      <c r="J71" s="63" t="s">
        <v>1520</v>
      </c>
      <c r="K71" s="148" t="s">
        <v>1521</v>
      </c>
    </row>
    <row r="72" ht="20.25" customHeight="1">
      <c r="A72" s="142">
        <v>71.0</v>
      </c>
      <c r="B72" s="143">
        <v>65.0</v>
      </c>
      <c r="C72" s="144" t="s">
        <v>479</v>
      </c>
      <c r="D72" s="145" t="s">
        <v>1522</v>
      </c>
      <c r="E72" s="62" t="s">
        <v>1523</v>
      </c>
      <c r="F72" s="62" t="s">
        <v>1524</v>
      </c>
      <c r="G72" s="63" t="s">
        <v>1525</v>
      </c>
      <c r="H72" s="63" t="s">
        <v>1526</v>
      </c>
      <c r="I72" s="63" t="s">
        <v>1527</v>
      </c>
      <c r="J72" s="63" t="s">
        <v>1528</v>
      </c>
      <c r="K72" s="63" t="s">
        <v>1523</v>
      </c>
    </row>
    <row r="73" ht="20.25" customHeight="1">
      <c r="A73" s="138">
        <v>72.0</v>
      </c>
      <c r="B73" s="143">
        <v>60.0</v>
      </c>
      <c r="C73" s="144" t="s">
        <v>481</v>
      </c>
      <c r="D73" s="145" t="s">
        <v>1529</v>
      </c>
      <c r="E73" s="62" t="s">
        <v>1530</v>
      </c>
      <c r="F73" s="62" t="s">
        <v>1531</v>
      </c>
      <c r="G73" s="63" t="s">
        <v>1532</v>
      </c>
      <c r="H73" s="63" t="s">
        <v>1533</v>
      </c>
      <c r="I73" s="63" t="s">
        <v>1534</v>
      </c>
      <c r="J73" s="63" t="s">
        <v>1535</v>
      </c>
      <c r="K73" s="63" t="s">
        <v>1536</v>
      </c>
    </row>
    <row r="74" ht="20.25" customHeight="1">
      <c r="A74" s="138">
        <v>73.0</v>
      </c>
      <c r="B74" s="143">
        <v>70.0</v>
      </c>
      <c r="C74" s="144" t="s">
        <v>483</v>
      </c>
      <c r="D74" s="145" t="s">
        <v>1537</v>
      </c>
      <c r="E74" s="62" t="s">
        <v>1538</v>
      </c>
      <c r="F74" s="62" t="s">
        <v>1539</v>
      </c>
      <c r="G74" s="63" t="s">
        <v>1540</v>
      </c>
      <c r="H74" s="63" t="s">
        <v>1541</v>
      </c>
      <c r="I74" s="63" t="s">
        <v>1542</v>
      </c>
      <c r="J74" s="63" t="s">
        <v>1543</v>
      </c>
      <c r="K74" s="63" t="s">
        <v>1544</v>
      </c>
    </row>
    <row r="75" ht="20.25" customHeight="1">
      <c r="A75" s="142">
        <v>74.0</v>
      </c>
      <c r="B75" s="143">
        <v>72.0</v>
      </c>
      <c r="C75" s="144" t="s">
        <v>485</v>
      </c>
      <c r="D75" s="145" t="s">
        <v>1545</v>
      </c>
      <c r="E75" s="62" t="s">
        <v>1546</v>
      </c>
      <c r="F75" s="62" t="s">
        <v>1547</v>
      </c>
      <c r="G75" s="63" t="s">
        <v>1548</v>
      </c>
      <c r="H75" s="63" t="s">
        <v>1549</v>
      </c>
      <c r="I75" s="63" t="s">
        <v>1550</v>
      </c>
      <c r="J75" s="63" t="s">
        <v>1551</v>
      </c>
      <c r="K75" s="63" t="s">
        <v>1546</v>
      </c>
    </row>
    <row r="76" ht="20.25" customHeight="1">
      <c r="A76" s="149">
        <v>75.0</v>
      </c>
      <c r="B76" s="150">
        <v>66.0</v>
      </c>
      <c r="C76" s="151" t="s">
        <v>487</v>
      </c>
      <c r="D76" s="152" t="s">
        <v>1552</v>
      </c>
      <c r="E76" s="153" t="s">
        <v>1553</v>
      </c>
      <c r="F76" s="153" t="s">
        <v>1554</v>
      </c>
      <c r="G76" s="154" t="s">
        <v>1555</v>
      </c>
      <c r="H76" s="154" t="s">
        <v>1556</v>
      </c>
      <c r="I76" s="154" t="s">
        <v>1557</v>
      </c>
      <c r="J76" s="154" t="s">
        <v>1558</v>
      </c>
      <c r="K76" s="154" t="s">
        <v>1559</v>
      </c>
    </row>
    <row r="77" ht="16.5" customHeight="1">
      <c r="A77" s="155" t="s">
        <v>1560</v>
      </c>
      <c r="B77" s="156" t="s">
        <v>1561</v>
      </c>
      <c r="C77" s="156" t="s">
        <v>815</v>
      </c>
      <c r="D77" s="156" t="s">
        <v>814</v>
      </c>
      <c r="E77" s="156" t="s">
        <v>816</v>
      </c>
      <c r="F77" s="54" t="s">
        <v>817</v>
      </c>
      <c r="G77" s="54" t="s">
        <v>1016</v>
      </c>
      <c r="H77" s="54" t="s">
        <v>1017</v>
      </c>
      <c r="I77" s="54" t="s">
        <v>1018</v>
      </c>
      <c r="J77" s="54" t="s">
        <v>1019</v>
      </c>
      <c r="K77" s="54" t="s">
        <v>1020</v>
      </c>
    </row>
    <row r="78" ht="16.5" customHeight="1">
      <c r="A78" s="142">
        <v>1.0</v>
      </c>
      <c r="B78" s="143">
        <v>3001.0</v>
      </c>
      <c r="C78" s="59" t="s">
        <v>528</v>
      </c>
      <c r="D78" s="157" t="s">
        <v>528</v>
      </c>
      <c r="E78" s="62" t="s">
        <v>1562</v>
      </c>
      <c r="F78" s="147" t="s">
        <v>1563</v>
      </c>
      <c r="G78" s="147" t="s">
        <v>1564</v>
      </c>
      <c r="H78" s="147" t="s">
        <v>1565</v>
      </c>
      <c r="I78" s="147" t="s">
        <v>1566</v>
      </c>
      <c r="J78" s="147" t="s">
        <v>1567</v>
      </c>
      <c r="K78" s="147" t="s">
        <v>1568</v>
      </c>
    </row>
    <row r="79" ht="16.5" customHeight="1">
      <c r="A79" s="142">
        <v>2.0</v>
      </c>
      <c r="B79" s="143">
        <v>3002.0</v>
      </c>
      <c r="C79" s="59" t="s">
        <v>539</v>
      </c>
      <c r="D79" s="157" t="s">
        <v>630</v>
      </c>
      <c r="E79" s="62" t="s">
        <v>1569</v>
      </c>
      <c r="F79" s="158" t="s">
        <v>1570</v>
      </c>
      <c r="G79" s="147" t="s">
        <v>1571</v>
      </c>
      <c r="H79" s="147" t="s">
        <v>1572</v>
      </c>
      <c r="I79" s="147" t="s">
        <v>1573</v>
      </c>
      <c r="J79" s="159" t="s">
        <v>1574</v>
      </c>
      <c r="K79" s="147" t="s">
        <v>1575</v>
      </c>
    </row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6.78"/>
    <col customWidth="1" min="3" max="5" width="15.33"/>
    <col customWidth="1" min="6" max="6" width="21.33"/>
    <col customWidth="1" min="7" max="7" width="16.89"/>
    <col customWidth="1" min="8" max="8" width="6.78"/>
    <col customWidth="1" min="9" max="9" width="5.78"/>
    <col customWidth="1" min="10" max="10" width="17.67"/>
    <col customWidth="1" min="11" max="11" width="19.78"/>
    <col customWidth="1" min="12" max="12" width="13.11"/>
    <col customWidth="1" min="13" max="13" width="12.89"/>
    <col customWidth="1" min="14" max="14" width="15.33"/>
    <col customWidth="1" min="15" max="26" width="6.78"/>
  </cols>
  <sheetData>
    <row r="1" ht="16.5" customHeight="1">
      <c r="A1" s="137" t="s">
        <v>2</v>
      </c>
      <c r="B1" s="137" t="s">
        <v>1576</v>
      </c>
      <c r="C1" s="160" t="s">
        <v>1577</v>
      </c>
      <c r="D1" s="137" t="s">
        <v>815</v>
      </c>
      <c r="E1" s="137" t="s">
        <v>814</v>
      </c>
      <c r="F1" s="137" t="s">
        <v>816</v>
      </c>
    </row>
    <row r="2" ht="19.5" customHeight="1">
      <c r="A2" s="161">
        <v>1.0</v>
      </c>
      <c r="B2" s="143">
        <v>0.0</v>
      </c>
      <c r="C2" s="118">
        <v>14035.0</v>
      </c>
      <c r="D2" s="62" t="s">
        <v>75</v>
      </c>
      <c r="E2" s="62" t="s">
        <v>649</v>
      </c>
      <c r="F2" s="62" t="s">
        <v>1578</v>
      </c>
      <c r="G2" s="162" t="s">
        <v>1579</v>
      </c>
    </row>
    <row r="3" ht="19.5" customHeight="1">
      <c r="A3" s="161">
        <v>2.0</v>
      </c>
      <c r="B3" s="143">
        <v>0.0</v>
      </c>
      <c r="C3" s="118">
        <v>8011.0</v>
      </c>
      <c r="D3" s="163" t="s">
        <v>87</v>
      </c>
      <c r="E3" s="163" t="s">
        <v>648</v>
      </c>
      <c r="F3" s="62" t="s">
        <v>1580</v>
      </c>
    </row>
    <row r="4" ht="19.5" customHeight="1">
      <c r="A4" s="161">
        <v>3.0</v>
      </c>
      <c r="B4" s="143">
        <v>0.0</v>
      </c>
      <c r="C4" s="118">
        <v>8013.0</v>
      </c>
      <c r="D4" s="164" t="s">
        <v>99</v>
      </c>
      <c r="E4" s="164" t="s">
        <v>99</v>
      </c>
      <c r="F4" s="62" t="s">
        <v>1581</v>
      </c>
    </row>
    <row r="5" ht="19.5" customHeight="1">
      <c r="A5" s="161">
        <v>4.0</v>
      </c>
      <c r="B5" s="143">
        <v>0.0</v>
      </c>
      <c r="C5" s="118">
        <v>8003.0</v>
      </c>
      <c r="D5" s="60" t="s">
        <v>111</v>
      </c>
      <c r="E5" s="60" t="s">
        <v>1582</v>
      </c>
      <c r="F5" s="62" t="s">
        <v>1583</v>
      </c>
    </row>
    <row r="6" ht="19.5" customHeight="1">
      <c r="A6" s="161">
        <v>5.0</v>
      </c>
      <c r="B6" s="143">
        <v>0.0</v>
      </c>
      <c r="C6" s="118">
        <v>8051.0</v>
      </c>
      <c r="D6" s="62" t="s">
        <v>135</v>
      </c>
      <c r="E6" s="62" t="s">
        <v>135</v>
      </c>
      <c r="F6" s="62" t="s">
        <v>1584</v>
      </c>
    </row>
    <row r="7" ht="19.5" customHeight="1">
      <c r="A7" s="161">
        <v>6.0</v>
      </c>
      <c r="B7" s="143">
        <v>0.0</v>
      </c>
      <c r="C7" s="118">
        <v>8012.0</v>
      </c>
      <c r="D7" s="164" t="s">
        <v>146</v>
      </c>
      <c r="E7" s="164" t="s">
        <v>1585</v>
      </c>
      <c r="F7" s="62" t="s">
        <v>1586</v>
      </c>
    </row>
    <row r="8" ht="19.5" customHeight="1">
      <c r="A8" s="161">
        <v>7.0</v>
      </c>
      <c r="B8" s="143">
        <v>0.0</v>
      </c>
      <c r="C8" s="118">
        <v>8048.0</v>
      </c>
      <c r="D8" s="60" t="s">
        <v>157</v>
      </c>
      <c r="E8" s="60" t="s">
        <v>1587</v>
      </c>
      <c r="F8" s="62" t="s">
        <v>1588</v>
      </c>
    </row>
    <row r="9" ht="19.5" customHeight="1">
      <c r="A9" s="161">
        <v>8.0</v>
      </c>
      <c r="B9" s="143">
        <v>0.0</v>
      </c>
      <c r="C9" s="118">
        <v>8050.0</v>
      </c>
      <c r="D9" s="60" t="s">
        <v>169</v>
      </c>
      <c r="E9" s="60" t="s">
        <v>1589</v>
      </c>
      <c r="F9" s="62" t="s">
        <v>1590</v>
      </c>
      <c r="K9" s="135"/>
    </row>
    <row r="10" ht="19.5" customHeight="1">
      <c r="A10" s="161">
        <v>9.0</v>
      </c>
      <c r="B10" s="143">
        <v>0.0</v>
      </c>
      <c r="C10" s="118">
        <v>14055.0</v>
      </c>
      <c r="D10" s="62" t="s">
        <v>181</v>
      </c>
      <c r="E10" s="62" t="s">
        <v>1591</v>
      </c>
      <c r="F10" s="62" t="s">
        <v>1592</v>
      </c>
      <c r="H10" s="165"/>
      <c r="K10" s="135"/>
    </row>
    <row r="11" ht="19.5" customHeight="1">
      <c r="A11" s="161">
        <v>10.0</v>
      </c>
      <c r="B11" s="143">
        <v>0.0</v>
      </c>
      <c r="C11" s="118">
        <v>8047.0</v>
      </c>
      <c r="D11" s="60" t="s">
        <v>193</v>
      </c>
      <c r="E11" s="60" t="s">
        <v>1593</v>
      </c>
      <c r="F11" s="62" t="s">
        <v>1594</v>
      </c>
      <c r="H11" s="165"/>
      <c r="K11" s="135"/>
    </row>
    <row r="12" ht="19.5" customHeight="1">
      <c r="A12" s="161">
        <v>11.0</v>
      </c>
      <c r="B12" s="143">
        <v>0.0</v>
      </c>
      <c r="C12" s="118">
        <v>8020.0</v>
      </c>
      <c r="D12" s="60" t="s">
        <v>204</v>
      </c>
      <c r="E12" s="60" t="s">
        <v>1595</v>
      </c>
      <c r="F12" s="62" t="s">
        <v>1596</v>
      </c>
      <c r="H12" s="165"/>
      <c r="K12" s="135"/>
    </row>
    <row r="13" ht="19.5" customHeight="1">
      <c r="A13" s="161">
        <v>12.0</v>
      </c>
      <c r="B13" s="143">
        <v>0.0</v>
      </c>
      <c r="C13" s="118">
        <v>14053.0</v>
      </c>
      <c r="D13" s="62" t="s">
        <v>216</v>
      </c>
      <c r="E13" s="62" t="s">
        <v>216</v>
      </c>
      <c r="F13" s="62" t="s">
        <v>1597</v>
      </c>
      <c r="H13" s="165"/>
      <c r="K13" s="135"/>
    </row>
    <row r="14" ht="19.5" customHeight="1">
      <c r="A14" s="161">
        <v>13.0</v>
      </c>
      <c r="B14" s="143">
        <v>0.0</v>
      </c>
      <c r="C14" s="118">
        <v>14036.0</v>
      </c>
      <c r="D14" s="62" t="s">
        <v>228</v>
      </c>
      <c r="E14" s="62" t="s">
        <v>1598</v>
      </c>
      <c r="F14" s="62" t="s">
        <v>1599</v>
      </c>
      <c r="H14" s="166"/>
      <c r="K14" s="135"/>
    </row>
    <row r="15" ht="19.5" customHeight="1">
      <c r="A15" s="161">
        <v>14.0</v>
      </c>
      <c r="B15" s="143">
        <v>0.0</v>
      </c>
      <c r="C15" s="118">
        <v>14063.0</v>
      </c>
      <c r="D15" s="62" t="s">
        <v>240</v>
      </c>
      <c r="E15" s="62" t="s">
        <v>240</v>
      </c>
      <c r="F15" s="62" t="s">
        <v>1600</v>
      </c>
      <c r="H15" s="165"/>
      <c r="K15" s="135"/>
    </row>
    <row r="16" ht="19.5" customHeight="1">
      <c r="A16" s="161">
        <v>15.0</v>
      </c>
      <c r="B16" s="143">
        <v>0.0</v>
      </c>
      <c r="C16" s="118">
        <v>8033.0</v>
      </c>
      <c r="D16" s="164" t="s">
        <v>151</v>
      </c>
      <c r="E16" s="164" t="s">
        <v>1601</v>
      </c>
      <c r="F16" s="62" t="s">
        <v>1602</v>
      </c>
      <c r="H16" s="165"/>
      <c r="K16" s="135"/>
    </row>
    <row r="17" ht="19.5" customHeight="1">
      <c r="A17" s="161">
        <v>16.0</v>
      </c>
      <c r="B17" s="143">
        <v>0.0</v>
      </c>
      <c r="C17" s="118">
        <v>14033.0</v>
      </c>
      <c r="D17" s="60" t="s">
        <v>262</v>
      </c>
      <c r="E17" s="60" t="s">
        <v>1603</v>
      </c>
      <c r="F17" s="62" t="s">
        <v>1604</v>
      </c>
      <c r="H17" s="165"/>
      <c r="K17" s="135"/>
    </row>
    <row r="18" ht="19.5" customHeight="1">
      <c r="A18" s="161">
        <v>17.0</v>
      </c>
      <c r="B18" s="143">
        <v>0.0</v>
      </c>
      <c r="C18" s="118">
        <v>8032.0</v>
      </c>
      <c r="D18" s="164" t="s">
        <v>274</v>
      </c>
      <c r="E18" s="164" t="s">
        <v>1605</v>
      </c>
      <c r="F18" s="62" t="s">
        <v>1606</v>
      </c>
      <c r="H18" s="165"/>
      <c r="K18" s="135"/>
    </row>
    <row r="19" ht="19.5" customHeight="1">
      <c r="A19" s="161">
        <v>18.0</v>
      </c>
      <c r="B19" s="143">
        <v>0.0</v>
      </c>
      <c r="C19" s="118">
        <v>8009.0</v>
      </c>
      <c r="D19" s="163" t="s">
        <v>126</v>
      </c>
      <c r="E19" s="163" t="s">
        <v>126</v>
      </c>
      <c r="F19" s="62" t="s">
        <v>1607</v>
      </c>
      <c r="H19" s="165"/>
      <c r="K19" s="135"/>
    </row>
    <row r="20" ht="19.5" customHeight="1">
      <c r="A20" s="161">
        <v>19.0</v>
      </c>
      <c r="B20" s="143">
        <v>0.0</v>
      </c>
      <c r="C20" s="118">
        <v>14042.0</v>
      </c>
      <c r="D20" s="62" t="s">
        <v>304</v>
      </c>
      <c r="E20" s="62" t="s">
        <v>1608</v>
      </c>
      <c r="F20" s="62" t="s">
        <v>1609</v>
      </c>
      <c r="H20" s="166"/>
      <c r="K20" s="135"/>
    </row>
    <row r="21" ht="19.5" customHeight="1">
      <c r="A21" s="161">
        <v>20.0</v>
      </c>
      <c r="B21" s="143">
        <v>0.0</v>
      </c>
      <c r="C21" s="118">
        <v>8001.0</v>
      </c>
      <c r="D21" s="62" t="s">
        <v>408</v>
      </c>
      <c r="E21" s="62" t="s">
        <v>1610</v>
      </c>
      <c r="F21" s="62" t="s">
        <v>1611</v>
      </c>
      <c r="H21" s="165"/>
      <c r="K21" s="135"/>
    </row>
    <row r="22" ht="19.5" customHeight="1">
      <c r="A22" s="161">
        <v>21.0</v>
      </c>
      <c r="B22" s="143">
        <v>0.0</v>
      </c>
      <c r="C22" s="118">
        <v>14041.0</v>
      </c>
      <c r="D22" s="62" t="s">
        <v>122</v>
      </c>
      <c r="E22" s="62" t="s">
        <v>1612</v>
      </c>
      <c r="F22" s="62" t="s">
        <v>1613</v>
      </c>
      <c r="H22" s="165"/>
      <c r="K22" s="135"/>
    </row>
    <row r="23" ht="19.5" customHeight="1">
      <c r="A23" s="161">
        <v>22.0</v>
      </c>
      <c r="B23" s="143">
        <v>0.0</v>
      </c>
      <c r="C23" s="118">
        <v>8015.0</v>
      </c>
      <c r="D23" s="60" t="s">
        <v>439</v>
      </c>
      <c r="E23" s="60" t="s">
        <v>1614</v>
      </c>
      <c r="F23" s="62" t="s">
        <v>1615</v>
      </c>
      <c r="H23" s="165"/>
      <c r="K23" s="135"/>
    </row>
    <row r="24" ht="19.5" customHeight="1">
      <c r="A24" s="161">
        <v>23.0</v>
      </c>
      <c r="B24" s="143">
        <v>0.0</v>
      </c>
      <c r="C24" s="118">
        <v>14010.0</v>
      </c>
      <c r="D24" s="60" t="s">
        <v>449</v>
      </c>
      <c r="E24" s="60" t="s">
        <v>1616</v>
      </c>
      <c r="F24" s="62" t="s">
        <v>1617</v>
      </c>
      <c r="H24" s="165"/>
      <c r="K24" s="135"/>
    </row>
    <row r="25" ht="19.5" customHeight="1">
      <c r="A25" s="161">
        <v>24.0</v>
      </c>
      <c r="B25" s="143">
        <v>0.0</v>
      </c>
      <c r="C25" s="118">
        <v>14051.0</v>
      </c>
      <c r="D25" s="62" t="s">
        <v>459</v>
      </c>
      <c r="E25" s="62" t="s">
        <v>1618</v>
      </c>
      <c r="F25" s="62" t="s">
        <v>1619</v>
      </c>
      <c r="H25" s="165"/>
      <c r="K25" s="135"/>
    </row>
    <row r="26" ht="19.5" customHeight="1">
      <c r="A26" s="161">
        <v>25.0</v>
      </c>
      <c r="B26" s="143">
        <v>0.0</v>
      </c>
      <c r="C26" s="118">
        <v>14045.0</v>
      </c>
      <c r="D26" s="62" t="s">
        <v>461</v>
      </c>
      <c r="E26" s="62" t="s">
        <v>1620</v>
      </c>
      <c r="F26" s="62" t="s">
        <v>1621</v>
      </c>
      <c r="H26" s="165"/>
      <c r="K26" s="135"/>
    </row>
    <row r="27" ht="19.5" customHeight="1">
      <c r="A27" s="161">
        <v>26.0</v>
      </c>
      <c r="B27" s="143">
        <v>0.0</v>
      </c>
      <c r="C27" s="118">
        <v>15003.0</v>
      </c>
      <c r="D27" s="164" t="s">
        <v>484</v>
      </c>
      <c r="E27" s="164" t="s">
        <v>1622</v>
      </c>
      <c r="F27" s="62" t="s">
        <v>1623</v>
      </c>
      <c r="H27" s="165"/>
      <c r="K27" s="135"/>
    </row>
    <row r="28" ht="19.5" customHeight="1">
      <c r="A28" s="161">
        <v>27.0</v>
      </c>
      <c r="B28" s="167">
        <v>0.0</v>
      </c>
      <c r="C28" s="168">
        <v>14084.0</v>
      </c>
      <c r="D28" s="169" t="s">
        <v>83</v>
      </c>
      <c r="E28" s="170" t="s">
        <v>657</v>
      </c>
      <c r="F28" s="169" t="s">
        <v>1624</v>
      </c>
      <c r="H28" s="165"/>
      <c r="K28" s="135"/>
    </row>
    <row r="29" ht="19.5" customHeight="1">
      <c r="A29" s="161">
        <v>28.0</v>
      </c>
      <c r="B29" s="167">
        <v>0.0</v>
      </c>
      <c r="C29" s="168">
        <v>14065.0</v>
      </c>
      <c r="D29" s="169" t="s">
        <v>428</v>
      </c>
      <c r="E29" s="170" t="s">
        <v>1625</v>
      </c>
      <c r="F29" s="169" t="s">
        <v>1626</v>
      </c>
      <c r="H29" s="165"/>
      <c r="K29" s="135"/>
    </row>
    <row r="30" ht="19.5" customHeight="1">
      <c r="A30" s="161">
        <v>29.0</v>
      </c>
      <c r="B30" s="167">
        <v>0.0</v>
      </c>
      <c r="C30" s="171">
        <v>14086.0</v>
      </c>
      <c r="D30" s="169" t="s">
        <v>1627</v>
      </c>
      <c r="E30" s="170" t="s">
        <v>1628</v>
      </c>
      <c r="F30" s="169" t="s">
        <v>1629</v>
      </c>
      <c r="H30" s="165"/>
      <c r="K30" s="135"/>
    </row>
    <row r="31" ht="19.5" customHeight="1">
      <c r="A31" s="161">
        <v>30.0</v>
      </c>
      <c r="B31" s="167">
        <v>0.0</v>
      </c>
      <c r="C31" s="171">
        <v>14075.0</v>
      </c>
      <c r="D31" s="172" t="s">
        <v>376</v>
      </c>
      <c r="E31" s="170" t="s">
        <v>1630</v>
      </c>
      <c r="F31" s="172" t="s">
        <v>1631</v>
      </c>
      <c r="H31" s="165"/>
      <c r="K31" s="135"/>
    </row>
    <row r="32" ht="19.5" customHeight="1">
      <c r="A32" s="161">
        <v>31.0</v>
      </c>
      <c r="B32" s="167">
        <v>0.0</v>
      </c>
      <c r="C32" s="173" t="s">
        <v>1632</v>
      </c>
      <c r="D32" s="169" t="s">
        <v>358</v>
      </c>
      <c r="E32" s="170" t="s">
        <v>358</v>
      </c>
      <c r="F32" s="169" t="s">
        <v>1633</v>
      </c>
      <c r="H32" s="165"/>
      <c r="K32" s="135"/>
    </row>
    <row r="33" ht="19.5" customHeight="1">
      <c r="A33" s="161">
        <v>32.0</v>
      </c>
      <c r="B33" s="167">
        <v>0.0</v>
      </c>
      <c r="C33" s="173" t="s">
        <v>1634</v>
      </c>
      <c r="D33" s="169" t="s">
        <v>381</v>
      </c>
      <c r="E33" s="170" t="s">
        <v>381</v>
      </c>
      <c r="F33" s="170" t="s">
        <v>1635</v>
      </c>
      <c r="H33" s="165"/>
      <c r="K33" s="135"/>
    </row>
    <row r="34" ht="19.5" customHeight="1">
      <c r="A34" s="161">
        <v>33.0</v>
      </c>
      <c r="B34" s="167">
        <v>0.0</v>
      </c>
      <c r="C34" s="171">
        <v>14080.0</v>
      </c>
      <c r="D34" s="172" t="s">
        <v>389</v>
      </c>
      <c r="E34" s="170" t="s">
        <v>1636</v>
      </c>
      <c r="F34" s="170" t="s">
        <v>1637</v>
      </c>
      <c r="H34" s="165"/>
      <c r="K34" s="135"/>
    </row>
    <row r="35" ht="19.5" customHeight="1">
      <c r="A35" s="161">
        <v>34.0</v>
      </c>
      <c r="B35" s="167">
        <v>0.0</v>
      </c>
      <c r="C35" s="173" t="s">
        <v>1638</v>
      </c>
      <c r="D35" s="169" t="s">
        <v>403</v>
      </c>
      <c r="E35" s="174" t="s">
        <v>403</v>
      </c>
      <c r="F35" s="169" t="s">
        <v>1639</v>
      </c>
      <c r="H35" s="165"/>
      <c r="K35" s="135"/>
    </row>
    <row r="36" ht="19.5" customHeight="1">
      <c r="A36" s="161">
        <v>35.0</v>
      </c>
      <c r="B36" s="175">
        <v>0.0</v>
      </c>
      <c r="C36" s="173" t="s">
        <v>1640</v>
      </c>
      <c r="D36" s="169" t="s">
        <v>425</v>
      </c>
      <c r="E36" s="174" t="s">
        <v>1641</v>
      </c>
      <c r="F36" s="174" t="s">
        <v>1642</v>
      </c>
      <c r="H36" s="166"/>
      <c r="K36" s="135"/>
    </row>
    <row r="37" ht="19.5" customHeight="1">
      <c r="A37" s="161">
        <v>36.0</v>
      </c>
      <c r="B37" s="167">
        <v>0.0</v>
      </c>
      <c r="C37" s="171">
        <v>8006.0</v>
      </c>
      <c r="D37" s="169" t="s">
        <v>443</v>
      </c>
      <c r="E37" s="170" t="s">
        <v>1643</v>
      </c>
      <c r="F37" s="170" t="s">
        <v>1644</v>
      </c>
      <c r="H37" s="165"/>
      <c r="K37" s="135"/>
    </row>
    <row r="38" ht="19.5" customHeight="1">
      <c r="A38" s="161">
        <v>37.0</v>
      </c>
      <c r="B38" s="167">
        <v>0.0</v>
      </c>
      <c r="C38" s="173" t="s">
        <v>1645</v>
      </c>
      <c r="D38" s="169" t="s">
        <v>343</v>
      </c>
      <c r="E38" s="170" t="s">
        <v>1646</v>
      </c>
      <c r="F38" s="170" t="s">
        <v>1647</v>
      </c>
      <c r="H38" s="165"/>
      <c r="K38" s="135"/>
    </row>
    <row r="39" ht="19.5" customHeight="1">
      <c r="A39" s="161">
        <v>38.0</v>
      </c>
      <c r="B39" s="167">
        <v>0.0</v>
      </c>
      <c r="C39" s="168">
        <v>8049.0</v>
      </c>
      <c r="D39" s="169" t="s">
        <v>482</v>
      </c>
      <c r="E39" s="169" t="s">
        <v>1648</v>
      </c>
      <c r="F39" s="169" t="s">
        <v>1649</v>
      </c>
      <c r="H39" s="165"/>
      <c r="K39" s="135"/>
    </row>
    <row r="40" ht="19.5" customHeight="1">
      <c r="A40" s="176" t="s">
        <v>3</v>
      </c>
      <c r="B40" s="176" t="s">
        <v>1576</v>
      </c>
      <c r="C40" s="160" t="s">
        <v>1650</v>
      </c>
      <c r="D40" s="137" t="s">
        <v>815</v>
      </c>
      <c r="E40" s="137" t="s">
        <v>814</v>
      </c>
      <c r="F40" s="137" t="s">
        <v>816</v>
      </c>
      <c r="K40" s="135"/>
    </row>
    <row r="41" ht="19.5" customHeight="1">
      <c r="A41" s="177">
        <v>39.0</v>
      </c>
      <c r="B41" s="117">
        <v>9.0</v>
      </c>
      <c r="C41" s="118">
        <v>9001.0</v>
      </c>
      <c r="D41" s="60" t="s">
        <v>505</v>
      </c>
      <c r="E41" s="178" t="s">
        <v>1651</v>
      </c>
      <c r="F41" s="62" t="s">
        <v>1652</v>
      </c>
      <c r="K41" s="135"/>
    </row>
    <row r="42" ht="19.5" customHeight="1">
      <c r="A42" s="177">
        <v>40.0</v>
      </c>
      <c r="B42" s="117">
        <v>9.0</v>
      </c>
      <c r="C42" s="118">
        <v>9002.0</v>
      </c>
      <c r="D42" s="60" t="s">
        <v>506</v>
      </c>
      <c r="E42" s="178" t="s">
        <v>1653</v>
      </c>
      <c r="F42" s="62" t="s">
        <v>1654</v>
      </c>
      <c r="K42" s="135"/>
    </row>
    <row r="43" ht="19.5" customHeight="1">
      <c r="A43" s="177">
        <v>41.0</v>
      </c>
      <c r="B43" s="117">
        <v>9.0</v>
      </c>
      <c r="C43" s="118">
        <v>9003.0</v>
      </c>
      <c r="D43" s="62" t="s">
        <v>507</v>
      </c>
      <c r="E43" s="179" t="s">
        <v>1655</v>
      </c>
      <c r="F43" s="62" t="s">
        <v>1656</v>
      </c>
      <c r="K43" s="135"/>
    </row>
    <row r="44" ht="19.5" customHeight="1">
      <c r="A44" s="177">
        <v>42.0</v>
      </c>
      <c r="B44" s="117">
        <v>9.0</v>
      </c>
      <c r="C44" s="118">
        <v>9004.0</v>
      </c>
      <c r="D44" s="60" t="s">
        <v>508</v>
      </c>
      <c r="E44" s="178" t="s">
        <v>508</v>
      </c>
      <c r="F44" s="62" t="s">
        <v>1657</v>
      </c>
      <c r="K44" s="135"/>
    </row>
    <row r="45" ht="19.5" customHeight="1">
      <c r="A45" s="177">
        <v>43.0</v>
      </c>
      <c r="B45" s="117">
        <v>9.0</v>
      </c>
      <c r="C45" s="118">
        <v>9006.0</v>
      </c>
      <c r="D45" s="60" t="s">
        <v>509</v>
      </c>
      <c r="E45" s="178" t="s">
        <v>1658</v>
      </c>
      <c r="F45" s="62" t="s">
        <v>1659</v>
      </c>
      <c r="K45" s="135"/>
    </row>
    <row r="46" ht="19.5" customHeight="1">
      <c r="A46" s="177">
        <v>44.0</v>
      </c>
      <c r="B46" s="117">
        <v>9.0</v>
      </c>
      <c r="C46" s="118">
        <v>9007.0</v>
      </c>
      <c r="D46" s="62" t="s">
        <v>510</v>
      </c>
      <c r="E46" s="179" t="s">
        <v>1660</v>
      </c>
      <c r="F46" s="62" t="s">
        <v>1661</v>
      </c>
      <c r="K46" s="135"/>
    </row>
    <row r="47" ht="16.5" customHeight="1">
      <c r="A47" s="177">
        <v>45.0</v>
      </c>
      <c r="B47" s="117">
        <v>9.0</v>
      </c>
      <c r="C47" s="118">
        <v>9008.0</v>
      </c>
      <c r="D47" s="63" t="s">
        <v>511</v>
      </c>
      <c r="E47" s="180" t="s">
        <v>1662</v>
      </c>
      <c r="F47" s="63" t="s">
        <v>1663</v>
      </c>
      <c r="K47" s="135"/>
    </row>
    <row r="48" ht="16.5" customHeight="1">
      <c r="A48" s="177">
        <v>46.0</v>
      </c>
      <c r="B48" s="117">
        <v>9.0</v>
      </c>
      <c r="C48" s="118">
        <v>9009.0</v>
      </c>
      <c r="D48" s="63" t="s">
        <v>512</v>
      </c>
      <c r="E48" s="180" t="s">
        <v>1664</v>
      </c>
      <c r="F48" s="63" t="s">
        <v>1665</v>
      </c>
      <c r="K48" s="135"/>
    </row>
    <row r="49" ht="16.5" customHeight="1">
      <c r="A49" s="177">
        <v>47.0</v>
      </c>
      <c r="B49" s="118">
        <v>12.0</v>
      </c>
      <c r="C49" s="118">
        <v>12001.0</v>
      </c>
      <c r="D49" s="62" t="s">
        <v>513</v>
      </c>
      <c r="E49" s="179" t="s">
        <v>1666</v>
      </c>
      <c r="F49" s="62" t="s">
        <v>1667</v>
      </c>
      <c r="K49" s="135"/>
    </row>
    <row r="50" ht="16.5" customHeight="1">
      <c r="A50" s="177">
        <v>48.0</v>
      </c>
      <c r="B50" s="118">
        <v>12.0</v>
      </c>
      <c r="C50" s="118">
        <v>12002.0</v>
      </c>
      <c r="D50" s="60" t="s">
        <v>514</v>
      </c>
      <c r="E50" s="178" t="s">
        <v>1668</v>
      </c>
      <c r="F50" s="62" t="s">
        <v>1669</v>
      </c>
      <c r="K50" s="135"/>
    </row>
    <row r="51" ht="16.5" customHeight="1">
      <c r="A51" s="177">
        <v>49.0</v>
      </c>
      <c r="B51" s="118">
        <v>12.0</v>
      </c>
      <c r="C51" s="118">
        <v>12003.0</v>
      </c>
      <c r="D51" s="60" t="s">
        <v>515</v>
      </c>
      <c r="E51" s="178" t="s">
        <v>1670</v>
      </c>
      <c r="F51" s="62" t="s">
        <v>1671</v>
      </c>
      <c r="K51" s="135"/>
    </row>
    <row r="52" ht="16.5" customHeight="1">
      <c r="A52" s="177"/>
      <c r="C52" s="135"/>
      <c r="K52" s="135"/>
    </row>
    <row r="53" ht="16.5" customHeight="1">
      <c r="A53" s="181" t="s">
        <v>1560</v>
      </c>
      <c r="B53" s="137" t="s">
        <v>1672</v>
      </c>
      <c r="C53" s="160" t="s">
        <v>1673</v>
      </c>
      <c r="D53" s="137" t="s">
        <v>815</v>
      </c>
      <c r="E53" s="137" t="s">
        <v>814</v>
      </c>
      <c r="F53" s="137" t="s">
        <v>816</v>
      </c>
      <c r="K53" s="135"/>
    </row>
    <row r="54" ht="16.5" customHeight="1">
      <c r="A54" s="142">
        <v>1.0</v>
      </c>
      <c r="B54" s="143">
        <v>7.0</v>
      </c>
      <c r="C54" s="143">
        <v>7003.0</v>
      </c>
      <c r="D54" s="60" t="s">
        <v>529</v>
      </c>
      <c r="E54" s="60" t="s">
        <v>639</v>
      </c>
      <c r="F54" s="62" t="s">
        <v>1674</v>
      </c>
      <c r="K54" s="135"/>
    </row>
    <row r="55" ht="16.5" customHeight="1">
      <c r="A55" s="142">
        <v>2.0</v>
      </c>
      <c r="B55" s="143">
        <v>7.0</v>
      </c>
      <c r="C55" s="143">
        <v>7004.0</v>
      </c>
      <c r="D55" s="62" t="s">
        <v>540</v>
      </c>
      <c r="E55" s="62" t="s">
        <v>1675</v>
      </c>
      <c r="F55" s="62" t="s">
        <v>1676</v>
      </c>
      <c r="K55" s="135"/>
    </row>
    <row r="56" ht="16.5" customHeight="1">
      <c r="A56" s="142">
        <v>3.0</v>
      </c>
      <c r="B56" s="143">
        <v>7.0</v>
      </c>
      <c r="C56" s="143">
        <v>7005.0</v>
      </c>
      <c r="D56" s="62" t="s">
        <v>548</v>
      </c>
      <c r="E56" s="62" t="s">
        <v>1677</v>
      </c>
      <c r="F56" s="62" t="s">
        <v>1678</v>
      </c>
      <c r="K56" s="135"/>
    </row>
    <row r="57" ht="16.5" customHeight="1">
      <c r="A57" s="142">
        <v>4.0</v>
      </c>
      <c r="B57" s="143">
        <v>7.0</v>
      </c>
      <c r="C57" s="143">
        <v>7001.0</v>
      </c>
      <c r="D57" s="60" t="s">
        <v>538</v>
      </c>
      <c r="E57" s="60" t="s">
        <v>640</v>
      </c>
      <c r="F57" s="62" t="s">
        <v>1679</v>
      </c>
      <c r="K57" s="135"/>
    </row>
    <row r="58" ht="16.5" customHeight="1">
      <c r="A58" s="142">
        <v>5.0</v>
      </c>
      <c r="B58" s="143">
        <v>7.0</v>
      </c>
      <c r="C58" s="143">
        <v>7006.0</v>
      </c>
      <c r="D58" s="63" t="s">
        <v>558</v>
      </c>
      <c r="E58" s="63" t="s">
        <v>1680</v>
      </c>
      <c r="F58" s="63" t="s">
        <v>1681</v>
      </c>
      <c r="K58" s="135"/>
    </row>
    <row r="59" ht="16.5" customHeight="1">
      <c r="A59" s="142">
        <v>6.0</v>
      </c>
      <c r="B59" s="143">
        <v>7.0</v>
      </c>
      <c r="C59" s="143">
        <v>7002.0</v>
      </c>
      <c r="D59" s="60" t="s">
        <v>563</v>
      </c>
      <c r="E59" s="60" t="s">
        <v>1682</v>
      </c>
      <c r="F59" s="62" t="s">
        <v>1683</v>
      </c>
      <c r="K59" s="135"/>
    </row>
    <row r="60" ht="16.5" customHeight="1">
      <c r="A60" s="142">
        <v>7.0</v>
      </c>
      <c r="B60" s="139">
        <v>7.0</v>
      </c>
      <c r="C60" s="140">
        <v>7007.0</v>
      </c>
      <c r="D60" s="64" t="s">
        <v>568</v>
      </c>
      <c r="E60" s="64" t="s">
        <v>1684</v>
      </c>
      <c r="F60" s="64" t="s">
        <v>1685</v>
      </c>
      <c r="K60" s="135"/>
    </row>
    <row r="61" ht="16.5" customHeight="1">
      <c r="C61" s="135"/>
      <c r="K61" s="135"/>
    </row>
    <row r="62" ht="16.5" customHeight="1">
      <c r="C62" s="182" t="s">
        <v>1686</v>
      </c>
      <c r="K62" s="135"/>
    </row>
    <row r="63" ht="16.5" customHeight="1">
      <c r="C63" s="135"/>
      <c r="K63" s="135"/>
    </row>
    <row r="64" ht="16.5" customHeight="1">
      <c r="C64" s="135"/>
      <c r="K64" s="135"/>
    </row>
    <row r="65" ht="16.5" customHeight="1">
      <c r="C65" s="135"/>
      <c r="K65" s="135"/>
    </row>
    <row r="66" ht="16.5" customHeight="1">
      <c r="C66" s="135"/>
      <c r="K66" s="135"/>
    </row>
    <row r="67" ht="16.5" customHeight="1">
      <c r="C67" s="135"/>
      <c r="K67" s="135"/>
    </row>
    <row r="68" ht="16.5" customHeight="1">
      <c r="C68" s="135"/>
      <c r="K68" s="135"/>
    </row>
    <row r="69" ht="16.5" customHeight="1">
      <c r="C69" s="135"/>
      <c r="K69" s="135"/>
    </row>
    <row r="70" ht="16.5" customHeight="1">
      <c r="C70" s="135"/>
      <c r="K70" s="135"/>
    </row>
    <row r="71" ht="16.5" customHeight="1">
      <c r="C71" s="135"/>
      <c r="K71" s="135"/>
    </row>
    <row r="72" ht="16.5" customHeight="1">
      <c r="C72" s="135"/>
      <c r="K72" s="135"/>
    </row>
    <row r="73" ht="16.5" customHeight="1">
      <c r="C73" s="135"/>
      <c r="K73" s="135"/>
    </row>
    <row r="74" ht="16.5" customHeight="1">
      <c r="C74" s="135"/>
      <c r="K74" s="135"/>
    </row>
    <row r="75" ht="16.5" customHeight="1">
      <c r="C75" s="135"/>
      <c r="K75" s="135"/>
    </row>
    <row r="76" ht="16.5" customHeight="1">
      <c r="C76" s="135"/>
      <c r="K76" s="135"/>
    </row>
    <row r="77" ht="16.5" customHeight="1">
      <c r="C77" s="135"/>
      <c r="K77" s="135"/>
    </row>
    <row r="78" ht="16.5" customHeight="1">
      <c r="C78" s="135"/>
      <c r="K78" s="135"/>
    </row>
    <row r="79" ht="16.5" customHeight="1">
      <c r="C79" s="135"/>
      <c r="K79" s="135"/>
    </row>
    <row r="80" ht="16.5" customHeight="1">
      <c r="C80" s="135"/>
      <c r="K80" s="135"/>
    </row>
    <row r="81" ht="16.5" customHeight="1">
      <c r="C81" s="135"/>
      <c r="K81" s="135"/>
    </row>
    <row r="82" ht="16.5" customHeight="1">
      <c r="C82" s="135"/>
      <c r="K82" s="135"/>
    </row>
    <row r="83" ht="16.5" customHeight="1">
      <c r="C83" s="135"/>
      <c r="K83" s="135"/>
    </row>
    <row r="84" ht="16.5" customHeight="1">
      <c r="C84" s="135"/>
      <c r="K84" s="135"/>
    </row>
    <row r="85" ht="16.5" customHeight="1">
      <c r="C85" s="135"/>
      <c r="K85" s="135"/>
    </row>
    <row r="86" ht="16.5" customHeight="1">
      <c r="C86" s="135"/>
      <c r="K86" s="135"/>
    </row>
    <row r="87" ht="16.5" customHeight="1">
      <c r="C87" s="135"/>
      <c r="K87" s="135"/>
    </row>
    <row r="88" ht="16.5" customHeight="1">
      <c r="C88" s="135"/>
      <c r="K88" s="135"/>
    </row>
    <row r="89" ht="16.5" customHeight="1">
      <c r="C89" s="135"/>
      <c r="K89" s="135"/>
    </row>
    <row r="90" ht="16.5" customHeight="1">
      <c r="C90" s="135"/>
      <c r="K90" s="135"/>
    </row>
    <row r="91" ht="16.5" customHeight="1">
      <c r="C91" s="135"/>
      <c r="K91" s="135"/>
    </row>
    <row r="92" ht="16.5" customHeight="1">
      <c r="C92" s="135"/>
      <c r="K92" s="135"/>
    </row>
    <row r="93" ht="16.5" customHeight="1">
      <c r="C93" s="135"/>
      <c r="K93" s="135"/>
    </row>
    <row r="94" ht="16.5" customHeight="1">
      <c r="C94" s="135"/>
      <c r="K94" s="135"/>
    </row>
    <row r="95" ht="16.5" customHeight="1">
      <c r="C95" s="135"/>
      <c r="K95" s="135"/>
    </row>
    <row r="96" ht="16.5" customHeight="1">
      <c r="C96" s="135"/>
      <c r="K96" s="135"/>
    </row>
    <row r="97" ht="16.5" customHeight="1">
      <c r="C97" s="135"/>
      <c r="K97" s="135"/>
    </row>
    <row r="98" ht="16.5" customHeight="1">
      <c r="C98" s="135"/>
      <c r="K98" s="135"/>
    </row>
    <row r="99" ht="16.5" customHeight="1">
      <c r="C99" s="135"/>
      <c r="K99" s="135"/>
    </row>
    <row r="100" ht="16.5" customHeight="1">
      <c r="C100" s="135"/>
      <c r="K100" s="135"/>
    </row>
    <row r="101" ht="16.5" customHeight="1">
      <c r="C101" s="135"/>
      <c r="K101" s="135"/>
    </row>
    <row r="102" ht="16.5" customHeight="1">
      <c r="C102" s="135"/>
      <c r="K102" s="135"/>
    </row>
    <row r="103" ht="16.5" customHeight="1">
      <c r="C103" s="135"/>
      <c r="K103" s="135"/>
    </row>
    <row r="104" ht="16.5" customHeight="1">
      <c r="C104" s="135"/>
      <c r="K104" s="135"/>
    </row>
    <row r="105" ht="16.5" customHeight="1">
      <c r="C105" s="135"/>
      <c r="K105" s="135"/>
    </row>
    <row r="106" ht="16.5" customHeight="1">
      <c r="C106" s="135"/>
      <c r="K106" s="135"/>
    </row>
    <row r="107" ht="16.5" customHeight="1">
      <c r="C107" s="135"/>
      <c r="K107" s="135"/>
    </row>
    <row r="108" ht="16.5" customHeight="1">
      <c r="C108" s="135"/>
      <c r="K108" s="135"/>
    </row>
    <row r="109" ht="16.5" customHeight="1">
      <c r="C109" s="135"/>
      <c r="K109" s="135"/>
    </row>
    <row r="110" ht="16.5" customHeight="1">
      <c r="C110" s="135"/>
      <c r="K110" s="135"/>
    </row>
    <row r="111" ht="16.5" customHeight="1">
      <c r="C111" s="135"/>
      <c r="K111" s="135"/>
    </row>
    <row r="112" ht="16.5" customHeight="1">
      <c r="C112" s="135"/>
      <c r="K112" s="135"/>
    </row>
    <row r="113" ht="16.5" customHeight="1">
      <c r="C113" s="135"/>
      <c r="K113" s="135"/>
    </row>
    <row r="114" ht="16.5" customHeight="1">
      <c r="C114" s="135"/>
      <c r="K114" s="135"/>
    </row>
    <row r="115" ht="16.5" customHeight="1">
      <c r="C115" s="135"/>
      <c r="K115" s="135"/>
    </row>
    <row r="116" ht="16.5" customHeight="1">
      <c r="C116" s="135"/>
      <c r="K116" s="135"/>
    </row>
    <row r="117" ht="16.5" customHeight="1">
      <c r="C117" s="135"/>
      <c r="K117" s="135"/>
    </row>
    <row r="118" ht="16.5" customHeight="1">
      <c r="C118" s="135"/>
      <c r="K118" s="135"/>
    </row>
    <row r="119" ht="16.5" customHeight="1">
      <c r="C119" s="135"/>
      <c r="K119" s="135"/>
    </row>
    <row r="120" ht="16.5" customHeight="1">
      <c r="C120" s="135"/>
      <c r="K120" s="135"/>
    </row>
    <row r="121" ht="16.5" customHeight="1">
      <c r="C121" s="135"/>
      <c r="K121" s="135"/>
    </row>
    <row r="122" ht="16.5" customHeight="1">
      <c r="C122" s="135"/>
      <c r="K122" s="135"/>
    </row>
    <row r="123" ht="16.5" customHeight="1">
      <c r="C123" s="135"/>
      <c r="K123" s="135"/>
    </row>
    <row r="124" ht="16.5" customHeight="1">
      <c r="C124" s="135"/>
      <c r="K124" s="135"/>
    </row>
    <row r="125" ht="16.5" customHeight="1">
      <c r="C125" s="135"/>
      <c r="K125" s="135"/>
    </row>
    <row r="126" ht="16.5" customHeight="1">
      <c r="C126" s="135"/>
      <c r="K126" s="135"/>
    </row>
    <row r="127" ht="16.5" customHeight="1">
      <c r="C127" s="135"/>
      <c r="K127" s="135"/>
    </row>
    <row r="128" ht="16.5" customHeight="1">
      <c r="C128" s="135"/>
      <c r="K128" s="135"/>
    </row>
    <row r="129" ht="16.5" customHeight="1">
      <c r="C129" s="135"/>
      <c r="K129" s="135"/>
    </row>
    <row r="130" ht="16.5" customHeight="1">
      <c r="C130" s="135"/>
      <c r="K130" s="135"/>
    </row>
    <row r="131" ht="16.5" customHeight="1">
      <c r="C131" s="135"/>
      <c r="K131" s="135"/>
    </row>
    <row r="132" ht="16.5" customHeight="1">
      <c r="C132" s="135"/>
      <c r="K132" s="135"/>
    </row>
    <row r="133" ht="16.5" customHeight="1">
      <c r="C133" s="135"/>
      <c r="K133" s="135"/>
    </row>
    <row r="134" ht="16.5" customHeight="1">
      <c r="C134" s="135"/>
      <c r="K134" s="135"/>
    </row>
    <row r="135" ht="16.5" customHeight="1">
      <c r="C135" s="135"/>
      <c r="K135" s="135"/>
    </row>
    <row r="136" ht="16.5" customHeight="1">
      <c r="C136" s="135"/>
      <c r="K136" s="135"/>
    </row>
    <row r="137" ht="16.5" customHeight="1">
      <c r="C137" s="135"/>
      <c r="K137" s="135"/>
    </row>
    <row r="138" ht="16.5" customHeight="1">
      <c r="C138" s="135"/>
      <c r="K138" s="135"/>
    </row>
    <row r="139" ht="16.5" customHeight="1">
      <c r="C139" s="135"/>
      <c r="K139" s="135"/>
    </row>
    <row r="140" ht="16.5" customHeight="1">
      <c r="C140" s="135"/>
      <c r="K140" s="135"/>
    </row>
    <row r="141" ht="16.5" customHeight="1">
      <c r="C141" s="135"/>
      <c r="K141" s="135"/>
    </row>
    <row r="142" ht="16.5" customHeight="1">
      <c r="C142" s="135"/>
      <c r="K142" s="135"/>
    </row>
    <row r="143" ht="16.5" customHeight="1">
      <c r="C143" s="135"/>
      <c r="K143" s="135"/>
    </row>
    <row r="144" ht="16.5" customHeight="1">
      <c r="C144" s="135"/>
      <c r="K144" s="135"/>
    </row>
    <row r="145" ht="16.5" customHeight="1">
      <c r="C145" s="135"/>
      <c r="K145" s="135"/>
    </row>
    <row r="146" ht="16.5" customHeight="1">
      <c r="C146" s="135"/>
      <c r="K146" s="135"/>
    </row>
    <row r="147" ht="16.5" customHeight="1">
      <c r="C147" s="135"/>
      <c r="K147" s="135"/>
    </row>
    <row r="148" ht="16.5" customHeight="1">
      <c r="C148" s="135"/>
      <c r="K148" s="135"/>
    </row>
    <row r="149" ht="16.5" customHeight="1">
      <c r="C149" s="135"/>
      <c r="K149" s="135"/>
    </row>
    <row r="150" ht="16.5" customHeight="1">
      <c r="C150" s="135"/>
      <c r="K150" s="135"/>
    </row>
    <row r="151" ht="16.5" customHeight="1">
      <c r="C151" s="135"/>
      <c r="K151" s="135"/>
    </row>
    <row r="152" ht="16.5" customHeight="1">
      <c r="C152" s="135"/>
      <c r="K152" s="135"/>
    </row>
    <row r="153" ht="16.5" customHeight="1">
      <c r="C153" s="135"/>
      <c r="K153" s="135"/>
    </row>
    <row r="154" ht="16.5" customHeight="1">
      <c r="C154" s="135"/>
      <c r="K154" s="135"/>
    </row>
    <row r="155" ht="16.5" customHeight="1">
      <c r="C155" s="135"/>
      <c r="K155" s="135"/>
    </row>
    <row r="156" ht="16.5" customHeight="1">
      <c r="C156" s="135"/>
      <c r="K156" s="135"/>
    </row>
    <row r="157" ht="16.5" customHeight="1">
      <c r="C157" s="135"/>
      <c r="K157" s="135"/>
    </row>
    <row r="158" ht="16.5" customHeight="1">
      <c r="C158" s="135"/>
      <c r="K158" s="135"/>
    </row>
    <row r="159" ht="16.5" customHeight="1">
      <c r="C159" s="135"/>
      <c r="K159" s="135"/>
    </row>
    <row r="160" ht="16.5" customHeight="1">
      <c r="C160" s="135"/>
      <c r="K160" s="135"/>
    </row>
    <row r="161" ht="16.5" customHeight="1">
      <c r="C161" s="135"/>
      <c r="K161" s="135"/>
    </row>
    <row r="162" ht="16.5" customHeight="1">
      <c r="C162" s="135"/>
      <c r="K162" s="135"/>
    </row>
    <row r="163" ht="16.5" customHeight="1">
      <c r="C163" s="135"/>
      <c r="K163" s="135"/>
    </row>
    <row r="164" ht="16.5" customHeight="1">
      <c r="C164" s="135"/>
      <c r="K164" s="135"/>
    </row>
    <row r="165" ht="16.5" customHeight="1">
      <c r="C165" s="135"/>
      <c r="K165" s="135"/>
    </row>
    <row r="166" ht="16.5" customHeight="1">
      <c r="C166" s="135"/>
      <c r="K166" s="135"/>
    </row>
    <row r="167" ht="16.5" customHeight="1">
      <c r="C167" s="135"/>
      <c r="K167" s="135"/>
    </row>
    <row r="168" ht="16.5" customHeight="1">
      <c r="C168" s="135"/>
      <c r="K168" s="135"/>
    </row>
    <row r="169" ht="16.5" customHeight="1">
      <c r="C169" s="135"/>
      <c r="K169" s="135"/>
    </row>
    <row r="170" ht="16.5" customHeight="1">
      <c r="C170" s="135"/>
      <c r="K170" s="135"/>
    </row>
    <row r="171" ht="16.5" customHeight="1">
      <c r="C171" s="135"/>
      <c r="K171" s="135"/>
    </row>
    <row r="172" ht="16.5" customHeight="1">
      <c r="C172" s="135"/>
      <c r="K172" s="135"/>
    </row>
    <row r="173" ht="16.5" customHeight="1">
      <c r="C173" s="135"/>
      <c r="K173" s="135"/>
    </row>
    <row r="174" ht="16.5" customHeight="1">
      <c r="C174" s="135"/>
      <c r="K174" s="135"/>
    </row>
    <row r="175" ht="16.5" customHeight="1">
      <c r="C175" s="135"/>
      <c r="K175" s="135"/>
    </row>
    <row r="176" ht="16.5" customHeight="1">
      <c r="C176" s="135"/>
      <c r="K176" s="135"/>
    </row>
    <row r="177" ht="16.5" customHeight="1">
      <c r="C177" s="135"/>
      <c r="K177" s="135"/>
    </row>
    <row r="178" ht="16.5" customHeight="1">
      <c r="C178" s="135"/>
      <c r="K178" s="135"/>
    </row>
    <row r="179" ht="16.5" customHeight="1">
      <c r="C179" s="135"/>
      <c r="K179" s="135"/>
    </row>
    <row r="180" ht="16.5" customHeight="1">
      <c r="C180" s="135"/>
      <c r="K180" s="135"/>
    </row>
    <row r="181" ht="16.5" customHeight="1">
      <c r="C181" s="135"/>
      <c r="K181" s="135"/>
    </row>
    <row r="182" ht="16.5" customHeight="1">
      <c r="C182" s="135"/>
      <c r="K182" s="135"/>
    </row>
    <row r="183" ht="16.5" customHeight="1">
      <c r="C183" s="135"/>
      <c r="K183" s="135"/>
    </row>
    <row r="184" ht="16.5" customHeight="1">
      <c r="C184" s="135"/>
      <c r="K184" s="135"/>
    </row>
    <row r="185" ht="16.5" customHeight="1">
      <c r="C185" s="135"/>
      <c r="K185" s="135"/>
    </row>
    <row r="186" ht="16.5" customHeight="1">
      <c r="C186" s="135"/>
      <c r="K186" s="135"/>
    </row>
    <row r="187" ht="16.5" customHeight="1">
      <c r="C187" s="135"/>
      <c r="K187" s="135"/>
    </row>
    <row r="188" ht="16.5" customHeight="1">
      <c r="C188" s="135"/>
      <c r="K188" s="135"/>
    </row>
    <row r="189" ht="16.5" customHeight="1">
      <c r="C189" s="135"/>
      <c r="K189" s="135"/>
    </row>
    <row r="190" ht="16.5" customHeight="1">
      <c r="C190" s="135"/>
      <c r="K190" s="135"/>
    </row>
    <row r="191" ht="16.5" customHeight="1">
      <c r="C191" s="135"/>
      <c r="K191" s="135"/>
    </row>
    <row r="192" ht="16.5" customHeight="1">
      <c r="C192" s="135"/>
      <c r="K192" s="135"/>
    </row>
    <row r="193" ht="16.5" customHeight="1">
      <c r="C193" s="135"/>
      <c r="K193" s="135"/>
    </row>
    <row r="194" ht="16.5" customHeight="1">
      <c r="C194" s="135"/>
      <c r="K194" s="135"/>
    </row>
    <row r="195" ht="16.5" customHeight="1">
      <c r="C195" s="135"/>
      <c r="K195" s="135"/>
    </row>
    <row r="196" ht="16.5" customHeight="1">
      <c r="C196" s="135"/>
      <c r="K196" s="135"/>
    </row>
    <row r="197" ht="16.5" customHeight="1">
      <c r="C197" s="135"/>
      <c r="K197" s="135"/>
    </row>
    <row r="198" ht="16.5" customHeight="1">
      <c r="C198" s="135"/>
      <c r="K198" s="135"/>
    </row>
    <row r="199" ht="16.5" customHeight="1">
      <c r="C199" s="135"/>
      <c r="K199" s="135"/>
    </row>
    <row r="200" ht="16.5" customHeight="1">
      <c r="C200" s="135"/>
      <c r="K200" s="135"/>
    </row>
    <row r="201" ht="16.5" customHeight="1">
      <c r="C201" s="135"/>
      <c r="K201" s="135"/>
    </row>
    <row r="202" ht="16.5" customHeight="1">
      <c r="C202" s="135"/>
      <c r="K202" s="135"/>
    </row>
    <row r="203" ht="16.5" customHeight="1">
      <c r="C203" s="135"/>
      <c r="K203" s="135"/>
    </row>
    <row r="204" ht="16.5" customHeight="1">
      <c r="C204" s="135"/>
      <c r="K204" s="135"/>
    </row>
    <row r="205" ht="16.5" customHeight="1">
      <c r="C205" s="135"/>
      <c r="K205" s="135"/>
    </row>
    <row r="206" ht="16.5" customHeight="1">
      <c r="C206" s="135"/>
      <c r="K206" s="135"/>
    </row>
    <row r="207" ht="16.5" customHeight="1">
      <c r="C207" s="135"/>
      <c r="K207" s="135"/>
    </row>
    <row r="208" ht="16.5" customHeight="1">
      <c r="C208" s="135"/>
      <c r="K208" s="135"/>
    </row>
    <row r="209" ht="16.5" customHeight="1">
      <c r="C209" s="135"/>
      <c r="K209" s="135"/>
    </row>
    <row r="210" ht="16.5" customHeight="1">
      <c r="C210" s="135"/>
      <c r="K210" s="135"/>
    </row>
    <row r="211" ht="16.5" customHeight="1">
      <c r="C211" s="135"/>
      <c r="K211" s="135"/>
    </row>
    <row r="212" ht="16.5" customHeight="1">
      <c r="C212" s="135"/>
      <c r="K212" s="135"/>
    </row>
    <row r="213" ht="16.5" customHeight="1">
      <c r="C213" s="135"/>
      <c r="K213" s="135"/>
    </row>
    <row r="214" ht="16.5" customHeight="1">
      <c r="C214" s="135"/>
      <c r="K214" s="135"/>
    </row>
    <row r="215" ht="16.5" customHeight="1">
      <c r="C215" s="135"/>
      <c r="K215" s="135"/>
    </row>
    <row r="216" ht="16.5" customHeight="1">
      <c r="C216" s="135"/>
      <c r="K216" s="135"/>
    </row>
    <row r="217" ht="16.5" customHeight="1">
      <c r="C217" s="135"/>
      <c r="K217" s="135"/>
    </row>
    <row r="218" ht="16.5" customHeight="1">
      <c r="C218" s="135"/>
      <c r="K218" s="135"/>
    </row>
    <row r="219" ht="16.5" customHeight="1">
      <c r="C219" s="135"/>
      <c r="K219" s="135"/>
    </row>
    <row r="220" ht="16.5" customHeight="1">
      <c r="C220" s="135"/>
      <c r="K220" s="135"/>
    </row>
    <row r="221" ht="16.5" customHeight="1">
      <c r="C221" s="135"/>
      <c r="K221" s="135"/>
    </row>
    <row r="222" ht="16.5" customHeight="1">
      <c r="C222" s="135"/>
      <c r="K222" s="135"/>
    </row>
    <row r="223" ht="16.5" customHeight="1">
      <c r="C223" s="135"/>
      <c r="K223" s="135"/>
    </row>
    <row r="224" ht="16.5" customHeight="1">
      <c r="C224" s="135"/>
      <c r="K224" s="135"/>
    </row>
    <row r="225" ht="16.5" customHeight="1">
      <c r="C225" s="135"/>
      <c r="K225" s="135"/>
    </row>
    <row r="226" ht="16.5" customHeight="1">
      <c r="C226" s="135"/>
      <c r="K226" s="135"/>
    </row>
    <row r="227" ht="16.5" customHeight="1">
      <c r="C227" s="135"/>
      <c r="K227" s="135"/>
    </row>
    <row r="228" ht="16.5" customHeight="1">
      <c r="C228" s="135"/>
      <c r="K228" s="135"/>
    </row>
    <row r="229" ht="16.5" customHeight="1">
      <c r="C229" s="135"/>
      <c r="K229" s="135"/>
    </row>
    <row r="230" ht="16.5" customHeight="1">
      <c r="C230" s="135"/>
      <c r="K230" s="135"/>
    </row>
    <row r="231" ht="16.5" customHeight="1">
      <c r="C231" s="135"/>
      <c r="K231" s="135"/>
    </row>
    <row r="232" ht="16.5" customHeight="1">
      <c r="C232" s="135"/>
      <c r="K232" s="135"/>
    </row>
    <row r="233" ht="16.5" customHeight="1">
      <c r="C233" s="135"/>
      <c r="K233" s="135"/>
    </row>
    <row r="234" ht="16.5" customHeight="1">
      <c r="C234" s="135"/>
      <c r="K234" s="135"/>
    </row>
    <row r="235" ht="16.5" customHeight="1">
      <c r="C235" s="135"/>
      <c r="K235" s="135"/>
    </row>
    <row r="236" ht="16.5" customHeight="1">
      <c r="C236" s="135"/>
      <c r="K236" s="135"/>
    </row>
    <row r="237" ht="16.5" customHeight="1">
      <c r="C237" s="135"/>
      <c r="K237" s="135"/>
    </row>
    <row r="238" ht="16.5" customHeight="1">
      <c r="C238" s="135"/>
      <c r="K238" s="135"/>
    </row>
    <row r="239" ht="16.5" customHeight="1">
      <c r="C239" s="135"/>
      <c r="K239" s="135"/>
    </row>
    <row r="240" ht="16.5" customHeight="1">
      <c r="C240" s="135"/>
      <c r="K240" s="135"/>
    </row>
    <row r="241" ht="16.5" customHeight="1">
      <c r="C241" s="135"/>
      <c r="K241" s="135"/>
    </row>
    <row r="242" ht="16.5" customHeight="1">
      <c r="C242" s="135"/>
      <c r="K242" s="135"/>
    </row>
    <row r="243" ht="16.5" customHeight="1">
      <c r="C243" s="135"/>
      <c r="K243" s="135"/>
    </row>
    <row r="244" ht="16.5" customHeight="1">
      <c r="C244" s="135"/>
      <c r="K244" s="135"/>
    </row>
    <row r="245" ht="16.5" customHeight="1">
      <c r="C245" s="135"/>
      <c r="K245" s="135"/>
    </row>
    <row r="246" ht="16.5" customHeight="1">
      <c r="C246" s="135"/>
      <c r="K246" s="135"/>
    </row>
    <row r="247" ht="16.5" customHeight="1">
      <c r="C247" s="135"/>
      <c r="K247" s="135"/>
    </row>
    <row r="248" ht="16.5" customHeight="1">
      <c r="C248" s="135"/>
      <c r="K248" s="135"/>
    </row>
    <row r="249" ht="16.5" customHeight="1">
      <c r="C249" s="135"/>
      <c r="K249" s="135"/>
    </row>
    <row r="250" ht="16.5" customHeight="1">
      <c r="C250" s="135"/>
      <c r="K250" s="135"/>
    </row>
    <row r="251" ht="16.5" customHeight="1">
      <c r="C251" s="135"/>
      <c r="K251" s="135"/>
    </row>
    <row r="252" ht="16.5" customHeight="1">
      <c r="C252" s="135"/>
      <c r="K252" s="135"/>
    </row>
    <row r="253" ht="16.5" customHeight="1">
      <c r="C253" s="135"/>
      <c r="K253" s="135"/>
    </row>
    <row r="254" ht="16.5" customHeight="1">
      <c r="C254" s="135"/>
      <c r="K254" s="135"/>
    </row>
    <row r="255" ht="16.5" customHeight="1">
      <c r="C255" s="135"/>
      <c r="K255" s="135"/>
    </row>
    <row r="256" ht="16.5" customHeight="1">
      <c r="C256" s="135"/>
      <c r="K256" s="135"/>
    </row>
    <row r="257" ht="16.5" customHeight="1">
      <c r="C257" s="135"/>
      <c r="K257" s="135"/>
    </row>
    <row r="258" ht="16.5" customHeight="1">
      <c r="C258" s="135"/>
      <c r="K258" s="135"/>
    </row>
    <row r="259" ht="16.5" customHeight="1">
      <c r="C259" s="135"/>
      <c r="K259" s="135"/>
    </row>
    <row r="260" ht="16.5" customHeight="1">
      <c r="C260" s="135"/>
      <c r="K260" s="135"/>
    </row>
    <row r="261" ht="16.5" customHeight="1">
      <c r="C261" s="135"/>
      <c r="K261" s="135"/>
    </row>
    <row r="262" ht="16.5" customHeight="1">
      <c r="C262" s="135"/>
      <c r="K262" s="135"/>
    </row>
    <row r="263" ht="16.5" customHeight="1">
      <c r="C263" s="135"/>
      <c r="K263" s="135"/>
    </row>
    <row r="264" ht="16.5" customHeight="1">
      <c r="C264" s="135"/>
      <c r="K264" s="135"/>
    </row>
    <row r="265" ht="16.5" customHeight="1">
      <c r="C265" s="135"/>
      <c r="K265" s="135"/>
    </row>
    <row r="266" ht="16.5" customHeight="1">
      <c r="C266" s="135"/>
      <c r="K266" s="135"/>
    </row>
    <row r="267" ht="16.5" customHeight="1">
      <c r="C267" s="135"/>
      <c r="K267" s="135"/>
    </row>
    <row r="268" ht="16.5" customHeight="1">
      <c r="C268" s="135"/>
      <c r="K268" s="135"/>
    </row>
    <row r="269" ht="16.5" customHeight="1">
      <c r="C269" s="135"/>
      <c r="K269" s="135"/>
    </row>
    <row r="270" ht="16.5" customHeight="1">
      <c r="C270" s="135"/>
      <c r="K270" s="135"/>
    </row>
    <row r="271" ht="16.5" customHeight="1">
      <c r="C271" s="135"/>
      <c r="K271" s="135"/>
    </row>
    <row r="272" ht="16.5" customHeight="1">
      <c r="C272" s="135"/>
      <c r="K272" s="135"/>
    </row>
    <row r="273" ht="16.5" customHeight="1">
      <c r="C273" s="135"/>
      <c r="K273" s="135"/>
    </row>
    <row r="274" ht="16.5" customHeight="1">
      <c r="C274" s="135"/>
      <c r="K274" s="135"/>
    </row>
    <row r="275" ht="16.5" customHeight="1">
      <c r="C275" s="135"/>
      <c r="K275" s="135"/>
    </row>
    <row r="276" ht="16.5" customHeight="1">
      <c r="C276" s="135"/>
      <c r="K276" s="135"/>
    </row>
    <row r="277" ht="16.5" customHeight="1">
      <c r="C277" s="135"/>
      <c r="K277" s="135"/>
    </row>
    <row r="278" ht="16.5" customHeight="1">
      <c r="C278" s="135"/>
      <c r="K278" s="135"/>
    </row>
    <row r="279" ht="16.5" customHeight="1">
      <c r="C279" s="135"/>
      <c r="K279" s="135"/>
    </row>
    <row r="280" ht="16.5" customHeight="1">
      <c r="C280" s="135"/>
      <c r="K280" s="135"/>
    </row>
    <row r="281" ht="16.5" customHeight="1">
      <c r="C281" s="135"/>
      <c r="K281" s="135"/>
    </row>
    <row r="282" ht="16.5" customHeight="1">
      <c r="C282" s="135"/>
      <c r="K282" s="135"/>
    </row>
    <row r="283" ht="16.5" customHeight="1">
      <c r="C283" s="135"/>
      <c r="K283" s="135"/>
    </row>
    <row r="284" ht="16.5" customHeight="1">
      <c r="C284" s="135"/>
      <c r="K284" s="135"/>
    </row>
    <row r="285" ht="16.5" customHeight="1">
      <c r="C285" s="135"/>
      <c r="K285" s="135"/>
    </row>
    <row r="286" ht="16.5" customHeight="1">
      <c r="C286" s="135"/>
      <c r="K286" s="135"/>
    </row>
    <row r="287" ht="16.5" customHeight="1">
      <c r="C287" s="135"/>
      <c r="K287" s="135"/>
    </row>
    <row r="288" ht="16.5" customHeight="1">
      <c r="C288" s="135"/>
      <c r="K288" s="135"/>
    </row>
    <row r="289" ht="16.5" customHeight="1">
      <c r="C289" s="135"/>
      <c r="K289" s="135"/>
    </row>
    <row r="290" ht="16.5" customHeight="1">
      <c r="C290" s="135"/>
      <c r="K290" s="135"/>
    </row>
    <row r="291" ht="16.5" customHeight="1">
      <c r="C291" s="135"/>
      <c r="K291" s="135"/>
    </row>
    <row r="292" ht="16.5" customHeight="1">
      <c r="C292" s="135"/>
      <c r="K292" s="135"/>
    </row>
    <row r="293" ht="16.5" customHeight="1">
      <c r="C293" s="135"/>
      <c r="K293" s="135"/>
    </row>
    <row r="294" ht="16.5" customHeight="1">
      <c r="C294" s="135"/>
      <c r="K294" s="135"/>
    </row>
    <row r="295" ht="16.5" customHeight="1">
      <c r="C295" s="135"/>
      <c r="K295" s="135"/>
    </row>
    <row r="296" ht="16.5" customHeight="1">
      <c r="C296" s="135"/>
      <c r="K296" s="135"/>
    </row>
    <row r="297" ht="16.5" customHeight="1">
      <c r="C297" s="135"/>
      <c r="K297" s="135"/>
    </row>
    <row r="298" ht="16.5" customHeight="1">
      <c r="C298" s="135"/>
      <c r="K298" s="135"/>
    </row>
    <row r="299" ht="16.5" customHeight="1">
      <c r="C299" s="135"/>
      <c r="K299" s="135"/>
    </row>
    <row r="300" ht="16.5" customHeight="1">
      <c r="C300" s="135"/>
      <c r="K300" s="135"/>
    </row>
    <row r="301" ht="16.5" customHeight="1">
      <c r="C301" s="135"/>
      <c r="K301" s="135"/>
    </row>
    <row r="302" ht="16.5" customHeight="1">
      <c r="C302" s="135"/>
      <c r="K302" s="135"/>
    </row>
    <row r="303" ht="16.5" customHeight="1">
      <c r="C303" s="135"/>
      <c r="K303" s="135"/>
    </row>
    <row r="304" ht="16.5" customHeight="1">
      <c r="C304" s="135"/>
      <c r="K304" s="135"/>
    </row>
    <row r="305" ht="16.5" customHeight="1">
      <c r="C305" s="135"/>
      <c r="K305" s="135"/>
    </row>
    <row r="306" ht="16.5" customHeight="1">
      <c r="C306" s="135"/>
      <c r="K306" s="135"/>
    </row>
    <row r="307" ht="16.5" customHeight="1">
      <c r="C307" s="135"/>
      <c r="K307" s="135"/>
    </row>
    <row r="308" ht="16.5" customHeight="1">
      <c r="C308" s="135"/>
      <c r="K308" s="135"/>
    </row>
    <row r="309" ht="16.5" customHeight="1">
      <c r="C309" s="135"/>
      <c r="K309" s="135"/>
    </row>
    <row r="310" ht="16.5" customHeight="1">
      <c r="C310" s="135"/>
      <c r="K310" s="135"/>
    </row>
    <row r="311" ht="16.5" customHeight="1">
      <c r="C311" s="135"/>
      <c r="K311" s="135"/>
    </row>
    <row r="312" ht="16.5" customHeight="1">
      <c r="C312" s="135"/>
      <c r="K312" s="135"/>
    </row>
    <row r="313" ht="16.5" customHeight="1">
      <c r="C313" s="135"/>
      <c r="K313" s="135"/>
    </row>
    <row r="314" ht="16.5" customHeight="1">
      <c r="C314" s="135"/>
      <c r="K314" s="135"/>
    </row>
    <row r="315" ht="16.5" customHeight="1">
      <c r="C315" s="135"/>
      <c r="K315" s="135"/>
    </row>
    <row r="316" ht="16.5" customHeight="1">
      <c r="C316" s="135"/>
      <c r="K316" s="135"/>
    </row>
    <row r="317" ht="16.5" customHeight="1">
      <c r="C317" s="135"/>
      <c r="K317" s="135"/>
    </row>
    <row r="318" ht="16.5" customHeight="1">
      <c r="C318" s="135"/>
      <c r="K318" s="135"/>
    </row>
    <row r="319" ht="16.5" customHeight="1">
      <c r="C319" s="135"/>
      <c r="K319" s="135"/>
    </row>
    <row r="320" ht="16.5" customHeight="1">
      <c r="C320" s="135"/>
      <c r="K320" s="135"/>
    </row>
    <row r="321" ht="16.5" customHeight="1">
      <c r="C321" s="135"/>
      <c r="K321" s="135"/>
    </row>
    <row r="322" ht="16.5" customHeight="1">
      <c r="C322" s="135"/>
      <c r="K322" s="135"/>
    </row>
    <row r="323" ht="16.5" customHeight="1">
      <c r="C323" s="135"/>
      <c r="K323" s="135"/>
    </row>
    <row r="324" ht="16.5" customHeight="1">
      <c r="C324" s="135"/>
      <c r="K324" s="135"/>
    </row>
    <row r="325" ht="16.5" customHeight="1">
      <c r="C325" s="135"/>
      <c r="K325" s="135"/>
    </row>
    <row r="326" ht="16.5" customHeight="1">
      <c r="C326" s="135"/>
      <c r="K326" s="135"/>
    </row>
    <row r="327" ht="16.5" customHeight="1">
      <c r="C327" s="135"/>
      <c r="K327" s="135"/>
    </row>
    <row r="328" ht="16.5" customHeight="1">
      <c r="C328" s="135"/>
      <c r="K328" s="135"/>
    </row>
    <row r="329" ht="16.5" customHeight="1">
      <c r="C329" s="135"/>
      <c r="K329" s="135"/>
    </row>
    <row r="330" ht="16.5" customHeight="1">
      <c r="C330" s="135"/>
      <c r="K330" s="135"/>
    </row>
    <row r="331" ht="16.5" customHeight="1">
      <c r="C331" s="135"/>
      <c r="K331" s="135"/>
    </row>
    <row r="332" ht="16.5" customHeight="1">
      <c r="C332" s="135"/>
      <c r="K332" s="135"/>
    </row>
    <row r="333" ht="16.5" customHeight="1">
      <c r="C333" s="135"/>
      <c r="K333" s="135"/>
    </row>
    <row r="334" ht="16.5" customHeight="1">
      <c r="C334" s="135"/>
      <c r="K334" s="135"/>
    </row>
    <row r="335" ht="16.5" customHeight="1">
      <c r="C335" s="135"/>
      <c r="K335" s="135"/>
    </row>
    <row r="336" ht="16.5" customHeight="1">
      <c r="C336" s="135"/>
      <c r="K336" s="135"/>
    </row>
    <row r="337" ht="16.5" customHeight="1">
      <c r="C337" s="135"/>
      <c r="K337" s="135"/>
    </row>
    <row r="338" ht="16.5" customHeight="1">
      <c r="C338" s="135"/>
      <c r="K338" s="135"/>
    </row>
    <row r="339" ht="16.5" customHeight="1">
      <c r="C339" s="135"/>
      <c r="K339" s="135"/>
    </row>
    <row r="340" ht="16.5" customHeight="1">
      <c r="C340" s="135"/>
      <c r="K340" s="135"/>
    </row>
    <row r="341" ht="16.5" customHeight="1">
      <c r="C341" s="135"/>
      <c r="K341" s="135"/>
    </row>
    <row r="342" ht="16.5" customHeight="1">
      <c r="C342" s="135"/>
      <c r="K342" s="135"/>
    </row>
    <row r="343" ht="16.5" customHeight="1">
      <c r="C343" s="135"/>
      <c r="K343" s="135"/>
    </row>
    <row r="344" ht="16.5" customHeight="1">
      <c r="C344" s="135"/>
      <c r="K344" s="135"/>
    </row>
    <row r="345" ht="16.5" customHeight="1">
      <c r="C345" s="135"/>
      <c r="K345" s="135"/>
    </row>
    <row r="346" ht="16.5" customHeight="1">
      <c r="C346" s="135"/>
      <c r="K346" s="135"/>
    </row>
    <row r="347" ht="16.5" customHeight="1">
      <c r="C347" s="135"/>
      <c r="K347" s="135"/>
    </row>
    <row r="348" ht="16.5" customHeight="1">
      <c r="C348" s="135"/>
      <c r="K348" s="135"/>
    </row>
    <row r="349" ht="16.5" customHeight="1">
      <c r="C349" s="135"/>
      <c r="K349" s="135"/>
    </row>
    <row r="350" ht="16.5" customHeight="1">
      <c r="C350" s="135"/>
      <c r="K350" s="135"/>
    </row>
    <row r="351" ht="16.5" customHeight="1">
      <c r="C351" s="135"/>
      <c r="K351" s="135"/>
    </row>
    <row r="352" ht="16.5" customHeight="1">
      <c r="C352" s="135"/>
      <c r="K352" s="135"/>
    </row>
    <row r="353" ht="16.5" customHeight="1">
      <c r="C353" s="135"/>
      <c r="K353" s="135"/>
    </row>
    <row r="354" ht="16.5" customHeight="1">
      <c r="C354" s="135"/>
      <c r="K354" s="135"/>
    </row>
    <row r="355" ht="16.5" customHeight="1">
      <c r="C355" s="135"/>
      <c r="K355" s="135"/>
    </row>
    <row r="356" ht="16.5" customHeight="1">
      <c r="C356" s="135"/>
      <c r="K356" s="135"/>
    </row>
    <row r="357" ht="16.5" customHeight="1">
      <c r="C357" s="135"/>
      <c r="K357" s="135"/>
    </row>
    <row r="358" ht="16.5" customHeight="1">
      <c r="C358" s="135"/>
      <c r="K358" s="135"/>
    </row>
    <row r="359" ht="16.5" customHeight="1">
      <c r="C359" s="135"/>
      <c r="K359" s="135"/>
    </row>
    <row r="360" ht="16.5" customHeight="1">
      <c r="C360" s="135"/>
      <c r="K360" s="135"/>
    </row>
    <row r="361" ht="16.5" customHeight="1">
      <c r="C361" s="135"/>
      <c r="K361" s="135"/>
    </row>
    <row r="362" ht="16.5" customHeight="1">
      <c r="C362" s="135"/>
      <c r="K362" s="135"/>
    </row>
    <row r="363" ht="16.5" customHeight="1">
      <c r="C363" s="135"/>
      <c r="K363" s="135"/>
    </row>
    <row r="364" ht="16.5" customHeight="1">
      <c r="C364" s="135"/>
      <c r="K364" s="135"/>
    </row>
    <row r="365" ht="16.5" customHeight="1">
      <c r="C365" s="135"/>
      <c r="K365" s="135"/>
    </row>
    <row r="366" ht="16.5" customHeight="1">
      <c r="C366" s="135"/>
      <c r="K366" s="135"/>
    </row>
    <row r="367" ht="16.5" customHeight="1">
      <c r="C367" s="135"/>
      <c r="K367" s="135"/>
    </row>
    <row r="368" ht="16.5" customHeight="1">
      <c r="C368" s="135"/>
      <c r="K368" s="135"/>
    </row>
    <row r="369" ht="16.5" customHeight="1">
      <c r="C369" s="135"/>
      <c r="K369" s="135"/>
    </row>
    <row r="370" ht="16.5" customHeight="1">
      <c r="C370" s="135"/>
      <c r="K370" s="135"/>
    </row>
    <row r="371" ht="16.5" customHeight="1">
      <c r="C371" s="135"/>
      <c r="K371" s="135"/>
    </row>
    <row r="372" ht="16.5" customHeight="1">
      <c r="C372" s="135"/>
      <c r="K372" s="135"/>
    </row>
    <row r="373" ht="16.5" customHeight="1">
      <c r="C373" s="135"/>
      <c r="K373" s="135"/>
    </row>
    <row r="374" ht="16.5" customHeight="1">
      <c r="C374" s="135"/>
      <c r="K374" s="135"/>
    </row>
    <row r="375" ht="16.5" customHeight="1">
      <c r="C375" s="135"/>
      <c r="K375" s="135"/>
    </row>
    <row r="376" ht="16.5" customHeight="1">
      <c r="C376" s="135"/>
      <c r="K376" s="135"/>
    </row>
    <row r="377" ht="16.5" customHeight="1">
      <c r="C377" s="135"/>
      <c r="K377" s="135"/>
    </row>
    <row r="378" ht="16.5" customHeight="1">
      <c r="C378" s="135"/>
      <c r="K378" s="135"/>
    </row>
    <row r="379" ht="16.5" customHeight="1">
      <c r="C379" s="135"/>
      <c r="K379" s="135"/>
    </row>
    <row r="380" ht="16.5" customHeight="1">
      <c r="C380" s="135"/>
      <c r="K380" s="135"/>
    </row>
    <row r="381" ht="16.5" customHeight="1">
      <c r="C381" s="135"/>
      <c r="K381" s="135"/>
    </row>
    <row r="382" ht="16.5" customHeight="1">
      <c r="C382" s="135"/>
      <c r="K382" s="135"/>
    </row>
    <row r="383" ht="16.5" customHeight="1">
      <c r="C383" s="135"/>
      <c r="K383" s="135"/>
    </row>
    <row r="384" ht="16.5" customHeight="1">
      <c r="C384" s="135"/>
      <c r="K384" s="135"/>
    </row>
    <row r="385" ht="16.5" customHeight="1">
      <c r="C385" s="135"/>
      <c r="K385" s="135"/>
    </row>
    <row r="386" ht="16.5" customHeight="1">
      <c r="C386" s="135"/>
      <c r="K386" s="135"/>
    </row>
    <row r="387" ht="16.5" customHeight="1">
      <c r="C387" s="135"/>
      <c r="K387" s="135"/>
    </row>
    <row r="388" ht="16.5" customHeight="1">
      <c r="C388" s="135"/>
      <c r="K388" s="135"/>
    </row>
    <row r="389" ht="16.5" customHeight="1">
      <c r="C389" s="135"/>
      <c r="K389" s="135"/>
    </row>
    <row r="390" ht="16.5" customHeight="1">
      <c r="C390" s="135"/>
      <c r="K390" s="135"/>
    </row>
    <row r="391" ht="16.5" customHeight="1">
      <c r="C391" s="135"/>
      <c r="K391" s="135"/>
    </row>
    <row r="392" ht="16.5" customHeight="1">
      <c r="C392" s="135"/>
      <c r="K392" s="135"/>
    </row>
    <row r="393" ht="16.5" customHeight="1">
      <c r="C393" s="135"/>
      <c r="K393" s="135"/>
    </row>
    <row r="394" ht="16.5" customHeight="1">
      <c r="C394" s="135"/>
      <c r="K394" s="135"/>
    </row>
    <row r="395" ht="16.5" customHeight="1">
      <c r="C395" s="135"/>
      <c r="K395" s="135"/>
    </row>
    <row r="396" ht="16.5" customHeight="1">
      <c r="C396" s="135"/>
      <c r="K396" s="135"/>
    </row>
    <row r="397" ht="16.5" customHeight="1">
      <c r="C397" s="135"/>
      <c r="K397" s="135"/>
    </row>
    <row r="398" ht="16.5" customHeight="1">
      <c r="C398" s="135"/>
      <c r="K398" s="135"/>
    </row>
    <row r="399" ht="16.5" customHeight="1">
      <c r="C399" s="135"/>
      <c r="K399" s="135"/>
    </row>
    <row r="400" ht="16.5" customHeight="1">
      <c r="C400" s="135"/>
      <c r="K400" s="135"/>
    </row>
    <row r="401" ht="16.5" customHeight="1">
      <c r="C401" s="135"/>
      <c r="K401" s="135"/>
    </row>
    <row r="402" ht="16.5" customHeight="1">
      <c r="C402" s="135"/>
      <c r="K402" s="135"/>
    </row>
    <row r="403" ht="16.5" customHeight="1">
      <c r="C403" s="135"/>
      <c r="K403" s="135"/>
    </row>
    <row r="404" ht="16.5" customHeight="1">
      <c r="C404" s="135"/>
      <c r="K404" s="135"/>
    </row>
    <row r="405" ht="16.5" customHeight="1">
      <c r="C405" s="135"/>
      <c r="K405" s="135"/>
    </row>
    <row r="406" ht="16.5" customHeight="1">
      <c r="C406" s="135"/>
      <c r="K406" s="135"/>
    </row>
    <row r="407" ht="16.5" customHeight="1">
      <c r="C407" s="135"/>
      <c r="K407" s="135"/>
    </row>
    <row r="408" ht="16.5" customHeight="1">
      <c r="C408" s="135"/>
      <c r="K408" s="135"/>
    </row>
    <row r="409" ht="16.5" customHeight="1">
      <c r="C409" s="135"/>
      <c r="K409" s="135"/>
    </row>
    <row r="410" ht="16.5" customHeight="1">
      <c r="C410" s="135"/>
      <c r="K410" s="135"/>
    </row>
    <row r="411" ht="16.5" customHeight="1">
      <c r="C411" s="135"/>
      <c r="K411" s="135"/>
    </row>
    <row r="412" ht="16.5" customHeight="1">
      <c r="C412" s="135"/>
      <c r="K412" s="135"/>
    </row>
    <row r="413" ht="16.5" customHeight="1">
      <c r="C413" s="135"/>
      <c r="K413" s="135"/>
    </row>
    <row r="414" ht="16.5" customHeight="1">
      <c r="C414" s="135"/>
      <c r="K414" s="135"/>
    </row>
    <row r="415" ht="16.5" customHeight="1">
      <c r="C415" s="135"/>
      <c r="K415" s="135"/>
    </row>
    <row r="416" ht="16.5" customHeight="1">
      <c r="C416" s="135"/>
      <c r="K416" s="135"/>
    </row>
    <row r="417" ht="16.5" customHeight="1">
      <c r="C417" s="135"/>
      <c r="K417" s="135"/>
    </row>
    <row r="418" ht="16.5" customHeight="1">
      <c r="C418" s="135"/>
      <c r="K418" s="135"/>
    </row>
    <row r="419" ht="16.5" customHeight="1">
      <c r="C419" s="135"/>
      <c r="K419" s="135"/>
    </row>
    <row r="420" ht="16.5" customHeight="1">
      <c r="C420" s="135"/>
      <c r="K420" s="135"/>
    </row>
    <row r="421" ht="16.5" customHeight="1">
      <c r="C421" s="135"/>
      <c r="K421" s="135"/>
    </row>
    <row r="422" ht="16.5" customHeight="1">
      <c r="C422" s="135"/>
      <c r="K422" s="135"/>
    </row>
    <row r="423" ht="16.5" customHeight="1">
      <c r="C423" s="135"/>
      <c r="K423" s="135"/>
    </row>
    <row r="424" ht="16.5" customHeight="1">
      <c r="C424" s="135"/>
      <c r="K424" s="135"/>
    </row>
    <row r="425" ht="16.5" customHeight="1">
      <c r="C425" s="135"/>
      <c r="K425" s="135"/>
    </row>
    <row r="426" ht="16.5" customHeight="1">
      <c r="C426" s="135"/>
      <c r="K426" s="135"/>
    </row>
    <row r="427" ht="16.5" customHeight="1">
      <c r="C427" s="135"/>
      <c r="K427" s="135"/>
    </row>
    <row r="428" ht="16.5" customHeight="1">
      <c r="C428" s="135"/>
      <c r="K428" s="135"/>
    </row>
    <row r="429" ht="16.5" customHeight="1">
      <c r="C429" s="135"/>
      <c r="K429" s="135"/>
    </row>
    <row r="430" ht="16.5" customHeight="1">
      <c r="C430" s="135"/>
      <c r="K430" s="135"/>
    </row>
    <row r="431" ht="16.5" customHeight="1">
      <c r="C431" s="135"/>
      <c r="K431" s="135"/>
    </row>
    <row r="432" ht="16.5" customHeight="1">
      <c r="C432" s="135"/>
      <c r="K432" s="135"/>
    </row>
    <row r="433" ht="16.5" customHeight="1">
      <c r="C433" s="135"/>
      <c r="K433" s="135"/>
    </row>
    <row r="434" ht="16.5" customHeight="1">
      <c r="C434" s="135"/>
      <c r="K434" s="135"/>
    </row>
    <row r="435" ht="16.5" customHeight="1">
      <c r="C435" s="135"/>
      <c r="K435" s="135"/>
    </row>
    <row r="436" ht="16.5" customHeight="1">
      <c r="C436" s="135"/>
      <c r="K436" s="135"/>
    </row>
    <row r="437" ht="16.5" customHeight="1">
      <c r="C437" s="135"/>
      <c r="K437" s="135"/>
    </row>
    <row r="438" ht="16.5" customHeight="1">
      <c r="C438" s="135"/>
      <c r="K438" s="135"/>
    </row>
    <row r="439" ht="16.5" customHeight="1">
      <c r="C439" s="135"/>
      <c r="K439" s="135"/>
    </row>
    <row r="440" ht="16.5" customHeight="1">
      <c r="C440" s="135"/>
      <c r="K440" s="135"/>
    </row>
    <row r="441" ht="16.5" customHeight="1">
      <c r="C441" s="135"/>
      <c r="K441" s="135"/>
    </row>
    <row r="442" ht="16.5" customHeight="1">
      <c r="C442" s="135"/>
      <c r="K442" s="135"/>
    </row>
    <row r="443" ht="16.5" customHeight="1">
      <c r="C443" s="135"/>
      <c r="K443" s="135"/>
    </row>
    <row r="444" ht="16.5" customHeight="1">
      <c r="C444" s="135"/>
      <c r="K444" s="135"/>
    </row>
    <row r="445" ht="16.5" customHeight="1">
      <c r="C445" s="135"/>
      <c r="K445" s="135"/>
    </row>
    <row r="446" ht="16.5" customHeight="1">
      <c r="C446" s="135"/>
      <c r="K446" s="135"/>
    </row>
    <row r="447" ht="16.5" customHeight="1">
      <c r="C447" s="135"/>
      <c r="K447" s="135"/>
    </row>
    <row r="448" ht="16.5" customHeight="1">
      <c r="C448" s="135"/>
      <c r="K448" s="135"/>
    </row>
    <row r="449" ht="16.5" customHeight="1">
      <c r="C449" s="135"/>
      <c r="K449" s="135"/>
    </row>
    <row r="450" ht="16.5" customHeight="1">
      <c r="C450" s="135"/>
      <c r="K450" s="135"/>
    </row>
    <row r="451" ht="16.5" customHeight="1">
      <c r="C451" s="135"/>
      <c r="K451" s="135"/>
    </row>
    <row r="452" ht="16.5" customHeight="1">
      <c r="C452" s="135"/>
      <c r="K452" s="135"/>
    </row>
    <row r="453" ht="16.5" customHeight="1">
      <c r="C453" s="135"/>
      <c r="K453" s="135"/>
    </row>
    <row r="454" ht="16.5" customHeight="1">
      <c r="C454" s="135"/>
      <c r="K454" s="135"/>
    </row>
    <row r="455" ht="16.5" customHeight="1">
      <c r="C455" s="135"/>
      <c r="K455" s="135"/>
    </row>
    <row r="456" ht="16.5" customHeight="1">
      <c r="C456" s="135"/>
      <c r="K456" s="135"/>
    </row>
    <row r="457" ht="16.5" customHeight="1">
      <c r="C457" s="135"/>
      <c r="K457" s="135"/>
    </row>
    <row r="458" ht="16.5" customHeight="1">
      <c r="C458" s="135"/>
      <c r="K458" s="135"/>
    </row>
    <row r="459" ht="16.5" customHeight="1">
      <c r="C459" s="135"/>
      <c r="K459" s="135"/>
    </row>
    <row r="460" ht="16.5" customHeight="1">
      <c r="C460" s="135"/>
      <c r="K460" s="135"/>
    </row>
    <row r="461" ht="16.5" customHeight="1">
      <c r="C461" s="135"/>
      <c r="K461" s="135"/>
    </row>
    <row r="462" ht="16.5" customHeight="1">
      <c r="C462" s="135"/>
      <c r="K462" s="135"/>
    </row>
    <row r="463" ht="16.5" customHeight="1">
      <c r="C463" s="135"/>
      <c r="K463" s="135"/>
    </row>
    <row r="464" ht="16.5" customHeight="1">
      <c r="C464" s="135"/>
      <c r="K464" s="135"/>
    </row>
    <row r="465" ht="16.5" customHeight="1">
      <c r="C465" s="135"/>
      <c r="K465" s="135"/>
    </row>
    <row r="466" ht="16.5" customHeight="1">
      <c r="C466" s="135"/>
      <c r="K466" s="135"/>
    </row>
    <row r="467" ht="16.5" customHeight="1">
      <c r="C467" s="135"/>
      <c r="K467" s="135"/>
    </row>
    <row r="468" ht="16.5" customHeight="1">
      <c r="C468" s="135"/>
      <c r="K468" s="135"/>
    </row>
    <row r="469" ht="16.5" customHeight="1">
      <c r="C469" s="135"/>
      <c r="K469" s="135"/>
    </row>
    <row r="470" ht="16.5" customHeight="1">
      <c r="C470" s="135"/>
      <c r="K470" s="135"/>
    </row>
    <row r="471" ht="16.5" customHeight="1">
      <c r="C471" s="135"/>
      <c r="K471" s="135"/>
    </row>
    <row r="472" ht="16.5" customHeight="1">
      <c r="C472" s="135"/>
      <c r="K472" s="135"/>
    </row>
    <row r="473" ht="16.5" customHeight="1">
      <c r="C473" s="135"/>
      <c r="K473" s="135"/>
    </row>
    <row r="474" ht="16.5" customHeight="1">
      <c r="C474" s="135"/>
      <c r="K474" s="135"/>
    </row>
    <row r="475" ht="16.5" customHeight="1">
      <c r="C475" s="135"/>
      <c r="K475" s="135"/>
    </row>
    <row r="476" ht="16.5" customHeight="1">
      <c r="C476" s="135"/>
      <c r="K476" s="135"/>
    </row>
    <row r="477" ht="16.5" customHeight="1">
      <c r="C477" s="135"/>
      <c r="K477" s="135"/>
    </row>
    <row r="478" ht="16.5" customHeight="1">
      <c r="C478" s="135"/>
      <c r="K478" s="135"/>
    </row>
    <row r="479" ht="16.5" customHeight="1">
      <c r="C479" s="135"/>
      <c r="K479" s="135"/>
    </row>
    <row r="480" ht="16.5" customHeight="1">
      <c r="C480" s="135"/>
      <c r="K480" s="135"/>
    </row>
    <row r="481" ht="16.5" customHeight="1">
      <c r="C481" s="135"/>
      <c r="K481" s="135"/>
    </row>
    <row r="482" ht="16.5" customHeight="1">
      <c r="C482" s="135"/>
      <c r="K482" s="135"/>
    </row>
    <row r="483" ht="16.5" customHeight="1">
      <c r="C483" s="135"/>
      <c r="K483" s="135"/>
    </row>
    <row r="484" ht="16.5" customHeight="1">
      <c r="C484" s="135"/>
      <c r="K484" s="135"/>
    </row>
    <row r="485" ht="16.5" customHeight="1">
      <c r="C485" s="135"/>
      <c r="K485" s="135"/>
    </row>
    <row r="486" ht="16.5" customHeight="1">
      <c r="C486" s="135"/>
      <c r="K486" s="135"/>
    </row>
    <row r="487" ht="16.5" customHeight="1">
      <c r="C487" s="135"/>
      <c r="K487" s="135"/>
    </row>
    <row r="488" ht="16.5" customHeight="1">
      <c r="C488" s="135"/>
      <c r="K488" s="135"/>
    </row>
    <row r="489" ht="16.5" customHeight="1">
      <c r="C489" s="135"/>
      <c r="K489" s="135"/>
    </row>
    <row r="490" ht="16.5" customHeight="1">
      <c r="C490" s="135"/>
      <c r="K490" s="135"/>
    </row>
    <row r="491" ht="16.5" customHeight="1">
      <c r="C491" s="135"/>
      <c r="K491" s="135"/>
    </row>
    <row r="492" ht="16.5" customHeight="1">
      <c r="C492" s="135"/>
      <c r="K492" s="135"/>
    </row>
    <row r="493" ht="16.5" customHeight="1">
      <c r="C493" s="135"/>
      <c r="K493" s="135"/>
    </row>
    <row r="494" ht="16.5" customHeight="1">
      <c r="C494" s="135"/>
      <c r="K494" s="135"/>
    </row>
    <row r="495" ht="16.5" customHeight="1">
      <c r="C495" s="135"/>
      <c r="K495" s="135"/>
    </row>
    <row r="496" ht="16.5" customHeight="1">
      <c r="C496" s="135"/>
      <c r="K496" s="135"/>
    </row>
    <row r="497" ht="16.5" customHeight="1">
      <c r="C497" s="135"/>
      <c r="K497" s="135"/>
    </row>
    <row r="498" ht="16.5" customHeight="1">
      <c r="C498" s="135"/>
      <c r="K498" s="135"/>
    </row>
    <row r="499" ht="16.5" customHeight="1">
      <c r="C499" s="135"/>
      <c r="K499" s="135"/>
    </row>
    <row r="500" ht="16.5" customHeight="1">
      <c r="C500" s="135"/>
      <c r="K500" s="135"/>
    </row>
    <row r="501" ht="16.5" customHeight="1">
      <c r="C501" s="135"/>
      <c r="K501" s="135"/>
    </row>
    <row r="502" ht="16.5" customHeight="1">
      <c r="C502" s="135"/>
      <c r="K502" s="135"/>
    </row>
    <row r="503" ht="16.5" customHeight="1">
      <c r="C503" s="135"/>
      <c r="K503" s="135"/>
    </row>
    <row r="504" ht="16.5" customHeight="1">
      <c r="C504" s="135"/>
      <c r="K504" s="135"/>
    </row>
    <row r="505" ht="16.5" customHeight="1">
      <c r="C505" s="135"/>
      <c r="K505" s="135"/>
    </row>
    <row r="506" ht="16.5" customHeight="1">
      <c r="C506" s="135"/>
      <c r="K506" s="135"/>
    </row>
    <row r="507" ht="16.5" customHeight="1">
      <c r="C507" s="135"/>
      <c r="K507" s="135"/>
    </row>
    <row r="508" ht="16.5" customHeight="1">
      <c r="C508" s="135"/>
      <c r="K508" s="135"/>
    </row>
    <row r="509" ht="16.5" customHeight="1">
      <c r="C509" s="135"/>
      <c r="K509" s="135"/>
    </row>
    <row r="510" ht="16.5" customHeight="1">
      <c r="C510" s="135"/>
      <c r="K510" s="135"/>
    </row>
    <row r="511" ht="16.5" customHeight="1">
      <c r="C511" s="135"/>
      <c r="K511" s="135"/>
    </row>
    <row r="512" ht="16.5" customHeight="1">
      <c r="C512" s="135"/>
      <c r="K512" s="135"/>
    </row>
    <row r="513" ht="16.5" customHeight="1">
      <c r="C513" s="135"/>
      <c r="K513" s="135"/>
    </row>
    <row r="514" ht="16.5" customHeight="1">
      <c r="C514" s="135"/>
      <c r="K514" s="135"/>
    </row>
    <row r="515" ht="16.5" customHeight="1">
      <c r="C515" s="135"/>
      <c r="K515" s="135"/>
    </row>
    <row r="516" ht="16.5" customHeight="1">
      <c r="C516" s="135"/>
      <c r="K516" s="135"/>
    </row>
    <row r="517" ht="16.5" customHeight="1">
      <c r="C517" s="135"/>
      <c r="K517" s="135"/>
    </row>
    <row r="518" ht="16.5" customHeight="1">
      <c r="C518" s="135"/>
      <c r="K518" s="135"/>
    </row>
    <row r="519" ht="16.5" customHeight="1">
      <c r="C519" s="135"/>
      <c r="K519" s="135"/>
    </row>
    <row r="520" ht="16.5" customHeight="1">
      <c r="C520" s="135"/>
      <c r="K520" s="135"/>
    </row>
    <row r="521" ht="16.5" customHeight="1">
      <c r="C521" s="135"/>
      <c r="K521" s="135"/>
    </row>
    <row r="522" ht="16.5" customHeight="1">
      <c r="C522" s="135"/>
      <c r="K522" s="135"/>
    </row>
    <row r="523" ht="16.5" customHeight="1">
      <c r="C523" s="135"/>
      <c r="K523" s="135"/>
    </row>
    <row r="524" ht="16.5" customHeight="1">
      <c r="C524" s="135"/>
      <c r="K524" s="135"/>
    </row>
    <row r="525" ht="16.5" customHeight="1">
      <c r="C525" s="135"/>
      <c r="K525" s="135"/>
    </row>
    <row r="526" ht="16.5" customHeight="1">
      <c r="C526" s="135"/>
      <c r="K526" s="135"/>
    </row>
    <row r="527" ht="16.5" customHeight="1">
      <c r="C527" s="135"/>
      <c r="K527" s="135"/>
    </row>
    <row r="528" ht="16.5" customHeight="1">
      <c r="C528" s="135"/>
      <c r="K528" s="135"/>
    </row>
    <row r="529" ht="16.5" customHeight="1">
      <c r="C529" s="135"/>
      <c r="K529" s="135"/>
    </row>
    <row r="530" ht="16.5" customHeight="1">
      <c r="C530" s="135"/>
      <c r="K530" s="135"/>
    </row>
    <row r="531" ht="16.5" customHeight="1">
      <c r="C531" s="135"/>
      <c r="K531" s="135"/>
    </row>
    <row r="532" ht="16.5" customHeight="1">
      <c r="C532" s="135"/>
      <c r="K532" s="135"/>
    </row>
    <row r="533" ht="16.5" customHeight="1">
      <c r="C533" s="135"/>
      <c r="K533" s="135"/>
    </row>
    <row r="534" ht="16.5" customHeight="1">
      <c r="C534" s="135"/>
      <c r="K534" s="135"/>
    </row>
    <row r="535" ht="16.5" customHeight="1">
      <c r="C535" s="135"/>
      <c r="K535" s="135"/>
    </row>
    <row r="536" ht="16.5" customHeight="1">
      <c r="C536" s="135"/>
      <c r="K536" s="135"/>
    </row>
    <row r="537" ht="16.5" customHeight="1">
      <c r="C537" s="135"/>
      <c r="K537" s="135"/>
    </row>
    <row r="538" ht="16.5" customHeight="1">
      <c r="C538" s="135"/>
      <c r="K538" s="135"/>
    </row>
    <row r="539" ht="16.5" customHeight="1">
      <c r="C539" s="135"/>
      <c r="K539" s="135"/>
    </row>
    <row r="540" ht="16.5" customHeight="1">
      <c r="C540" s="135"/>
      <c r="K540" s="135"/>
    </row>
    <row r="541" ht="16.5" customHeight="1">
      <c r="C541" s="135"/>
      <c r="K541" s="135"/>
    </row>
    <row r="542" ht="16.5" customHeight="1">
      <c r="C542" s="135"/>
      <c r="K542" s="135"/>
    </row>
    <row r="543" ht="16.5" customHeight="1">
      <c r="C543" s="135"/>
      <c r="K543" s="135"/>
    </row>
    <row r="544" ht="16.5" customHeight="1">
      <c r="C544" s="135"/>
      <c r="K544" s="135"/>
    </row>
    <row r="545" ht="16.5" customHeight="1">
      <c r="C545" s="135"/>
      <c r="K545" s="135"/>
    </row>
    <row r="546" ht="16.5" customHeight="1">
      <c r="C546" s="135"/>
      <c r="K546" s="135"/>
    </row>
    <row r="547" ht="16.5" customHeight="1">
      <c r="C547" s="135"/>
      <c r="K547" s="135"/>
    </row>
    <row r="548" ht="16.5" customHeight="1">
      <c r="C548" s="135"/>
      <c r="K548" s="135"/>
    </row>
    <row r="549" ht="16.5" customHeight="1">
      <c r="C549" s="135"/>
      <c r="K549" s="135"/>
    </row>
    <row r="550" ht="16.5" customHeight="1">
      <c r="C550" s="135"/>
      <c r="K550" s="135"/>
    </row>
    <row r="551" ht="16.5" customHeight="1">
      <c r="C551" s="135"/>
      <c r="K551" s="135"/>
    </row>
    <row r="552" ht="16.5" customHeight="1">
      <c r="C552" s="135"/>
      <c r="K552" s="135"/>
    </row>
    <row r="553" ht="16.5" customHeight="1">
      <c r="C553" s="135"/>
      <c r="K553" s="135"/>
    </row>
    <row r="554" ht="16.5" customHeight="1">
      <c r="C554" s="135"/>
      <c r="K554" s="135"/>
    </row>
    <row r="555" ht="16.5" customHeight="1">
      <c r="C555" s="135"/>
      <c r="K555" s="135"/>
    </row>
    <row r="556" ht="16.5" customHeight="1">
      <c r="C556" s="135"/>
      <c r="K556" s="135"/>
    </row>
    <row r="557" ht="16.5" customHeight="1">
      <c r="C557" s="135"/>
      <c r="K557" s="135"/>
    </row>
    <row r="558" ht="16.5" customHeight="1">
      <c r="C558" s="135"/>
      <c r="K558" s="135"/>
    </row>
    <row r="559" ht="16.5" customHeight="1">
      <c r="C559" s="135"/>
      <c r="K559" s="135"/>
    </row>
    <row r="560" ht="16.5" customHeight="1">
      <c r="C560" s="135"/>
      <c r="K560" s="135"/>
    </row>
    <row r="561" ht="16.5" customHeight="1">
      <c r="C561" s="135"/>
      <c r="K561" s="135"/>
    </row>
    <row r="562" ht="16.5" customHeight="1">
      <c r="C562" s="135"/>
      <c r="K562" s="135"/>
    </row>
    <row r="563" ht="16.5" customHeight="1">
      <c r="C563" s="135"/>
      <c r="K563" s="135"/>
    </row>
    <row r="564" ht="16.5" customHeight="1">
      <c r="C564" s="135"/>
      <c r="K564" s="135"/>
    </row>
    <row r="565" ht="16.5" customHeight="1">
      <c r="C565" s="135"/>
      <c r="K565" s="135"/>
    </row>
    <row r="566" ht="16.5" customHeight="1">
      <c r="C566" s="135"/>
      <c r="K566" s="135"/>
    </row>
    <row r="567" ht="16.5" customHeight="1">
      <c r="C567" s="135"/>
      <c r="K567" s="135"/>
    </row>
    <row r="568" ht="16.5" customHeight="1">
      <c r="C568" s="135"/>
      <c r="K568" s="135"/>
    </row>
    <row r="569" ht="16.5" customHeight="1">
      <c r="C569" s="135"/>
      <c r="K569" s="135"/>
    </row>
    <row r="570" ht="16.5" customHeight="1">
      <c r="C570" s="135"/>
      <c r="K570" s="135"/>
    </row>
    <row r="571" ht="16.5" customHeight="1">
      <c r="C571" s="135"/>
      <c r="K571" s="135"/>
    </row>
    <row r="572" ht="16.5" customHeight="1">
      <c r="C572" s="135"/>
      <c r="K572" s="135"/>
    </row>
    <row r="573" ht="16.5" customHeight="1">
      <c r="C573" s="135"/>
      <c r="K573" s="135"/>
    </row>
    <row r="574" ht="16.5" customHeight="1">
      <c r="C574" s="135"/>
      <c r="K574" s="135"/>
    </row>
    <row r="575" ht="16.5" customHeight="1">
      <c r="C575" s="135"/>
      <c r="K575" s="135"/>
    </row>
    <row r="576" ht="16.5" customHeight="1">
      <c r="C576" s="135"/>
      <c r="K576" s="135"/>
    </row>
    <row r="577" ht="16.5" customHeight="1">
      <c r="C577" s="135"/>
      <c r="K577" s="135"/>
    </row>
    <row r="578" ht="16.5" customHeight="1">
      <c r="C578" s="135"/>
      <c r="K578" s="135"/>
    </row>
    <row r="579" ht="16.5" customHeight="1">
      <c r="C579" s="135"/>
      <c r="K579" s="135"/>
    </row>
    <row r="580" ht="16.5" customHeight="1">
      <c r="C580" s="135"/>
      <c r="K580" s="135"/>
    </row>
    <row r="581" ht="16.5" customHeight="1">
      <c r="C581" s="135"/>
      <c r="K581" s="135"/>
    </row>
    <row r="582" ht="16.5" customHeight="1">
      <c r="C582" s="135"/>
      <c r="K582" s="135"/>
    </row>
    <row r="583" ht="16.5" customHeight="1">
      <c r="C583" s="135"/>
      <c r="K583" s="135"/>
    </row>
    <row r="584" ht="16.5" customHeight="1">
      <c r="C584" s="135"/>
      <c r="K584" s="135"/>
    </row>
    <row r="585" ht="16.5" customHeight="1">
      <c r="C585" s="135"/>
      <c r="K585" s="135"/>
    </row>
    <row r="586" ht="16.5" customHeight="1">
      <c r="C586" s="135"/>
      <c r="K586" s="135"/>
    </row>
    <row r="587" ht="16.5" customHeight="1">
      <c r="C587" s="135"/>
      <c r="K587" s="135"/>
    </row>
    <row r="588" ht="16.5" customHeight="1">
      <c r="C588" s="135"/>
      <c r="K588" s="135"/>
    </row>
    <row r="589" ht="16.5" customHeight="1">
      <c r="C589" s="135"/>
      <c r="K589" s="135"/>
    </row>
    <row r="590" ht="16.5" customHeight="1">
      <c r="C590" s="135"/>
      <c r="K590" s="135"/>
    </row>
    <row r="591" ht="16.5" customHeight="1">
      <c r="C591" s="135"/>
      <c r="K591" s="135"/>
    </row>
    <row r="592" ht="16.5" customHeight="1">
      <c r="C592" s="135"/>
      <c r="K592" s="135"/>
    </row>
    <row r="593" ht="16.5" customHeight="1">
      <c r="C593" s="135"/>
      <c r="K593" s="135"/>
    </row>
    <row r="594" ht="16.5" customHeight="1">
      <c r="C594" s="135"/>
      <c r="K594" s="135"/>
    </row>
    <row r="595" ht="16.5" customHeight="1">
      <c r="C595" s="135"/>
      <c r="K595" s="135"/>
    </row>
    <row r="596" ht="16.5" customHeight="1">
      <c r="C596" s="135"/>
      <c r="K596" s="135"/>
    </row>
    <row r="597" ht="16.5" customHeight="1">
      <c r="C597" s="135"/>
      <c r="K597" s="135"/>
    </row>
    <row r="598" ht="16.5" customHeight="1">
      <c r="C598" s="135"/>
      <c r="K598" s="135"/>
    </row>
    <row r="599" ht="16.5" customHeight="1">
      <c r="C599" s="135"/>
      <c r="K599" s="135"/>
    </row>
    <row r="600" ht="16.5" customHeight="1">
      <c r="C600" s="135"/>
      <c r="K600" s="135"/>
    </row>
    <row r="601" ht="16.5" customHeight="1">
      <c r="C601" s="135"/>
      <c r="K601" s="135"/>
    </row>
    <row r="602" ht="16.5" customHeight="1">
      <c r="C602" s="135"/>
      <c r="K602" s="135"/>
    </row>
    <row r="603" ht="16.5" customHeight="1">
      <c r="C603" s="135"/>
      <c r="K603" s="135"/>
    </row>
    <row r="604" ht="16.5" customHeight="1">
      <c r="C604" s="135"/>
      <c r="K604" s="135"/>
    </row>
    <row r="605" ht="16.5" customHeight="1">
      <c r="C605" s="135"/>
      <c r="K605" s="135"/>
    </row>
    <row r="606" ht="16.5" customHeight="1">
      <c r="C606" s="135"/>
      <c r="K606" s="135"/>
    </row>
    <row r="607" ht="16.5" customHeight="1">
      <c r="C607" s="135"/>
      <c r="K607" s="135"/>
    </row>
    <row r="608" ht="16.5" customHeight="1">
      <c r="C608" s="135"/>
      <c r="K608" s="135"/>
    </row>
    <row r="609" ht="16.5" customHeight="1">
      <c r="C609" s="135"/>
      <c r="K609" s="135"/>
    </row>
    <row r="610" ht="16.5" customHeight="1">
      <c r="C610" s="135"/>
      <c r="K610" s="135"/>
    </row>
    <row r="611" ht="16.5" customHeight="1">
      <c r="C611" s="135"/>
      <c r="K611" s="135"/>
    </row>
    <row r="612" ht="16.5" customHeight="1">
      <c r="C612" s="135"/>
      <c r="K612" s="135"/>
    </row>
    <row r="613" ht="16.5" customHeight="1">
      <c r="C613" s="135"/>
      <c r="K613" s="135"/>
    </row>
    <row r="614" ht="16.5" customHeight="1">
      <c r="C614" s="135"/>
      <c r="K614" s="135"/>
    </row>
    <row r="615" ht="16.5" customHeight="1">
      <c r="C615" s="135"/>
      <c r="K615" s="135"/>
    </row>
    <row r="616" ht="16.5" customHeight="1">
      <c r="C616" s="135"/>
      <c r="K616" s="135"/>
    </row>
    <row r="617" ht="16.5" customHeight="1">
      <c r="C617" s="135"/>
      <c r="K617" s="135"/>
    </row>
    <row r="618" ht="16.5" customHeight="1">
      <c r="C618" s="135"/>
      <c r="K618" s="135"/>
    </row>
    <row r="619" ht="16.5" customHeight="1">
      <c r="C619" s="135"/>
      <c r="K619" s="135"/>
    </row>
    <row r="620" ht="16.5" customHeight="1">
      <c r="C620" s="135"/>
      <c r="K620" s="135"/>
    </row>
    <row r="621" ht="16.5" customHeight="1">
      <c r="C621" s="135"/>
      <c r="K621" s="135"/>
    </row>
    <row r="622" ht="16.5" customHeight="1">
      <c r="C622" s="135"/>
      <c r="K622" s="135"/>
    </row>
    <row r="623" ht="16.5" customHeight="1">
      <c r="C623" s="135"/>
      <c r="K623" s="135"/>
    </row>
    <row r="624" ht="16.5" customHeight="1">
      <c r="C624" s="135"/>
      <c r="K624" s="135"/>
    </row>
    <row r="625" ht="16.5" customHeight="1">
      <c r="C625" s="135"/>
      <c r="K625" s="135"/>
    </row>
    <row r="626" ht="16.5" customHeight="1">
      <c r="C626" s="135"/>
      <c r="K626" s="135"/>
    </row>
    <row r="627" ht="16.5" customHeight="1">
      <c r="C627" s="135"/>
      <c r="K627" s="135"/>
    </row>
    <row r="628" ht="16.5" customHeight="1">
      <c r="C628" s="135"/>
      <c r="K628" s="135"/>
    </row>
    <row r="629" ht="16.5" customHeight="1">
      <c r="C629" s="135"/>
      <c r="K629" s="135"/>
    </row>
    <row r="630" ht="16.5" customHeight="1">
      <c r="C630" s="135"/>
      <c r="K630" s="135"/>
    </row>
    <row r="631" ht="16.5" customHeight="1">
      <c r="C631" s="135"/>
      <c r="K631" s="135"/>
    </row>
    <row r="632" ht="16.5" customHeight="1">
      <c r="C632" s="135"/>
      <c r="K632" s="135"/>
    </row>
    <row r="633" ht="16.5" customHeight="1">
      <c r="C633" s="135"/>
      <c r="K633" s="135"/>
    </row>
    <row r="634" ht="16.5" customHeight="1">
      <c r="C634" s="135"/>
      <c r="K634" s="135"/>
    </row>
    <row r="635" ht="16.5" customHeight="1">
      <c r="C635" s="135"/>
      <c r="K635" s="135"/>
    </row>
    <row r="636" ht="16.5" customHeight="1">
      <c r="C636" s="135"/>
      <c r="K636" s="135"/>
    </row>
    <row r="637" ht="16.5" customHeight="1">
      <c r="C637" s="135"/>
      <c r="K637" s="135"/>
    </row>
    <row r="638" ht="16.5" customHeight="1">
      <c r="C638" s="135"/>
      <c r="K638" s="135"/>
    </row>
    <row r="639" ht="16.5" customHeight="1">
      <c r="C639" s="135"/>
      <c r="K639" s="135"/>
    </row>
    <row r="640" ht="16.5" customHeight="1">
      <c r="C640" s="135"/>
      <c r="K640" s="135"/>
    </row>
    <row r="641" ht="16.5" customHeight="1">
      <c r="C641" s="135"/>
      <c r="K641" s="135"/>
    </row>
    <row r="642" ht="16.5" customHeight="1">
      <c r="C642" s="135"/>
      <c r="K642" s="135"/>
    </row>
    <row r="643" ht="16.5" customHeight="1">
      <c r="C643" s="135"/>
      <c r="K643" s="135"/>
    </row>
    <row r="644" ht="16.5" customHeight="1">
      <c r="C644" s="135"/>
      <c r="K644" s="135"/>
    </row>
    <row r="645" ht="16.5" customHeight="1">
      <c r="C645" s="135"/>
      <c r="K645" s="135"/>
    </row>
    <row r="646" ht="16.5" customHeight="1">
      <c r="C646" s="135"/>
      <c r="K646" s="135"/>
    </row>
    <row r="647" ht="16.5" customHeight="1">
      <c r="C647" s="135"/>
      <c r="K647" s="135"/>
    </row>
    <row r="648" ht="16.5" customHeight="1">
      <c r="C648" s="135"/>
      <c r="K648" s="135"/>
    </row>
    <row r="649" ht="16.5" customHeight="1">
      <c r="C649" s="135"/>
      <c r="K649" s="135"/>
    </row>
    <row r="650" ht="16.5" customHeight="1">
      <c r="C650" s="135"/>
      <c r="K650" s="135"/>
    </row>
    <row r="651" ht="16.5" customHeight="1">
      <c r="C651" s="135"/>
      <c r="K651" s="135"/>
    </row>
    <row r="652" ht="16.5" customHeight="1">
      <c r="C652" s="135"/>
      <c r="K652" s="135"/>
    </row>
    <row r="653" ht="16.5" customHeight="1">
      <c r="C653" s="135"/>
      <c r="K653" s="135"/>
    </row>
    <row r="654" ht="16.5" customHeight="1">
      <c r="C654" s="135"/>
      <c r="K654" s="135"/>
    </row>
    <row r="655" ht="16.5" customHeight="1">
      <c r="C655" s="135"/>
      <c r="K655" s="135"/>
    </row>
    <row r="656" ht="16.5" customHeight="1">
      <c r="C656" s="135"/>
      <c r="K656" s="135"/>
    </row>
    <row r="657" ht="16.5" customHeight="1">
      <c r="C657" s="135"/>
      <c r="K657" s="135"/>
    </row>
    <row r="658" ht="16.5" customHeight="1">
      <c r="C658" s="135"/>
      <c r="K658" s="135"/>
    </row>
    <row r="659" ht="16.5" customHeight="1">
      <c r="C659" s="135"/>
      <c r="K659" s="135"/>
    </row>
    <row r="660" ht="16.5" customHeight="1">
      <c r="C660" s="135"/>
      <c r="K660" s="135"/>
    </row>
    <row r="661" ht="16.5" customHeight="1">
      <c r="C661" s="135"/>
      <c r="K661" s="135"/>
    </row>
    <row r="662" ht="16.5" customHeight="1">
      <c r="C662" s="135"/>
      <c r="K662" s="135"/>
    </row>
    <row r="663" ht="16.5" customHeight="1">
      <c r="C663" s="135"/>
      <c r="K663" s="135"/>
    </row>
    <row r="664" ht="16.5" customHeight="1">
      <c r="C664" s="135"/>
      <c r="K664" s="135"/>
    </row>
    <row r="665" ht="16.5" customHeight="1">
      <c r="C665" s="135"/>
      <c r="K665" s="135"/>
    </row>
    <row r="666" ht="16.5" customHeight="1">
      <c r="C666" s="135"/>
      <c r="K666" s="135"/>
    </row>
    <row r="667" ht="16.5" customHeight="1">
      <c r="C667" s="135"/>
      <c r="K667" s="135"/>
    </row>
    <row r="668" ht="16.5" customHeight="1">
      <c r="C668" s="135"/>
      <c r="K668" s="135"/>
    </row>
    <row r="669" ht="16.5" customHeight="1">
      <c r="C669" s="135"/>
      <c r="K669" s="135"/>
    </row>
    <row r="670" ht="16.5" customHeight="1">
      <c r="C670" s="135"/>
      <c r="K670" s="135"/>
    </row>
    <row r="671" ht="16.5" customHeight="1">
      <c r="C671" s="135"/>
      <c r="K671" s="135"/>
    </row>
    <row r="672" ht="16.5" customHeight="1">
      <c r="C672" s="135"/>
      <c r="K672" s="135"/>
    </row>
    <row r="673" ht="16.5" customHeight="1">
      <c r="C673" s="135"/>
      <c r="K673" s="135"/>
    </row>
    <row r="674" ht="16.5" customHeight="1">
      <c r="C674" s="135"/>
      <c r="K674" s="135"/>
    </row>
    <row r="675" ht="16.5" customHeight="1">
      <c r="C675" s="135"/>
      <c r="K675" s="135"/>
    </row>
    <row r="676" ht="16.5" customHeight="1">
      <c r="C676" s="135"/>
      <c r="K676" s="135"/>
    </row>
    <row r="677" ht="16.5" customHeight="1">
      <c r="C677" s="135"/>
      <c r="K677" s="135"/>
    </row>
    <row r="678" ht="16.5" customHeight="1">
      <c r="C678" s="135"/>
      <c r="K678" s="135"/>
    </row>
    <row r="679" ht="16.5" customHeight="1">
      <c r="C679" s="135"/>
      <c r="K679" s="135"/>
    </row>
    <row r="680" ht="16.5" customHeight="1">
      <c r="C680" s="135"/>
      <c r="K680" s="135"/>
    </row>
    <row r="681" ht="16.5" customHeight="1">
      <c r="C681" s="135"/>
      <c r="K681" s="135"/>
    </row>
    <row r="682" ht="16.5" customHeight="1">
      <c r="C682" s="135"/>
      <c r="K682" s="135"/>
    </row>
    <row r="683" ht="16.5" customHeight="1">
      <c r="C683" s="135"/>
      <c r="K683" s="135"/>
    </row>
    <row r="684" ht="16.5" customHeight="1">
      <c r="C684" s="135"/>
      <c r="K684" s="135"/>
    </row>
    <row r="685" ht="16.5" customHeight="1">
      <c r="C685" s="135"/>
      <c r="K685" s="135"/>
    </row>
    <row r="686" ht="16.5" customHeight="1">
      <c r="C686" s="135"/>
      <c r="K686" s="135"/>
    </row>
    <row r="687" ht="16.5" customHeight="1">
      <c r="C687" s="135"/>
      <c r="K687" s="135"/>
    </row>
    <row r="688" ht="16.5" customHeight="1">
      <c r="C688" s="135"/>
      <c r="K688" s="135"/>
    </row>
    <row r="689" ht="16.5" customHeight="1">
      <c r="C689" s="135"/>
      <c r="K689" s="135"/>
    </row>
    <row r="690" ht="16.5" customHeight="1">
      <c r="C690" s="135"/>
      <c r="K690" s="135"/>
    </row>
    <row r="691" ht="16.5" customHeight="1">
      <c r="C691" s="135"/>
      <c r="K691" s="135"/>
    </row>
    <row r="692" ht="16.5" customHeight="1">
      <c r="C692" s="135"/>
      <c r="K692" s="135"/>
    </row>
    <row r="693" ht="16.5" customHeight="1">
      <c r="C693" s="135"/>
      <c r="K693" s="135"/>
    </row>
    <row r="694" ht="16.5" customHeight="1">
      <c r="C694" s="135"/>
      <c r="K694" s="135"/>
    </row>
    <row r="695" ht="16.5" customHeight="1">
      <c r="C695" s="135"/>
      <c r="K695" s="135"/>
    </row>
    <row r="696" ht="16.5" customHeight="1">
      <c r="C696" s="135"/>
      <c r="K696" s="135"/>
    </row>
    <row r="697" ht="16.5" customHeight="1">
      <c r="C697" s="135"/>
      <c r="K697" s="135"/>
    </row>
    <row r="698" ht="16.5" customHeight="1">
      <c r="C698" s="135"/>
      <c r="K698" s="135"/>
    </row>
    <row r="699" ht="16.5" customHeight="1">
      <c r="C699" s="135"/>
      <c r="K699" s="135"/>
    </row>
    <row r="700" ht="16.5" customHeight="1">
      <c r="C700" s="135"/>
      <c r="K700" s="135"/>
    </row>
    <row r="701" ht="16.5" customHeight="1">
      <c r="C701" s="135"/>
      <c r="K701" s="135"/>
    </row>
    <row r="702" ht="16.5" customHeight="1">
      <c r="C702" s="135"/>
      <c r="K702" s="135"/>
    </row>
    <row r="703" ht="16.5" customHeight="1">
      <c r="C703" s="135"/>
      <c r="K703" s="135"/>
    </row>
    <row r="704" ht="16.5" customHeight="1">
      <c r="C704" s="135"/>
      <c r="K704" s="135"/>
    </row>
    <row r="705" ht="16.5" customHeight="1">
      <c r="C705" s="135"/>
      <c r="K705" s="135"/>
    </row>
    <row r="706" ht="16.5" customHeight="1">
      <c r="C706" s="135"/>
      <c r="K706" s="135"/>
    </row>
    <row r="707" ht="16.5" customHeight="1">
      <c r="C707" s="135"/>
      <c r="K707" s="135"/>
    </row>
    <row r="708" ht="16.5" customHeight="1">
      <c r="C708" s="135"/>
      <c r="K708" s="135"/>
    </row>
    <row r="709" ht="16.5" customHeight="1">
      <c r="C709" s="135"/>
      <c r="K709" s="135"/>
    </row>
    <row r="710" ht="16.5" customHeight="1">
      <c r="C710" s="135"/>
      <c r="K710" s="135"/>
    </row>
    <row r="711" ht="16.5" customHeight="1">
      <c r="C711" s="135"/>
      <c r="K711" s="135"/>
    </row>
    <row r="712" ht="16.5" customHeight="1">
      <c r="C712" s="135"/>
      <c r="K712" s="135"/>
    </row>
    <row r="713" ht="16.5" customHeight="1">
      <c r="C713" s="135"/>
      <c r="K713" s="135"/>
    </row>
    <row r="714" ht="16.5" customHeight="1">
      <c r="C714" s="135"/>
      <c r="K714" s="135"/>
    </row>
    <row r="715" ht="16.5" customHeight="1">
      <c r="C715" s="135"/>
      <c r="K715" s="135"/>
    </row>
    <row r="716" ht="16.5" customHeight="1">
      <c r="C716" s="135"/>
      <c r="K716" s="135"/>
    </row>
    <row r="717" ht="16.5" customHeight="1">
      <c r="C717" s="135"/>
      <c r="K717" s="135"/>
    </row>
    <row r="718" ht="16.5" customHeight="1">
      <c r="C718" s="135"/>
      <c r="K718" s="135"/>
    </row>
    <row r="719" ht="16.5" customHeight="1">
      <c r="C719" s="135"/>
      <c r="K719" s="135"/>
    </row>
    <row r="720" ht="16.5" customHeight="1">
      <c r="C720" s="135"/>
      <c r="K720" s="135"/>
    </row>
    <row r="721" ht="16.5" customHeight="1">
      <c r="C721" s="135"/>
      <c r="K721" s="135"/>
    </row>
    <row r="722" ht="16.5" customHeight="1">
      <c r="C722" s="135"/>
      <c r="K722" s="135"/>
    </row>
    <row r="723" ht="16.5" customHeight="1">
      <c r="C723" s="135"/>
      <c r="K723" s="135"/>
    </row>
    <row r="724" ht="16.5" customHeight="1">
      <c r="C724" s="135"/>
      <c r="K724" s="135"/>
    </row>
    <row r="725" ht="16.5" customHeight="1">
      <c r="C725" s="135"/>
      <c r="K725" s="135"/>
    </row>
    <row r="726" ht="16.5" customHeight="1">
      <c r="C726" s="135"/>
      <c r="K726" s="135"/>
    </row>
    <row r="727" ht="16.5" customHeight="1">
      <c r="C727" s="135"/>
      <c r="K727" s="135"/>
    </row>
    <row r="728" ht="16.5" customHeight="1">
      <c r="C728" s="135"/>
      <c r="K728" s="135"/>
    </row>
    <row r="729" ht="16.5" customHeight="1">
      <c r="C729" s="135"/>
      <c r="K729" s="135"/>
    </row>
    <row r="730" ht="16.5" customHeight="1">
      <c r="C730" s="135"/>
      <c r="K730" s="135"/>
    </row>
    <row r="731" ht="16.5" customHeight="1">
      <c r="C731" s="135"/>
      <c r="K731" s="135"/>
    </row>
    <row r="732" ht="16.5" customHeight="1">
      <c r="C732" s="135"/>
      <c r="K732" s="135"/>
    </row>
    <row r="733" ht="16.5" customHeight="1">
      <c r="C733" s="135"/>
      <c r="K733" s="135"/>
    </row>
    <row r="734" ht="16.5" customHeight="1">
      <c r="C734" s="135"/>
      <c r="K734" s="135"/>
    </row>
    <row r="735" ht="16.5" customHeight="1">
      <c r="C735" s="135"/>
      <c r="K735" s="135"/>
    </row>
    <row r="736" ht="16.5" customHeight="1">
      <c r="C736" s="135"/>
      <c r="K736" s="135"/>
    </row>
    <row r="737" ht="16.5" customHeight="1">
      <c r="C737" s="135"/>
      <c r="K737" s="135"/>
    </row>
    <row r="738" ht="16.5" customHeight="1">
      <c r="C738" s="135"/>
      <c r="K738" s="135"/>
    </row>
    <row r="739" ht="16.5" customHeight="1">
      <c r="C739" s="135"/>
      <c r="K739" s="135"/>
    </row>
    <row r="740" ht="16.5" customHeight="1">
      <c r="C740" s="135"/>
      <c r="K740" s="135"/>
    </row>
    <row r="741" ht="16.5" customHeight="1">
      <c r="C741" s="135"/>
      <c r="K741" s="135"/>
    </row>
    <row r="742" ht="16.5" customHeight="1">
      <c r="C742" s="135"/>
      <c r="K742" s="135"/>
    </row>
    <row r="743" ht="16.5" customHeight="1">
      <c r="C743" s="135"/>
      <c r="K743" s="135"/>
    </row>
    <row r="744" ht="16.5" customHeight="1">
      <c r="C744" s="135"/>
      <c r="K744" s="135"/>
    </row>
    <row r="745" ht="16.5" customHeight="1">
      <c r="C745" s="135"/>
      <c r="K745" s="135"/>
    </row>
    <row r="746" ht="16.5" customHeight="1">
      <c r="C746" s="135"/>
      <c r="K746" s="135"/>
    </row>
    <row r="747" ht="16.5" customHeight="1">
      <c r="C747" s="135"/>
      <c r="K747" s="135"/>
    </row>
    <row r="748" ht="16.5" customHeight="1">
      <c r="C748" s="135"/>
      <c r="K748" s="135"/>
    </row>
    <row r="749" ht="16.5" customHeight="1">
      <c r="C749" s="135"/>
      <c r="K749" s="135"/>
    </row>
    <row r="750" ht="16.5" customHeight="1">
      <c r="C750" s="135"/>
      <c r="K750" s="135"/>
    </row>
    <row r="751" ht="16.5" customHeight="1">
      <c r="C751" s="135"/>
      <c r="K751" s="135"/>
    </row>
    <row r="752" ht="16.5" customHeight="1">
      <c r="C752" s="135"/>
      <c r="K752" s="135"/>
    </row>
    <row r="753" ht="16.5" customHeight="1">
      <c r="C753" s="135"/>
      <c r="K753" s="135"/>
    </row>
    <row r="754" ht="16.5" customHeight="1">
      <c r="C754" s="135"/>
      <c r="K754" s="135"/>
    </row>
    <row r="755" ht="16.5" customHeight="1">
      <c r="C755" s="135"/>
      <c r="K755" s="135"/>
    </row>
    <row r="756" ht="16.5" customHeight="1">
      <c r="C756" s="135"/>
      <c r="K756" s="135"/>
    </row>
    <row r="757" ht="16.5" customHeight="1">
      <c r="C757" s="135"/>
      <c r="K757" s="135"/>
    </row>
    <row r="758" ht="16.5" customHeight="1">
      <c r="C758" s="135"/>
      <c r="K758" s="135"/>
    </row>
    <row r="759" ht="16.5" customHeight="1">
      <c r="C759" s="135"/>
      <c r="K759" s="135"/>
    </row>
    <row r="760" ht="16.5" customHeight="1">
      <c r="C760" s="135"/>
      <c r="K760" s="135"/>
    </row>
    <row r="761" ht="16.5" customHeight="1">
      <c r="C761" s="135"/>
      <c r="K761" s="135"/>
    </row>
    <row r="762" ht="16.5" customHeight="1">
      <c r="C762" s="135"/>
      <c r="K762" s="135"/>
    </row>
    <row r="763" ht="16.5" customHeight="1">
      <c r="C763" s="135"/>
      <c r="K763" s="135"/>
    </row>
    <row r="764" ht="16.5" customHeight="1">
      <c r="C764" s="135"/>
      <c r="K764" s="135"/>
    </row>
    <row r="765" ht="16.5" customHeight="1">
      <c r="C765" s="135"/>
      <c r="K765" s="135"/>
    </row>
    <row r="766" ht="16.5" customHeight="1">
      <c r="C766" s="135"/>
      <c r="K766" s="135"/>
    </row>
    <row r="767" ht="16.5" customHeight="1">
      <c r="C767" s="135"/>
      <c r="K767" s="135"/>
    </row>
    <row r="768" ht="16.5" customHeight="1">
      <c r="C768" s="135"/>
      <c r="K768" s="135"/>
    </row>
    <row r="769" ht="16.5" customHeight="1">
      <c r="C769" s="135"/>
      <c r="K769" s="135"/>
    </row>
    <row r="770" ht="16.5" customHeight="1">
      <c r="C770" s="135"/>
      <c r="K770" s="135"/>
    </row>
    <row r="771" ht="16.5" customHeight="1">
      <c r="C771" s="135"/>
      <c r="K771" s="135"/>
    </row>
    <row r="772" ht="16.5" customHeight="1">
      <c r="C772" s="135"/>
      <c r="K772" s="135"/>
    </row>
    <row r="773" ht="16.5" customHeight="1">
      <c r="C773" s="135"/>
      <c r="K773" s="135"/>
    </row>
    <row r="774" ht="16.5" customHeight="1">
      <c r="C774" s="135"/>
      <c r="K774" s="135"/>
    </row>
    <row r="775" ht="16.5" customHeight="1">
      <c r="C775" s="135"/>
      <c r="K775" s="135"/>
    </row>
    <row r="776" ht="16.5" customHeight="1">
      <c r="C776" s="135"/>
      <c r="K776" s="135"/>
    </row>
    <row r="777" ht="16.5" customHeight="1">
      <c r="C777" s="135"/>
      <c r="K777" s="135"/>
    </row>
    <row r="778" ht="16.5" customHeight="1">
      <c r="C778" s="135"/>
      <c r="K778" s="135"/>
    </row>
    <row r="779" ht="16.5" customHeight="1">
      <c r="C779" s="135"/>
      <c r="K779" s="135"/>
    </row>
    <row r="780" ht="16.5" customHeight="1">
      <c r="C780" s="135"/>
      <c r="K780" s="135"/>
    </row>
    <row r="781" ht="16.5" customHeight="1">
      <c r="C781" s="135"/>
      <c r="K781" s="135"/>
    </row>
    <row r="782" ht="16.5" customHeight="1">
      <c r="C782" s="135"/>
      <c r="K782" s="135"/>
    </row>
    <row r="783" ht="16.5" customHeight="1">
      <c r="C783" s="135"/>
      <c r="K783" s="135"/>
    </row>
    <row r="784" ht="16.5" customHeight="1">
      <c r="C784" s="135"/>
      <c r="K784" s="135"/>
    </row>
    <row r="785" ht="16.5" customHeight="1">
      <c r="C785" s="135"/>
      <c r="K785" s="135"/>
    </row>
    <row r="786" ht="16.5" customHeight="1">
      <c r="C786" s="135"/>
      <c r="K786" s="135"/>
    </row>
    <row r="787" ht="16.5" customHeight="1">
      <c r="C787" s="135"/>
      <c r="K787" s="135"/>
    </row>
    <row r="788" ht="16.5" customHeight="1">
      <c r="C788" s="135"/>
      <c r="K788" s="135"/>
    </row>
    <row r="789" ht="16.5" customHeight="1">
      <c r="C789" s="135"/>
      <c r="K789" s="135"/>
    </row>
    <row r="790" ht="16.5" customHeight="1">
      <c r="C790" s="135"/>
      <c r="K790" s="135"/>
    </row>
    <row r="791" ht="16.5" customHeight="1">
      <c r="C791" s="135"/>
      <c r="K791" s="135"/>
    </row>
    <row r="792" ht="16.5" customHeight="1">
      <c r="C792" s="135"/>
      <c r="K792" s="135"/>
    </row>
    <row r="793" ht="16.5" customHeight="1">
      <c r="C793" s="135"/>
      <c r="K793" s="135"/>
    </row>
    <row r="794" ht="16.5" customHeight="1">
      <c r="C794" s="135"/>
      <c r="K794" s="135"/>
    </row>
    <row r="795" ht="16.5" customHeight="1">
      <c r="C795" s="135"/>
      <c r="K795" s="135"/>
    </row>
    <row r="796" ht="16.5" customHeight="1">
      <c r="C796" s="135"/>
      <c r="K796" s="135"/>
    </row>
    <row r="797" ht="16.5" customHeight="1">
      <c r="C797" s="135"/>
      <c r="K797" s="135"/>
    </row>
    <row r="798" ht="16.5" customHeight="1">
      <c r="C798" s="135"/>
      <c r="K798" s="135"/>
    </row>
    <row r="799" ht="16.5" customHeight="1">
      <c r="C799" s="135"/>
      <c r="K799" s="135"/>
    </row>
    <row r="800" ht="16.5" customHeight="1">
      <c r="C800" s="135"/>
      <c r="K800" s="135"/>
    </row>
    <row r="801" ht="16.5" customHeight="1">
      <c r="C801" s="135"/>
      <c r="K801" s="135"/>
    </row>
    <row r="802" ht="16.5" customHeight="1">
      <c r="C802" s="135"/>
      <c r="K802" s="135"/>
    </row>
    <row r="803" ht="16.5" customHeight="1">
      <c r="C803" s="135"/>
      <c r="K803" s="135"/>
    </row>
    <row r="804" ht="16.5" customHeight="1">
      <c r="C804" s="135"/>
      <c r="K804" s="135"/>
    </row>
    <row r="805" ht="16.5" customHeight="1">
      <c r="C805" s="135"/>
      <c r="K805" s="135"/>
    </row>
    <row r="806" ht="16.5" customHeight="1">
      <c r="C806" s="135"/>
      <c r="K806" s="135"/>
    </row>
    <row r="807" ht="16.5" customHeight="1">
      <c r="C807" s="135"/>
      <c r="K807" s="135"/>
    </row>
    <row r="808" ht="16.5" customHeight="1">
      <c r="C808" s="135"/>
      <c r="K808" s="135"/>
    </row>
    <row r="809" ht="16.5" customHeight="1">
      <c r="C809" s="135"/>
      <c r="K809" s="135"/>
    </row>
    <row r="810" ht="16.5" customHeight="1">
      <c r="C810" s="135"/>
      <c r="K810" s="135"/>
    </row>
    <row r="811" ht="16.5" customHeight="1">
      <c r="C811" s="135"/>
      <c r="K811" s="135"/>
    </row>
    <row r="812" ht="16.5" customHeight="1">
      <c r="C812" s="135"/>
      <c r="K812" s="135"/>
    </row>
    <row r="813" ht="16.5" customHeight="1">
      <c r="C813" s="135"/>
      <c r="K813" s="135"/>
    </row>
    <row r="814" ht="16.5" customHeight="1">
      <c r="C814" s="135"/>
      <c r="K814" s="135"/>
    </row>
    <row r="815" ht="16.5" customHeight="1">
      <c r="C815" s="135"/>
      <c r="K815" s="135"/>
    </row>
    <row r="816" ht="16.5" customHeight="1">
      <c r="C816" s="135"/>
      <c r="K816" s="135"/>
    </row>
    <row r="817" ht="16.5" customHeight="1">
      <c r="C817" s="135"/>
      <c r="K817" s="135"/>
    </row>
    <row r="818" ht="16.5" customHeight="1">
      <c r="C818" s="135"/>
      <c r="K818" s="135"/>
    </row>
    <row r="819" ht="16.5" customHeight="1">
      <c r="C819" s="135"/>
      <c r="K819" s="135"/>
    </row>
    <row r="820" ht="16.5" customHeight="1">
      <c r="C820" s="135"/>
      <c r="K820" s="135"/>
    </row>
    <row r="821" ht="16.5" customHeight="1">
      <c r="C821" s="135"/>
      <c r="K821" s="135"/>
    </row>
    <row r="822" ht="16.5" customHeight="1">
      <c r="C822" s="135"/>
      <c r="K822" s="135"/>
    </row>
    <row r="823" ht="16.5" customHeight="1">
      <c r="C823" s="135"/>
      <c r="K823" s="135"/>
    </row>
    <row r="824" ht="16.5" customHeight="1">
      <c r="C824" s="135"/>
      <c r="K824" s="135"/>
    </row>
    <row r="825" ht="16.5" customHeight="1">
      <c r="C825" s="135"/>
      <c r="K825" s="135"/>
    </row>
    <row r="826" ht="16.5" customHeight="1">
      <c r="C826" s="135"/>
      <c r="K826" s="135"/>
    </row>
    <row r="827" ht="16.5" customHeight="1">
      <c r="C827" s="135"/>
      <c r="K827" s="135"/>
    </row>
    <row r="828" ht="16.5" customHeight="1">
      <c r="C828" s="135"/>
      <c r="K828" s="135"/>
    </row>
    <row r="829" ht="16.5" customHeight="1">
      <c r="C829" s="135"/>
      <c r="K829" s="135"/>
    </row>
    <row r="830" ht="16.5" customHeight="1">
      <c r="C830" s="135"/>
      <c r="K830" s="135"/>
    </row>
    <row r="831" ht="16.5" customHeight="1">
      <c r="C831" s="135"/>
      <c r="K831" s="135"/>
    </row>
    <row r="832" ht="16.5" customHeight="1">
      <c r="C832" s="135"/>
      <c r="K832" s="135"/>
    </row>
    <row r="833" ht="16.5" customHeight="1">
      <c r="C833" s="135"/>
      <c r="K833" s="135"/>
    </row>
    <row r="834" ht="16.5" customHeight="1">
      <c r="C834" s="135"/>
      <c r="K834" s="135"/>
    </row>
    <row r="835" ht="16.5" customHeight="1">
      <c r="C835" s="135"/>
      <c r="K835" s="135"/>
    </row>
    <row r="836" ht="16.5" customHeight="1">
      <c r="C836" s="135"/>
      <c r="K836" s="135"/>
    </row>
    <row r="837" ht="16.5" customHeight="1">
      <c r="C837" s="135"/>
      <c r="K837" s="135"/>
    </row>
    <row r="838" ht="16.5" customHeight="1">
      <c r="C838" s="135"/>
      <c r="K838" s="135"/>
    </row>
    <row r="839" ht="16.5" customHeight="1">
      <c r="C839" s="135"/>
      <c r="K839" s="135"/>
    </row>
    <row r="840" ht="16.5" customHeight="1">
      <c r="C840" s="135"/>
      <c r="K840" s="135"/>
    </row>
    <row r="841" ht="16.5" customHeight="1">
      <c r="C841" s="135"/>
      <c r="K841" s="135"/>
    </row>
    <row r="842" ht="16.5" customHeight="1">
      <c r="C842" s="135"/>
      <c r="K842" s="135"/>
    </row>
    <row r="843" ht="16.5" customHeight="1">
      <c r="C843" s="135"/>
      <c r="K843" s="135"/>
    </row>
    <row r="844" ht="16.5" customHeight="1">
      <c r="C844" s="135"/>
      <c r="K844" s="135"/>
    </row>
    <row r="845" ht="16.5" customHeight="1">
      <c r="C845" s="135"/>
      <c r="K845" s="135"/>
    </row>
    <row r="846" ht="16.5" customHeight="1">
      <c r="C846" s="135"/>
      <c r="K846" s="135"/>
    </row>
    <row r="847" ht="16.5" customHeight="1">
      <c r="C847" s="135"/>
      <c r="K847" s="135"/>
    </row>
    <row r="848" ht="16.5" customHeight="1">
      <c r="C848" s="135"/>
      <c r="K848" s="135"/>
    </row>
    <row r="849" ht="16.5" customHeight="1">
      <c r="C849" s="135"/>
      <c r="K849" s="135"/>
    </row>
    <row r="850" ht="16.5" customHeight="1">
      <c r="C850" s="135"/>
      <c r="K850" s="135"/>
    </row>
    <row r="851" ht="16.5" customHeight="1">
      <c r="C851" s="135"/>
      <c r="K851" s="135"/>
    </row>
    <row r="852" ht="16.5" customHeight="1">
      <c r="C852" s="135"/>
      <c r="K852" s="135"/>
    </row>
    <row r="853" ht="16.5" customHeight="1">
      <c r="C853" s="135"/>
      <c r="K853" s="135"/>
    </row>
    <row r="854" ht="16.5" customHeight="1">
      <c r="C854" s="135"/>
      <c r="K854" s="135"/>
    </row>
    <row r="855" ht="16.5" customHeight="1">
      <c r="C855" s="135"/>
      <c r="K855" s="135"/>
    </row>
    <row r="856" ht="16.5" customHeight="1">
      <c r="C856" s="135"/>
      <c r="K856" s="135"/>
    </row>
    <row r="857" ht="16.5" customHeight="1">
      <c r="C857" s="135"/>
      <c r="K857" s="135"/>
    </row>
    <row r="858" ht="16.5" customHeight="1">
      <c r="C858" s="135"/>
      <c r="K858" s="135"/>
    </row>
    <row r="859" ht="16.5" customHeight="1">
      <c r="C859" s="135"/>
      <c r="K859" s="135"/>
    </row>
    <row r="860" ht="16.5" customHeight="1">
      <c r="C860" s="135"/>
      <c r="K860" s="135"/>
    </row>
    <row r="861" ht="16.5" customHeight="1">
      <c r="C861" s="135"/>
      <c r="K861" s="135"/>
    </row>
    <row r="862" ht="16.5" customHeight="1">
      <c r="C862" s="135"/>
    </row>
    <row r="863" ht="16.5" customHeight="1">
      <c r="C863" s="135"/>
    </row>
    <row r="864" ht="16.5" customHeight="1">
      <c r="C864" s="135"/>
    </row>
    <row r="865" ht="16.5" customHeight="1">
      <c r="C865" s="135"/>
    </row>
    <row r="866" ht="16.5" customHeight="1">
      <c r="C866" s="135"/>
    </row>
    <row r="867" ht="16.5" customHeight="1">
      <c r="C867" s="135"/>
    </row>
    <row r="868" ht="16.5" customHeight="1">
      <c r="C868" s="135"/>
    </row>
    <row r="869" ht="16.5" customHeight="1">
      <c r="C869" s="135"/>
    </row>
    <row r="870" ht="16.5" customHeight="1">
      <c r="C870" s="135"/>
    </row>
    <row r="871" ht="16.5" customHeight="1">
      <c r="C871" s="135"/>
    </row>
    <row r="872" ht="16.5" customHeight="1">
      <c r="C872" s="135"/>
    </row>
    <row r="873" ht="16.5" customHeight="1">
      <c r="C873" s="135"/>
    </row>
    <row r="874" ht="16.5" customHeight="1">
      <c r="C874" s="135"/>
    </row>
    <row r="875" ht="16.5" customHeight="1">
      <c r="C875" s="135"/>
    </row>
    <row r="876" ht="16.5" customHeight="1">
      <c r="C876" s="135"/>
    </row>
    <row r="877" ht="16.5" customHeight="1">
      <c r="C877" s="135"/>
    </row>
    <row r="878" ht="16.5" customHeight="1">
      <c r="C878" s="135"/>
    </row>
    <row r="879" ht="16.5" customHeight="1">
      <c r="C879" s="135"/>
    </row>
    <row r="880" ht="16.5" customHeight="1">
      <c r="C880" s="135"/>
    </row>
    <row r="881" ht="16.5" customHeight="1">
      <c r="C881" s="135"/>
    </row>
    <row r="882" ht="16.5" customHeight="1">
      <c r="C882" s="135"/>
    </row>
    <row r="883" ht="16.5" customHeight="1">
      <c r="C883" s="135"/>
    </row>
    <row r="884" ht="16.5" customHeight="1">
      <c r="C884" s="135"/>
    </row>
    <row r="885" ht="16.5" customHeight="1">
      <c r="C885" s="135"/>
    </row>
    <row r="886" ht="16.5" customHeight="1">
      <c r="C886" s="135"/>
    </row>
    <row r="887" ht="16.5" customHeight="1">
      <c r="C887" s="135"/>
    </row>
    <row r="888" ht="16.5" customHeight="1">
      <c r="C888" s="135"/>
    </row>
    <row r="889" ht="16.5" customHeight="1">
      <c r="C889" s="135"/>
    </row>
    <row r="890" ht="16.5" customHeight="1">
      <c r="C890" s="135"/>
    </row>
    <row r="891" ht="16.5" customHeight="1">
      <c r="C891" s="135"/>
    </row>
    <row r="892" ht="16.5" customHeight="1">
      <c r="C892" s="135"/>
    </row>
    <row r="893" ht="16.5" customHeight="1">
      <c r="C893" s="135"/>
    </row>
    <row r="894" ht="16.5" customHeight="1">
      <c r="C894" s="135"/>
    </row>
    <row r="895" ht="16.5" customHeight="1">
      <c r="C895" s="135"/>
    </row>
    <row r="896" ht="16.5" customHeight="1">
      <c r="C896" s="135"/>
    </row>
    <row r="897" ht="16.5" customHeight="1">
      <c r="C897" s="135"/>
    </row>
    <row r="898" ht="16.5" customHeight="1">
      <c r="C898" s="135"/>
    </row>
    <row r="899" ht="16.5" customHeight="1">
      <c r="C899" s="135"/>
    </row>
    <row r="900" ht="16.5" customHeight="1">
      <c r="C900" s="135"/>
    </row>
    <row r="901" ht="16.5" customHeight="1">
      <c r="C901" s="135"/>
    </row>
    <row r="902" ht="16.5" customHeight="1">
      <c r="C902" s="135"/>
    </row>
    <row r="903" ht="16.5" customHeight="1">
      <c r="C903" s="135"/>
    </row>
    <row r="904" ht="16.5" customHeight="1">
      <c r="C904" s="135"/>
    </row>
    <row r="905" ht="16.5" customHeight="1">
      <c r="C905" s="135"/>
    </row>
    <row r="906" ht="16.5" customHeight="1">
      <c r="C906" s="135"/>
    </row>
    <row r="907" ht="16.5" customHeight="1">
      <c r="C907" s="135"/>
    </row>
    <row r="908" ht="16.5" customHeight="1">
      <c r="C908" s="135"/>
    </row>
    <row r="909" ht="16.5" customHeight="1">
      <c r="C909" s="135"/>
    </row>
    <row r="910" ht="16.5" customHeight="1">
      <c r="C910" s="135"/>
    </row>
    <row r="911" ht="16.5" customHeight="1">
      <c r="C911" s="135"/>
    </row>
    <row r="912" ht="16.5" customHeight="1">
      <c r="C912" s="135"/>
    </row>
    <row r="913" ht="16.5" customHeight="1">
      <c r="C913" s="135"/>
    </row>
    <row r="914" ht="16.5" customHeight="1">
      <c r="C914" s="135"/>
    </row>
    <row r="915" ht="16.5" customHeight="1">
      <c r="C915" s="135"/>
    </row>
    <row r="916" ht="16.5" customHeight="1">
      <c r="C916" s="135"/>
    </row>
    <row r="917" ht="16.5" customHeight="1">
      <c r="C917" s="135"/>
    </row>
    <row r="918" ht="16.5" customHeight="1">
      <c r="C918" s="135"/>
    </row>
    <row r="919" ht="16.5" customHeight="1">
      <c r="C919" s="135"/>
    </row>
    <row r="920" ht="16.5" customHeight="1">
      <c r="C920" s="135"/>
    </row>
    <row r="921" ht="16.5" customHeight="1">
      <c r="C921" s="135"/>
    </row>
    <row r="922" ht="16.5" customHeight="1">
      <c r="C922" s="135"/>
    </row>
    <row r="923" ht="16.5" customHeight="1">
      <c r="C923" s="135"/>
    </row>
    <row r="924" ht="16.5" customHeight="1">
      <c r="C924" s="135"/>
    </row>
    <row r="925" ht="16.5" customHeight="1">
      <c r="C925" s="135"/>
    </row>
    <row r="926" ht="16.5" customHeight="1">
      <c r="C926" s="135"/>
    </row>
    <row r="927" ht="16.5" customHeight="1">
      <c r="C927" s="135"/>
    </row>
    <row r="928" ht="16.5" customHeight="1">
      <c r="C928" s="135"/>
    </row>
    <row r="929" ht="16.5" customHeight="1">
      <c r="C929" s="135"/>
    </row>
    <row r="930" ht="16.5" customHeight="1">
      <c r="C930" s="135"/>
    </row>
    <row r="931" ht="16.5" customHeight="1">
      <c r="C931" s="135"/>
    </row>
    <row r="932" ht="16.5" customHeight="1">
      <c r="C932" s="135"/>
    </row>
    <row r="933" ht="16.5" customHeight="1">
      <c r="C933" s="135"/>
    </row>
    <row r="934" ht="16.5" customHeight="1">
      <c r="C934" s="135"/>
    </row>
    <row r="935" ht="16.5" customHeight="1">
      <c r="C935" s="135"/>
    </row>
    <row r="936" ht="16.5" customHeight="1">
      <c r="C936" s="135"/>
    </row>
    <row r="937" ht="16.5" customHeight="1">
      <c r="C937" s="135"/>
    </row>
    <row r="938" ht="16.5" customHeight="1">
      <c r="C938" s="135"/>
    </row>
    <row r="939" ht="16.5" customHeight="1">
      <c r="C939" s="135"/>
    </row>
    <row r="940" ht="16.5" customHeight="1">
      <c r="C940" s="135"/>
    </row>
    <row r="941" ht="16.5" customHeight="1">
      <c r="C941" s="135"/>
    </row>
    <row r="942" ht="16.5" customHeight="1">
      <c r="C942" s="135"/>
    </row>
    <row r="943" ht="16.5" customHeight="1">
      <c r="C943" s="135"/>
    </row>
    <row r="944" ht="16.5" customHeight="1">
      <c r="C944" s="135"/>
    </row>
    <row r="945" ht="16.5" customHeight="1">
      <c r="C945" s="135"/>
    </row>
    <row r="946" ht="16.5" customHeight="1">
      <c r="C946" s="135"/>
    </row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</sheetData>
  <mergeCells count="1">
    <mergeCell ref="G2:J9"/>
  </mergeCells>
  <hyperlinks>
    <hyperlink r:id="rId1" ref="C62"/>
  </hyperlinks>
  <printOptions/>
  <pageMargins bottom="0.75" footer="0.0" header="0.0" left="0.7" right="0.7" top="0.75"/>
  <pageSetup orientation="landscape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78"/>
    <col customWidth="1" min="2" max="2" width="5.89"/>
    <col customWidth="1" min="3" max="4" width="13.22"/>
    <col customWidth="1" min="5" max="5" width="20.44"/>
    <col customWidth="1" min="6" max="6" width="25.89"/>
    <col customWidth="1" min="7" max="7" width="28.67"/>
    <col customWidth="1" min="8" max="8" width="11.56"/>
    <col customWidth="1" min="9" max="26" width="6.78"/>
  </cols>
  <sheetData>
    <row r="1" ht="16.5" customHeight="1">
      <c r="A1" s="137" t="s">
        <v>2</v>
      </c>
      <c r="B1" s="183" t="s">
        <v>1561</v>
      </c>
      <c r="C1" s="137" t="s">
        <v>815</v>
      </c>
      <c r="D1" s="137" t="s">
        <v>814</v>
      </c>
      <c r="E1" s="137" t="s">
        <v>816</v>
      </c>
      <c r="F1" s="137" t="s">
        <v>817</v>
      </c>
      <c r="G1" s="137" t="s">
        <v>1016</v>
      </c>
      <c r="H1" s="137" t="s">
        <v>1687</v>
      </c>
    </row>
    <row r="2" ht="21.75" customHeight="1">
      <c r="A2" s="184">
        <v>1.0</v>
      </c>
      <c r="B2" s="185">
        <v>3043.0</v>
      </c>
      <c r="C2" s="69" t="s">
        <v>76</v>
      </c>
      <c r="D2" s="70" t="s">
        <v>650</v>
      </c>
      <c r="E2" s="70" t="s">
        <v>1688</v>
      </c>
      <c r="F2" s="70" t="s">
        <v>1689</v>
      </c>
      <c r="G2" s="70" t="s">
        <v>1690</v>
      </c>
      <c r="H2" s="5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21.75" customHeight="1">
      <c r="A3" s="184">
        <v>2.0</v>
      </c>
      <c r="B3" s="185">
        <v>3037.0</v>
      </c>
      <c r="C3" s="70" t="s">
        <v>88</v>
      </c>
      <c r="D3" s="70" t="s">
        <v>651</v>
      </c>
      <c r="E3" s="70" t="s">
        <v>1691</v>
      </c>
      <c r="F3" s="70" t="s">
        <v>1692</v>
      </c>
      <c r="G3" s="70" t="s">
        <v>1693</v>
      </c>
      <c r="H3" s="5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21.75" customHeight="1">
      <c r="A4" s="184">
        <v>3.0</v>
      </c>
      <c r="B4" s="185">
        <v>3003.0</v>
      </c>
      <c r="C4" s="70" t="s">
        <v>100</v>
      </c>
      <c r="D4" s="70" t="s">
        <v>1694</v>
      </c>
      <c r="E4" s="70" t="s">
        <v>1695</v>
      </c>
      <c r="F4" s="70" t="s">
        <v>1696</v>
      </c>
      <c r="G4" s="70" t="s">
        <v>1697</v>
      </c>
      <c r="H4" s="5"/>
      <c r="I4" s="162" t="s">
        <v>1698</v>
      </c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21.75" customHeight="1">
      <c r="A5" s="184">
        <v>4.0</v>
      </c>
      <c r="B5" s="185">
        <v>3038.0</v>
      </c>
      <c r="C5" s="69" t="s">
        <v>112</v>
      </c>
      <c r="D5" s="70" t="s">
        <v>1699</v>
      </c>
      <c r="E5" s="70" t="s">
        <v>1700</v>
      </c>
      <c r="F5" s="70" t="s">
        <v>1701</v>
      </c>
      <c r="G5" s="70" t="s">
        <v>1702</v>
      </c>
      <c r="H5" s="5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21.75" customHeight="1">
      <c r="A6" s="184">
        <v>5.0</v>
      </c>
      <c r="B6" s="185">
        <v>3044.0</v>
      </c>
      <c r="C6" s="69" t="s">
        <v>124</v>
      </c>
      <c r="D6" s="70" t="s">
        <v>1703</v>
      </c>
      <c r="E6" s="70" t="s">
        <v>1704</v>
      </c>
      <c r="F6" s="70" t="s">
        <v>1705</v>
      </c>
      <c r="G6" s="70" t="s">
        <v>1706</v>
      </c>
      <c r="H6" s="5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21.75" customHeight="1">
      <c r="A7" s="184">
        <v>6.0</v>
      </c>
      <c r="B7" s="185">
        <v>3034.0</v>
      </c>
      <c r="C7" s="53">
        <v>777.0</v>
      </c>
      <c r="D7" s="70">
        <v>777.0</v>
      </c>
      <c r="E7" s="70">
        <v>777.0</v>
      </c>
      <c r="F7" s="70">
        <v>777.0</v>
      </c>
      <c r="G7" s="70">
        <v>777.0</v>
      </c>
      <c r="H7" s="5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21.75" customHeight="1">
      <c r="A8" s="184">
        <v>7.0</v>
      </c>
      <c r="B8" s="185">
        <v>3025.0</v>
      </c>
      <c r="C8" s="70" t="s">
        <v>147</v>
      </c>
      <c r="D8" s="70" t="s">
        <v>1707</v>
      </c>
      <c r="E8" s="70" t="s">
        <v>1708</v>
      </c>
      <c r="F8" s="70" t="s">
        <v>1709</v>
      </c>
      <c r="G8" s="70" t="s">
        <v>1710</v>
      </c>
      <c r="H8" s="5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21.75" customHeight="1">
      <c r="A9" s="184">
        <v>8.0</v>
      </c>
      <c r="B9" s="185">
        <v>3027.0</v>
      </c>
      <c r="C9" s="70" t="s">
        <v>158</v>
      </c>
      <c r="D9" s="70" t="s">
        <v>1711</v>
      </c>
      <c r="E9" s="70" t="s">
        <v>1712</v>
      </c>
      <c r="F9" s="70" t="s">
        <v>1713</v>
      </c>
      <c r="G9" s="70" t="s">
        <v>1714</v>
      </c>
      <c r="H9" s="5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21.75" customHeight="1">
      <c r="A10" s="184">
        <v>9.0</v>
      </c>
      <c r="B10" s="185">
        <v>3020.0</v>
      </c>
      <c r="C10" s="70" t="s">
        <v>170</v>
      </c>
      <c r="D10" s="70" t="s">
        <v>170</v>
      </c>
      <c r="E10" s="70" t="s">
        <v>1715</v>
      </c>
      <c r="F10" s="70" t="s">
        <v>1716</v>
      </c>
      <c r="G10" s="70" t="s">
        <v>1715</v>
      </c>
      <c r="H10" s="5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21.75" customHeight="1">
      <c r="A11" s="184">
        <v>10.0</v>
      </c>
      <c r="B11" s="185">
        <v>3001.0</v>
      </c>
      <c r="C11" s="70" t="s">
        <v>182</v>
      </c>
      <c r="D11" s="70" t="s">
        <v>1717</v>
      </c>
      <c r="E11" s="70" t="s">
        <v>1718</v>
      </c>
      <c r="F11" s="70" t="s">
        <v>1719</v>
      </c>
      <c r="G11" s="70" t="s">
        <v>1720</v>
      </c>
      <c r="H11" s="5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21.75" customHeight="1">
      <c r="A12" s="184">
        <v>11.0</v>
      </c>
      <c r="B12" s="185">
        <v>3002.0</v>
      </c>
      <c r="C12" s="70" t="s">
        <v>194</v>
      </c>
      <c r="D12" s="70" t="s">
        <v>1721</v>
      </c>
      <c r="E12" s="70" t="s">
        <v>1722</v>
      </c>
      <c r="F12" s="70" t="s">
        <v>1723</v>
      </c>
      <c r="G12" s="70" t="s">
        <v>1724</v>
      </c>
      <c r="H12" s="5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21.75" customHeight="1">
      <c r="A13" s="184">
        <v>12.0</v>
      </c>
      <c r="B13" s="185">
        <v>3004.0</v>
      </c>
      <c r="C13" s="70" t="s">
        <v>205</v>
      </c>
      <c r="D13" s="70" t="s">
        <v>1725</v>
      </c>
      <c r="E13" s="70" t="s">
        <v>1726</v>
      </c>
      <c r="F13" s="70" t="s">
        <v>1727</v>
      </c>
      <c r="G13" s="70" t="s">
        <v>1728</v>
      </c>
      <c r="H13" s="5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21.75" customHeight="1">
      <c r="A14" s="184">
        <v>13.0</v>
      </c>
      <c r="B14" s="185">
        <v>3005.0</v>
      </c>
      <c r="C14" s="70" t="s">
        <v>217</v>
      </c>
      <c r="D14" s="70" t="s">
        <v>1729</v>
      </c>
      <c r="E14" s="70" t="s">
        <v>1730</v>
      </c>
      <c r="F14" s="70" t="s">
        <v>1731</v>
      </c>
      <c r="G14" s="70" t="s">
        <v>1732</v>
      </c>
      <c r="H14" s="5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21.75" customHeight="1">
      <c r="A15" s="184">
        <v>14.0</v>
      </c>
      <c r="B15" s="185">
        <v>3006.0</v>
      </c>
      <c r="C15" s="70" t="s">
        <v>229</v>
      </c>
      <c r="D15" s="70" t="s">
        <v>1733</v>
      </c>
      <c r="E15" s="70" t="s">
        <v>1734</v>
      </c>
      <c r="F15" s="70" t="s">
        <v>1735</v>
      </c>
      <c r="G15" s="70" t="s">
        <v>1736</v>
      </c>
      <c r="H15" s="5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21.75" customHeight="1">
      <c r="A16" s="184">
        <v>15.0</v>
      </c>
      <c r="B16" s="185">
        <v>3007.0</v>
      </c>
      <c r="C16" s="70" t="s">
        <v>117</v>
      </c>
      <c r="D16" s="70" t="s">
        <v>1242</v>
      </c>
      <c r="E16" s="70" t="s">
        <v>1737</v>
      </c>
      <c r="F16" s="70" t="s">
        <v>1738</v>
      </c>
      <c r="G16" s="70" t="s">
        <v>1739</v>
      </c>
      <c r="H16" s="5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21.75" customHeight="1">
      <c r="A17" s="184">
        <v>16.0</v>
      </c>
      <c r="B17" s="185">
        <v>3008.0</v>
      </c>
      <c r="C17" s="70" t="s">
        <v>251</v>
      </c>
      <c r="D17" s="70" t="s">
        <v>251</v>
      </c>
      <c r="E17" s="70" t="s">
        <v>1740</v>
      </c>
      <c r="F17" s="70" t="s">
        <v>1741</v>
      </c>
      <c r="G17" s="70" t="s">
        <v>1742</v>
      </c>
      <c r="H17" s="5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21.75" customHeight="1">
      <c r="A18" s="184">
        <v>17.0</v>
      </c>
      <c r="B18" s="186">
        <v>3022.0</v>
      </c>
      <c r="C18" s="187" t="s">
        <v>263</v>
      </c>
      <c r="D18" s="188" t="s">
        <v>1743</v>
      </c>
      <c r="E18" s="188" t="s">
        <v>1744</v>
      </c>
      <c r="F18" s="188" t="s">
        <v>1745</v>
      </c>
      <c r="G18" s="188" t="s">
        <v>1744</v>
      </c>
      <c r="H18" s="5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21.75" customHeight="1">
      <c r="A19" s="184">
        <v>18.0</v>
      </c>
      <c r="B19" s="186">
        <v>3040.0</v>
      </c>
      <c r="C19" s="188" t="s">
        <v>275</v>
      </c>
      <c r="D19" s="188" t="s">
        <v>275</v>
      </c>
      <c r="E19" s="188" t="s">
        <v>1746</v>
      </c>
      <c r="F19" s="188" t="s">
        <v>1747</v>
      </c>
      <c r="G19" s="188" t="s">
        <v>1748</v>
      </c>
      <c r="H19" s="5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21.75" customHeight="1">
      <c r="A20" s="184">
        <v>19.0</v>
      </c>
      <c r="B20" s="186">
        <v>3046.0</v>
      </c>
      <c r="C20" s="187" t="s">
        <v>286</v>
      </c>
      <c r="D20" s="188" t="s">
        <v>1749</v>
      </c>
      <c r="E20" s="188" t="s">
        <v>1750</v>
      </c>
      <c r="F20" s="188" t="s">
        <v>1751</v>
      </c>
      <c r="G20" s="188" t="s">
        <v>1752</v>
      </c>
      <c r="H20" s="5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21.75" customHeight="1">
      <c r="A21" s="184">
        <v>20.0</v>
      </c>
      <c r="B21" s="186">
        <v>3047.0</v>
      </c>
      <c r="C21" s="187" t="s">
        <v>297</v>
      </c>
      <c r="D21" s="188" t="s">
        <v>1753</v>
      </c>
      <c r="E21" s="188" t="s">
        <v>1754</v>
      </c>
      <c r="F21" s="188" t="s">
        <v>1755</v>
      </c>
      <c r="G21" s="188" t="s">
        <v>1756</v>
      </c>
      <c r="H21" s="5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21.75" customHeight="1">
      <c r="A22" s="184">
        <v>21.0</v>
      </c>
      <c r="B22" s="185">
        <v>3030.0</v>
      </c>
      <c r="C22" s="70" t="s">
        <v>307</v>
      </c>
      <c r="D22" s="189" t="s">
        <v>1757</v>
      </c>
      <c r="E22" s="189" t="s">
        <v>1758</v>
      </c>
      <c r="F22" s="189" t="s">
        <v>1759</v>
      </c>
      <c r="G22" s="189" t="s">
        <v>1760</v>
      </c>
      <c r="H22" s="5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21.75" customHeight="1">
      <c r="A23" s="184">
        <v>22.0</v>
      </c>
      <c r="B23" s="185">
        <v>3067.0</v>
      </c>
      <c r="C23" s="69" t="s">
        <v>142</v>
      </c>
      <c r="D23" s="189" t="s">
        <v>1761</v>
      </c>
      <c r="E23" s="189" t="s">
        <v>1762</v>
      </c>
      <c r="F23" s="189" t="s">
        <v>1763</v>
      </c>
      <c r="G23" s="189" t="s">
        <v>1764</v>
      </c>
      <c r="H23" s="5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21.75" customHeight="1">
      <c r="A24" s="184">
        <v>23.0</v>
      </c>
      <c r="B24" s="185">
        <v>3033.0</v>
      </c>
      <c r="C24" s="70" t="s">
        <v>326</v>
      </c>
      <c r="D24" s="189" t="s">
        <v>1765</v>
      </c>
      <c r="E24" s="189" t="s">
        <v>1766</v>
      </c>
      <c r="F24" s="189" t="s">
        <v>1767</v>
      </c>
      <c r="G24" s="189" t="s">
        <v>1768</v>
      </c>
      <c r="H24" s="5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21.75" customHeight="1">
      <c r="A25" s="184">
        <v>24.0</v>
      </c>
      <c r="B25" s="185">
        <v>3042.0</v>
      </c>
      <c r="C25" s="69" t="s">
        <v>335</v>
      </c>
      <c r="D25" s="189" t="s">
        <v>1769</v>
      </c>
      <c r="E25" s="189" t="s">
        <v>1770</v>
      </c>
      <c r="F25" s="189" t="s">
        <v>1771</v>
      </c>
      <c r="G25" s="189" t="s">
        <v>1772</v>
      </c>
      <c r="H25" s="5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21.75" customHeight="1">
      <c r="A26" s="184">
        <v>25.0</v>
      </c>
      <c r="B26" s="190">
        <v>3017.0</v>
      </c>
      <c r="C26" s="191" t="s">
        <v>1773</v>
      </c>
      <c r="D26" s="192" t="s">
        <v>1774</v>
      </c>
      <c r="E26" s="192" t="s">
        <v>1775</v>
      </c>
      <c r="F26" s="192" t="s">
        <v>1776</v>
      </c>
      <c r="G26" s="192" t="s">
        <v>1775</v>
      </c>
      <c r="H26" s="9" t="s">
        <v>1777</v>
      </c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21.75" customHeight="1">
      <c r="A27" s="184">
        <v>26.0</v>
      </c>
      <c r="B27" s="190">
        <v>3074.0</v>
      </c>
      <c r="C27" s="191" t="s">
        <v>1778</v>
      </c>
      <c r="D27" s="192" t="s">
        <v>1779</v>
      </c>
      <c r="E27" s="192" t="s">
        <v>1780</v>
      </c>
      <c r="F27" s="192" t="s">
        <v>1781</v>
      </c>
      <c r="G27" s="192" t="s">
        <v>1780</v>
      </c>
      <c r="H27" s="9" t="s">
        <v>1777</v>
      </c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21.75" customHeight="1">
      <c r="A28" s="184">
        <v>27.0</v>
      </c>
      <c r="B28" s="190">
        <v>3068.0</v>
      </c>
      <c r="C28" s="191" t="s">
        <v>1782</v>
      </c>
      <c r="D28" s="192" t="s">
        <v>1782</v>
      </c>
      <c r="E28" s="192" t="s">
        <v>1783</v>
      </c>
      <c r="F28" s="192" t="s">
        <v>1784</v>
      </c>
      <c r="G28" s="192" t="s">
        <v>1785</v>
      </c>
      <c r="H28" s="9" t="s">
        <v>1777</v>
      </c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21.75" customHeight="1">
      <c r="A29" s="184">
        <v>28.0</v>
      </c>
      <c r="B29" s="190">
        <v>3069.0</v>
      </c>
      <c r="C29" s="191" t="s">
        <v>1786</v>
      </c>
      <c r="D29" s="192" t="s">
        <v>1787</v>
      </c>
      <c r="E29" s="192" t="s">
        <v>1788</v>
      </c>
      <c r="F29" s="192" t="s">
        <v>1789</v>
      </c>
      <c r="G29" s="192" t="s">
        <v>1790</v>
      </c>
      <c r="H29" s="9" t="s">
        <v>1777</v>
      </c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21.75" customHeight="1">
      <c r="A30" s="184">
        <v>29.0</v>
      </c>
      <c r="B30" s="190">
        <v>3070.0</v>
      </c>
      <c r="C30" s="191" t="s">
        <v>1791</v>
      </c>
      <c r="D30" s="192" t="s">
        <v>1791</v>
      </c>
      <c r="E30" s="192" t="s">
        <v>1792</v>
      </c>
      <c r="F30" s="192" t="s">
        <v>1793</v>
      </c>
      <c r="G30" s="192" t="s">
        <v>1794</v>
      </c>
      <c r="H30" s="9" t="s">
        <v>1777</v>
      </c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21.75" customHeight="1">
      <c r="A31" s="184">
        <v>30.0</v>
      </c>
      <c r="B31" s="190">
        <v>3072.0</v>
      </c>
      <c r="C31" s="191" t="s">
        <v>1795</v>
      </c>
      <c r="D31" s="192" t="s">
        <v>1796</v>
      </c>
      <c r="E31" s="192" t="s">
        <v>1797</v>
      </c>
      <c r="F31" s="192" t="s">
        <v>1798</v>
      </c>
      <c r="G31" s="192" t="s">
        <v>1799</v>
      </c>
      <c r="H31" s="9" t="s">
        <v>1777</v>
      </c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21.75" customHeight="1">
      <c r="A32" s="184">
        <v>31.0</v>
      </c>
      <c r="B32" s="190">
        <v>3049.0</v>
      </c>
      <c r="C32" s="191" t="s">
        <v>1800</v>
      </c>
      <c r="D32" s="192" t="s">
        <v>1801</v>
      </c>
      <c r="E32" s="192" t="s">
        <v>1802</v>
      </c>
      <c r="F32" s="192" t="s">
        <v>1803</v>
      </c>
      <c r="G32" s="192" t="s">
        <v>1804</v>
      </c>
      <c r="H32" s="9" t="s">
        <v>1777</v>
      </c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21.75" customHeight="1">
      <c r="A33" s="184">
        <v>32.0</v>
      </c>
      <c r="B33" s="190">
        <v>3050.0</v>
      </c>
      <c r="C33" s="191" t="s">
        <v>1805</v>
      </c>
      <c r="D33" s="192" t="s">
        <v>1806</v>
      </c>
      <c r="E33" s="192" t="s">
        <v>1807</v>
      </c>
      <c r="F33" s="192" t="s">
        <v>1808</v>
      </c>
      <c r="G33" s="192" t="s">
        <v>1809</v>
      </c>
      <c r="H33" s="9" t="s">
        <v>1777</v>
      </c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ht="21.75" customHeight="1">
      <c r="A34" s="184">
        <v>33.0</v>
      </c>
      <c r="B34" s="190">
        <v>3051.0</v>
      </c>
      <c r="C34" s="191" t="s">
        <v>1810</v>
      </c>
      <c r="D34" s="192" t="s">
        <v>1810</v>
      </c>
      <c r="E34" s="192" t="s">
        <v>1811</v>
      </c>
      <c r="F34" s="192" t="s">
        <v>1812</v>
      </c>
      <c r="G34" s="192" t="s">
        <v>1813</v>
      </c>
      <c r="H34" s="9" t="s">
        <v>1777</v>
      </c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ht="21.75" customHeight="1">
      <c r="A35" s="184">
        <v>34.0</v>
      </c>
      <c r="B35" s="190">
        <v>3052.0</v>
      </c>
      <c r="C35" s="191" t="s">
        <v>1814</v>
      </c>
      <c r="D35" s="192" t="s">
        <v>1815</v>
      </c>
      <c r="E35" s="192" t="s">
        <v>1816</v>
      </c>
      <c r="F35" s="192" t="s">
        <v>1817</v>
      </c>
      <c r="G35" s="192" t="s">
        <v>1818</v>
      </c>
      <c r="H35" s="9" t="s">
        <v>1777</v>
      </c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ht="21.75" customHeight="1">
      <c r="A36" s="184">
        <v>35.0</v>
      </c>
      <c r="B36" s="190">
        <v>3053.0</v>
      </c>
      <c r="C36" s="191" t="s">
        <v>1819</v>
      </c>
      <c r="D36" s="192" t="s">
        <v>1820</v>
      </c>
      <c r="E36" s="192" t="s">
        <v>1821</v>
      </c>
      <c r="F36" s="192" t="s">
        <v>1822</v>
      </c>
      <c r="G36" s="192" t="s">
        <v>1823</v>
      </c>
      <c r="H36" s="9" t="s">
        <v>1777</v>
      </c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ht="21.75" customHeight="1">
      <c r="A37" s="184">
        <v>36.0</v>
      </c>
      <c r="B37" s="190">
        <v>3054.0</v>
      </c>
      <c r="C37" s="191" t="s">
        <v>1824</v>
      </c>
      <c r="D37" s="192" t="s">
        <v>1824</v>
      </c>
      <c r="E37" s="192" t="s">
        <v>1825</v>
      </c>
      <c r="F37" s="192" t="s">
        <v>1826</v>
      </c>
      <c r="G37" s="192" t="s">
        <v>1827</v>
      </c>
      <c r="H37" s="9" t="s">
        <v>1777</v>
      </c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ht="21.75" customHeight="1">
      <c r="A38" s="184">
        <v>37.0</v>
      </c>
      <c r="B38" s="190">
        <v>3055.0</v>
      </c>
      <c r="C38" s="191" t="s">
        <v>1828</v>
      </c>
      <c r="D38" s="192" t="s">
        <v>1828</v>
      </c>
      <c r="E38" s="192" t="s">
        <v>1829</v>
      </c>
      <c r="F38" s="192" t="s">
        <v>1830</v>
      </c>
      <c r="G38" s="192" t="s">
        <v>1831</v>
      </c>
      <c r="H38" s="9" t="s">
        <v>1777</v>
      </c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ht="21.75" customHeight="1">
      <c r="A39" s="184">
        <v>38.0</v>
      </c>
      <c r="B39" s="190">
        <v>3056.0</v>
      </c>
      <c r="C39" s="191" t="s">
        <v>1832</v>
      </c>
      <c r="D39" s="192" t="s">
        <v>1833</v>
      </c>
      <c r="E39" s="192" t="s">
        <v>1834</v>
      </c>
      <c r="F39" s="192" t="s">
        <v>1835</v>
      </c>
      <c r="G39" s="192" t="s">
        <v>1836</v>
      </c>
      <c r="H39" s="9" t="s">
        <v>1777</v>
      </c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ht="21.75" customHeight="1">
      <c r="A40" s="184">
        <v>39.0</v>
      </c>
      <c r="B40" s="190">
        <v>3057.0</v>
      </c>
      <c r="C40" s="191" t="s">
        <v>1837</v>
      </c>
      <c r="D40" s="192" t="s">
        <v>1838</v>
      </c>
      <c r="E40" s="192" t="s">
        <v>1839</v>
      </c>
      <c r="F40" s="192" t="s">
        <v>1840</v>
      </c>
      <c r="G40" s="192" t="s">
        <v>1841</v>
      </c>
      <c r="H40" s="9" t="s">
        <v>1777</v>
      </c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ht="21.75" customHeight="1">
      <c r="A41" s="184">
        <v>40.0</v>
      </c>
      <c r="B41" s="190">
        <v>3058.0</v>
      </c>
      <c r="C41" s="191" t="s">
        <v>1842</v>
      </c>
      <c r="D41" s="192" t="s">
        <v>1843</v>
      </c>
      <c r="E41" s="192" t="s">
        <v>1844</v>
      </c>
      <c r="F41" s="192" t="s">
        <v>1845</v>
      </c>
      <c r="G41" s="192" t="s">
        <v>1846</v>
      </c>
      <c r="H41" s="9" t="s">
        <v>1777</v>
      </c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ht="21.75" customHeight="1">
      <c r="A42" s="184">
        <v>41.0</v>
      </c>
      <c r="B42" s="190">
        <v>3059.0</v>
      </c>
      <c r="C42" s="191" t="s">
        <v>1847</v>
      </c>
      <c r="D42" s="192" t="s">
        <v>1848</v>
      </c>
      <c r="E42" s="192" t="s">
        <v>1849</v>
      </c>
      <c r="F42" s="192" t="s">
        <v>1850</v>
      </c>
      <c r="G42" s="192" t="s">
        <v>1851</v>
      </c>
      <c r="H42" s="9" t="s">
        <v>1777</v>
      </c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ht="16.5" customHeight="1">
      <c r="A43" s="193" t="s">
        <v>3</v>
      </c>
      <c r="B43" s="183" t="s">
        <v>1561</v>
      </c>
      <c r="C43" s="137" t="s">
        <v>815</v>
      </c>
      <c r="D43" s="137" t="s">
        <v>814</v>
      </c>
      <c r="E43" s="137" t="s">
        <v>816</v>
      </c>
      <c r="F43" s="137" t="s">
        <v>817</v>
      </c>
      <c r="G43" s="137" t="s">
        <v>1016</v>
      </c>
      <c r="H43" s="28"/>
    </row>
    <row r="44" ht="16.5" customHeight="1">
      <c r="A44" s="194">
        <v>1.0</v>
      </c>
      <c r="B44" s="185">
        <v>4001.0</v>
      </c>
      <c r="C44" s="195" t="s">
        <v>344</v>
      </c>
      <c r="D44" s="196" t="s">
        <v>1852</v>
      </c>
      <c r="E44" s="196" t="s">
        <v>1853</v>
      </c>
      <c r="F44" s="196" t="s">
        <v>1854</v>
      </c>
      <c r="G44" s="196" t="s">
        <v>1855</v>
      </c>
      <c r="H44" s="28"/>
    </row>
    <row r="45" ht="16.5" customHeight="1">
      <c r="A45" s="194">
        <v>2.0</v>
      </c>
      <c r="B45" s="185">
        <v>4003.0</v>
      </c>
      <c r="C45" s="197" t="s">
        <v>351</v>
      </c>
      <c r="D45" s="196" t="s">
        <v>351</v>
      </c>
      <c r="E45" s="196" t="s">
        <v>1856</v>
      </c>
      <c r="F45" s="196" t="s">
        <v>1857</v>
      </c>
      <c r="G45" s="196" t="s">
        <v>1858</v>
      </c>
      <c r="H45" s="28"/>
    </row>
    <row r="46" ht="16.5" customHeight="1">
      <c r="A46" s="194">
        <v>3.0</v>
      </c>
      <c r="B46" s="185">
        <v>4004.0</v>
      </c>
      <c r="C46" s="195" t="s">
        <v>359</v>
      </c>
      <c r="D46" s="196" t="s">
        <v>1859</v>
      </c>
      <c r="E46" s="196" t="s">
        <v>1860</v>
      </c>
      <c r="F46" s="196" t="s">
        <v>1861</v>
      </c>
      <c r="G46" s="196" t="s">
        <v>1862</v>
      </c>
      <c r="H46" s="28"/>
    </row>
    <row r="47" ht="16.5" customHeight="1">
      <c r="A47" s="194">
        <v>4.0</v>
      </c>
      <c r="B47" s="185">
        <v>4013.0</v>
      </c>
      <c r="C47" s="195" t="s">
        <v>1863</v>
      </c>
      <c r="D47" s="196" t="s">
        <v>1864</v>
      </c>
      <c r="E47" s="196" t="s">
        <v>1865</v>
      </c>
      <c r="F47" s="196" t="s">
        <v>1866</v>
      </c>
      <c r="G47" s="196" t="s">
        <v>1867</v>
      </c>
      <c r="H47" s="9" t="s">
        <v>1777</v>
      </c>
    </row>
    <row r="48" ht="16.5" customHeight="1">
      <c r="A48" s="194">
        <v>5.0</v>
      </c>
      <c r="B48" s="185">
        <v>4006.0</v>
      </c>
      <c r="C48" s="195" t="s">
        <v>1868</v>
      </c>
      <c r="D48" s="196" t="s">
        <v>1869</v>
      </c>
      <c r="E48" s="196" t="s">
        <v>1870</v>
      </c>
      <c r="F48" s="196" t="s">
        <v>1871</v>
      </c>
      <c r="G48" s="196" t="s">
        <v>1872</v>
      </c>
      <c r="H48" s="9" t="s">
        <v>1777</v>
      </c>
    </row>
    <row r="49" ht="16.5" customHeight="1">
      <c r="A49" s="194">
        <v>6.0</v>
      </c>
      <c r="B49" s="185">
        <v>4010.0</v>
      </c>
      <c r="C49" s="195" t="s">
        <v>1873</v>
      </c>
      <c r="D49" s="196" t="s">
        <v>1874</v>
      </c>
      <c r="E49" s="196" t="s">
        <v>1875</v>
      </c>
      <c r="F49" s="196" t="s">
        <v>1876</v>
      </c>
      <c r="G49" s="196" t="s">
        <v>1877</v>
      </c>
      <c r="H49" s="9" t="s">
        <v>1777</v>
      </c>
    </row>
    <row r="50" ht="16.5" customHeight="1">
      <c r="A50" s="194">
        <v>7.0</v>
      </c>
      <c r="B50" s="185">
        <v>4007.0</v>
      </c>
      <c r="C50" s="195" t="s">
        <v>1878</v>
      </c>
      <c r="D50" s="196" t="s">
        <v>1879</v>
      </c>
      <c r="E50" s="196" t="s">
        <v>1880</v>
      </c>
      <c r="F50" s="196" t="s">
        <v>1881</v>
      </c>
      <c r="G50" s="196" t="s">
        <v>1882</v>
      </c>
      <c r="H50" s="9" t="s">
        <v>1777</v>
      </c>
    </row>
    <row r="51" ht="16.5" customHeight="1">
      <c r="A51" s="193" t="s">
        <v>1560</v>
      </c>
      <c r="B51" s="183" t="s">
        <v>1561</v>
      </c>
      <c r="C51" s="137" t="s">
        <v>815</v>
      </c>
      <c r="D51" s="137" t="s">
        <v>814</v>
      </c>
      <c r="E51" s="137" t="s">
        <v>816</v>
      </c>
      <c r="F51" s="137" t="s">
        <v>817</v>
      </c>
      <c r="G51" s="137" t="s">
        <v>1016</v>
      </c>
      <c r="H51" s="28"/>
    </row>
    <row r="52" ht="16.5" customHeight="1">
      <c r="A52" s="194">
        <v>1.0</v>
      </c>
      <c r="B52" s="185">
        <v>1003.0</v>
      </c>
      <c r="C52" s="195" t="s">
        <v>530</v>
      </c>
      <c r="D52" s="196" t="s">
        <v>637</v>
      </c>
      <c r="E52" s="196" t="s">
        <v>1883</v>
      </c>
      <c r="F52" s="196" t="s">
        <v>1884</v>
      </c>
      <c r="G52" s="196" t="s">
        <v>1885</v>
      </c>
      <c r="H52" s="28"/>
    </row>
    <row r="53" ht="16.5" customHeight="1">
      <c r="A53" s="194">
        <v>2.0</v>
      </c>
      <c r="B53" s="185">
        <v>1004.0</v>
      </c>
      <c r="C53" s="197" t="s">
        <v>541</v>
      </c>
      <c r="D53" s="196" t="s">
        <v>1886</v>
      </c>
      <c r="E53" s="196" t="s">
        <v>1887</v>
      </c>
      <c r="F53" s="196" t="s">
        <v>1888</v>
      </c>
      <c r="G53" s="196" t="s">
        <v>1889</v>
      </c>
      <c r="H53" s="28"/>
    </row>
    <row r="54" ht="16.5" customHeight="1">
      <c r="A54" s="194">
        <v>3.0</v>
      </c>
      <c r="B54" s="185">
        <v>1001.0</v>
      </c>
      <c r="C54" s="195" t="s">
        <v>549</v>
      </c>
      <c r="D54" s="196" t="s">
        <v>549</v>
      </c>
      <c r="E54" s="196" t="s">
        <v>1890</v>
      </c>
      <c r="F54" s="196" t="s">
        <v>1891</v>
      </c>
      <c r="G54" s="196" t="s">
        <v>1892</v>
      </c>
      <c r="H54" s="28"/>
    </row>
    <row r="55" ht="19.5" customHeight="1">
      <c r="A55" s="194">
        <v>4.0</v>
      </c>
      <c r="B55" s="185">
        <v>1009.0</v>
      </c>
      <c r="C55" s="195" t="s">
        <v>553</v>
      </c>
      <c r="D55" s="196" t="s">
        <v>1893</v>
      </c>
      <c r="E55" s="196" t="s">
        <v>1894</v>
      </c>
      <c r="F55" s="196" t="s">
        <v>1895</v>
      </c>
      <c r="G55" s="196" t="s">
        <v>1896</v>
      </c>
      <c r="H55" s="28"/>
    </row>
    <row r="56" ht="16.5" customHeight="1">
      <c r="A56" s="194">
        <v>5.0</v>
      </c>
      <c r="B56" s="185">
        <v>1002.0</v>
      </c>
      <c r="C56" s="197" t="s">
        <v>559</v>
      </c>
      <c r="D56" s="196" t="s">
        <v>559</v>
      </c>
      <c r="E56" s="196" t="s">
        <v>1897</v>
      </c>
      <c r="F56" s="196" t="s">
        <v>1898</v>
      </c>
      <c r="G56" s="196" t="s">
        <v>1899</v>
      </c>
      <c r="H56" s="28"/>
    </row>
    <row r="57" ht="16.5" customHeight="1">
      <c r="A57" s="194">
        <v>6.0</v>
      </c>
      <c r="B57" s="185">
        <v>1006.0</v>
      </c>
      <c r="C57" s="195" t="s">
        <v>564</v>
      </c>
      <c r="D57" s="196" t="s">
        <v>564</v>
      </c>
      <c r="E57" s="196" t="s">
        <v>1900</v>
      </c>
      <c r="F57" s="196" t="s">
        <v>1901</v>
      </c>
      <c r="G57" s="196" t="s">
        <v>1902</v>
      </c>
      <c r="H57" s="28"/>
    </row>
    <row r="58" ht="18.75" customHeight="1">
      <c r="A58" s="194">
        <v>7.0</v>
      </c>
      <c r="B58" s="185">
        <v>1007.0</v>
      </c>
      <c r="C58" s="195" t="s">
        <v>569</v>
      </c>
      <c r="D58" s="196" t="s">
        <v>1903</v>
      </c>
      <c r="E58" s="196" t="s">
        <v>1904</v>
      </c>
      <c r="F58" s="196" t="s">
        <v>1905</v>
      </c>
      <c r="G58" s="196" t="s">
        <v>1906</v>
      </c>
      <c r="H58" s="28"/>
    </row>
    <row r="59" ht="20.25" customHeight="1">
      <c r="A59" s="194">
        <v>8.0</v>
      </c>
      <c r="B59" s="185">
        <v>1008.0</v>
      </c>
      <c r="C59" s="197" t="s">
        <v>573</v>
      </c>
      <c r="D59" s="196" t="s">
        <v>1907</v>
      </c>
      <c r="E59" s="196" t="s">
        <v>1908</v>
      </c>
      <c r="F59" s="196" t="s">
        <v>1909</v>
      </c>
      <c r="G59" s="196" t="s">
        <v>1910</v>
      </c>
      <c r="H59" s="28"/>
    </row>
    <row r="60" ht="16.5" customHeight="1">
      <c r="A60" s="194">
        <v>9.0</v>
      </c>
      <c r="B60" s="185">
        <v>1010.0</v>
      </c>
      <c r="C60" s="195" t="s">
        <v>576</v>
      </c>
      <c r="D60" s="196" t="s">
        <v>1911</v>
      </c>
      <c r="E60" s="196" t="s">
        <v>1912</v>
      </c>
      <c r="F60" s="196" t="s">
        <v>1913</v>
      </c>
      <c r="G60" s="196" t="s">
        <v>1914</v>
      </c>
      <c r="H60" s="28"/>
    </row>
    <row r="61" ht="16.5" customHeight="1">
      <c r="A61" s="194">
        <v>10.0</v>
      </c>
      <c r="B61" s="185">
        <v>1011.0</v>
      </c>
      <c r="C61" s="195" t="s">
        <v>1915</v>
      </c>
      <c r="D61" s="196" t="s">
        <v>1916</v>
      </c>
      <c r="E61" s="196" t="s">
        <v>1917</v>
      </c>
      <c r="F61" s="196" t="s">
        <v>1918</v>
      </c>
      <c r="G61" s="196" t="s">
        <v>1919</v>
      </c>
      <c r="H61" s="9" t="s">
        <v>1777</v>
      </c>
    </row>
    <row r="62" ht="16.5" customHeight="1">
      <c r="B62" s="198"/>
    </row>
    <row r="63" ht="16.5" customHeight="1">
      <c r="B63" s="198"/>
    </row>
    <row r="64" ht="16.5" customHeight="1">
      <c r="A64" s="199" t="s">
        <v>1686</v>
      </c>
      <c r="B64" s="198"/>
    </row>
    <row r="65" ht="16.5" customHeight="1">
      <c r="B65" s="198"/>
    </row>
    <row r="66" ht="16.5" customHeight="1">
      <c r="B66" s="198"/>
    </row>
    <row r="67" ht="16.5" customHeight="1">
      <c r="B67" s="198"/>
    </row>
    <row r="68" ht="16.5" customHeight="1">
      <c r="B68" s="198"/>
    </row>
    <row r="69" ht="16.5" customHeight="1">
      <c r="B69" s="198"/>
    </row>
    <row r="70" ht="16.5" customHeight="1">
      <c r="B70" s="198"/>
    </row>
    <row r="71" ht="16.5" customHeight="1">
      <c r="B71" s="198"/>
    </row>
    <row r="72" ht="16.5" customHeight="1">
      <c r="B72" s="198"/>
    </row>
    <row r="73" ht="16.5" customHeight="1">
      <c r="B73" s="198"/>
    </row>
    <row r="74" ht="16.5" customHeight="1">
      <c r="B74" s="198"/>
    </row>
    <row r="75" ht="16.5" customHeight="1">
      <c r="B75" s="198"/>
    </row>
    <row r="76" ht="16.5" customHeight="1">
      <c r="B76" s="198"/>
    </row>
    <row r="77" ht="16.5" customHeight="1">
      <c r="B77" s="198"/>
    </row>
    <row r="78" ht="16.5" customHeight="1">
      <c r="B78" s="198"/>
    </row>
    <row r="79" ht="16.5" customHeight="1">
      <c r="B79" s="198"/>
    </row>
    <row r="80" ht="16.5" customHeight="1">
      <c r="B80" s="198"/>
    </row>
    <row r="81" ht="16.5" customHeight="1">
      <c r="B81" s="198"/>
    </row>
    <row r="82" ht="16.5" customHeight="1">
      <c r="B82" s="198"/>
    </row>
    <row r="83" ht="16.5" customHeight="1">
      <c r="B83" s="198"/>
    </row>
    <row r="84" ht="16.5" customHeight="1">
      <c r="B84" s="198"/>
    </row>
    <row r="85" ht="16.5" customHeight="1">
      <c r="B85" s="198"/>
    </row>
    <row r="86" ht="16.5" customHeight="1">
      <c r="B86" s="198"/>
    </row>
    <row r="87" ht="16.5" customHeight="1">
      <c r="B87" s="198"/>
    </row>
    <row r="88" ht="16.5" customHeight="1">
      <c r="B88" s="198"/>
    </row>
    <row r="89" ht="16.5" customHeight="1">
      <c r="B89" s="198"/>
    </row>
    <row r="90" ht="16.5" customHeight="1">
      <c r="B90" s="198"/>
    </row>
    <row r="91" ht="16.5" customHeight="1">
      <c r="B91" s="198"/>
    </row>
    <row r="92" ht="16.5" customHeight="1">
      <c r="B92" s="198"/>
    </row>
    <row r="93" ht="16.5" customHeight="1">
      <c r="B93" s="198"/>
    </row>
    <row r="94" ht="16.5" customHeight="1">
      <c r="B94" s="198"/>
    </row>
    <row r="95" ht="16.5" customHeight="1">
      <c r="B95" s="198"/>
    </row>
    <row r="96" ht="16.5" customHeight="1">
      <c r="B96" s="198"/>
    </row>
    <row r="97" ht="16.5" customHeight="1">
      <c r="B97" s="198"/>
    </row>
    <row r="98" ht="16.5" customHeight="1">
      <c r="B98" s="198"/>
    </row>
    <row r="99" ht="16.5" customHeight="1">
      <c r="B99" s="198"/>
    </row>
    <row r="100" ht="16.5" customHeight="1">
      <c r="B100" s="198"/>
    </row>
    <row r="101" ht="16.5" customHeight="1">
      <c r="B101" s="198"/>
    </row>
    <row r="102" ht="16.5" customHeight="1">
      <c r="B102" s="198"/>
    </row>
    <row r="103" ht="16.5" customHeight="1">
      <c r="B103" s="198"/>
    </row>
    <row r="104" ht="16.5" customHeight="1">
      <c r="B104" s="198"/>
    </row>
    <row r="105" ht="16.5" customHeight="1">
      <c r="B105" s="198"/>
    </row>
    <row r="106" ht="16.5" customHeight="1">
      <c r="B106" s="198"/>
    </row>
    <row r="107" ht="16.5" customHeight="1">
      <c r="B107" s="198"/>
    </row>
    <row r="108" ht="16.5" customHeight="1">
      <c r="B108" s="198"/>
    </row>
    <row r="109" ht="16.5" customHeight="1">
      <c r="B109" s="198"/>
    </row>
    <row r="110" ht="16.5" customHeight="1">
      <c r="B110" s="198"/>
    </row>
    <row r="111" ht="16.5" customHeight="1">
      <c r="B111" s="198"/>
    </row>
    <row r="112" ht="16.5" customHeight="1">
      <c r="B112" s="198"/>
    </row>
    <row r="113" ht="16.5" customHeight="1">
      <c r="B113" s="198"/>
    </row>
    <row r="114" ht="16.5" customHeight="1">
      <c r="B114" s="198"/>
    </row>
    <row r="115" ht="16.5" customHeight="1">
      <c r="B115" s="198"/>
    </row>
    <row r="116" ht="16.5" customHeight="1">
      <c r="B116" s="198"/>
    </row>
    <row r="117" ht="16.5" customHeight="1">
      <c r="B117" s="198"/>
    </row>
    <row r="118" ht="16.5" customHeight="1">
      <c r="B118" s="198"/>
    </row>
    <row r="119" ht="16.5" customHeight="1">
      <c r="B119" s="198"/>
    </row>
    <row r="120" ht="16.5" customHeight="1">
      <c r="B120" s="198"/>
    </row>
    <row r="121" ht="16.5" customHeight="1">
      <c r="B121" s="198"/>
    </row>
    <row r="122" ht="16.5" customHeight="1">
      <c r="B122" s="198"/>
    </row>
    <row r="123" ht="16.5" customHeight="1">
      <c r="B123" s="198"/>
    </row>
    <row r="124" ht="16.5" customHeight="1">
      <c r="B124" s="198"/>
    </row>
    <row r="125" ht="16.5" customHeight="1">
      <c r="B125" s="198"/>
    </row>
    <row r="126" ht="16.5" customHeight="1">
      <c r="B126" s="198"/>
    </row>
    <row r="127" ht="16.5" customHeight="1">
      <c r="B127" s="198"/>
    </row>
    <row r="128" ht="16.5" customHeight="1">
      <c r="B128" s="198"/>
    </row>
    <row r="129" ht="16.5" customHeight="1">
      <c r="B129" s="198"/>
    </row>
    <row r="130" ht="16.5" customHeight="1">
      <c r="B130" s="198"/>
    </row>
    <row r="131" ht="16.5" customHeight="1">
      <c r="B131" s="198"/>
    </row>
    <row r="132" ht="16.5" customHeight="1">
      <c r="B132" s="198"/>
    </row>
    <row r="133" ht="16.5" customHeight="1">
      <c r="B133" s="198"/>
    </row>
    <row r="134" ht="16.5" customHeight="1">
      <c r="B134" s="198"/>
    </row>
    <row r="135" ht="16.5" customHeight="1">
      <c r="B135" s="198"/>
    </row>
    <row r="136" ht="16.5" customHeight="1">
      <c r="B136" s="198"/>
    </row>
    <row r="137" ht="16.5" customHeight="1">
      <c r="B137" s="198"/>
    </row>
    <row r="138" ht="16.5" customHeight="1">
      <c r="B138" s="198"/>
    </row>
    <row r="139" ht="16.5" customHeight="1">
      <c r="B139" s="198"/>
    </row>
    <row r="140" ht="16.5" customHeight="1">
      <c r="B140" s="198"/>
    </row>
    <row r="141" ht="16.5" customHeight="1">
      <c r="B141" s="198"/>
    </row>
    <row r="142" ht="16.5" customHeight="1">
      <c r="B142" s="198"/>
    </row>
    <row r="143" ht="16.5" customHeight="1">
      <c r="B143" s="198"/>
    </row>
    <row r="144" ht="16.5" customHeight="1">
      <c r="B144" s="198"/>
    </row>
    <row r="145" ht="16.5" customHeight="1">
      <c r="B145" s="198"/>
    </row>
    <row r="146" ht="16.5" customHeight="1">
      <c r="B146" s="198"/>
    </row>
    <row r="147" ht="16.5" customHeight="1">
      <c r="B147" s="198"/>
    </row>
    <row r="148" ht="16.5" customHeight="1">
      <c r="B148" s="198"/>
    </row>
    <row r="149" ht="16.5" customHeight="1">
      <c r="B149" s="198"/>
    </row>
    <row r="150" ht="16.5" customHeight="1">
      <c r="B150" s="198"/>
    </row>
    <row r="151" ht="16.5" customHeight="1">
      <c r="B151" s="198"/>
    </row>
    <row r="152" ht="16.5" customHeight="1">
      <c r="B152" s="198"/>
    </row>
    <row r="153" ht="16.5" customHeight="1">
      <c r="B153" s="198"/>
    </row>
    <row r="154" ht="16.5" customHeight="1">
      <c r="B154" s="198"/>
    </row>
    <row r="155" ht="16.5" customHeight="1">
      <c r="B155" s="198"/>
    </row>
    <row r="156" ht="16.5" customHeight="1">
      <c r="B156" s="198"/>
    </row>
    <row r="157" ht="16.5" customHeight="1">
      <c r="B157" s="198"/>
    </row>
    <row r="158" ht="16.5" customHeight="1">
      <c r="B158" s="198"/>
    </row>
    <row r="159" ht="16.5" customHeight="1">
      <c r="B159" s="198"/>
    </row>
    <row r="160" ht="16.5" customHeight="1">
      <c r="B160" s="198"/>
    </row>
    <row r="161" ht="16.5" customHeight="1">
      <c r="B161" s="198"/>
    </row>
    <row r="162" ht="16.5" customHeight="1">
      <c r="B162" s="198"/>
    </row>
    <row r="163" ht="16.5" customHeight="1">
      <c r="B163" s="198"/>
    </row>
    <row r="164" ht="16.5" customHeight="1">
      <c r="B164" s="198"/>
    </row>
    <row r="165" ht="16.5" customHeight="1">
      <c r="B165" s="198"/>
    </row>
    <row r="166" ht="16.5" customHeight="1">
      <c r="B166" s="198"/>
    </row>
    <row r="167" ht="16.5" customHeight="1">
      <c r="B167" s="198"/>
    </row>
    <row r="168" ht="16.5" customHeight="1">
      <c r="B168" s="198"/>
    </row>
    <row r="169" ht="16.5" customHeight="1">
      <c r="B169" s="198"/>
    </row>
    <row r="170" ht="16.5" customHeight="1">
      <c r="B170" s="198"/>
    </row>
    <row r="171" ht="16.5" customHeight="1">
      <c r="B171" s="198"/>
    </row>
    <row r="172" ht="16.5" customHeight="1">
      <c r="B172" s="198"/>
    </row>
    <row r="173" ht="16.5" customHeight="1">
      <c r="B173" s="198"/>
    </row>
    <row r="174" ht="16.5" customHeight="1">
      <c r="B174" s="198"/>
    </row>
    <row r="175" ht="16.5" customHeight="1">
      <c r="B175" s="198"/>
    </row>
    <row r="176" ht="16.5" customHeight="1">
      <c r="B176" s="198"/>
    </row>
    <row r="177" ht="16.5" customHeight="1">
      <c r="B177" s="198"/>
    </row>
    <row r="178" ht="16.5" customHeight="1">
      <c r="B178" s="198"/>
    </row>
    <row r="179" ht="16.5" customHeight="1">
      <c r="B179" s="198"/>
    </row>
    <row r="180" ht="16.5" customHeight="1">
      <c r="B180" s="198"/>
    </row>
    <row r="181" ht="16.5" customHeight="1">
      <c r="B181" s="198"/>
    </row>
    <row r="182" ht="16.5" customHeight="1">
      <c r="B182" s="198"/>
    </row>
    <row r="183" ht="16.5" customHeight="1">
      <c r="B183" s="198"/>
    </row>
    <row r="184" ht="16.5" customHeight="1">
      <c r="B184" s="198"/>
    </row>
    <row r="185" ht="16.5" customHeight="1">
      <c r="B185" s="198"/>
    </row>
    <row r="186" ht="16.5" customHeight="1">
      <c r="B186" s="198"/>
    </row>
    <row r="187" ht="16.5" customHeight="1">
      <c r="B187" s="198"/>
    </row>
    <row r="188" ht="16.5" customHeight="1">
      <c r="B188" s="198"/>
    </row>
    <row r="189" ht="16.5" customHeight="1">
      <c r="B189" s="198"/>
    </row>
    <row r="190" ht="16.5" customHeight="1">
      <c r="B190" s="198"/>
    </row>
    <row r="191" ht="16.5" customHeight="1">
      <c r="B191" s="198"/>
    </row>
    <row r="192" ht="16.5" customHeight="1">
      <c r="B192" s="198"/>
    </row>
    <row r="193" ht="16.5" customHeight="1">
      <c r="B193" s="198"/>
    </row>
    <row r="194" ht="16.5" customHeight="1">
      <c r="B194" s="198"/>
    </row>
    <row r="195" ht="16.5" customHeight="1">
      <c r="B195" s="198"/>
    </row>
    <row r="196" ht="16.5" customHeight="1">
      <c r="B196" s="198"/>
    </row>
    <row r="197" ht="16.5" customHeight="1">
      <c r="B197" s="198"/>
    </row>
    <row r="198" ht="16.5" customHeight="1">
      <c r="B198" s="198"/>
    </row>
    <row r="199" ht="16.5" customHeight="1">
      <c r="B199" s="198"/>
    </row>
    <row r="200" ht="16.5" customHeight="1">
      <c r="B200" s="198"/>
    </row>
    <row r="201" ht="16.5" customHeight="1">
      <c r="B201" s="198"/>
    </row>
    <row r="202" ht="16.5" customHeight="1">
      <c r="B202" s="198"/>
    </row>
    <row r="203" ht="16.5" customHeight="1">
      <c r="B203" s="198"/>
    </row>
    <row r="204" ht="16.5" customHeight="1">
      <c r="B204" s="198"/>
    </row>
    <row r="205" ht="16.5" customHeight="1">
      <c r="B205" s="198"/>
    </row>
    <row r="206" ht="16.5" customHeight="1">
      <c r="B206" s="198"/>
    </row>
    <row r="207" ht="16.5" customHeight="1">
      <c r="B207" s="198"/>
    </row>
    <row r="208" ht="16.5" customHeight="1">
      <c r="B208" s="198"/>
    </row>
    <row r="209" ht="16.5" customHeight="1">
      <c r="B209" s="198"/>
    </row>
    <row r="210" ht="16.5" customHeight="1">
      <c r="B210" s="198"/>
    </row>
    <row r="211" ht="16.5" customHeight="1">
      <c r="B211" s="198"/>
    </row>
    <row r="212" ht="16.5" customHeight="1">
      <c r="B212" s="198"/>
    </row>
    <row r="213" ht="16.5" customHeight="1">
      <c r="B213" s="198"/>
    </row>
    <row r="214" ht="16.5" customHeight="1">
      <c r="B214" s="198"/>
    </row>
    <row r="215" ht="16.5" customHeight="1">
      <c r="B215" s="198"/>
    </row>
    <row r="216" ht="16.5" customHeight="1">
      <c r="B216" s="198"/>
    </row>
    <row r="217" ht="16.5" customHeight="1">
      <c r="B217" s="198"/>
    </row>
    <row r="218" ht="16.5" customHeight="1">
      <c r="B218" s="198"/>
    </row>
    <row r="219" ht="16.5" customHeight="1">
      <c r="B219" s="198"/>
    </row>
    <row r="220" ht="16.5" customHeight="1">
      <c r="B220" s="198"/>
    </row>
    <row r="221" ht="16.5" customHeight="1">
      <c r="B221" s="198"/>
    </row>
    <row r="222" ht="16.5" customHeight="1">
      <c r="B222" s="198"/>
    </row>
    <row r="223" ht="16.5" customHeight="1">
      <c r="B223" s="198"/>
    </row>
    <row r="224" ht="16.5" customHeight="1">
      <c r="B224" s="198"/>
    </row>
    <row r="225" ht="16.5" customHeight="1">
      <c r="B225" s="198"/>
    </row>
    <row r="226" ht="16.5" customHeight="1">
      <c r="B226" s="198"/>
    </row>
    <row r="227" ht="16.5" customHeight="1">
      <c r="B227" s="198"/>
    </row>
    <row r="228" ht="16.5" customHeight="1">
      <c r="B228" s="198"/>
    </row>
    <row r="229" ht="16.5" customHeight="1">
      <c r="B229" s="198"/>
    </row>
    <row r="230" ht="16.5" customHeight="1">
      <c r="B230" s="198"/>
    </row>
    <row r="231" ht="16.5" customHeight="1">
      <c r="B231" s="198"/>
    </row>
    <row r="232" ht="16.5" customHeight="1">
      <c r="B232" s="198"/>
    </row>
    <row r="233" ht="16.5" customHeight="1">
      <c r="B233" s="198"/>
    </row>
    <row r="234" ht="16.5" customHeight="1">
      <c r="B234" s="198"/>
    </row>
    <row r="235" ht="16.5" customHeight="1">
      <c r="B235" s="198"/>
    </row>
    <row r="236" ht="16.5" customHeight="1">
      <c r="B236" s="198"/>
    </row>
    <row r="237" ht="16.5" customHeight="1">
      <c r="B237" s="198"/>
    </row>
    <row r="238" ht="16.5" customHeight="1">
      <c r="B238" s="198"/>
    </row>
    <row r="239" ht="16.5" customHeight="1">
      <c r="B239" s="198"/>
    </row>
    <row r="240" ht="16.5" customHeight="1">
      <c r="B240" s="198"/>
    </row>
    <row r="241" ht="16.5" customHeight="1">
      <c r="B241" s="198"/>
    </row>
    <row r="242" ht="16.5" customHeight="1">
      <c r="B242" s="198"/>
    </row>
    <row r="243" ht="16.5" customHeight="1">
      <c r="B243" s="198"/>
    </row>
    <row r="244" ht="16.5" customHeight="1">
      <c r="B244" s="198"/>
    </row>
    <row r="245" ht="16.5" customHeight="1">
      <c r="B245" s="198"/>
    </row>
    <row r="246" ht="16.5" customHeight="1">
      <c r="B246" s="198"/>
    </row>
    <row r="247" ht="16.5" customHeight="1">
      <c r="B247" s="198"/>
    </row>
    <row r="248" ht="16.5" customHeight="1">
      <c r="B248" s="198"/>
    </row>
    <row r="249" ht="16.5" customHeight="1">
      <c r="B249" s="198"/>
    </row>
    <row r="250" ht="16.5" customHeight="1">
      <c r="B250" s="198"/>
    </row>
    <row r="251" ht="16.5" customHeight="1">
      <c r="B251" s="198"/>
    </row>
    <row r="252" ht="16.5" customHeight="1">
      <c r="B252" s="198"/>
    </row>
    <row r="253" ht="16.5" customHeight="1">
      <c r="B253" s="198"/>
    </row>
    <row r="254" ht="16.5" customHeight="1">
      <c r="B254" s="198"/>
    </row>
    <row r="255" ht="16.5" customHeight="1">
      <c r="B255" s="198"/>
    </row>
    <row r="256" ht="16.5" customHeight="1">
      <c r="B256" s="198"/>
    </row>
    <row r="257" ht="16.5" customHeight="1">
      <c r="B257" s="198"/>
    </row>
    <row r="258" ht="16.5" customHeight="1">
      <c r="B258" s="198"/>
    </row>
    <row r="259" ht="16.5" customHeight="1">
      <c r="B259" s="198"/>
    </row>
    <row r="260" ht="16.5" customHeight="1">
      <c r="B260" s="198"/>
    </row>
    <row r="261" ht="16.5" customHeight="1">
      <c r="B261" s="198"/>
    </row>
    <row r="262" ht="16.5" customHeight="1">
      <c r="B262" s="198"/>
    </row>
    <row r="263" ht="16.5" customHeight="1">
      <c r="B263" s="198"/>
    </row>
    <row r="264" ht="16.5" customHeight="1">
      <c r="B264" s="198"/>
    </row>
    <row r="265" ht="16.5" customHeight="1">
      <c r="B265" s="198"/>
    </row>
    <row r="266" ht="16.5" customHeight="1">
      <c r="B266" s="198"/>
    </row>
    <row r="267" ht="16.5" customHeight="1">
      <c r="B267" s="198"/>
    </row>
    <row r="268" ht="16.5" customHeight="1">
      <c r="B268" s="198"/>
    </row>
    <row r="269" ht="16.5" customHeight="1">
      <c r="B269" s="198"/>
    </row>
    <row r="270" ht="16.5" customHeight="1">
      <c r="B270" s="198"/>
    </row>
    <row r="271" ht="16.5" customHeight="1">
      <c r="B271" s="198"/>
    </row>
    <row r="272" ht="16.5" customHeight="1">
      <c r="B272" s="198"/>
    </row>
    <row r="273" ht="16.5" customHeight="1">
      <c r="B273" s="198"/>
    </row>
    <row r="274" ht="16.5" customHeight="1">
      <c r="B274" s="198"/>
    </row>
    <row r="275" ht="16.5" customHeight="1">
      <c r="B275" s="198"/>
    </row>
    <row r="276" ht="16.5" customHeight="1">
      <c r="B276" s="198"/>
    </row>
    <row r="277" ht="16.5" customHeight="1">
      <c r="B277" s="198"/>
    </row>
    <row r="278" ht="16.5" customHeight="1">
      <c r="B278" s="198"/>
    </row>
    <row r="279" ht="16.5" customHeight="1">
      <c r="B279" s="198"/>
    </row>
    <row r="280" ht="16.5" customHeight="1">
      <c r="B280" s="198"/>
    </row>
    <row r="281" ht="16.5" customHeight="1">
      <c r="B281" s="198"/>
    </row>
    <row r="282" ht="16.5" customHeight="1">
      <c r="B282" s="198"/>
    </row>
    <row r="283" ht="16.5" customHeight="1">
      <c r="B283" s="198"/>
    </row>
    <row r="284" ht="16.5" customHeight="1">
      <c r="B284" s="198"/>
    </row>
    <row r="285" ht="16.5" customHeight="1">
      <c r="B285" s="198"/>
    </row>
    <row r="286" ht="16.5" customHeight="1">
      <c r="B286" s="198"/>
    </row>
    <row r="287" ht="16.5" customHeight="1">
      <c r="B287" s="198"/>
    </row>
    <row r="288" ht="16.5" customHeight="1">
      <c r="B288" s="198"/>
    </row>
    <row r="289" ht="16.5" customHeight="1">
      <c r="B289" s="198"/>
    </row>
    <row r="290" ht="16.5" customHeight="1">
      <c r="B290" s="198"/>
    </row>
    <row r="291" ht="16.5" customHeight="1">
      <c r="B291" s="198"/>
    </row>
    <row r="292" ht="16.5" customHeight="1">
      <c r="B292" s="198"/>
    </row>
    <row r="293" ht="16.5" customHeight="1">
      <c r="B293" s="198"/>
    </row>
    <row r="294" ht="16.5" customHeight="1">
      <c r="B294" s="198"/>
    </row>
    <row r="295" ht="16.5" customHeight="1">
      <c r="B295" s="198"/>
    </row>
    <row r="296" ht="16.5" customHeight="1">
      <c r="B296" s="198"/>
    </row>
    <row r="297" ht="16.5" customHeight="1">
      <c r="B297" s="198"/>
    </row>
    <row r="298" ht="16.5" customHeight="1">
      <c r="B298" s="198"/>
    </row>
    <row r="299" ht="16.5" customHeight="1">
      <c r="B299" s="198"/>
    </row>
    <row r="300" ht="16.5" customHeight="1">
      <c r="B300" s="198"/>
    </row>
    <row r="301" ht="16.5" customHeight="1">
      <c r="B301" s="198"/>
    </row>
    <row r="302" ht="16.5" customHeight="1">
      <c r="B302" s="198"/>
    </row>
    <row r="303" ht="16.5" customHeight="1">
      <c r="B303" s="198"/>
    </row>
    <row r="304" ht="16.5" customHeight="1">
      <c r="B304" s="198"/>
    </row>
    <row r="305" ht="16.5" customHeight="1">
      <c r="B305" s="198"/>
    </row>
    <row r="306" ht="16.5" customHeight="1">
      <c r="B306" s="198"/>
    </row>
    <row r="307" ht="16.5" customHeight="1">
      <c r="B307" s="198"/>
    </row>
    <row r="308" ht="16.5" customHeight="1">
      <c r="B308" s="198"/>
    </row>
    <row r="309" ht="16.5" customHeight="1">
      <c r="B309" s="198"/>
    </row>
    <row r="310" ht="16.5" customHeight="1">
      <c r="B310" s="198"/>
    </row>
    <row r="311" ht="16.5" customHeight="1">
      <c r="B311" s="198"/>
    </row>
    <row r="312" ht="16.5" customHeight="1">
      <c r="B312" s="198"/>
    </row>
    <row r="313" ht="16.5" customHeight="1">
      <c r="B313" s="198"/>
    </row>
    <row r="314" ht="16.5" customHeight="1">
      <c r="B314" s="198"/>
    </row>
    <row r="315" ht="16.5" customHeight="1">
      <c r="B315" s="198"/>
    </row>
    <row r="316" ht="16.5" customHeight="1">
      <c r="B316" s="198"/>
    </row>
    <row r="317" ht="16.5" customHeight="1">
      <c r="B317" s="198"/>
    </row>
    <row r="318" ht="16.5" customHeight="1">
      <c r="B318" s="198"/>
    </row>
    <row r="319" ht="16.5" customHeight="1">
      <c r="B319" s="198"/>
    </row>
    <row r="320" ht="16.5" customHeight="1">
      <c r="B320" s="198"/>
    </row>
    <row r="321" ht="16.5" customHeight="1">
      <c r="B321" s="198"/>
    </row>
    <row r="322" ht="16.5" customHeight="1">
      <c r="B322" s="198"/>
    </row>
    <row r="323" ht="16.5" customHeight="1">
      <c r="B323" s="198"/>
    </row>
    <row r="324" ht="16.5" customHeight="1">
      <c r="B324" s="198"/>
    </row>
    <row r="325" ht="16.5" customHeight="1">
      <c r="B325" s="198"/>
    </row>
    <row r="326" ht="16.5" customHeight="1">
      <c r="B326" s="198"/>
    </row>
    <row r="327" ht="16.5" customHeight="1">
      <c r="B327" s="198"/>
    </row>
    <row r="328" ht="16.5" customHeight="1">
      <c r="B328" s="198"/>
    </row>
    <row r="329" ht="16.5" customHeight="1">
      <c r="B329" s="198"/>
    </row>
    <row r="330" ht="16.5" customHeight="1">
      <c r="B330" s="198"/>
    </row>
    <row r="331" ht="16.5" customHeight="1">
      <c r="B331" s="198"/>
    </row>
    <row r="332" ht="16.5" customHeight="1">
      <c r="B332" s="198"/>
    </row>
    <row r="333" ht="16.5" customHeight="1">
      <c r="B333" s="198"/>
    </row>
    <row r="334" ht="16.5" customHeight="1">
      <c r="B334" s="198"/>
    </row>
    <row r="335" ht="16.5" customHeight="1">
      <c r="B335" s="198"/>
    </row>
    <row r="336" ht="16.5" customHeight="1">
      <c r="B336" s="198"/>
    </row>
    <row r="337" ht="16.5" customHeight="1">
      <c r="B337" s="198"/>
    </row>
    <row r="338" ht="16.5" customHeight="1">
      <c r="B338" s="198"/>
    </row>
    <row r="339" ht="16.5" customHeight="1">
      <c r="B339" s="198"/>
    </row>
    <row r="340" ht="16.5" customHeight="1">
      <c r="B340" s="198"/>
    </row>
    <row r="341" ht="16.5" customHeight="1">
      <c r="B341" s="198"/>
    </row>
    <row r="342" ht="16.5" customHeight="1">
      <c r="B342" s="198"/>
    </row>
    <row r="343" ht="16.5" customHeight="1">
      <c r="B343" s="198"/>
    </row>
    <row r="344" ht="16.5" customHeight="1">
      <c r="B344" s="198"/>
    </row>
    <row r="345" ht="16.5" customHeight="1">
      <c r="B345" s="198"/>
    </row>
    <row r="346" ht="16.5" customHeight="1">
      <c r="B346" s="198"/>
    </row>
    <row r="347" ht="16.5" customHeight="1">
      <c r="B347" s="198"/>
    </row>
    <row r="348" ht="16.5" customHeight="1">
      <c r="B348" s="198"/>
    </row>
    <row r="349" ht="16.5" customHeight="1">
      <c r="B349" s="198"/>
    </row>
    <row r="350" ht="16.5" customHeight="1">
      <c r="B350" s="198"/>
    </row>
    <row r="351" ht="16.5" customHeight="1">
      <c r="B351" s="198"/>
    </row>
    <row r="352" ht="16.5" customHeight="1">
      <c r="B352" s="198"/>
    </row>
    <row r="353" ht="16.5" customHeight="1">
      <c r="B353" s="198"/>
    </row>
    <row r="354" ht="16.5" customHeight="1">
      <c r="B354" s="198"/>
    </row>
    <row r="355" ht="16.5" customHeight="1">
      <c r="B355" s="198"/>
    </row>
    <row r="356" ht="16.5" customHeight="1">
      <c r="B356" s="198"/>
    </row>
    <row r="357" ht="16.5" customHeight="1">
      <c r="B357" s="198"/>
    </row>
    <row r="358" ht="16.5" customHeight="1">
      <c r="B358" s="198"/>
    </row>
    <row r="359" ht="16.5" customHeight="1">
      <c r="B359" s="198"/>
    </row>
    <row r="360" ht="16.5" customHeight="1">
      <c r="B360" s="198"/>
    </row>
    <row r="361" ht="16.5" customHeight="1">
      <c r="B361" s="198"/>
    </row>
    <row r="362" ht="16.5" customHeight="1">
      <c r="B362" s="198"/>
    </row>
    <row r="363" ht="16.5" customHeight="1">
      <c r="B363" s="198"/>
    </row>
    <row r="364" ht="16.5" customHeight="1">
      <c r="B364" s="198"/>
    </row>
    <row r="365" ht="16.5" customHeight="1">
      <c r="B365" s="198"/>
    </row>
    <row r="366" ht="16.5" customHeight="1">
      <c r="B366" s="198"/>
    </row>
    <row r="367" ht="16.5" customHeight="1">
      <c r="B367" s="198"/>
    </row>
    <row r="368" ht="16.5" customHeight="1">
      <c r="B368" s="198"/>
    </row>
    <row r="369" ht="16.5" customHeight="1">
      <c r="B369" s="198"/>
    </row>
    <row r="370" ht="16.5" customHeight="1">
      <c r="B370" s="198"/>
    </row>
    <row r="371" ht="16.5" customHeight="1">
      <c r="B371" s="198"/>
    </row>
    <row r="372" ht="16.5" customHeight="1">
      <c r="B372" s="198"/>
    </row>
    <row r="373" ht="16.5" customHeight="1">
      <c r="B373" s="198"/>
    </row>
    <row r="374" ht="16.5" customHeight="1">
      <c r="B374" s="198"/>
    </row>
    <row r="375" ht="16.5" customHeight="1">
      <c r="B375" s="198"/>
    </row>
    <row r="376" ht="16.5" customHeight="1">
      <c r="B376" s="198"/>
    </row>
    <row r="377" ht="16.5" customHeight="1">
      <c r="B377" s="198"/>
    </row>
    <row r="378" ht="16.5" customHeight="1">
      <c r="B378" s="198"/>
    </row>
    <row r="379" ht="16.5" customHeight="1">
      <c r="B379" s="198"/>
    </row>
    <row r="380" ht="16.5" customHeight="1">
      <c r="B380" s="198"/>
    </row>
    <row r="381" ht="16.5" customHeight="1">
      <c r="B381" s="198"/>
    </row>
    <row r="382" ht="16.5" customHeight="1">
      <c r="B382" s="198"/>
    </row>
    <row r="383" ht="16.5" customHeight="1">
      <c r="B383" s="198"/>
    </row>
    <row r="384" ht="16.5" customHeight="1">
      <c r="B384" s="198"/>
    </row>
    <row r="385" ht="16.5" customHeight="1">
      <c r="B385" s="198"/>
    </row>
    <row r="386" ht="16.5" customHeight="1">
      <c r="B386" s="198"/>
    </row>
    <row r="387" ht="16.5" customHeight="1">
      <c r="B387" s="198"/>
    </row>
    <row r="388" ht="16.5" customHeight="1">
      <c r="B388" s="198"/>
    </row>
    <row r="389" ht="16.5" customHeight="1">
      <c r="B389" s="198"/>
    </row>
    <row r="390" ht="16.5" customHeight="1">
      <c r="B390" s="198"/>
    </row>
    <row r="391" ht="16.5" customHeight="1">
      <c r="B391" s="198"/>
    </row>
    <row r="392" ht="16.5" customHeight="1">
      <c r="B392" s="198"/>
    </row>
    <row r="393" ht="16.5" customHeight="1">
      <c r="B393" s="198"/>
    </row>
    <row r="394" ht="16.5" customHeight="1">
      <c r="B394" s="198"/>
    </row>
    <row r="395" ht="16.5" customHeight="1">
      <c r="B395" s="198"/>
    </row>
    <row r="396" ht="16.5" customHeight="1">
      <c r="B396" s="198"/>
    </row>
    <row r="397" ht="16.5" customHeight="1">
      <c r="B397" s="198"/>
    </row>
    <row r="398" ht="16.5" customHeight="1">
      <c r="B398" s="198"/>
    </row>
    <row r="399" ht="16.5" customHeight="1">
      <c r="B399" s="198"/>
    </row>
    <row r="400" ht="16.5" customHeight="1">
      <c r="B400" s="198"/>
    </row>
    <row r="401" ht="16.5" customHeight="1">
      <c r="B401" s="198"/>
    </row>
    <row r="402" ht="16.5" customHeight="1">
      <c r="B402" s="198"/>
    </row>
    <row r="403" ht="16.5" customHeight="1">
      <c r="B403" s="198"/>
    </row>
    <row r="404" ht="16.5" customHeight="1">
      <c r="B404" s="198"/>
    </row>
    <row r="405" ht="16.5" customHeight="1">
      <c r="B405" s="198"/>
    </row>
    <row r="406" ht="16.5" customHeight="1">
      <c r="B406" s="198"/>
    </row>
    <row r="407" ht="16.5" customHeight="1">
      <c r="B407" s="198"/>
    </row>
    <row r="408" ht="16.5" customHeight="1">
      <c r="B408" s="198"/>
    </row>
    <row r="409" ht="16.5" customHeight="1">
      <c r="B409" s="198"/>
    </row>
    <row r="410" ht="16.5" customHeight="1">
      <c r="B410" s="198"/>
    </row>
    <row r="411" ht="16.5" customHeight="1">
      <c r="B411" s="198"/>
    </row>
    <row r="412" ht="16.5" customHeight="1">
      <c r="B412" s="198"/>
    </row>
    <row r="413" ht="16.5" customHeight="1">
      <c r="B413" s="198"/>
    </row>
    <row r="414" ht="16.5" customHeight="1">
      <c r="B414" s="198"/>
    </row>
    <row r="415" ht="16.5" customHeight="1">
      <c r="B415" s="198"/>
    </row>
    <row r="416" ht="16.5" customHeight="1">
      <c r="B416" s="198"/>
    </row>
    <row r="417" ht="16.5" customHeight="1">
      <c r="B417" s="198"/>
    </row>
    <row r="418" ht="16.5" customHeight="1">
      <c r="B418" s="198"/>
    </row>
    <row r="419" ht="16.5" customHeight="1">
      <c r="B419" s="198"/>
    </row>
    <row r="420" ht="16.5" customHeight="1">
      <c r="B420" s="198"/>
    </row>
    <row r="421" ht="16.5" customHeight="1">
      <c r="B421" s="198"/>
    </row>
    <row r="422" ht="16.5" customHeight="1">
      <c r="B422" s="198"/>
    </row>
    <row r="423" ht="16.5" customHeight="1">
      <c r="B423" s="198"/>
    </row>
    <row r="424" ht="16.5" customHeight="1">
      <c r="B424" s="198"/>
    </row>
    <row r="425" ht="16.5" customHeight="1">
      <c r="B425" s="198"/>
    </row>
    <row r="426" ht="16.5" customHeight="1">
      <c r="B426" s="198"/>
    </row>
    <row r="427" ht="16.5" customHeight="1">
      <c r="B427" s="198"/>
    </row>
    <row r="428" ht="16.5" customHeight="1">
      <c r="B428" s="198"/>
    </row>
    <row r="429" ht="16.5" customHeight="1">
      <c r="B429" s="198"/>
    </row>
    <row r="430" ht="16.5" customHeight="1">
      <c r="B430" s="198"/>
    </row>
    <row r="431" ht="16.5" customHeight="1">
      <c r="B431" s="198"/>
    </row>
    <row r="432" ht="16.5" customHeight="1">
      <c r="B432" s="198"/>
    </row>
    <row r="433" ht="16.5" customHeight="1">
      <c r="B433" s="198"/>
    </row>
    <row r="434" ht="16.5" customHeight="1">
      <c r="B434" s="198"/>
    </row>
    <row r="435" ht="16.5" customHeight="1">
      <c r="B435" s="198"/>
    </row>
    <row r="436" ht="16.5" customHeight="1">
      <c r="B436" s="198"/>
    </row>
    <row r="437" ht="16.5" customHeight="1">
      <c r="B437" s="198"/>
    </row>
    <row r="438" ht="16.5" customHeight="1">
      <c r="B438" s="198"/>
    </row>
    <row r="439" ht="16.5" customHeight="1">
      <c r="B439" s="198"/>
    </row>
    <row r="440" ht="16.5" customHeight="1">
      <c r="B440" s="198"/>
    </row>
    <row r="441" ht="16.5" customHeight="1">
      <c r="B441" s="198"/>
    </row>
    <row r="442" ht="16.5" customHeight="1">
      <c r="B442" s="198"/>
    </row>
    <row r="443" ht="16.5" customHeight="1">
      <c r="B443" s="198"/>
    </row>
    <row r="444" ht="16.5" customHeight="1">
      <c r="B444" s="198"/>
    </row>
    <row r="445" ht="16.5" customHeight="1">
      <c r="B445" s="198"/>
    </row>
    <row r="446" ht="16.5" customHeight="1">
      <c r="B446" s="198"/>
    </row>
    <row r="447" ht="16.5" customHeight="1">
      <c r="B447" s="198"/>
    </row>
    <row r="448" ht="16.5" customHeight="1">
      <c r="B448" s="198"/>
    </row>
    <row r="449" ht="16.5" customHeight="1">
      <c r="B449" s="198"/>
    </row>
    <row r="450" ht="16.5" customHeight="1">
      <c r="B450" s="198"/>
    </row>
    <row r="451" ht="16.5" customHeight="1">
      <c r="B451" s="198"/>
    </row>
    <row r="452" ht="16.5" customHeight="1">
      <c r="B452" s="198"/>
    </row>
    <row r="453" ht="16.5" customHeight="1">
      <c r="B453" s="198"/>
    </row>
    <row r="454" ht="16.5" customHeight="1">
      <c r="B454" s="198"/>
    </row>
    <row r="455" ht="16.5" customHeight="1">
      <c r="B455" s="198"/>
    </row>
    <row r="456" ht="16.5" customHeight="1">
      <c r="B456" s="198"/>
    </row>
    <row r="457" ht="16.5" customHeight="1">
      <c r="B457" s="198"/>
    </row>
    <row r="458" ht="16.5" customHeight="1">
      <c r="B458" s="198"/>
    </row>
    <row r="459" ht="16.5" customHeight="1">
      <c r="B459" s="198"/>
    </row>
    <row r="460" ht="16.5" customHeight="1">
      <c r="B460" s="198"/>
    </row>
    <row r="461" ht="16.5" customHeight="1">
      <c r="B461" s="198"/>
    </row>
    <row r="462" ht="16.5" customHeight="1">
      <c r="B462" s="198"/>
    </row>
    <row r="463" ht="16.5" customHeight="1">
      <c r="B463" s="198"/>
    </row>
    <row r="464" ht="16.5" customHeight="1">
      <c r="B464" s="198"/>
    </row>
    <row r="465" ht="16.5" customHeight="1">
      <c r="B465" s="198"/>
    </row>
    <row r="466" ht="16.5" customHeight="1">
      <c r="B466" s="198"/>
    </row>
    <row r="467" ht="16.5" customHeight="1">
      <c r="B467" s="198"/>
    </row>
    <row r="468" ht="16.5" customHeight="1">
      <c r="B468" s="198"/>
    </row>
    <row r="469" ht="16.5" customHeight="1">
      <c r="B469" s="198"/>
    </row>
    <row r="470" ht="16.5" customHeight="1">
      <c r="B470" s="198"/>
    </row>
    <row r="471" ht="16.5" customHeight="1">
      <c r="B471" s="198"/>
    </row>
    <row r="472" ht="16.5" customHeight="1">
      <c r="B472" s="198"/>
    </row>
    <row r="473" ht="16.5" customHeight="1">
      <c r="B473" s="198"/>
    </row>
    <row r="474" ht="16.5" customHeight="1">
      <c r="B474" s="198"/>
    </row>
    <row r="475" ht="16.5" customHeight="1">
      <c r="B475" s="198"/>
    </row>
    <row r="476" ht="16.5" customHeight="1">
      <c r="B476" s="198"/>
    </row>
    <row r="477" ht="16.5" customHeight="1">
      <c r="B477" s="198"/>
    </row>
    <row r="478" ht="16.5" customHeight="1">
      <c r="B478" s="198"/>
    </row>
    <row r="479" ht="16.5" customHeight="1">
      <c r="B479" s="198"/>
    </row>
    <row r="480" ht="16.5" customHeight="1">
      <c r="B480" s="198"/>
    </row>
    <row r="481" ht="16.5" customHeight="1">
      <c r="B481" s="198"/>
    </row>
    <row r="482" ht="16.5" customHeight="1">
      <c r="B482" s="198"/>
    </row>
    <row r="483" ht="16.5" customHeight="1">
      <c r="B483" s="198"/>
    </row>
    <row r="484" ht="16.5" customHeight="1">
      <c r="B484" s="198"/>
    </row>
    <row r="485" ht="16.5" customHeight="1">
      <c r="B485" s="198"/>
    </row>
    <row r="486" ht="16.5" customHeight="1">
      <c r="B486" s="198"/>
    </row>
    <row r="487" ht="16.5" customHeight="1">
      <c r="B487" s="198"/>
    </row>
    <row r="488" ht="16.5" customHeight="1">
      <c r="B488" s="198"/>
    </row>
    <row r="489" ht="16.5" customHeight="1">
      <c r="B489" s="198"/>
    </row>
    <row r="490" ht="16.5" customHeight="1">
      <c r="B490" s="198"/>
    </row>
    <row r="491" ht="16.5" customHeight="1">
      <c r="B491" s="198"/>
    </row>
    <row r="492" ht="16.5" customHeight="1">
      <c r="B492" s="198"/>
    </row>
    <row r="493" ht="16.5" customHeight="1">
      <c r="B493" s="198"/>
    </row>
    <row r="494" ht="16.5" customHeight="1">
      <c r="B494" s="198"/>
    </row>
    <row r="495" ht="16.5" customHeight="1">
      <c r="B495" s="198"/>
    </row>
    <row r="496" ht="16.5" customHeight="1">
      <c r="B496" s="198"/>
    </row>
    <row r="497" ht="16.5" customHeight="1">
      <c r="B497" s="198"/>
    </row>
    <row r="498" ht="16.5" customHeight="1">
      <c r="B498" s="198"/>
    </row>
    <row r="499" ht="16.5" customHeight="1">
      <c r="B499" s="198"/>
    </row>
    <row r="500" ht="16.5" customHeight="1">
      <c r="B500" s="198"/>
    </row>
    <row r="501" ht="16.5" customHeight="1">
      <c r="B501" s="198"/>
    </row>
    <row r="502" ht="16.5" customHeight="1">
      <c r="B502" s="198"/>
    </row>
    <row r="503" ht="16.5" customHeight="1">
      <c r="B503" s="198"/>
    </row>
    <row r="504" ht="16.5" customHeight="1">
      <c r="B504" s="198"/>
    </row>
    <row r="505" ht="16.5" customHeight="1">
      <c r="B505" s="198"/>
    </row>
    <row r="506" ht="16.5" customHeight="1">
      <c r="B506" s="198"/>
    </row>
    <row r="507" ht="16.5" customHeight="1">
      <c r="B507" s="198"/>
    </row>
    <row r="508" ht="16.5" customHeight="1">
      <c r="B508" s="198"/>
    </row>
    <row r="509" ht="16.5" customHeight="1">
      <c r="B509" s="198"/>
    </row>
    <row r="510" ht="16.5" customHeight="1">
      <c r="B510" s="198"/>
    </row>
    <row r="511" ht="16.5" customHeight="1">
      <c r="B511" s="198"/>
    </row>
    <row r="512" ht="16.5" customHeight="1">
      <c r="B512" s="198"/>
    </row>
    <row r="513" ht="16.5" customHeight="1">
      <c r="B513" s="198"/>
    </row>
    <row r="514" ht="16.5" customHeight="1">
      <c r="B514" s="198"/>
    </row>
    <row r="515" ht="16.5" customHeight="1">
      <c r="B515" s="198"/>
    </row>
    <row r="516" ht="16.5" customHeight="1">
      <c r="B516" s="198"/>
    </row>
    <row r="517" ht="16.5" customHeight="1">
      <c r="B517" s="198"/>
    </row>
    <row r="518" ht="16.5" customHeight="1">
      <c r="B518" s="198"/>
    </row>
    <row r="519" ht="16.5" customHeight="1">
      <c r="B519" s="198"/>
    </row>
    <row r="520" ht="16.5" customHeight="1">
      <c r="B520" s="198"/>
    </row>
    <row r="521" ht="16.5" customHeight="1">
      <c r="B521" s="198"/>
    </row>
    <row r="522" ht="16.5" customHeight="1">
      <c r="B522" s="198"/>
    </row>
    <row r="523" ht="16.5" customHeight="1">
      <c r="B523" s="198"/>
    </row>
    <row r="524" ht="16.5" customHeight="1">
      <c r="B524" s="198"/>
    </row>
    <row r="525" ht="16.5" customHeight="1">
      <c r="B525" s="198"/>
    </row>
    <row r="526" ht="16.5" customHeight="1">
      <c r="B526" s="198"/>
    </row>
    <row r="527" ht="16.5" customHeight="1">
      <c r="B527" s="198"/>
    </row>
    <row r="528" ht="16.5" customHeight="1">
      <c r="B528" s="198"/>
    </row>
    <row r="529" ht="16.5" customHeight="1">
      <c r="B529" s="198"/>
    </row>
    <row r="530" ht="16.5" customHeight="1">
      <c r="B530" s="198"/>
    </row>
    <row r="531" ht="16.5" customHeight="1">
      <c r="B531" s="198"/>
    </row>
    <row r="532" ht="16.5" customHeight="1">
      <c r="B532" s="198"/>
    </row>
    <row r="533" ht="16.5" customHeight="1">
      <c r="B533" s="198"/>
    </row>
    <row r="534" ht="16.5" customHeight="1">
      <c r="B534" s="198"/>
    </row>
    <row r="535" ht="16.5" customHeight="1">
      <c r="B535" s="198"/>
    </row>
    <row r="536" ht="16.5" customHeight="1">
      <c r="B536" s="198"/>
    </row>
    <row r="537" ht="16.5" customHeight="1">
      <c r="B537" s="198"/>
    </row>
    <row r="538" ht="16.5" customHeight="1">
      <c r="B538" s="198"/>
    </row>
    <row r="539" ht="16.5" customHeight="1">
      <c r="B539" s="198"/>
    </row>
    <row r="540" ht="16.5" customHeight="1">
      <c r="B540" s="198"/>
    </row>
    <row r="541" ht="16.5" customHeight="1">
      <c r="B541" s="198"/>
    </row>
    <row r="542" ht="16.5" customHeight="1">
      <c r="B542" s="198"/>
    </row>
    <row r="543" ht="16.5" customHeight="1">
      <c r="B543" s="198"/>
    </row>
    <row r="544" ht="16.5" customHeight="1">
      <c r="B544" s="198"/>
    </row>
    <row r="545" ht="16.5" customHeight="1">
      <c r="B545" s="198"/>
    </row>
    <row r="546" ht="16.5" customHeight="1">
      <c r="B546" s="198"/>
    </row>
    <row r="547" ht="16.5" customHeight="1">
      <c r="B547" s="198"/>
    </row>
    <row r="548" ht="16.5" customHeight="1">
      <c r="B548" s="198"/>
    </row>
    <row r="549" ht="16.5" customHeight="1">
      <c r="B549" s="198"/>
    </row>
    <row r="550" ht="16.5" customHeight="1">
      <c r="B550" s="198"/>
    </row>
    <row r="551" ht="16.5" customHeight="1">
      <c r="B551" s="198"/>
    </row>
    <row r="552" ht="16.5" customHeight="1">
      <c r="B552" s="198"/>
    </row>
    <row r="553" ht="16.5" customHeight="1">
      <c r="B553" s="198"/>
    </row>
    <row r="554" ht="16.5" customHeight="1">
      <c r="B554" s="198"/>
    </row>
    <row r="555" ht="16.5" customHeight="1">
      <c r="B555" s="198"/>
    </row>
    <row r="556" ht="16.5" customHeight="1">
      <c r="B556" s="198"/>
    </row>
    <row r="557" ht="16.5" customHeight="1">
      <c r="B557" s="198"/>
    </row>
    <row r="558" ht="16.5" customHeight="1">
      <c r="B558" s="198"/>
    </row>
    <row r="559" ht="16.5" customHeight="1">
      <c r="B559" s="198"/>
    </row>
    <row r="560" ht="16.5" customHeight="1">
      <c r="B560" s="198"/>
    </row>
    <row r="561" ht="16.5" customHeight="1">
      <c r="B561" s="198"/>
    </row>
    <row r="562" ht="16.5" customHeight="1">
      <c r="B562" s="198"/>
    </row>
    <row r="563" ht="16.5" customHeight="1">
      <c r="B563" s="198"/>
    </row>
    <row r="564" ht="16.5" customHeight="1">
      <c r="B564" s="198"/>
    </row>
    <row r="565" ht="16.5" customHeight="1">
      <c r="B565" s="198"/>
    </row>
    <row r="566" ht="16.5" customHeight="1">
      <c r="B566" s="198"/>
    </row>
    <row r="567" ht="16.5" customHeight="1">
      <c r="B567" s="198"/>
    </row>
    <row r="568" ht="16.5" customHeight="1">
      <c r="B568" s="198"/>
    </row>
    <row r="569" ht="16.5" customHeight="1">
      <c r="B569" s="198"/>
    </row>
    <row r="570" ht="16.5" customHeight="1">
      <c r="B570" s="198"/>
    </row>
    <row r="571" ht="16.5" customHeight="1">
      <c r="B571" s="198"/>
    </row>
    <row r="572" ht="16.5" customHeight="1">
      <c r="B572" s="198"/>
    </row>
    <row r="573" ht="16.5" customHeight="1">
      <c r="B573" s="198"/>
    </row>
    <row r="574" ht="16.5" customHeight="1">
      <c r="B574" s="198"/>
    </row>
    <row r="575" ht="16.5" customHeight="1">
      <c r="B575" s="198"/>
    </row>
    <row r="576" ht="16.5" customHeight="1">
      <c r="B576" s="198"/>
    </row>
    <row r="577" ht="16.5" customHeight="1">
      <c r="B577" s="198"/>
    </row>
    <row r="578" ht="16.5" customHeight="1">
      <c r="B578" s="198"/>
    </row>
    <row r="579" ht="16.5" customHeight="1">
      <c r="B579" s="198"/>
    </row>
    <row r="580" ht="16.5" customHeight="1">
      <c r="B580" s="198"/>
    </row>
    <row r="581" ht="16.5" customHeight="1">
      <c r="B581" s="198"/>
    </row>
    <row r="582" ht="16.5" customHeight="1">
      <c r="B582" s="198"/>
    </row>
    <row r="583" ht="16.5" customHeight="1">
      <c r="B583" s="198"/>
    </row>
    <row r="584" ht="16.5" customHeight="1">
      <c r="B584" s="198"/>
    </row>
    <row r="585" ht="16.5" customHeight="1">
      <c r="B585" s="198"/>
    </row>
    <row r="586" ht="16.5" customHeight="1">
      <c r="B586" s="198"/>
    </row>
    <row r="587" ht="16.5" customHeight="1">
      <c r="B587" s="198"/>
    </row>
    <row r="588" ht="16.5" customHeight="1">
      <c r="B588" s="198"/>
    </row>
    <row r="589" ht="16.5" customHeight="1">
      <c r="B589" s="198"/>
    </row>
    <row r="590" ht="16.5" customHeight="1">
      <c r="B590" s="198"/>
    </row>
    <row r="591" ht="16.5" customHeight="1">
      <c r="B591" s="198"/>
    </row>
    <row r="592" ht="16.5" customHeight="1">
      <c r="B592" s="198"/>
    </row>
    <row r="593" ht="16.5" customHeight="1">
      <c r="B593" s="198"/>
    </row>
    <row r="594" ht="16.5" customHeight="1">
      <c r="B594" s="198"/>
    </row>
    <row r="595" ht="16.5" customHeight="1">
      <c r="B595" s="198"/>
    </row>
    <row r="596" ht="16.5" customHeight="1">
      <c r="B596" s="198"/>
    </row>
    <row r="597" ht="16.5" customHeight="1">
      <c r="B597" s="198"/>
    </row>
    <row r="598" ht="16.5" customHeight="1">
      <c r="B598" s="198"/>
    </row>
    <row r="599" ht="16.5" customHeight="1">
      <c r="B599" s="198"/>
    </row>
    <row r="600" ht="16.5" customHeight="1">
      <c r="B600" s="198"/>
    </row>
    <row r="601" ht="16.5" customHeight="1">
      <c r="B601" s="198"/>
    </row>
    <row r="602" ht="16.5" customHeight="1">
      <c r="B602" s="198"/>
    </row>
    <row r="603" ht="16.5" customHeight="1">
      <c r="B603" s="198"/>
    </row>
    <row r="604" ht="16.5" customHeight="1">
      <c r="B604" s="198"/>
    </row>
    <row r="605" ht="16.5" customHeight="1">
      <c r="B605" s="198"/>
    </row>
    <row r="606" ht="16.5" customHeight="1">
      <c r="B606" s="198"/>
    </row>
    <row r="607" ht="16.5" customHeight="1">
      <c r="B607" s="198"/>
    </row>
    <row r="608" ht="16.5" customHeight="1">
      <c r="B608" s="198"/>
    </row>
    <row r="609" ht="16.5" customHeight="1">
      <c r="B609" s="198"/>
    </row>
    <row r="610" ht="16.5" customHeight="1">
      <c r="B610" s="198"/>
    </row>
    <row r="611" ht="16.5" customHeight="1">
      <c r="B611" s="198"/>
    </row>
    <row r="612" ht="16.5" customHeight="1">
      <c r="B612" s="198"/>
    </row>
    <row r="613" ht="16.5" customHeight="1">
      <c r="B613" s="198"/>
    </row>
    <row r="614" ht="16.5" customHeight="1">
      <c r="B614" s="198"/>
    </row>
    <row r="615" ht="16.5" customHeight="1">
      <c r="B615" s="198"/>
    </row>
    <row r="616" ht="16.5" customHeight="1">
      <c r="B616" s="198"/>
    </row>
    <row r="617" ht="16.5" customHeight="1">
      <c r="B617" s="198"/>
    </row>
    <row r="618" ht="16.5" customHeight="1">
      <c r="B618" s="198"/>
    </row>
    <row r="619" ht="16.5" customHeight="1">
      <c r="B619" s="198"/>
    </row>
    <row r="620" ht="16.5" customHeight="1">
      <c r="B620" s="198"/>
    </row>
    <row r="621" ht="16.5" customHeight="1">
      <c r="B621" s="198"/>
    </row>
    <row r="622" ht="16.5" customHeight="1">
      <c r="B622" s="198"/>
    </row>
    <row r="623" ht="16.5" customHeight="1">
      <c r="B623" s="198"/>
    </row>
    <row r="624" ht="16.5" customHeight="1">
      <c r="B624" s="198"/>
    </row>
    <row r="625" ht="16.5" customHeight="1">
      <c r="B625" s="198"/>
    </row>
    <row r="626" ht="16.5" customHeight="1">
      <c r="B626" s="198"/>
    </row>
    <row r="627" ht="16.5" customHeight="1">
      <c r="B627" s="198"/>
    </row>
    <row r="628" ht="16.5" customHeight="1">
      <c r="B628" s="198"/>
    </row>
    <row r="629" ht="16.5" customHeight="1">
      <c r="B629" s="198"/>
    </row>
    <row r="630" ht="16.5" customHeight="1">
      <c r="B630" s="198"/>
    </row>
    <row r="631" ht="16.5" customHeight="1">
      <c r="B631" s="198"/>
    </row>
    <row r="632" ht="16.5" customHeight="1">
      <c r="B632" s="198"/>
    </row>
    <row r="633" ht="16.5" customHeight="1">
      <c r="B633" s="198"/>
    </row>
    <row r="634" ht="16.5" customHeight="1">
      <c r="B634" s="198"/>
    </row>
    <row r="635" ht="16.5" customHeight="1">
      <c r="B635" s="198"/>
    </row>
    <row r="636" ht="16.5" customHeight="1">
      <c r="B636" s="198"/>
    </row>
    <row r="637" ht="16.5" customHeight="1">
      <c r="B637" s="198"/>
    </row>
    <row r="638" ht="16.5" customHeight="1">
      <c r="B638" s="198"/>
    </row>
    <row r="639" ht="16.5" customHeight="1">
      <c r="B639" s="198"/>
    </row>
    <row r="640" ht="16.5" customHeight="1">
      <c r="B640" s="198"/>
    </row>
    <row r="641" ht="16.5" customHeight="1">
      <c r="B641" s="198"/>
    </row>
    <row r="642" ht="16.5" customHeight="1">
      <c r="B642" s="198"/>
    </row>
    <row r="643" ht="16.5" customHeight="1">
      <c r="B643" s="198"/>
    </row>
    <row r="644" ht="16.5" customHeight="1">
      <c r="B644" s="198"/>
    </row>
    <row r="645" ht="16.5" customHeight="1">
      <c r="B645" s="198"/>
    </row>
    <row r="646" ht="16.5" customHeight="1">
      <c r="B646" s="198"/>
    </row>
    <row r="647" ht="16.5" customHeight="1">
      <c r="B647" s="198"/>
    </row>
    <row r="648" ht="16.5" customHeight="1">
      <c r="B648" s="198"/>
    </row>
    <row r="649" ht="16.5" customHeight="1">
      <c r="B649" s="198"/>
    </row>
    <row r="650" ht="16.5" customHeight="1">
      <c r="B650" s="198"/>
    </row>
    <row r="651" ht="16.5" customHeight="1">
      <c r="B651" s="198"/>
    </row>
    <row r="652" ht="16.5" customHeight="1">
      <c r="B652" s="198"/>
    </row>
    <row r="653" ht="16.5" customHeight="1">
      <c r="B653" s="198"/>
    </row>
    <row r="654" ht="16.5" customHeight="1">
      <c r="B654" s="198"/>
    </row>
    <row r="655" ht="16.5" customHeight="1">
      <c r="B655" s="198"/>
    </row>
    <row r="656" ht="16.5" customHeight="1">
      <c r="B656" s="198"/>
    </row>
    <row r="657" ht="16.5" customHeight="1">
      <c r="B657" s="198"/>
    </row>
    <row r="658" ht="16.5" customHeight="1">
      <c r="B658" s="198"/>
    </row>
    <row r="659" ht="16.5" customHeight="1">
      <c r="B659" s="198"/>
    </row>
    <row r="660" ht="16.5" customHeight="1">
      <c r="B660" s="198"/>
    </row>
    <row r="661" ht="16.5" customHeight="1">
      <c r="B661" s="198"/>
    </row>
    <row r="662" ht="16.5" customHeight="1">
      <c r="B662" s="198"/>
    </row>
    <row r="663" ht="16.5" customHeight="1">
      <c r="B663" s="198"/>
    </row>
    <row r="664" ht="16.5" customHeight="1">
      <c r="B664" s="198"/>
    </row>
    <row r="665" ht="16.5" customHeight="1">
      <c r="B665" s="198"/>
    </row>
    <row r="666" ht="16.5" customHeight="1">
      <c r="B666" s="198"/>
    </row>
    <row r="667" ht="16.5" customHeight="1">
      <c r="B667" s="198"/>
    </row>
    <row r="668" ht="16.5" customHeight="1">
      <c r="B668" s="198"/>
    </row>
    <row r="669" ht="16.5" customHeight="1">
      <c r="B669" s="198"/>
    </row>
    <row r="670" ht="16.5" customHeight="1">
      <c r="B670" s="198"/>
    </row>
    <row r="671" ht="16.5" customHeight="1">
      <c r="B671" s="198"/>
    </row>
    <row r="672" ht="16.5" customHeight="1">
      <c r="B672" s="198"/>
    </row>
    <row r="673" ht="16.5" customHeight="1">
      <c r="B673" s="198"/>
    </row>
    <row r="674" ht="16.5" customHeight="1">
      <c r="B674" s="198"/>
    </row>
    <row r="675" ht="16.5" customHeight="1">
      <c r="B675" s="198"/>
    </row>
    <row r="676" ht="16.5" customHeight="1">
      <c r="B676" s="198"/>
    </row>
    <row r="677" ht="16.5" customHeight="1">
      <c r="B677" s="198"/>
    </row>
    <row r="678" ht="16.5" customHeight="1">
      <c r="B678" s="198"/>
    </row>
    <row r="679" ht="16.5" customHeight="1">
      <c r="B679" s="198"/>
    </row>
    <row r="680" ht="16.5" customHeight="1">
      <c r="B680" s="198"/>
    </row>
    <row r="681" ht="16.5" customHeight="1">
      <c r="B681" s="198"/>
    </row>
    <row r="682" ht="16.5" customHeight="1">
      <c r="B682" s="198"/>
    </row>
    <row r="683" ht="16.5" customHeight="1">
      <c r="B683" s="198"/>
    </row>
    <row r="684" ht="16.5" customHeight="1">
      <c r="B684" s="198"/>
    </row>
    <row r="685" ht="16.5" customHeight="1">
      <c r="B685" s="198"/>
    </row>
    <row r="686" ht="16.5" customHeight="1">
      <c r="B686" s="198"/>
    </row>
    <row r="687" ht="16.5" customHeight="1">
      <c r="B687" s="198"/>
    </row>
    <row r="688" ht="16.5" customHeight="1">
      <c r="B688" s="198"/>
    </row>
    <row r="689" ht="16.5" customHeight="1">
      <c r="B689" s="198"/>
    </row>
    <row r="690" ht="16.5" customHeight="1">
      <c r="B690" s="198"/>
    </row>
    <row r="691" ht="16.5" customHeight="1">
      <c r="B691" s="198"/>
    </row>
    <row r="692" ht="16.5" customHeight="1">
      <c r="B692" s="198"/>
    </row>
    <row r="693" ht="16.5" customHeight="1">
      <c r="B693" s="198"/>
    </row>
    <row r="694" ht="16.5" customHeight="1">
      <c r="B694" s="198"/>
    </row>
    <row r="695" ht="16.5" customHeight="1">
      <c r="B695" s="198"/>
    </row>
    <row r="696" ht="16.5" customHeight="1">
      <c r="B696" s="198"/>
    </row>
    <row r="697" ht="16.5" customHeight="1">
      <c r="B697" s="198"/>
    </row>
    <row r="698" ht="16.5" customHeight="1">
      <c r="B698" s="198"/>
    </row>
    <row r="699" ht="16.5" customHeight="1">
      <c r="B699" s="198"/>
    </row>
    <row r="700" ht="16.5" customHeight="1">
      <c r="B700" s="198"/>
    </row>
    <row r="701" ht="16.5" customHeight="1">
      <c r="B701" s="198"/>
    </row>
    <row r="702" ht="16.5" customHeight="1">
      <c r="B702" s="198"/>
    </row>
    <row r="703" ht="16.5" customHeight="1">
      <c r="B703" s="198"/>
    </row>
    <row r="704" ht="16.5" customHeight="1">
      <c r="B704" s="198"/>
    </row>
    <row r="705" ht="16.5" customHeight="1">
      <c r="B705" s="198"/>
    </row>
    <row r="706" ht="16.5" customHeight="1">
      <c r="B706" s="198"/>
    </row>
    <row r="707" ht="16.5" customHeight="1">
      <c r="B707" s="198"/>
    </row>
    <row r="708" ht="16.5" customHeight="1">
      <c r="B708" s="198"/>
    </row>
    <row r="709" ht="16.5" customHeight="1">
      <c r="B709" s="198"/>
    </row>
    <row r="710" ht="16.5" customHeight="1">
      <c r="B710" s="198"/>
    </row>
    <row r="711" ht="16.5" customHeight="1">
      <c r="B711" s="198"/>
    </row>
    <row r="712" ht="16.5" customHeight="1">
      <c r="B712" s="198"/>
    </row>
    <row r="713" ht="16.5" customHeight="1">
      <c r="B713" s="198"/>
    </row>
    <row r="714" ht="16.5" customHeight="1">
      <c r="B714" s="198"/>
    </row>
    <row r="715" ht="16.5" customHeight="1">
      <c r="B715" s="198"/>
    </row>
    <row r="716" ht="16.5" customHeight="1">
      <c r="B716" s="198"/>
    </row>
    <row r="717" ht="16.5" customHeight="1">
      <c r="B717" s="198"/>
    </row>
    <row r="718" ht="16.5" customHeight="1">
      <c r="B718" s="198"/>
    </row>
    <row r="719" ht="16.5" customHeight="1">
      <c r="B719" s="198"/>
    </row>
    <row r="720" ht="16.5" customHeight="1">
      <c r="B720" s="198"/>
    </row>
    <row r="721" ht="16.5" customHeight="1">
      <c r="B721" s="198"/>
    </row>
    <row r="722" ht="16.5" customHeight="1">
      <c r="B722" s="198"/>
    </row>
    <row r="723" ht="16.5" customHeight="1">
      <c r="B723" s="198"/>
    </row>
    <row r="724" ht="16.5" customHeight="1">
      <c r="B724" s="198"/>
    </row>
    <row r="725" ht="16.5" customHeight="1">
      <c r="B725" s="198"/>
    </row>
    <row r="726" ht="16.5" customHeight="1">
      <c r="B726" s="198"/>
    </row>
    <row r="727" ht="16.5" customHeight="1">
      <c r="B727" s="198"/>
    </row>
    <row r="728" ht="16.5" customHeight="1">
      <c r="B728" s="198"/>
    </row>
    <row r="729" ht="16.5" customHeight="1">
      <c r="B729" s="198"/>
    </row>
    <row r="730" ht="16.5" customHeight="1">
      <c r="B730" s="198"/>
    </row>
    <row r="731" ht="16.5" customHeight="1">
      <c r="B731" s="198"/>
    </row>
    <row r="732" ht="16.5" customHeight="1">
      <c r="B732" s="198"/>
    </row>
    <row r="733" ht="16.5" customHeight="1">
      <c r="B733" s="198"/>
    </row>
    <row r="734" ht="16.5" customHeight="1">
      <c r="B734" s="198"/>
    </row>
    <row r="735" ht="16.5" customHeight="1">
      <c r="B735" s="198"/>
    </row>
    <row r="736" ht="16.5" customHeight="1">
      <c r="B736" s="198"/>
    </row>
    <row r="737" ht="16.5" customHeight="1">
      <c r="B737" s="198"/>
    </row>
    <row r="738" ht="16.5" customHeight="1">
      <c r="B738" s="198"/>
    </row>
    <row r="739" ht="16.5" customHeight="1">
      <c r="B739" s="198"/>
    </row>
    <row r="740" ht="16.5" customHeight="1">
      <c r="B740" s="198"/>
    </row>
    <row r="741" ht="16.5" customHeight="1">
      <c r="B741" s="198"/>
    </row>
    <row r="742" ht="16.5" customHeight="1">
      <c r="B742" s="198"/>
    </row>
    <row r="743" ht="16.5" customHeight="1">
      <c r="B743" s="198"/>
    </row>
    <row r="744" ht="16.5" customHeight="1">
      <c r="B744" s="198"/>
    </row>
    <row r="745" ht="16.5" customHeight="1">
      <c r="B745" s="198"/>
    </row>
    <row r="746" ht="16.5" customHeight="1">
      <c r="B746" s="198"/>
    </row>
    <row r="747" ht="16.5" customHeight="1">
      <c r="B747" s="198"/>
    </row>
    <row r="748" ht="16.5" customHeight="1">
      <c r="B748" s="198"/>
    </row>
    <row r="749" ht="16.5" customHeight="1">
      <c r="B749" s="198"/>
    </row>
    <row r="750" ht="16.5" customHeight="1">
      <c r="B750" s="198"/>
    </row>
    <row r="751" ht="16.5" customHeight="1">
      <c r="B751" s="198"/>
    </row>
    <row r="752" ht="16.5" customHeight="1">
      <c r="B752" s="198"/>
    </row>
    <row r="753" ht="16.5" customHeight="1">
      <c r="B753" s="198"/>
    </row>
    <row r="754" ht="16.5" customHeight="1">
      <c r="B754" s="198"/>
    </row>
    <row r="755" ht="16.5" customHeight="1">
      <c r="B755" s="198"/>
    </row>
    <row r="756" ht="16.5" customHeight="1">
      <c r="B756" s="198"/>
    </row>
    <row r="757" ht="16.5" customHeight="1">
      <c r="B757" s="198"/>
    </row>
    <row r="758" ht="16.5" customHeight="1">
      <c r="B758" s="198"/>
    </row>
    <row r="759" ht="16.5" customHeight="1">
      <c r="B759" s="198"/>
    </row>
    <row r="760" ht="16.5" customHeight="1">
      <c r="B760" s="198"/>
    </row>
    <row r="761" ht="16.5" customHeight="1">
      <c r="B761" s="198"/>
    </row>
    <row r="762" ht="16.5" customHeight="1">
      <c r="B762" s="198"/>
    </row>
    <row r="763" ht="16.5" customHeight="1">
      <c r="B763" s="198"/>
    </row>
    <row r="764" ht="16.5" customHeight="1">
      <c r="B764" s="198"/>
    </row>
    <row r="765" ht="16.5" customHeight="1">
      <c r="B765" s="198"/>
    </row>
    <row r="766" ht="16.5" customHeight="1">
      <c r="B766" s="198"/>
    </row>
    <row r="767" ht="16.5" customHeight="1">
      <c r="B767" s="198"/>
    </row>
    <row r="768" ht="16.5" customHeight="1">
      <c r="B768" s="198"/>
    </row>
    <row r="769" ht="16.5" customHeight="1">
      <c r="B769" s="198"/>
    </row>
    <row r="770" ht="16.5" customHeight="1">
      <c r="B770" s="198"/>
    </row>
    <row r="771" ht="16.5" customHeight="1">
      <c r="B771" s="198"/>
    </row>
    <row r="772" ht="16.5" customHeight="1">
      <c r="B772" s="198"/>
    </row>
    <row r="773" ht="16.5" customHeight="1">
      <c r="B773" s="198"/>
    </row>
    <row r="774" ht="16.5" customHeight="1">
      <c r="B774" s="198"/>
    </row>
    <row r="775" ht="16.5" customHeight="1">
      <c r="B775" s="198"/>
    </row>
    <row r="776" ht="16.5" customHeight="1">
      <c r="B776" s="198"/>
    </row>
    <row r="777" ht="16.5" customHeight="1">
      <c r="B777" s="198"/>
    </row>
    <row r="778" ht="16.5" customHeight="1">
      <c r="B778" s="198"/>
    </row>
    <row r="779" ht="16.5" customHeight="1">
      <c r="B779" s="198"/>
    </row>
    <row r="780" ht="16.5" customHeight="1">
      <c r="B780" s="198"/>
    </row>
    <row r="781" ht="16.5" customHeight="1">
      <c r="B781" s="198"/>
    </row>
    <row r="782" ht="16.5" customHeight="1">
      <c r="B782" s="198"/>
    </row>
    <row r="783" ht="16.5" customHeight="1">
      <c r="B783" s="198"/>
    </row>
    <row r="784" ht="16.5" customHeight="1">
      <c r="B784" s="198"/>
    </row>
    <row r="785" ht="16.5" customHeight="1">
      <c r="B785" s="198"/>
    </row>
    <row r="786" ht="16.5" customHeight="1">
      <c r="B786" s="198"/>
    </row>
    <row r="787" ht="16.5" customHeight="1">
      <c r="B787" s="198"/>
    </row>
    <row r="788" ht="16.5" customHeight="1">
      <c r="B788" s="198"/>
    </row>
    <row r="789" ht="16.5" customHeight="1">
      <c r="B789" s="198"/>
    </row>
    <row r="790" ht="16.5" customHeight="1">
      <c r="B790" s="198"/>
    </row>
    <row r="791" ht="16.5" customHeight="1">
      <c r="B791" s="198"/>
    </row>
    <row r="792" ht="16.5" customHeight="1">
      <c r="B792" s="198"/>
    </row>
    <row r="793" ht="16.5" customHeight="1">
      <c r="B793" s="198"/>
    </row>
    <row r="794" ht="16.5" customHeight="1">
      <c r="B794" s="198"/>
    </row>
    <row r="795" ht="16.5" customHeight="1">
      <c r="B795" s="198"/>
    </row>
    <row r="796" ht="16.5" customHeight="1">
      <c r="B796" s="198"/>
    </row>
    <row r="797" ht="16.5" customHeight="1">
      <c r="B797" s="198"/>
    </row>
    <row r="798" ht="16.5" customHeight="1">
      <c r="B798" s="198"/>
    </row>
    <row r="799" ht="16.5" customHeight="1">
      <c r="B799" s="198"/>
    </row>
    <row r="800" ht="16.5" customHeight="1">
      <c r="B800" s="198"/>
    </row>
    <row r="801" ht="16.5" customHeight="1">
      <c r="B801" s="198"/>
    </row>
    <row r="802" ht="16.5" customHeight="1">
      <c r="B802" s="198"/>
    </row>
    <row r="803" ht="16.5" customHeight="1">
      <c r="B803" s="198"/>
    </row>
    <row r="804" ht="16.5" customHeight="1">
      <c r="B804" s="198"/>
    </row>
    <row r="805" ht="16.5" customHeight="1">
      <c r="B805" s="198"/>
    </row>
    <row r="806" ht="16.5" customHeight="1">
      <c r="B806" s="198"/>
    </row>
    <row r="807" ht="16.5" customHeight="1">
      <c r="B807" s="198"/>
    </row>
    <row r="808" ht="16.5" customHeight="1">
      <c r="B808" s="198"/>
    </row>
    <row r="809" ht="16.5" customHeight="1">
      <c r="B809" s="198"/>
    </row>
    <row r="810" ht="16.5" customHeight="1">
      <c r="B810" s="198"/>
    </row>
    <row r="811" ht="16.5" customHeight="1">
      <c r="B811" s="198"/>
    </row>
    <row r="812" ht="16.5" customHeight="1">
      <c r="B812" s="198"/>
    </row>
    <row r="813" ht="16.5" customHeight="1">
      <c r="B813" s="198"/>
    </row>
    <row r="814" ht="16.5" customHeight="1">
      <c r="B814" s="198"/>
    </row>
    <row r="815" ht="16.5" customHeight="1">
      <c r="B815" s="198"/>
    </row>
    <row r="816" ht="16.5" customHeight="1">
      <c r="B816" s="198"/>
    </row>
    <row r="817" ht="16.5" customHeight="1">
      <c r="B817" s="198"/>
    </row>
    <row r="818" ht="16.5" customHeight="1">
      <c r="B818" s="198"/>
    </row>
    <row r="819" ht="16.5" customHeight="1">
      <c r="B819" s="198"/>
    </row>
    <row r="820" ht="16.5" customHeight="1">
      <c r="B820" s="198"/>
    </row>
    <row r="821" ht="16.5" customHeight="1">
      <c r="B821" s="198"/>
    </row>
    <row r="822" ht="16.5" customHeight="1">
      <c r="B822" s="198"/>
    </row>
    <row r="823" ht="16.5" customHeight="1">
      <c r="B823" s="198"/>
    </row>
    <row r="824" ht="16.5" customHeight="1">
      <c r="B824" s="198"/>
    </row>
    <row r="825" ht="16.5" customHeight="1">
      <c r="B825" s="198"/>
    </row>
    <row r="826" ht="16.5" customHeight="1">
      <c r="B826" s="198"/>
    </row>
    <row r="827" ht="16.5" customHeight="1">
      <c r="B827" s="198"/>
    </row>
    <row r="828" ht="16.5" customHeight="1">
      <c r="B828" s="198"/>
    </row>
    <row r="829" ht="16.5" customHeight="1">
      <c r="B829" s="198"/>
    </row>
    <row r="830" ht="16.5" customHeight="1">
      <c r="B830" s="198"/>
    </row>
    <row r="831" ht="16.5" customHeight="1">
      <c r="B831" s="198"/>
    </row>
    <row r="832" ht="16.5" customHeight="1">
      <c r="B832" s="198"/>
    </row>
    <row r="833" ht="16.5" customHeight="1">
      <c r="B833" s="198"/>
    </row>
    <row r="834" ht="16.5" customHeight="1">
      <c r="B834" s="198"/>
    </row>
    <row r="835" ht="16.5" customHeight="1">
      <c r="B835" s="198"/>
    </row>
    <row r="836" ht="16.5" customHeight="1">
      <c r="B836" s="198"/>
    </row>
    <row r="837" ht="16.5" customHeight="1">
      <c r="B837" s="198"/>
    </row>
    <row r="838" ht="16.5" customHeight="1">
      <c r="B838" s="198"/>
    </row>
    <row r="839" ht="16.5" customHeight="1">
      <c r="B839" s="198"/>
    </row>
    <row r="840" ht="16.5" customHeight="1">
      <c r="B840" s="198"/>
    </row>
    <row r="841" ht="16.5" customHeight="1">
      <c r="B841" s="198"/>
    </row>
    <row r="842" ht="16.5" customHeight="1">
      <c r="B842" s="198"/>
    </row>
    <row r="843" ht="16.5" customHeight="1">
      <c r="B843" s="198"/>
    </row>
    <row r="844" ht="16.5" customHeight="1">
      <c r="B844" s="198"/>
    </row>
    <row r="845" ht="16.5" customHeight="1">
      <c r="B845" s="198"/>
    </row>
    <row r="846" ht="16.5" customHeight="1">
      <c r="B846" s="198"/>
    </row>
    <row r="847" ht="16.5" customHeight="1">
      <c r="B847" s="198"/>
    </row>
    <row r="848" ht="16.5" customHeight="1">
      <c r="B848" s="198"/>
    </row>
    <row r="849" ht="16.5" customHeight="1">
      <c r="B849" s="198"/>
    </row>
    <row r="850" ht="16.5" customHeight="1">
      <c r="B850" s="198"/>
    </row>
    <row r="851" ht="16.5" customHeight="1">
      <c r="B851" s="198"/>
    </row>
    <row r="852" ht="16.5" customHeight="1">
      <c r="B852" s="198"/>
    </row>
    <row r="853" ht="16.5" customHeight="1">
      <c r="B853" s="198"/>
    </row>
    <row r="854" ht="16.5" customHeight="1">
      <c r="B854" s="198"/>
    </row>
    <row r="855" ht="16.5" customHeight="1">
      <c r="B855" s="198"/>
    </row>
    <row r="856" ht="16.5" customHeight="1">
      <c r="B856" s="198"/>
    </row>
    <row r="857" ht="16.5" customHeight="1">
      <c r="B857" s="198"/>
    </row>
    <row r="858" ht="16.5" customHeight="1">
      <c r="B858" s="198"/>
    </row>
    <row r="859" ht="16.5" customHeight="1">
      <c r="B859" s="198"/>
    </row>
    <row r="860" ht="16.5" customHeight="1">
      <c r="B860" s="198"/>
    </row>
    <row r="861" ht="16.5" customHeight="1">
      <c r="B861" s="198"/>
    </row>
    <row r="862" ht="16.5" customHeight="1">
      <c r="B862" s="198"/>
    </row>
    <row r="863" ht="16.5" customHeight="1">
      <c r="B863" s="198"/>
    </row>
    <row r="864" ht="16.5" customHeight="1">
      <c r="B864" s="198"/>
    </row>
    <row r="865" ht="16.5" customHeight="1">
      <c r="B865" s="198"/>
    </row>
    <row r="866" ht="16.5" customHeight="1">
      <c r="B866" s="198"/>
    </row>
    <row r="867" ht="16.5" customHeight="1">
      <c r="B867" s="198"/>
    </row>
    <row r="868" ht="16.5" customHeight="1">
      <c r="B868" s="198"/>
    </row>
    <row r="869" ht="16.5" customHeight="1">
      <c r="B869" s="198"/>
    </row>
    <row r="870" ht="16.5" customHeight="1">
      <c r="B870" s="198"/>
    </row>
    <row r="871" ht="16.5" customHeight="1">
      <c r="B871" s="198"/>
    </row>
    <row r="872" ht="16.5" customHeight="1">
      <c r="B872" s="198"/>
    </row>
    <row r="873" ht="16.5" customHeight="1">
      <c r="B873" s="198"/>
    </row>
    <row r="874" ht="16.5" customHeight="1">
      <c r="B874" s="198"/>
    </row>
    <row r="875" ht="16.5" customHeight="1">
      <c r="B875" s="198"/>
    </row>
    <row r="876" ht="16.5" customHeight="1">
      <c r="B876" s="198"/>
    </row>
    <row r="877" ht="16.5" customHeight="1">
      <c r="B877" s="198"/>
    </row>
    <row r="878" ht="16.5" customHeight="1">
      <c r="B878" s="198"/>
    </row>
    <row r="879" ht="16.5" customHeight="1">
      <c r="B879" s="198"/>
    </row>
    <row r="880" ht="16.5" customHeight="1">
      <c r="B880" s="198"/>
    </row>
    <row r="881" ht="16.5" customHeight="1">
      <c r="B881" s="198"/>
    </row>
    <row r="882" ht="16.5" customHeight="1">
      <c r="B882" s="198"/>
    </row>
    <row r="883" ht="16.5" customHeight="1">
      <c r="B883" s="198"/>
    </row>
    <row r="884" ht="16.5" customHeight="1">
      <c r="B884" s="198"/>
    </row>
    <row r="885" ht="16.5" customHeight="1">
      <c r="B885" s="198"/>
    </row>
    <row r="886" ht="16.5" customHeight="1">
      <c r="B886" s="198"/>
    </row>
    <row r="887" ht="16.5" customHeight="1">
      <c r="B887" s="198"/>
    </row>
    <row r="888" ht="16.5" customHeight="1">
      <c r="B888" s="198"/>
    </row>
    <row r="889" ht="16.5" customHeight="1">
      <c r="B889" s="198"/>
    </row>
    <row r="890" ht="16.5" customHeight="1">
      <c r="B890" s="198"/>
    </row>
    <row r="891" ht="16.5" customHeight="1">
      <c r="B891" s="198"/>
    </row>
    <row r="892" ht="16.5" customHeight="1">
      <c r="B892" s="198"/>
    </row>
    <row r="893" ht="16.5" customHeight="1">
      <c r="B893" s="198"/>
    </row>
    <row r="894" ht="16.5" customHeight="1">
      <c r="B894" s="198"/>
    </row>
    <row r="895" ht="16.5" customHeight="1">
      <c r="B895" s="198"/>
    </row>
    <row r="896" ht="16.5" customHeight="1">
      <c r="B896" s="198"/>
    </row>
    <row r="897" ht="16.5" customHeight="1">
      <c r="B897" s="198"/>
    </row>
    <row r="898" ht="16.5" customHeight="1">
      <c r="B898" s="198"/>
    </row>
    <row r="899" ht="16.5" customHeight="1">
      <c r="B899" s="198"/>
    </row>
    <row r="900" ht="16.5" customHeight="1">
      <c r="B900" s="198"/>
    </row>
    <row r="901" ht="16.5" customHeight="1">
      <c r="B901" s="198"/>
    </row>
    <row r="902" ht="16.5" customHeight="1">
      <c r="B902" s="198"/>
    </row>
    <row r="903" ht="16.5" customHeight="1">
      <c r="B903" s="198"/>
    </row>
    <row r="904" ht="16.5" customHeight="1">
      <c r="B904" s="198"/>
    </row>
    <row r="905" ht="16.5" customHeight="1">
      <c r="B905" s="198"/>
    </row>
    <row r="906" ht="16.5" customHeight="1">
      <c r="B906" s="198"/>
    </row>
    <row r="907" ht="16.5" customHeight="1">
      <c r="B907" s="198"/>
    </row>
    <row r="908" ht="16.5" customHeight="1">
      <c r="B908" s="198"/>
    </row>
    <row r="909" ht="16.5" customHeight="1">
      <c r="B909" s="198"/>
    </row>
    <row r="910" ht="16.5" customHeight="1">
      <c r="B910" s="198"/>
    </row>
    <row r="911" ht="16.5" customHeight="1">
      <c r="B911" s="198"/>
    </row>
    <row r="912" ht="16.5" customHeight="1">
      <c r="B912" s="198"/>
    </row>
    <row r="913" ht="16.5" customHeight="1">
      <c r="B913" s="198"/>
    </row>
    <row r="914" ht="16.5" customHeight="1">
      <c r="B914" s="198"/>
    </row>
    <row r="915" ht="16.5" customHeight="1">
      <c r="B915" s="198"/>
    </row>
    <row r="916" ht="16.5" customHeight="1">
      <c r="B916" s="198"/>
    </row>
    <row r="917" ht="16.5" customHeight="1">
      <c r="B917" s="198"/>
    </row>
    <row r="918" ht="16.5" customHeight="1">
      <c r="B918" s="198"/>
    </row>
    <row r="919" ht="16.5" customHeight="1">
      <c r="B919" s="198"/>
    </row>
    <row r="920" ht="16.5" customHeight="1">
      <c r="B920" s="198"/>
    </row>
    <row r="921" ht="16.5" customHeight="1">
      <c r="B921" s="198"/>
    </row>
    <row r="922" ht="16.5" customHeight="1">
      <c r="B922" s="198"/>
    </row>
    <row r="923" ht="16.5" customHeight="1">
      <c r="B923" s="198"/>
    </row>
    <row r="924" ht="16.5" customHeight="1">
      <c r="B924" s="198"/>
    </row>
    <row r="925" ht="16.5" customHeight="1">
      <c r="B925" s="198"/>
    </row>
    <row r="926" ht="16.5" customHeight="1">
      <c r="B926" s="198"/>
    </row>
    <row r="927" ht="16.5" customHeight="1">
      <c r="B927" s="198"/>
    </row>
    <row r="928" ht="16.5" customHeight="1">
      <c r="B928" s="198"/>
    </row>
    <row r="929" ht="16.5" customHeight="1">
      <c r="B929" s="198"/>
    </row>
    <row r="930" ht="16.5" customHeight="1">
      <c r="B930" s="198"/>
    </row>
    <row r="931" ht="16.5" customHeight="1">
      <c r="B931" s="198"/>
    </row>
    <row r="932" ht="16.5" customHeight="1">
      <c r="B932" s="198"/>
    </row>
    <row r="933" ht="16.5" customHeight="1">
      <c r="B933" s="198"/>
    </row>
    <row r="934" ht="16.5" customHeight="1">
      <c r="B934" s="198"/>
    </row>
    <row r="935" ht="16.5" customHeight="1">
      <c r="B935" s="198"/>
    </row>
    <row r="936" ht="16.5" customHeight="1">
      <c r="B936" s="198"/>
    </row>
    <row r="937" ht="16.5" customHeight="1">
      <c r="B937" s="198"/>
    </row>
    <row r="938" ht="16.5" customHeight="1">
      <c r="B938" s="198"/>
    </row>
    <row r="939" ht="16.5" customHeight="1">
      <c r="B939" s="198"/>
    </row>
    <row r="940" ht="16.5" customHeight="1">
      <c r="B940" s="198"/>
    </row>
    <row r="941" ht="16.5" customHeight="1">
      <c r="B941" s="198"/>
    </row>
    <row r="942" ht="16.5" customHeight="1">
      <c r="B942" s="198"/>
    </row>
    <row r="943" ht="16.5" customHeight="1">
      <c r="B943" s="198"/>
    </row>
    <row r="944" ht="16.5" customHeight="1">
      <c r="B944" s="198"/>
    </row>
    <row r="945" ht="16.5" customHeight="1">
      <c r="B945" s="198"/>
    </row>
    <row r="946" ht="16.5" customHeight="1">
      <c r="B946" s="198"/>
    </row>
    <row r="947" ht="16.5" customHeight="1">
      <c r="B947" s="198"/>
    </row>
    <row r="948" ht="16.5" customHeight="1">
      <c r="B948" s="198"/>
    </row>
    <row r="949" ht="16.5" customHeight="1">
      <c r="B949" s="198"/>
    </row>
    <row r="950" ht="16.5" customHeight="1">
      <c r="B950" s="198"/>
    </row>
    <row r="951" ht="16.5" customHeight="1">
      <c r="B951" s="198"/>
    </row>
    <row r="952" ht="16.5" customHeight="1">
      <c r="B952" s="198"/>
    </row>
    <row r="953" ht="16.5" customHeight="1">
      <c r="B953" s="198"/>
    </row>
    <row r="954" ht="16.5" customHeight="1">
      <c r="B954" s="198"/>
    </row>
    <row r="955" ht="16.5" customHeight="1">
      <c r="B955" s="198"/>
    </row>
    <row r="956" ht="16.5" customHeight="1">
      <c r="B956" s="198"/>
    </row>
    <row r="957" ht="16.5" customHeight="1">
      <c r="B957" s="198"/>
    </row>
    <row r="958" ht="16.5" customHeight="1">
      <c r="B958" s="198"/>
    </row>
    <row r="959" ht="16.5" customHeight="1">
      <c r="B959" s="198"/>
    </row>
    <row r="960" ht="16.5" customHeight="1">
      <c r="B960" s="198"/>
    </row>
    <row r="961" ht="16.5" customHeight="1">
      <c r="B961" s="198"/>
    </row>
    <row r="962" ht="16.5" customHeight="1">
      <c r="B962" s="198"/>
    </row>
    <row r="963" ht="16.5" customHeight="1">
      <c r="B963" s="198"/>
    </row>
    <row r="964" ht="16.5" customHeight="1">
      <c r="B964" s="198"/>
    </row>
    <row r="965" ht="16.5" customHeight="1">
      <c r="B965" s="198"/>
    </row>
    <row r="966" ht="16.5" customHeight="1">
      <c r="B966" s="198"/>
    </row>
    <row r="967" ht="16.5" customHeight="1">
      <c r="B967" s="198"/>
    </row>
    <row r="968" ht="16.5" customHeight="1">
      <c r="B968" s="198"/>
    </row>
    <row r="969" ht="16.5" customHeight="1">
      <c r="B969" s="198"/>
    </row>
    <row r="970" ht="16.5" customHeight="1">
      <c r="B970" s="198"/>
    </row>
    <row r="971" ht="16.5" customHeight="1">
      <c r="B971" s="198"/>
    </row>
    <row r="972" ht="16.5" customHeight="1">
      <c r="B972" s="198"/>
    </row>
    <row r="973" ht="16.5" customHeight="1">
      <c r="B973" s="198"/>
    </row>
    <row r="974" ht="16.5" customHeight="1">
      <c r="B974" s="198"/>
    </row>
    <row r="975" ht="16.5" customHeight="1">
      <c r="B975" s="198"/>
    </row>
    <row r="976" ht="16.5" customHeight="1">
      <c r="B976" s="198"/>
    </row>
    <row r="977" ht="16.5" customHeight="1">
      <c r="B977" s="198"/>
    </row>
    <row r="978" ht="16.5" customHeight="1">
      <c r="B978" s="198"/>
    </row>
    <row r="979" ht="16.5" customHeight="1">
      <c r="B979" s="198"/>
    </row>
    <row r="980" ht="16.5" customHeight="1">
      <c r="B980" s="198"/>
    </row>
    <row r="981" ht="16.5" customHeight="1">
      <c r="B981" s="198"/>
    </row>
    <row r="982" ht="16.5" customHeight="1">
      <c r="B982" s="198"/>
    </row>
    <row r="983" ht="16.5" customHeight="1">
      <c r="B983" s="198"/>
    </row>
    <row r="984" ht="16.5" customHeight="1">
      <c r="B984" s="198"/>
    </row>
    <row r="985" ht="16.5" customHeight="1">
      <c r="B985" s="198"/>
    </row>
    <row r="986" ht="16.5" customHeight="1">
      <c r="B986" s="198"/>
    </row>
    <row r="987" ht="16.5" customHeight="1">
      <c r="B987" s="198"/>
    </row>
    <row r="988" ht="16.5" customHeight="1">
      <c r="B988" s="198"/>
    </row>
    <row r="989" ht="16.5" customHeight="1">
      <c r="B989" s="198"/>
    </row>
    <row r="990" ht="16.5" customHeight="1">
      <c r="B990" s="198"/>
    </row>
    <row r="991" ht="16.5" customHeight="1">
      <c r="B991" s="198"/>
    </row>
    <row r="992" ht="16.5" customHeight="1">
      <c r="B992" s="198"/>
    </row>
    <row r="993" ht="16.5" customHeight="1">
      <c r="B993" s="198"/>
    </row>
    <row r="994" ht="16.5" customHeight="1">
      <c r="B994" s="198"/>
    </row>
    <row r="995" ht="16.5" customHeight="1">
      <c r="B995" s="198"/>
    </row>
    <row r="996" ht="16.5" customHeight="1">
      <c r="B996" s="198"/>
    </row>
    <row r="997" ht="16.5" customHeight="1">
      <c r="B997" s="198"/>
    </row>
    <row r="998" ht="16.5" customHeight="1">
      <c r="B998" s="198"/>
    </row>
    <row r="999" ht="16.5" customHeight="1">
      <c r="B999" s="198"/>
    </row>
    <row r="1000" ht="16.5" customHeight="1">
      <c r="B1000" s="198"/>
    </row>
    <row r="1001" ht="16.5" customHeight="1">
      <c r="B1001" s="198"/>
    </row>
    <row r="1002" ht="16.5" customHeight="1">
      <c r="B1002" s="198"/>
    </row>
    <row r="1003" ht="16.5" customHeight="1">
      <c r="B1003" s="198"/>
    </row>
    <row r="1004" ht="16.5" customHeight="1">
      <c r="B1004" s="198"/>
    </row>
    <row r="1005" ht="16.5" customHeight="1">
      <c r="B1005" s="198"/>
    </row>
    <row r="1006" ht="16.5" customHeight="1">
      <c r="B1006" s="198"/>
    </row>
    <row r="1007" ht="16.5" customHeight="1">
      <c r="B1007" s="198"/>
    </row>
    <row r="1008" ht="16.5" customHeight="1">
      <c r="B1008" s="198"/>
    </row>
    <row r="1009" ht="16.5" customHeight="1">
      <c r="B1009" s="198"/>
    </row>
    <row r="1010" ht="16.5" customHeight="1">
      <c r="B1010" s="198"/>
    </row>
    <row r="1011" ht="16.5" customHeight="1">
      <c r="B1011" s="198"/>
    </row>
    <row r="1012" ht="16.5" customHeight="1">
      <c r="B1012" s="198"/>
    </row>
    <row r="1013" ht="16.5" customHeight="1">
      <c r="B1013" s="198"/>
    </row>
    <row r="1014" ht="16.5" customHeight="1">
      <c r="B1014" s="198"/>
    </row>
    <row r="1015" ht="16.5" customHeight="1">
      <c r="B1015" s="198"/>
    </row>
    <row r="1016" ht="16.5" customHeight="1">
      <c r="B1016" s="198"/>
    </row>
    <row r="1017" ht="16.5" customHeight="1">
      <c r="B1017" s="198"/>
    </row>
    <row r="1018" ht="16.5" customHeight="1">
      <c r="B1018" s="198"/>
    </row>
    <row r="1019" ht="16.5" customHeight="1">
      <c r="B1019" s="198"/>
    </row>
    <row r="1020" ht="16.5" customHeight="1">
      <c r="B1020" s="198"/>
    </row>
  </sheetData>
  <mergeCells count="1">
    <mergeCell ref="I4:L11"/>
  </mergeCells>
  <hyperlinks>
    <hyperlink r:id="rId1" ref="A64"/>
  </hyperlinks>
  <printOptions/>
  <pageMargins bottom="0.75" footer="0.0" header="0.0" left="0.7" right="0.7" top="0.75"/>
  <pageSetup orientation="landscape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89"/>
    <col customWidth="1" min="2" max="2" width="13.67"/>
    <col customWidth="1" min="3" max="4" width="20.22"/>
    <col customWidth="1" min="5" max="5" width="22.56"/>
    <col customWidth="1" min="6" max="6" width="29.78"/>
    <col customWidth="1" min="7" max="7" width="11.56"/>
    <col customWidth="1" min="8" max="9" width="6.78"/>
    <col customWidth="1" min="10" max="10" width="22.89"/>
    <col customWidth="1" min="11" max="26" width="6.78"/>
  </cols>
  <sheetData>
    <row r="1" ht="18.75" customHeight="1">
      <c r="A1" s="200" t="s">
        <v>2</v>
      </c>
      <c r="B1" s="200" t="s">
        <v>1920</v>
      </c>
      <c r="C1" s="200" t="s">
        <v>815</v>
      </c>
      <c r="D1" s="200" t="s">
        <v>814</v>
      </c>
      <c r="E1" s="200" t="s">
        <v>816</v>
      </c>
      <c r="F1" s="200" t="s">
        <v>817</v>
      </c>
      <c r="G1" s="12" t="s">
        <v>1687</v>
      </c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8.75" customHeight="1">
      <c r="A2" s="142">
        <v>1.0</v>
      </c>
      <c r="B2" s="201" t="s">
        <v>1921</v>
      </c>
      <c r="C2" s="201" t="s">
        <v>77</v>
      </c>
      <c r="D2" s="201" t="s">
        <v>77</v>
      </c>
      <c r="E2" s="201" t="s">
        <v>1922</v>
      </c>
      <c r="F2" s="201" t="s">
        <v>1923</v>
      </c>
      <c r="G2" s="12"/>
      <c r="H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8.75" customHeight="1">
      <c r="A3" s="142">
        <v>2.0</v>
      </c>
      <c r="B3" s="202" t="s">
        <v>1924</v>
      </c>
      <c r="C3" s="120" t="s">
        <v>89</v>
      </c>
      <c r="D3" s="120" t="s">
        <v>89</v>
      </c>
      <c r="E3" s="120" t="s">
        <v>1925</v>
      </c>
      <c r="F3" s="120" t="s">
        <v>1926</v>
      </c>
      <c r="G3" s="12"/>
      <c r="H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8.75" customHeight="1">
      <c r="A4" s="142">
        <v>3.0</v>
      </c>
      <c r="B4" s="202" t="s">
        <v>1927</v>
      </c>
      <c r="C4" s="120" t="s">
        <v>101</v>
      </c>
      <c r="D4" s="120" t="s">
        <v>1928</v>
      </c>
      <c r="E4" s="120" t="s">
        <v>1929</v>
      </c>
      <c r="F4" s="120" t="s">
        <v>1930</v>
      </c>
      <c r="G4" s="12"/>
      <c r="H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ht="18.75" customHeight="1">
      <c r="A5" s="142">
        <v>4.0</v>
      </c>
      <c r="B5" s="202" t="s">
        <v>1931</v>
      </c>
      <c r="C5" s="120" t="s">
        <v>113</v>
      </c>
      <c r="D5" s="120" t="s">
        <v>1932</v>
      </c>
      <c r="E5" s="120" t="s">
        <v>1933</v>
      </c>
      <c r="F5" s="120" t="s">
        <v>1934</v>
      </c>
      <c r="G5" s="12"/>
      <c r="H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ht="18.75" customHeight="1">
      <c r="A6" s="142">
        <v>5.0</v>
      </c>
      <c r="B6" s="202" t="s">
        <v>1935</v>
      </c>
      <c r="C6" s="120" t="s">
        <v>125</v>
      </c>
      <c r="D6" s="120" t="s">
        <v>1936</v>
      </c>
      <c r="E6" s="120" t="s">
        <v>1937</v>
      </c>
      <c r="F6" s="120" t="s">
        <v>1938</v>
      </c>
      <c r="G6" s="12"/>
      <c r="H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ht="18.75" customHeight="1">
      <c r="A7" s="142">
        <v>6.0</v>
      </c>
      <c r="B7" s="202" t="s">
        <v>1939</v>
      </c>
      <c r="C7" s="120" t="s">
        <v>136</v>
      </c>
      <c r="D7" s="120" t="s">
        <v>1940</v>
      </c>
      <c r="E7" s="120" t="s">
        <v>1941</v>
      </c>
      <c r="F7" s="120" t="s">
        <v>1942</v>
      </c>
      <c r="G7" s="12"/>
      <c r="H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ht="18.75" customHeight="1">
      <c r="A8" s="142">
        <v>7.0</v>
      </c>
      <c r="B8" s="202" t="s">
        <v>1943</v>
      </c>
      <c r="C8" s="120" t="s">
        <v>148</v>
      </c>
      <c r="D8" s="120" t="s">
        <v>1944</v>
      </c>
      <c r="E8" s="120" t="s">
        <v>1945</v>
      </c>
      <c r="F8" s="120" t="s">
        <v>1946</v>
      </c>
      <c r="G8" s="12"/>
      <c r="H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ht="18.75" customHeight="1">
      <c r="A9" s="142">
        <v>8.0</v>
      </c>
      <c r="B9" s="202" t="s">
        <v>1947</v>
      </c>
      <c r="C9" s="120" t="s">
        <v>159</v>
      </c>
      <c r="D9" s="120" t="s">
        <v>159</v>
      </c>
      <c r="E9" s="120" t="s">
        <v>1948</v>
      </c>
      <c r="F9" s="120" t="s">
        <v>1949</v>
      </c>
      <c r="G9" s="12"/>
      <c r="H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ht="18.75" customHeight="1">
      <c r="A10" s="142">
        <v>9.0</v>
      </c>
      <c r="B10" s="202" t="s">
        <v>1950</v>
      </c>
      <c r="C10" s="120" t="s">
        <v>171</v>
      </c>
      <c r="D10" s="120" t="s">
        <v>171</v>
      </c>
      <c r="E10" s="120" t="s">
        <v>1951</v>
      </c>
      <c r="F10" s="120" t="s">
        <v>1952</v>
      </c>
      <c r="G10" s="12"/>
      <c r="H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ht="18.75" customHeight="1">
      <c r="A11" s="142">
        <v>10.0</v>
      </c>
      <c r="B11" s="202" t="s">
        <v>1953</v>
      </c>
      <c r="C11" s="120" t="s">
        <v>183</v>
      </c>
      <c r="D11" s="120" t="s">
        <v>1954</v>
      </c>
      <c r="E11" s="120" t="s">
        <v>1955</v>
      </c>
      <c r="F11" s="120" t="s">
        <v>1956</v>
      </c>
      <c r="G11" s="12"/>
      <c r="H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ht="18.75" customHeight="1">
      <c r="A12" s="142">
        <v>11.0</v>
      </c>
      <c r="B12" s="202" t="s">
        <v>1957</v>
      </c>
      <c r="C12" s="120" t="s">
        <v>195</v>
      </c>
      <c r="D12" s="120" t="s">
        <v>1958</v>
      </c>
      <c r="E12" s="120" t="s">
        <v>1959</v>
      </c>
      <c r="F12" s="120" t="s">
        <v>1960</v>
      </c>
      <c r="G12" s="12"/>
      <c r="H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ht="18.75" customHeight="1">
      <c r="A13" s="142">
        <v>12.0</v>
      </c>
      <c r="B13" s="202" t="s">
        <v>1961</v>
      </c>
      <c r="C13" s="120" t="s">
        <v>206</v>
      </c>
      <c r="D13" s="120" t="s">
        <v>206</v>
      </c>
      <c r="E13" s="120" t="s">
        <v>1962</v>
      </c>
      <c r="F13" s="120" t="s">
        <v>1963</v>
      </c>
      <c r="G13" s="12"/>
      <c r="H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ht="18.75" customHeight="1">
      <c r="A14" s="142">
        <v>13.0</v>
      </c>
      <c r="B14" s="202" t="s">
        <v>1964</v>
      </c>
      <c r="C14" s="120" t="s">
        <v>218</v>
      </c>
      <c r="D14" s="120" t="s">
        <v>1965</v>
      </c>
      <c r="E14" s="120" t="s">
        <v>1966</v>
      </c>
      <c r="F14" s="120" t="s">
        <v>1967</v>
      </c>
      <c r="G14" s="12"/>
      <c r="H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ht="18.75" customHeight="1">
      <c r="A15" s="142">
        <v>14.0</v>
      </c>
      <c r="B15" s="202" t="s">
        <v>1968</v>
      </c>
      <c r="C15" s="120" t="s">
        <v>230</v>
      </c>
      <c r="D15" s="120" t="s">
        <v>1969</v>
      </c>
      <c r="E15" s="120" t="s">
        <v>1970</v>
      </c>
      <c r="F15" s="120" t="s">
        <v>1971</v>
      </c>
      <c r="G15" s="12"/>
      <c r="H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ht="18.75" customHeight="1">
      <c r="A16" s="142">
        <v>15.0</v>
      </c>
      <c r="B16" s="202" t="s">
        <v>1972</v>
      </c>
      <c r="C16" s="120" t="s">
        <v>241</v>
      </c>
      <c r="D16" s="65" t="s">
        <v>1973</v>
      </c>
      <c r="E16" s="65" t="s">
        <v>1974</v>
      </c>
      <c r="F16" s="65" t="s">
        <v>1975</v>
      </c>
      <c r="G16" s="12"/>
      <c r="H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ht="18.75" customHeight="1">
      <c r="A17" s="142">
        <v>16.0</v>
      </c>
      <c r="B17" s="202" t="s">
        <v>1976</v>
      </c>
      <c r="C17" s="120" t="s">
        <v>252</v>
      </c>
      <c r="D17" s="120" t="s">
        <v>1977</v>
      </c>
      <c r="E17" s="120" t="s">
        <v>1978</v>
      </c>
      <c r="F17" s="120" t="s">
        <v>1979</v>
      </c>
      <c r="G17" s="12"/>
      <c r="H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ht="18.75" customHeight="1">
      <c r="A18" s="142">
        <v>17.0</v>
      </c>
      <c r="B18" s="202" t="s">
        <v>1980</v>
      </c>
      <c r="C18" s="120" t="s">
        <v>264</v>
      </c>
      <c r="D18" s="120" t="s">
        <v>1981</v>
      </c>
      <c r="E18" s="120" t="s">
        <v>1982</v>
      </c>
      <c r="F18" s="120" t="s">
        <v>1983</v>
      </c>
      <c r="G18" s="12"/>
      <c r="H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ht="18.75" customHeight="1">
      <c r="A19" s="142">
        <v>18.0</v>
      </c>
      <c r="B19" s="202" t="s">
        <v>1984</v>
      </c>
      <c r="C19" s="120" t="s">
        <v>276</v>
      </c>
      <c r="D19" s="120" t="s">
        <v>1985</v>
      </c>
      <c r="E19" s="120" t="s">
        <v>1986</v>
      </c>
      <c r="F19" s="120" t="s">
        <v>1987</v>
      </c>
      <c r="G19" s="12"/>
      <c r="H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ht="18.75" customHeight="1">
      <c r="A20" s="142">
        <v>19.0</v>
      </c>
      <c r="B20" s="202" t="s">
        <v>1988</v>
      </c>
      <c r="C20" s="120" t="s">
        <v>287</v>
      </c>
      <c r="D20" s="120" t="s">
        <v>1989</v>
      </c>
      <c r="E20" s="120" t="s">
        <v>1990</v>
      </c>
      <c r="F20" s="120" t="s">
        <v>1991</v>
      </c>
      <c r="G20" s="12"/>
      <c r="H20" s="4" t="s">
        <v>1992</v>
      </c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ht="18.75" customHeight="1">
      <c r="A21" s="142">
        <v>20.0</v>
      </c>
      <c r="B21" s="202" t="s">
        <v>1993</v>
      </c>
      <c r="C21" s="120" t="s">
        <v>298</v>
      </c>
      <c r="D21" s="120" t="s">
        <v>1994</v>
      </c>
      <c r="E21" s="120" t="s">
        <v>1995</v>
      </c>
      <c r="F21" s="120" t="s">
        <v>1996</v>
      </c>
      <c r="G21" s="12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ht="18.75" customHeight="1">
      <c r="A22" s="142">
        <v>21.0</v>
      </c>
      <c r="B22" s="120" t="s">
        <v>1997</v>
      </c>
      <c r="C22" s="120" t="s">
        <v>308</v>
      </c>
      <c r="D22" s="120" t="s">
        <v>1998</v>
      </c>
      <c r="E22" s="120" t="s">
        <v>1999</v>
      </c>
      <c r="F22" s="120" t="s">
        <v>2000</v>
      </c>
      <c r="G22" s="12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ht="18.75" customHeight="1">
      <c r="A23" s="142">
        <v>22.0</v>
      </c>
      <c r="B23" s="201" t="s">
        <v>2001</v>
      </c>
      <c r="C23" s="203" t="s">
        <v>317</v>
      </c>
      <c r="D23" s="203" t="s">
        <v>2002</v>
      </c>
      <c r="E23" s="201" t="s">
        <v>2003</v>
      </c>
      <c r="F23" s="201" t="s">
        <v>2004</v>
      </c>
      <c r="G23" s="12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ht="18.75" customHeight="1">
      <c r="A24" s="142">
        <v>23.0</v>
      </c>
      <c r="B24" s="201" t="s">
        <v>2005</v>
      </c>
      <c r="C24" s="120" t="s">
        <v>2006</v>
      </c>
      <c r="D24" s="120" t="s">
        <v>2007</v>
      </c>
      <c r="E24" s="201" t="s">
        <v>2008</v>
      </c>
      <c r="F24" s="204" t="s">
        <v>2009</v>
      </c>
      <c r="G24" s="12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ht="18.75" customHeight="1">
      <c r="A25" s="142">
        <v>24.0</v>
      </c>
      <c r="B25" s="201" t="s">
        <v>2010</v>
      </c>
      <c r="C25" s="203" t="s">
        <v>336</v>
      </c>
      <c r="D25" s="205" t="s">
        <v>2011</v>
      </c>
      <c r="E25" s="201" t="s">
        <v>2012</v>
      </c>
      <c r="F25" s="201" t="s">
        <v>2013</v>
      </c>
      <c r="G25" s="12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ht="18.75" customHeight="1">
      <c r="A26" s="142">
        <v>25.0</v>
      </c>
      <c r="B26" s="201" t="s">
        <v>2014</v>
      </c>
      <c r="C26" s="205" t="s">
        <v>345</v>
      </c>
      <c r="D26" s="120" t="s">
        <v>345</v>
      </c>
      <c r="E26" s="201" t="s">
        <v>2015</v>
      </c>
      <c r="F26" s="201" t="s">
        <v>2016</v>
      </c>
      <c r="G26" s="12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ht="18.75" customHeight="1">
      <c r="A27" s="142">
        <v>26.0</v>
      </c>
      <c r="B27" s="201" t="s">
        <v>2017</v>
      </c>
      <c r="C27" s="206" t="s">
        <v>352</v>
      </c>
      <c r="D27" s="120" t="s">
        <v>2018</v>
      </c>
      <c r="E27" s="206" t="s">
        <v>2019</v>
      </c>
      <c r="F27" s="201" t="s">
        <v>2020</v>
      </c>
      <c r="G27" s="7" t="s">
        <v>2021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ht="18.75" customHeight="1">
      <c r="A28" s="142">
        <v>27.0</v>
      </c>
      <c r="B28" s="201" t="s">
        <v>2022</v>
      </c>
      <c r="C28" s="206" t="s">
        <v>360</v>
      </c>
      <c r="D28" s="120" t="s">
        <v>2023</v>
      </c>
      <c r="E28" s="206" t="s">
        <v>2024</v>
      </c>
      <c r="F28" s="120" t="s">
        <v>2025</v>
      </c>
      <c r="G28" s="7" t="s">
        <v>2021</v>
      </c>
      <c r="H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ht="18.75" customHeight="1">
      <c r="A29" s="142">
        <v>28.0</v>
      </c>
      <c r="B29" s="201" t="s">
        <v>2026</v>
      </c>
      <c r="C29" s="206" t="s">
        <v>366</v>
      </c>
      <c r="D29" s="120" t="s">
        <v>2027</v>
      </c>
      <c r="E29" s="206" t="s">
        <v>2028</v>
      </c>
      <c r="F29" s="120" t="s">
        <v>2029</v>
      </c>
      <c r="G29" s="7" t="s">
        <v>2021</v>
      </c>
      <c r="H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ht="18.75" customHeight="1">
      <c r="A30" s="142">
        <v>29.0</v>
      </c>
      <c r="B30" s="201" t="s">
        <v>2030</v>
      </c>
      <c r="C30" s="206" t="s">
        <v>372</v>
      </c>
      <c r="D30" s="120" t="s">
        <v>2031</v>
      </c>
      <c r="E30" s="206" t="s">
        <v>2032</v>
      </c>
      <c r="F30" s="120" t="s">
        <v>2033</v>
      </c>
      <c r="G30" s="7" t="s">
        <v>2021</v>
      </c>
      <c r="H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ht="18.75" customHeight="1">
      <c r="A31" s="142">
        <v>30.0</v>
      </c>
      <c r="B31" s="201" t="s">
        <v>2034</v>
      </c>
      <c r="C31" s="206" t="s">
        <v>377</v>
      </c>
      <c r="D31" s="120" t="s">
        <v>2035</v>
      </c>
      <c r="E31" s="206" t="s">
        <v>2036</v>
      </c>
      <c r="F31" s="120" t="s">
        <v>2037</v>
      </c>
      <c r="G31" s="7" t="s">
        <v>2021</v>
      </c>
      <c r="H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ht="18.75" customHeight="1">
      <c r="A32" s="142">
        <v>31.0</v>
      </c>
      <c r="B32" s="201" t="s">
        <v>2038</v>
      </c>
      <c r="C32" s="206" t="s">
        <v>382</v>
      </c>
      <c r="D32" s="120" t="s">
        <v>2039</v>
      </c>
      <c r="E32" s="206" t="s">
        <v>2040</v>
      </c>
      <c r="F32" s="120" t="s">
        <v>2041</v>
      </c>
      <c r="G32" s="7" t="s">
        <v>2021</v>
      </c>
      <c r="H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ht="16.5" customHeight="1">
      <c r="A33" s="142">
        <v>32.0</v>
      </c>
      <c r="B33" s="201" t="s">
        <v>2042</v>
      </c>
      <c r="C33" s="206" t="s">
        <v>2043</v>
      </c>
      <c r="D33" s="120" t="s">
        <v>2043</v>
      </c>
      <c r="E33" s="206" t="s">
        <v>2044</v>
      </c>
      <c r="F33" s="120" t="s">
        <v>2045</v>
      </c>
      <c r="G33" s="7" t="s">
        <v>1777</v>
      </c>
    </row>
    <row r="34" ht="16.5" customHeight="1">
      <c r="A34" s="142">
        <v>33.0</v>
      </c>
      <c r="B34" s="201" t="s">
        <v>2046</v>
      </c>
      <c r="C34" s="206" t="s">
        <v>2047</v>
      </c>
      <c r="D34" s="120" t="s">
        <v>2047</v>
      </c>
      <c r="E34" s="206" t="s">
        <v>2048</v>
      </c>
      <c r="F34" s="120" t="s">
        <v>2049</v>
      </c>
      <c r="G34" s="7" t="s">
        <v>1777</v>
      </c>
    </row>
    <row r="35" ht="16.5" customHeight="1">
      <c r="A35" s="142">
        <v>34.0</v>
      </c>
      <c r="B35" s="201" t="s">
        <v>2050</v>
      </c>
      <c r="C35" s="206" t="s">
        <v>2051</v>
      </c>
      <c r="D35" s="120" t="s">
        <v>2052</v>
      </c>
      <c r="E35" s="206" t="s">
        <v>2053</v>
      </c>
      <c r="F35" s="120" t="s">
        <v>2054</v>
      </c>
      <c r="G35" s="7" t="s">
        <v>1777</v>
      </c>
    </row>
    <row r="36" ht="16.5" customHeight="1">
      <c r="A36" s="142">
        <v>35.0</v>
      </c>
      <c r="B36" s="207" t="s">
        <v>2055</v>
      </c>
      <c r="C36" s="208" t="s">
        <v>2056</v>
      </c>
      <c r="D36" s="120" t="str">
        <f>IFERROR(__xludf.DUMMYFUNCTION("GOOGLETRANSLATE(C36,""auto"")"),"奧林匹斯之門 1000")</f>
        <v>奧林匹斯之門 1000</v>
      </c>
      <c r="E36" s="208" t="s">
        <v>2057</v>
      </c>
      <c r="F36" s="119" t="s">
        <v>2058</v>
      </c>
      <c r="G36" s="7" t="s">
        <v>1777</v>
      </c>
    </row>
    <row r="37" ht="16.5" customHeight="1">
      <c r="A37" s="142">
        <v>36.0</v>
      </c>
      <c r="B37" s="201" t="s">
        <v>2059</v>
      </c>
      <c r="C37" s="206" t="s">
        <v>2060</v>
      </c>
      <c r="D37" s="120" t="s">
        <v>2061</v>
      </c>
      <c r="E37" s="206" t="s">
        <v>2062</v>
      </c>
      <c r="F37" s="120" t="s">
        <v>2063</v>
      </c>
      <c r="G37" s="7" t="s">
        <v>1777</v>
      </c>
    </row>
    <row r="38" ht="16.5" customHeight="1">
      <c r="A38" s="142">
        <v>37.0</v>
      </c>
      <c r="B38" s="201" t="s">
        <v>2064</v>
      </c>
      <c r="C38" s="206" t="s">
        <v>2065</v>
      </c>
      <c r="D38" s="120" t="s">
        <v>2065</v>
      </c>
      <c r="E38" s="206" t="s">
        <v>2066</v>
      </c>
      <c r="F38" s="120" t="s">
        <v>2067</v>
      </c>
      <c r="G38" s="7" t="s">
        <v>1777</v>
      </c>
    </row>
    <row r="39" ht="16.5" customHeight="1">
      <c r="A39" s="142">
        <v>38.0</v>
      </c>
      <c r="B39" s="207" t="s">
        <v>2068</v>
      </c>
      <c r="C39" s="208" t="s">
        <v>2069</v>
      </c>
      <c r="D39" s="120" t="str">
        <f>IFERROR(__xludf.DUMMYFUNCTION("GOOGLETRANSLATE(C39,""auto"")"),"西部牛仔對決")</f>
        <v>西部牛仔對決</v>
      </c>
      <c r="E39" s="208" t="s">
        <v>2070</v>
      </c>
      <c r="F39" s="119" t="s">
        <v>2071</v>
      </c>
      <c r="G39" s="7" t="s">
        <v>1777</v>
      </c>
    </row>
    <row r="40" ht="16.5" customHeight="1">
      <c r="A40" s="142">
        <v>39.0</v>
      </c>
      <c r="B40" s="201" t="s">
        <v>2072</v>
      </c>
      <c r="C40" s="206" t="s">
        <v>2073</v>
      </c>
      <c r="D40" s="120" t="s">
        <v>2074</v>
      </c>
      <c r="E40" s="206" t="s">
        <v>2075</v>
      </c>
      <c r="F40" s="120" t="s">
        <v>2076</v>
      </c>
      <c r="G40" s="7" t="s">
        <v>1777</v>
      </c>
    </row>
    <row r="41" ht="16.5" customHeight="1">
      <c r="A41" s="142">
        <v>40.0</v>
      </c>
      <c r="B41" s="209" t="s">
        <v>2077</v>
      </c>
      <c r="C41" s="206" t="s">
        <v>2078</v>
      </c>
      <c r="D41" s="120" t="s">
        <v>2079</v>
      </c>
      <c r="E41" s="206" t="s">
        <v>2080</v>
      </c>
      <c r="F41" s="120" t="s">
        <v>2081</v>
      </c>
      <c r="G41" s="7" t="s">
        <v>1777</v>
      </c>
    </row>
    <row r="42" ht="16.5" customHeight="1">
      <c r="A42" s="142">
        <v>41.0</v>
      </c>
      <c r="B42" s="201" t="s">
        <v>2082</v>
      </c>
      <c r="C42" s="206" t="s">
        <v>2083</v>
      </c>
      <c r="D42" s="120" t="s">
        <v>2083</v>
      </c>
      <c r="E42" s="206" t="s">
        <v>2084</v>
      </c>
      <c r="F42" s="120" t="s">
        <v>2085</v>
      </c>
      <c r="G42" s="7" t="s">
        <v>1777</v>
      </c>
    </row>
    <row r="43" ht="16.5" customHeight="1">
      <c r="A43" s="142">
        <v>42.0</v>
      </c>
      <c r="B43" s="201" t="s">
        <v>2086</v>
      </c>
      <c r="C43" s="206" t="s">
        <v>2087</v>
      </c>
      <c r="D43" s="120" t="s">
        <v>2087</v>
      </c>
      <c r="E43" s="206" t="s">
        <v>2088</v>
      </c>
      <c r="F43" s="120" t="s">
        <v>2089</v>
      </c>
      <c r="G43" s="7" t="s">
        <v>1777</v>
      </c>
    </row>
    <row r="44" ht="16.5" customHeight="1">
      <c r="A44" s="142">
        <v>43.0</v>
      </c>
      <c r="B44" s="209" t="s">
        <v>2090</v>
      </c>
      <c r="C44" s="206" t="s">
        <v>2091</v>
      </c>
      <c r="D44" s="120" t="s">
        <v>2092</v>
      </c>
      <c r="E44" s="206" t="s">
        <v>2093</v>
      </c>
      <c r="F44" s="120" t="s">
        <v>2094</v>
      </c>
      <c r="G44" s="7" t="s">
        <v>1777</v>
      </c>
    </row>
    <row r="45" ht="16.5" customHeight="1">
      <c r="A45" s="142">
        <v>44.0</v>
      </c>
      <c r="B45" s="201" t="s">
        <v>2095</v>
      </c>
      <c r="C45" s="206" t="s">
        <v>2096</v>
      </c>
      <c r="D45" s="120" t="s">
        <v>2097</v>
      </c>
      <c r="E45" s="206" t="s">
        <v>2098</v>
      </c>
      <c r="F45" s="120" t="s">
        <v>2099</v>
      </c>
      <c r="G45" s="7" t="s">
        <v>1777</v>
      </c>
    </row>
    <row r="46" ht="16.5" customHeight="1">
      <c r="A46" s="142">
        <v>45.0</v>
      </c>
      <c r="B46" s="207" t="s">
        <v>2100</v>
      </c>
      <c r="C46" s="208" t="s">
        <v>2101</v>
      </c>
      <c r="D46" s="120" t="str">
        <f>IFERROR(__xludf.DUMMYFUNCTION("GOOGLETRANSLATE(C46,""auto"")"),"糖果罐派對")</f>
        <v>糖果罐派對</v>
      </c>
      <c r="E46" s="208" t="s">
        <v>2102</v>
      </c>
      <c r="F46" s="119" t="s">
        <v>2103</v>
      </c>
      <c r="G46" s="7" t="s">
        <v>1777</v>
      </c>
    </row>
    <row r="47" ht="16.5" customHeight="1">
      <c r="A47" s="142">
        <v>46.0</v>
      </c>
      <c r="B47" s="207" t="s">
        <v>2104</v>
      </c>
      <c r="C47" s="208" t="s">
        <v>2105</v>
      </c>
      <c r="D47" s="120" t="str">
        <f>IFERROR(__xludf.DUMMYFUNCTION("GOOGLETRANSLATE(C47,""auto"")"),"聖雄李舜臣")</f>
        <v>聖雄李舜臣</v>
      </c>
      <c r="E47" s="208" t="s">
        <v>2106</v>
      </c>
      <c r="F47" s="119" t="s">
        <v>2107</v>
      </c>
      <c r="G47" s="7" t="s">
        <v>1777</v>
      </c>
    </row>
    <row r="48" ht="16.5" customHeight="1">
      <c r="A48" s="142">
        <v>47.0</v>
      </c>
      <c r="B48" s="207" t="s">
        <v>2108</v>
      </c>
      <c r="C48" s="208" t="s">
        <v>2109</v>
      </c>
      <c r="D48" s="120" t="str">
        <f>IFERROR(__xludf.DUMMYFUNCTION("GOOGLETRANSLATE(C48,""auto"")"),"極速糖果聖誕")</f>
        <v>極速糖果聖誕</v>
      </c>
      <c r="E48" s="208" t="s">
        <v>2110</v>
      </c>
      <c r="F48" s="119" t="s">
        <v>2111</v>
      </c>
      <c r="G48" s="7" t="s">
        <v>1777</v>
      </c>
    </row>
    <row r="49" ht="16.5" customHeight="1">
      <c r="A49" s="142">
        <v>48.0</v>
      </c>
      <c r="B49" s="209" t="s">
        <v>2112</v>
      </c>
      <c r="C49" s="206" t="s">
        <v>2113</v>
      </c>
      <c r="D49" s="120" t="s">
        <v>2114</v>
      </c>
      <c r="E49" s="206" t="s">
        <v>2115</v>
      </c>
      <c r="F49" s="120" t="s">
        <v>2116</v>
      </c>
      <c r="G49" s="7" t="s">
        <v>1777</v>
      </c>
    </row>
    <row r="50" ht="16.5" customHeight="1">
      <c r="A50" s="142">
        <v>49.0</v>
      </c>
      <c r="B50" s="201" t="s">
        <v>2117</v>
      </c>
      <c r="C50" s="206" t="s">
        <v>2118</v>
      </c>
      <c r="D50" s="120" t="s">
        <v>2119</v>
      </c>
      <c r="E50" s="206" t="s">
        <v>2120</v>
      </c>
      <c r="F50" s="120" t="s">
        <v>2121</v>
      </c>
      <c r="G50" s="7" t="s">
        <v>1777</v>
      </c>
    </row>
    <row r="51" ht="16.5" customHeight="1">
      <c r="A51" s="142">
        <v>50.0</v>
      </c>
      <c r="B51" s="207" t="s">
        <v>2122</v>
      </c>
      <c r="C51" s="208" t="s">
        <v>2123</v>
      </c>
      <c r="D51" s="120" t="str">
        <f>IFERROR(__xludf.DUMMYFUNCTION("GOOGLETRANSLATE(C51,""auto"")"),"糖果閃電")</f>
        <v>糖果閃電</v>
      </c>
      <c r="E51" s="208" t="s">
        <v>2124</v>
      </c>
      <c r="F51" s="119" t="s">
        <v>2125</v>
      </c>
      <c r="G51" s="7" t="s">
        <v>1777</v>
      </c>
    </row>
    <row r="52" ht="16.5" customHeight="1">
      <c r="A52" s="142">
        <v>51.0</v>
      </c>
      <c r="B52" s="201" t="s">
        <v>2126</v>
      </c>
      <c r="C52" s="208" t="s">
        <v>2127</v>
      </c>
      <c r="D52" s="208" t="s">
        <v>2127</v>
      </c>
      <c r="E52" s="206" t="s">
        <v>2128</v>
      </c>
      <c r="F52" s="119" t="s">
        <v>2129</v>
      </c>
      <c r="G52" s="7" t="s">
        <v>1777</v>
      </c>
    </row>
    <row r="53" ht="16.5" customHeight="1">
      <c r="A53" s="142">
        <v>52.0</v>
      </c>
      <c r="B53" s="201" t="s">
        <v>2130</v>
      </c>
      <c r="C53" s="208" t="s">
        <v>2131</v>
      </c>
      <c r="D53" s="120" t="str">
        <f>IFERROR(__xludf.DUMMYFUNCTION("GOOGLETRANSLATE(C53,""auto"")"),"5金兔 Megaways")</f>
        <v>5金兔 Megaways</v>
      </c>
      <c r="E53" s="206" t="s">
        <v>2132</v>
      </c>
      <c r="F53" s="119" t="s">
        <v>2133</v>
      </c>
      <c r="G53" s="7" t="s">
        <v>1777</v>
      </c>
    </row>
    <row r="54" ht="16.5" customHeight="1">
      <c r="A54" s="142">
        <v>53.0</v>
      </c>
      <c r="B54" s="201" t="s">
        <v>2134</v>
      </c>
      <c r="C54" s="208" t="s">
        <v>2135</v>
      </c>
      <c r="D54" s="120" t="str">
        <f>IFERROR(__xludf.DUMMYFUNCTION("GOOGLETRANSLATE(C54,""auto"")"),"迦多鐸卡之怒")</f>
        <v>迦多鐸卡之怒</v>
      </c>
      <c r="E54" s="206" t="s">
        <v>2136</v>
      </c>
      <c r="F54" s="119" t="s">
        <v>2137</v>
      </c>
      <c r="G54" s="7" t="s">
        <v>1777</v>
      </c>
    </row>
    <row r="55" ht="16.5" customHeight="1">
      <c r="A55" s="142">
        <v>54.0</v>
      </c>
      <c r="B55" s="201" t="s">
        <v>2138</v>
      </c>
      <c r="C55" s="208" t="s">
        <v>2139</v>
      </c>
      <c r="D55" s="120" t="str">
        <f>IFERROR(__xludf.DUMMYFUNCTION("GOOGLETRANSLATE(C55,""auto"")"),"賽亞狂熱")</f>
        <v>賽亞狂熱</v>
      </c>
      <c r="E55" s="206" t="s">
        <v>2140</v>
      </c>
      <c r="F55" s="119" t="s">
        <v>2141</v>
      </c>
      <c r="G55" s="7" t="s">
        <v>1777</v>
      </c>
    </row>
    <row r="56" ht="16.5" customHeight="1">
      <c r="A56" s="142">
        <v>55.0</v>
      </c>
      <c r="B56" s="201" t="s">
        <v>2142</v>
      </c>
      <c r="C56" s="208" t="s">
        <v>2143</v>
      </c>
      <c r="D56" s="120" t="str">
        <f>IFERROR(__xludf.DUMMYFUNCTION("GOOGLETRANSLATE(C56,""auto"")"),"阿茲特克財寶")</f>
        <v>阿茲特克財寶</v>
      </c>
      <c r="E56" s="206" t="s">
        <v>2144</v>
      </c>
      <c r="F56" s="119" t="s">
        <v>2145</v>
      </c>
      <c r="G56" s="7" t="s">
        <v>1777</v>
      </c>
    </row>
    <row r="57" ht="16.5" customHeight="1">
      <c r="A57" s="142">
        <v>56.0</v>
      </c>
      <c r="B57" s="201" t="s">
        <v>2146</v>
      </c>
      <c r="C57" s="208" t="s">
        <v>2147</v>
      </c>
      <c r="D57" s="120" t="str">
        <f>IFERROR(__xludf.DUMMYFUNCTION("GOOGLETRANSLATE(C57,""auto"")"),"奧林匹斯鍛造")</f>
        <v>奧林匹斯鍛造</v>
      </c>
      <c r="E57" s="206" t="s">
        <v>2148</v>
      </c>
      <c r="F57" s="119" t="s">
        <v>2149</v>
      </c>
      <c r="G57" s="7" t="s">
        <v>1777</v>
      </c>
    </row>
    <row r="58" ht="16.5" customHeight="1"/>
    <row r="59" ht="16.5" customHeight="1"/>
    <row r="60" ht="16.5" customHeight="1">
      <c r="A60" s="199" t="s">
        <v>2150</v>
      </c>
    </row>
    <row r="61" ht="16.5" customHeight="1">
      <c r="A61" s="4" t="s">
        <v>2151</v>
      </c>
    </row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</sheetData>
  <mergeCells count="1">
    <mergeCell ref="H20:K27"/>
  </mergeCells>
  <hyperlinks>
    <hyperlink r:id="rId1" ref="A60"/>
  </hyperlinks>
  <printOptions/>
  <pageMargins bottom="0.75" footer="0.0" header="0.0" left="0.7" right="0.7" top="0.75"/>
  <pageSetup orientation="landscape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78"/>
    <col customWidth="1" min="2" max="2" width="6.22"/>
    <col customWidth="1" min="3" max="4" width="11.56"/>
    <col customWidth="1" min="5" max="5" width="17.33"/>
    <col customWidth="1" min="6" max="6" width="18.56"/>
    <col customWidth="1" min="7" max="7" width="23.78"/>
    <col customWidth="1" min="8" max="8" width="24.44"/>
    <col customWidth="1" min="9" max="9" width="20.44"/>
    <col customWidth="1" min="10" max="10" width="22.22"/>
    <col customWidth="1" min="11" max="11" width="21.67"/>
    <col customWidth="1" min="12" max="12" width="13.33"/>
    <col customWidth="1" min="13" max="13" width="11.0"/>
    <col customWidth="1" min="14" max="14" width="12.33"/>
    <col customWidth="1" min="15" max="15" width="10.33"/>
    <col customWidth="1" min="16" max="16" width="10.11"/>
    <col customWidth="1" min="17" max="26" width="28.89"/>
  </cols>
  <sheetData>
    <row r="1" ht="16.5" customHeight="1">
      <c r="A1" s="137" t="s">
        <v>2</v>
      </c>
      <c r="B1" s="160" t="s">
        <v>1015</v>
      </c>
      <c r="C1" s="137" t="s">
        <v>815</v>
      </c>
      <c r="D1" s="137" t="s">
        <v>814</v>
      </c>
      <c r="E1" s="137" t="s">
        <v>816</v>
      </c>
      <c r="F1" s="137" t="s">
        <v>817</v>
      </c>
      <c r="G1" s="137" t="s">
        <v>1016</v>
      </c>
      <c r="H1" s="137" t="s">
        <v>1017</v>
      </c>
      <c r="I1" s="137" t="s">
        <v>1018</v>
      </c>
      <c r="J1" s="137" t="s">
        <v>1019</v>
      </c>
      <c r="K1" s="137" t="s">
        <v>1020</v>
      </c>
      <c r="L1" s="30" t="s">
        <v>2152</v>
      </c>
    </row>
    <row r="2" ht="18.0" customHeight="1">
      <c r="A2" s="142">
        <v>1.0</v>
      </c>
      <c r="B2" s="143">
        <v>49.0</v>
      </c>
      <c r="C2" s="73" t="s">
        <v>78</v>
      </c>
      <c r="D2" s="210" t="s">
        <v>652</v>
      </c>
      <c r="E2" s="62" t="s">
        <v>2153</v>
      </c>
      <c r="F2" s="62" t="s">
        <v>2154</v>
      </c>
      <c r="G2" s="147" t="s">
        <v>2155</v>
      </c>
      <c r="H2" s="73" t="s">
        <v>2153</v>
      </c>
      <c r="I2" s="63" t="s">
        <v>2156</v>
      </c>
      <c r="J2" s="63" t="s">
        <v>2157</v>
      </c>
      <c r="K2" s="63" t="s">
        <v>2153</v>
      </c>
      <c r="L2" s="28"/>
    </row>
    <row r="3" ht="18.0" customHeight="1">
      <c r="A3" s="142">
        <v>2.0</v>
      </c>
      <c r="B3" s="143">
        <v>103.0</v>
      </c>
      <c r="C3" s="73" t="s">
        <v>90</v>
      </c>
      <c r="D3" s="210" t="s">
        <v>653</v>
      </c>
      <c r="E3" s="62" t="s">
        <v>2158</v>
      </c>
      <c r="F3" s="62" t="s">
        <v>2159</v>
      </c>
      <c r="G3" s="147" t="s">
        <v>2160</v>
      </c>
      <c r="H3" s="63" t="s">
        <v>2161</v>
      </c>
      <c r="I3" s="63" t="s">
        <v>2162</v>
      </c>
      <c r="J3" s="63" t="s">
        <v>2163</v>
      </c>
      <c r="K3" s="73" t="s">
        <v>2164</v>
      </c>
      <c r="L3" s="28"/>
    </row>
    <row r="4" ht="18.0" customHeight="1">
      <c r="A4" s="142">
        <v>3.0</v>
      </c>
      <c r="B4" s="143">
        <v>109.0</v>
      </c>
      <c r="C4" s="73" t="s">
        <v>102</v>
      </c>
      <c r="D4" s="210" t="s">
        <v>2165</v>
      </c>
      <c r="E4" s="62" t="s">
        <v>2166</v>
      </c>
      <c r="F4" s="62" t="s">
        <v>2167</v>
      </c>
      <c r="G4" s="63" t="s">
        <v>2168</v>
      </c>
      <c r="H4" s="63" t="s">
        <v>2169</v>
      </c>
      <c r="I4" s="63" t="s">
        <v>2170</v>
      </c>
      <c r="J4" s="63" t="s">
        <v>2171</v>
      </c>
      <c r="K4" s="63" t="s">
        <v>2172</v>
      </c>
      <c r="L4" s="28"/>
    </row>
    <row r="5" ht="18.0" customHeight="1">
      <c r="A5" s="142">
        <v>4.0</v>
      </c>
      <c r="B5" s="143">
        <v>51.0</v>
      </c>
      <c r="C5" s="73" t="s">
        <v>114</v>
      </c>
      <c r="D5" s="210" t="s">
        <v>2173</v>
      </c>
      <c r="E5" s="62" t="s">
        <v>2174</v>
      </c>
      <c r="F5" s="62" t="s">
        <v>2175</v>
      </c>
      <c r="G5" s="63" t="s">
        <v>2176</v>
      </c>
      <c r="H5" s="63" t="s">
        <v>2177</v>
      </c>
      <c r="I5" s="63" t="s">
        <v>2178</v>
      </c>
      <c r="J5" s="63" t="s">
        <v>2179</v>
      </c>
      <c r="K5" s="63" t="s">
        <v>2174</v>
      </c>
      <c r="L5" s="28"/>
    </row>
    <row r="6" ht="18.0" customHeight="1">
      <c r="A6" s="142">
        <v>5.0</v>
      </c>
      <c r="B6" s="143">
        <v>77.0</v>
      </c>
      <c r="C6" s="73" t="s">
        <v>126</v>
      </c>
      <c r="D6" s="62" t="s">
        <v>126</v>
      </c>
      <c r="E6" s="62" t="s">
        <v>2180</v>
      </c>
      <c r="F6" s="62" t="s">
        <v>2181</v>
      </c>
      <c r="G6" s="63" t="s">
        <v>2182</v>
      </c>
      <c r="H6" s="63" t="s">
        <v>2183</v>
      </c>
      <c r="I6" s="63" t="s">
        <v>2184</v>
      </c>
      <c r="J6" s="63" t="s">
        <v>2185</v>
      </c>
      <c r="K6" s="63" t="s">
        <v>2180</v>
      </c>
      <c r="L6" s="28"/>
    </row>
    <row r="7" ht="18.0" customHeight="1">
      <c r="A7" s="138">
        <v>6.0</v>
      </c>
      <c r="B7" s="139">
        <v>102.0</v>
      </c>
      <c r="C7" s="73" t="s">
        <v>137</v>
      </c>
      <c r="D7" s="147" t="s">
        <v>2186</v>
      </c>
      <c r="E7" s="63" t="s">
        <v>2187</v>
      </c>
      <c r="F7" s="63" t="s">
        <v>2187</v>
      </c>
      <c r="G7" s="73" t="s">
        <v>2187</v>
      </c>
      <c r="H7" s="63" t="s">
        <v>2188</v>
      </c>
      <c r="I7" s="63" t="s">
        <v>2189</v>
      </c>
      <c r="J7" s="63" t="s">
        <v>2190</v>
      </c>
      <c r="K7" s="63" t="s">
        <v>2187</v>
      </c>
      <c r="L7" s="28"/>
    </row>
    <row r="8" ht="18.0" customHeight="1">
      <c r="A8" s="138">
        <v>7.0</v>
      </c>
      <c r="B8" s="139">
        <v>35.0</v>
      </c>
      <c r="C8" s="73" t="s">
        <v>149</v>
      </c>
      <c r="D8" s="147" t="s">
        <v>2191</v>
      </c>
      <c r="E8" s="63" t="s">
        <v>2192</v>
      </c>
      <c r="F8" s="63" t="s">
        <v>2192</v>
      </c>
      <c r="G8" s="63" t="s">
        <v>2193</v>
      </c>
      <c r="H8" s="63" t="s">
        <v>2194</v>
      </c>
      <c r="I8" s="63" t="s">
        <v>2195</v>
      </c>
      <c r="J8" s="63" t="s">
        <v>2196</v>
      </c>
      <c r="K8" s="63" t="s">
        <v>2197</v>
      </c>
      <c r="L8" s="28"/>
    </row>
    <row r="9" ht="18.0" customHeight="1">
      <c r="A9" s="138">
        <v>8.0</v>
      </c>
      <c r="B9" s="139">
        <v>134.0</v>
      </c>
      <c r="C9" s="73" t="s">
        <v>160</v>
      </c>
      <c r="D9" s="147" t="s">
        <v>2198</v>
      </c>
      <c r="E9" s="63" t="s">
        <v>2199</v>
      </c>
      <c r="F9" s="63" t="s">
        <v>2199</v>
      </c>
      <c r="G9" s="63" t="s">
        <v>2200</v>
      </c>
      <c r="H9" s="63" t="s">
        <v>2201</v>
      </c>
      <c r="I9" s="63" t="s">
        <v>2202</v>
      </c>
      <c r="J9" s="63" t="s">
        <v>2203</v>
      </c>
      <c r="K9" s="63" t="s">
        <v>2204</v>
      </c>
      <c r="L9" s="28"/>
    </row>
    <row r="10" ht="18.0" customHeight="1">
      <c r="A10" s="138">
        <v>9.0</v>
      </c>
      <c r="B10" s="139">
        <v>110.0</v>
      </c>
      <c r="C10" s="73" t="s">
        <v>172</v>
      </c>
      <c r="D10" s="147" t="s">
        <v>172</v>
      </c>
      <c r="E10" s="63" t="s">
        <v>2205</v>
      </c>
      <c r="F10" s="63" t="s">
        <v>2206</v>
      </c>
      <c r="G10" s="63" t="s">
        <v>2205</v>
      </c>
      <c r="H10" s="63" t="s">
        <v>1149</v>
      </c>
      <c r="I10" s="63" t="s">
        <v>1150</v>
      </c>
      <c r="J10" s="63" t="s">
        <v>1151</v>
      </c>
      <c r="K10" s="63" t="s">
        <v>1147</v>
      </c>
      <c r="L10" s="28"/>
    </row>
    <row r="11" ht="18.0" customHeight="1">
      <c r="A11" s="138">
        <v>10.0</v>
      </c>
      <c r="B11" s="139">
        <v>92.0</v>
      </c>
      <c r="C11" s="73" t="s">
        <v>184</v>
      </c>
      <c r="D11" s="147" t="s">
        <v>2207</v>
      </c>
      <c r="E11" s="63" t="s">
        <v>2208</v>
      </c>
      <c r="F11" s="63" t="s">
        <v>2209</v>
      </c>
      <c r="G11" s="63" t="s">
        <v>2210</v>
      </c>
      <c r="H11" s="63" t="s">
        <v>2211</v>
      </c>
      <c r="I11" s="63" t="s">
        <v>2212</v>
      </c>
      <c r="J11" s="63" t="s">
        <v>2213</v>
      </c>
      <c r="K11" s="63" t="s">
        <v>2214</v>
      </c>
      <c r="L11" s="28"/>
    </row>
    <row r="12" ht="18.0" customHeight="1">
      <c r="A12" s="142">
        <v>11.0</v>
      </c>
      <c r="B12" s="139">
        <v>47.0</v>
      </c>
      <c r="C12" s="63" t="s">
        <v>196</v>
      </c>
      <c r="D12" s="147" t="s">
        <v>2215</v>
      </c>
      <c r="E12" s="63" t="s">
        <v>2216</v>
      </c>
      <c r="F12" s="63" t="s">
        <v>2217</v>
      </c>
      <c r="G12" s="63" t="s">
        <v>2218</v>
      </c>
      <c r="H12" s="63" t="s">
        <v>2219</v>
      </c>
      <c r="I12" s="63" t="s">
        <v>1298</v>
      </c>
      <c r="J12" s="63" t="s">
        <v>2220</v>
      </c>
      <c r="K12" s="63" t="s">
        <v>2216</v>
      </c>
      <c r="L12" s="28"/>
    </row>
    <row r="13" ht="18.0" customHeight="1">
      <c r="A13" s="142">
        <v>12.0</v>
      </c>
      <c r="B13" s="139">
        <v>85.0</v>
      </c>
      <c r="C13" s="73" t="s">
        <v>207</v>
      </c>
      <c r="D13" s="147" t="s">
        <v>2221</v>
      </c>
      <c r="E13" s="63" t="s">
        <v>2222</v>
      </c>
      <c r="F13" s="63" t="s">
        <v>2223</v>
      </c>
      <c r="G13" s="63" t="s">
        <v>2224</v>
      </c>
      <c r="H13" s="63" t="s">
        <v>2225</v>
      </c>
      <c r="I13" s="63" t="s">
        <v>2226</v>
      </c>
      <c r="J13" s="63" t="s">
        <v>2227</v>
      </c>
      <c r="K13" s="63" t="s">
        <v>2228</v>
      </c>
      <c r="L13" s="28"/>
    </row>
    <row r="14" ht="18.0" customHeight="1">
      <c r="A14" s="142">
        <v>13.0</v>
      </c>
      <c r="B14" s="139">
        <v>38.0</v>
      </c>
      <c r="C14" s="63" t="s">
        <v>219</v>
      </c>
      <c r="D14" s="147" t="s">
        <v>219</v>
      </c>
      <c r="E14" s="63" t="s">
        <v>2229</v>
      </c>
      <c r="F14" s="147" t="s">
        <v>2230</v>
      </c>
      <c r="G14" s="147" t="s">
        <v>2231</v>
      </c>
      <c r="H14" s="147" t="s">
        <v>2232</v>
      </c>
      <c r="I14" s="147" t="s">
        <v>2233</v>
      </c>
      <c r="J14" s="147" t="s">
        <v>2234</v>
      </c>
      <c r="K14" s="147" t="s">
        <v>2235</v>
      </c>
      <c r="L14" s="28"/>
    </row>
    <row r="15" ht="18.0" customHeight="1">
      <c r="A15" s="142">
        <v>14.0</v>
      </c>
      <c r="B15" s="139">
        <v>30.0</v>
      </c>
      <c r="C15" s="63" t="s">
        <v>231</v>
      </c>
      <c r="D15" s="147" t="s">
        <v>2236</v>
      </c>
      <c r="E15" s="63" t="s">
        <v>2237</v>
      </c>
      <c r="F15" s="147" t="s">
        <v>2238</v>
      </c>
      <c r="G15" s="147" t="s">
        <v>2239</v>
      </c>
      <c r="H15" s="147" t="s">
        <v>2237</v>
      </c>
      <c r="I15" s="147" t="s">
        <v>2240</v>
      </c>
      <c r="J15" s="147" t="s">
        <v>2241</v>
      </c>
      <c r="K15" s="147" t="s">
        <v>2237</v>
      </c>
      <c r="L15" s="28"/>
    </row>
    <row r="16" ht="18.0" customHeight="1">
      <c r="A16" s="142">
        <v>15.0</v>
      </c>
      <c r="B16" s="139">
        <v>17.0</v>
      </c>
      <c r="C16" s="63" t="s">
        <v>242</v>
      </c>
      <c r="D16" s="147" t="s">
        <v>242</v>
      </c>
      <c r="E16" s="63" t="s">
        <v>2242</v>
      </c>
      <c r="F16" s="147" t="s">
        <v>2243</v>
      </c>
      <c r="G16" s="147" t="s">
        <v>2244</v>
      </c>
      <c r="H16" s="147" t="s">
        <v>2245</v>
      </c>
      <c r="I16" s="147" t="s">
        <v>2246</v>
      </c>
      <c r="J16" s="147" t="s">
        <v>2247</v>
      </c>
      <c r="K16" s="147" t="s">
        <v>2242</v>
      </c>
      <c r="L16" s="28"/>
      <c r="M16" s="4" t="s">
        <v>2248</v>
      </c>
    </row>
    <row r="17" ht="18.0" customHeight="1">
      <c r="A17" s="138">
        <v>16.0</v>
      </c>
      <c r="B17" s="139">
        <v>137.0</v>
      </c>
      <c r="C17" s="63" t="s">
        <v>253</v>
      </c>
      <c r="D17" s="147" t="s">
        <v>2249</v>
      </c>
      <c r="E17" s="63" t="s">
        <v>2250</v>
      </c>
      <c r="F17" s="147" t="s">
        <v>2251</v>
      </c>
      <c r="G17" s="147" t="s">
        <v>2252</v>
      </c>
      <c r="H17" s="147" t="s">
        <v>2253</v>
      </c>
      <c r="I17" s="147" t="s">
        <v>2254</v>
      </c>
      <c r="J17" s="147" t="s">
        <v>2255</v>
      </c>
      <c r="K17" s="147" t="s">
        <v>2250</v>
      </c>
      <c r="L17" s="28"/>
    </row>
    <row r="18" ht="18.0" customHeight="1">
      <c r="A18" s="138">
        <v>17.0</v>
      </c>
      <c r="B18" s="139">
        <v>2.0</v>
      </c>
      <c r="C18" s="73" t="s">
        <v>265</v>
      </c>
      <c r="D18" s="147" t="s">
        <v>1152</v>
      </c>
      <c r="E18" s="63" t="s">
        <v>1153</v>
      </c>
      <c r="F18" s="147" t="s">
        <v>2256</v>
      </c>
      <c r="G18" s="147" t="s">
        <v>2257</v>
      </c>
      <c r="H18" s="147" t="s">
        <v>2258</v>
      </c>
      <c r="I18" s="147" t="s">
        <v>2259</v>
      </c>
      <c r="J18" s="147" t="s">
        <v>2260</v>
      </c>
      <c r="K18" s="147" t="s">
        <v>1153</v>
      </c>
      <c r="L18" s="28"/>
    </row>
    <row r="19" ht="18.0" customHeight="1">
      <c r="A19" s="138">
        <v>18.0</v>
      </c>
      <c r="B19" s="139">
        <v>130.0</v>
      </c>
      <c r="C19" s="63" t="s">
        <v>277</v>
      </c>
      <c r="D19" s="147" t="s">
        <v>277</v>
      </c>
      <c r="E19" s="63" t="s">
        <v>2261</v>
      </c>
      <c r="F19" s="147" t="s">
        <v>2262</v>
      </c>
      <c r="G19" s="147" t="s">
        <v>2263</v>
      </c>
      <c r="H19" s="147" t="s">
        <v>2264</v>
      </c>
      <c r="I19" s="211" t="s">
        <v>277</v>
      </c>
      <c r="J19" s="147" t="s">
        <v>2265</v>
      </c>
      <c r="K19" s="147" t="s">
        <v>2261</v>
      </c>
      <c r="L19" s="28"/>
    </row>
    <row r="20" ht="18.0" customHeight="1">
      <c r="A20" s="138">
        <v>19.0</v>
      </c>
      <c r="B20" s="139">
        <v>126.0</v>
      </c>
      <c r="C20" s="63" t="s">
        <v>288</v>
      </c>
      <c r="D20" s="147" t="s">
        <v>2266</v>
      </c>
      <c r="E20" s="63" t="s">
        <v>2267</v>
      </c>
      <c r="F20" s="147" t="s">
        <v>2268</v>
      </c>
      <c r="G20" s="147" t="s">
        <v>2269</v>
      </c>
      <c r="H20" s="147" t="s">
        <v>2270</v>
      </c>
      <c r="I20" s="147" t="s">
        <v>2271</v>
      </c>
      <c r="J20" s="147" t="s">
        <v>2272</v>
      </c>
      <c r="K20" s="147" t="s">
        <v>2267</v>
      </c>
      <c r="L20" s="28"/>
    </row>
    <row r="21" ht="18.0" customHeight="1">
      <c r="A21" s="138">
        <v>20.0</v>
      </c>
      <c r="B21" s="143">
        <v>135.0</v>
      </c>
      <c r="C21" s="62" t="s">
        <v>222</v>
      </c>
      <c r="D21" s="210" t="s">
        <v>2273</v>
      </c>
      <c r="E21" s="62" t="s">
        <v>2274</v>
      </c>
      <c r="F21" s="147" t="s">
        <v>2275</v>
      </c>
      <c r="G21" s="147" t="s">
        <v>2276</v>
      </c>
      <c r="H21" s="147" t="s">
        <v>2277</v>
      </c>
      <c r="I21" s="147" t="s">
        <v>2278</v>
      </c>
      <c r="J21" s="147" t="s">
        <v>2279</v>
      </c>
      <c r="K21" s="147" t="s">
        <v>2274</v>
      </c>
      <c r="L21" s="28"/>
    </row>
    <row r="22" ht="18.0" customHeight="1">
      <c r="A22" s="142">
        <v>21.0</v>
      </c>
      <c r="B22" s="212">
        <v>183.0</v>
      </c>
      <c r="C22" s="213" t="s">
        <v>309</v>
      </c>
      <c r="D22" s="213" t="s">
        <v>2280</v>
      </c>
      <c r="E22" s="213" t="s">
        <v>2281</v>
      </c>
      <c r="F22" s="213" t="s">
        <v>2281</v>
      </c>
      <c r="G22" s="213" t="s">
        <v>2282</v>
      </c>
      <c r="H22" s="213" t="s">
        <v>2283</v>
      </c>
      <c r="I22" s="213" t="s">
        <v>2284</v>
      </c>
      <c r="J22" s="213" t="s">
        <v>2285</v>
      </c>
      <c r="K22" s="213" t="s">
        <v>2281</v>
      </c>
      <c r="L22" s="28"/>
    </row>
    <row r="23" ht="18.0" customHeight="1">
      <c r="A23" s="142">
        <v>22.0</v>
      </c>
      <c r="B23" s="212">
        <v>145.0</v>
      </c>
      <c r="C23" s="213" t="s">
        <v>318</v>
      </c>
      <c r="D23" s="213" t="s">
        <v>2286</v>
      </c>
      <c r="E23" s="213" t="s">
        <v>2287</v>
      </c>
      <c r="F23" s="213" t="s">
        <v>2288</v>
      </c>
      <c r="G23" s="213" t="s">
        <v>2289</v>
      </c>
      <c r="H23" s="213" t="s">
        <v>2290</v>
      </c>
      <c r="I23" s="213" t="s">
        <v>2291</v>
      </c>
      <c r="J23" s="213" t="s">
        <v>2292</v>
      </c>
      <c r="K23" s="213" t="s">
        <v>2293</v>
      </c>
      <c r="L23" s="28"/>
    </row>
    <row r="24" ht="18.0" customHeight="1">
      <c r="A24" s="142">
        <v>23.0</v>
      </c>
      <c r="B24" s="212">
        <v>181.0</v>
      </c>
      <c r="C24" s="213" t="s">
        <v>328</v>
      </c>
      <c r="D24" s="213" t="s">
        <v>328</v>
      </c>
      <c r="E24" s="213" t="s">
        <v>2294</v>
      </c>
      <c r="F24" s="213" t="s">
        <v>2294</v>
      </c>
      <c r="G24" s="213" t="s">
        <v>2294</v>
      </c>
      <c r="H24" s="213" t="s">
        <v>2294</v>
      </c>
      <c r="I24" s="213" t="s">
        <v>2295</v>
      </c>
      <c r="J24" s="213" t="s">
        <v>2296</v>
      </c>
      <c r="K24" s="213" t="s">
        <v>2294</v>
      </c>
      <c r="L24" s="28"/>
    </row>
    <row r="25" ht="18.0" customHeight="1">
      <c r="A25" s="142">
        <v>24.0</v>
      </c>
      <c r="B25" s="212">
        <v>176.0</v>
      </c>
      <c r="C25" s="213" t="s">
        <v>337</v>
      </c>
      <c r="D25" s="213" t="s">
        <v>337</v>
      </c>
      <c r="E25" s="213" t="s">
        <v>2297</v>
      </c>
      <c r="F25" s="213" t="s">
        <v>2297</v>
      </c>
      <c r="G25" s="213" t="s">
        <v>2297</v>
      </c>
      <c r="H25" s="213" t="s">
        <v>2297</v>
      </c>
      <c r="I25" s="213" t="s">
        <v>2298</v>
      </c>
      <c r="J25" s="213" t="s">
        <v>2299</v>
      </c>
      <c r="K25" s="213" t="s">
        <v>2297</v>
      </c>
      <c r="L25" s="28"/>
    </row>
    <row r="26" ht="18.0" customHeight="1">
      <c r="A26" s="142">
        <v>25.0</v>
      </c>
      <c r="B26" s="212">
        <v>223.0</v>
      </c>
      <c r="C26" s="213" t="s">
        <v>346</v>
      </c>
      <c r="D26" s="213" t="s">
        <v>2300</v>
      </c>
      <c r="E26" s="213" t="s">
        <v>2301</v>
      </c>
      <c r="F26" s="213" t="s">
        <v>2302</v>
      </c>
      <c r="G26" s="213" t="s">
        <v>2303</v>
      </c>
      <c r="H26" s="213" t="s">
        <v>2304</v>
      </c>
      <c r="I26" s="213" t="s">
        <v>2305</v>
      </c>
      <c r="J26" s="213" t="s">
        <v>2306</v>
      </c>
      <c r="K26" s="213" t="s">
        <v>2307</v>
      </c>
      <c r="L26" s="28"/>
    </row>
    <row r="27" ht="16.5" customHeight="1">
      <c r="A27" s="138">
        <v>26.0</v>
      </c>
      <c r="B27" s="212">
        <v>209.0</v>
      </c>
      <c r="C27" s="68" t="s">
        <v>2308</v>
      </c>
      <c r="D27" s="68" t="s">
        <v>2309</v>
      </c>
      <c r="E27" s="214" t="s">
        <v>2310</v>
      </c>
      <c r="F27" s="68" t="s">
        <v>2311</v>
      </c>
      <c r="G27" s="214" t="s">
        <v>2312</v>
      </c>
      <c r="H27" s="214" t="s">
        <v>2310</v>
      </c>
      <c r="I27" s="214" t="s">
        <v>2313</v>
      </c>
      <c r="J27" s="214" t="s">
        <v>2314</v>
      </c>
      <c r="K27" s="214" t="s">
        <v>2315</v>
      </c>
      <c r="L27" s="30" t="s">
        <v>1777</v>
      </c>
    </row>
    <row r="28" ht="16.5" customHeight="1">
      <c r="A28" s="138">
        <v>27.0</v>
      </c>
      <c r="B28" s="212">
        <v>144.0</v>
      </c>
      <c r="C28" s="68" t="s">
        <v>2316</v>
      </c>
      <c r="D28" s="68" t="s">
        <v>2317</v>
      </c>
      <c r="E28" s="68" t="s">
        <v>2318</v>
      </c>
      <c r="F28" s="68" t="s">
        <v>2318</v>
      </c>
      <c r="G28" s="68" t="s">
        <v>2319</v>
      </c>
      <c r="H28" s="68" t="s">
        <v>2320</v>
      </c>
      <c r="I28" s="68" t="s">
        <v>2317</v>
      </c>
      <c r="J28" s="68" t="s">
        <v>2321</v>
      </c>
      <c r="K28" s="68" t="s">
        <v>2322</v>
      </c>
      <c r="L28" s="30" t="s">
        <v>1777</v>
      </c>
    </row>
    <row r="29" ht="16.5" customHeight="1">
      <c r="A29" s="138">
        <v>28.0</v>
      </c>
      <c r="B29" s="212">
        <v>16.0</v>
      </c>
      <c r="C29" s="68" t="s">
        <v>2323</v>
      </c>
      <c r="D29" s="68" t="s">
        <v>2324</v>
      </c>
      <c r="E29" s="68" t="s">
        <v>2325</v>
      </c>
      <c r="F29" s="68" t="s">
        <v>2326</v>
      </c>
      <c r="G29" s="68" t="s">
        <v>2327</v>
      </c>
      <c r="H29" s="68" t="s">
        <v>2328</v>
      </c>
      <c r="I29" s="68" t="s">
        <v>2329</v>
      </c>
      <c r="J29" s="68" t="s">
        <v>2330</v>
      </c>
      <c r="K29" s="68" t="s">
        <v>2325</v>
      </c>
      <c r="L29" s="30" t="s">
        <v>1777</v>
      </c>
    </row>
    <row r="30" ht="16.5" customHeight="1">
      <c r="A30" s="138">
        <v>29.0</v>
      </c>
      <c r="B30" s="212">
        <v>45.0</v>
      </c>
      <c r="C30" s="68" t="s">
        <v>2331</v>
      </c>
      <c r="D30" s="68" t="s">
        <v>2332</v>
      </c>
      <c r="E30" s="68" t="s">
        <v>2333</v>
      </c>
      <c r="F30" s="68" t="s">
        <v>2334</v>
      </c>
      <c r="G30" s="68" t="s">
        <v>2335</v>
      </c>
      <c r="H30" s="68" t="s">
        <v>2336</v>
      </c>
      <c r="I30" s="68" t="s">
        <v>2337</v>
      </c>
      <c r="J30" s="68" t="s">
        <v>2338</v>
      </c>
      <c r="K30" s="68" t="s">
        <v>2333</v>
      </c>
      <c r="L30" s="30" t="s">
        <v>1777</v>
      </c>
    </row>
    <row r="31" ht="16.5" customHeight="1">
      <c r="A31" s="138">
        <v>30.0</v>
      </c>
      <c r="B31" s="212">
        <v>27.0</v>
      </c>
      <c r="C31" s="215" t="s">
        <v>2339</v>
      </c>
      <c r="D31" s="68" t="s">
        <v>2340</v>
      </c>
      <c r="E31" s="68" t="s">
        <v>2341</v>
      </c>
      <c r="F31" s="68" t="s">
        <v>2342</v>
      </c>
      <c r="G31" s="68" t="s">
        <v>2343</v>
      </c>
      <c r="H31" s="68">
        <v>777.0</v>
      </c>
      <c r="I31" s="68" t="s">
        <v>2344</v>
      </c>
      <c r="J31" s="68" t="s">
        <v>2345</v>
      </c>
      <c r="K31" s="68">
        <v>777.0</v>
      </c>
      <c r="L31" s="30" t="s">
        <v>1777</v>
      </c>
    </row>
    <row r="32" ht="16.5" customHeight="1">
      <c r="A32" s="142">
        <v>31.0</v>
      </c>
      <c r="B32" s="212">
        <v>33.0</v>
      </c>
      <c r="C32" s="215" t="s">
        <v>2346</v>
      </c>
      <c r="D32" s="68" t="s">
        <v>2347</v>
      </c>
      <c r="E32" s="68" t="s">
        <v>2348</v>
      </c>
      <c r="F32" s="68" t="s">
        <v>2349</v>
      </c>
      <c r="G32" s="68" t="s">
        <v>2350</v>
      </c>
      <c r="H32" s="68" t="s">
        <v>2351</v>
      </c>
      <c r="I32" s="68" t="s">
        <v>2352</v>
      </c>
      <c r="J32" s="68" t="s">
        <v>2353</v>
      </c>
      <c r="K32" s="68" t="s">
        <v>2354</v>
      </c>
      <c r="L32" s="30" t="s">
        <v>1777</v>
      </c>
    </row>
    <row r="33" ht="16.5" customHeight="1">
      <c r="A33" s="142">
        <v>32.0</v>
      </c>
      <c r="B33" s="212">
        <v>48.0</v>
      </c>
      <c r="C33" s="215" t="s">
        <v>2355</v>
      </c>
      <c r="D33" s="68" t="s">
        <v>2356</v>
      </c>
      <c r="E33" s="68" t="s">
        <v>2357</v>
      </c>
      <c r="F33" s="68" t="s">
        <v>2358</v>
      </c>
      <c r="G33" s="68" t="s">
        <v>2359</v>
      </c>
      <c r="H33" s="68" t="s">
        <v>2360</v>
      </c>
      <c r="I33" s="68" t="s">
        <v>2361</v>
      </c>
      <c r="J33" s="68" t="s">
        <v>2362</v>
      </c>
      <c r="K33" s="68" t="s">
        <v>2357</v>
      </c>
      <c r="L33" s="30" t="s">
        <v>1777</v>
      </c>
    </row>
    <row r="34" ht="16.5" customHeight="1">
      <c r="A34" s="142">
        <v>33.0</v>
      </c>
      <c r="B34" s="212">
        <v>142.0</v>
      </c>
      <c r="C34" s="68" t="s">
        <v>2363</v>
      </c>
      <c r="D34" s="68" t="s">
        <v>2364</v>
      </c>
      <c r="E34" s="68" t="s">
        <v>2365</v>
      </c>
      <c r="F34" s="68" t="s">
        <v>2366</v>
      </c>
      <c r="G34" s="68" t="s">
        <v>2367</v>
      </c>
      <c r="H34" s="68" t="s">
        <v>2368</v>
      </c>
      <c r="I34" s="68" t="s">
        <v>2369</v>
      </c>
      <c r="J34" s="68" t="s">
        <v>2370</v>
      </c>
      <c r="K34" s="68" t="s">
        <v>2371</v>
      </c>
      <c r="L34" s="30" t="s">
        <v>1777</v>
      </c>
    </row>
    <row r="35" ht="16.5" customHeight="1">
      <c r="A35" s="142">
        <v>34.0</v>
      </c>
      <c r="B35" s="212">
        <v>164.0</v>
      </c>
      <c r="C35" s="68" t="s">
        <v>2372</v>
      </c>
      <c r="D35" s="68" t="s">
        <v>2373</v>
      </c>
      <c r="E35" s="68" t="s">
        <v>2374</v>
      </c>
      <c r="F35" s="68" t="s">
        <v>2374</v>
      </c>
      <c r="G35" s="68" t="s">
        <v>2375</v>
      </c>
      <c r="H35" s="68" t="s">
        <v>2376</v>
      </c>
      <c r="I35" s="68" t="s">
        <v>2377</v>
      </c>
      <c r="J35" s="68" t="s">
        <v>2378</v>
      </c>
      <c r="K35" s="68" t="s">
        <v>2379</v>
      </c>
      <c r="L35" s="30" t="s">
        <v>1777</v>
      </c>
    </row>
    <row r="36" ht="16.5" customHeight="1">
      <c r="A36" s="155" t="s">
        <v>1560</v>
      </c>
      <c r="B36" s="216" t="s">
        <v>1561</v>
      </c>
      <c r="C36" s="156" t="s">
        <v>815</v>
      </c>
      <c r="D36" s="156" t="s">
        <v>814</v>
      </c>
      <c r="E36" s="156" t="s">
        <v>816</v>
      </c>
      <c r="F36" s="156" t="s">
        <v>817</v>
      </c>
      <c r="G36" s="156" t="s">
        <v>1018</v>
      </c>
      <c r="H36" s="156" t="s">
        <v>1016</v>
      </c>
      <c r="I36" s="156" t="s">
        <v>1020</v>
      </c>
      <c r="J36" s="156" t="s">
        <v>1017</v>
      </c>
      <c r="K36" s="156" t="s">
        <v>1019</v>
      </c>
      <c r="L36" s="28"/>
    </row>
    <row r="37" ht="16.5" customHeight="1">
      <c r="A37" s="217">
        <v>1.0</v>
      </c>
      <c r="B37" s="157">
        <v>1.0</v>
      </c>
      <c r="C37" s="185" t="s">
        <v>2380</v>
      </c>
      <c r="D37" s="218" t="s">
        <v>532</v>
      </c>
      <c r="E37" s="53" t="s">
        <v>2381</v>
      </c>
      <c r="F37" s="218" t="s">
        <v>2382</v>
      </c>
      <c r="G37" s="218" t="s">
        <v>2383</v>
      </c>
      <c r="H37" s="218" t="s">
        <v>2384</v>
      </c>
      <c r="I37" s="218" t="s">
        <v>2381</v>
      </c>
      <c r="J37" s="218" t="s">
        <v>2381</v>
      </c>
      <c r="K37" s="218" t="s">
        <v>2385</v>
      </c>
      <c r="L37" s="28"/>
    </row>
    <row r="38" ht="16.5" customHeight="1">
      <c r="A38" s="217">
        <v>2.0</v>
      </c>
      <c r="B38" s="143">
        <v>60.0</v>
      </c>
      <c r="C38" s="185" t="s">
        <v>2386</v>
      </c>
      <c r="D38" s="218" t="s">
        <v>542</v>
      </c>
      <c r="E38" s="53" t="s">
        <v>2387</v>
      </c>
      <c r="F38" s="218" t="s">
        <v>2388</v>
      </c>
      <c r="G38" s="218" t="s">
        <v>2389</v>
      </c>
      <c r="H38" s="218" t="s">
        <v>2390</v>
      </c>
      <c r="I38" s="218" t="s">
        <v>2387</v>
      </c>
      <c r="J38" s="218" t="s">
        <v>2391</v>
      </c>
      <c r="K38" s="218" t="s">
        <v>2392</v>
      </c>
      <c r="L38" s="28"/>
    </row>
    <row r="39" ht="16.5" customHeight="1">
      <c r="A39" s="217">
        <v>3.0</v>
      </c>
      <c r="B39" s="143">
        <v>71.0</v>
      </c>
      <c r="C39" s="185" t="s">
        <v>2393</v>
      </c>
      <c r="D39" s="218" t="s">
        <v>550</v>
      </c>
      <c r="E39" s="53" t="s">
        <v>2394</v>
      </c>
      <c r="F39" s="218" t="s">
        <v>2395</v>
      </c>
      <c r="G39" s="218" t="s">
        <v>2396</v>
      </c>
      <c r="H39" s="218" t="s">
        <v>2397</v>
      </c>
      <c r="I39" s="218" t="s">
        <v>2398</v>
      </c>
      <c r="J39" s="218" t="s">
        <v>2399</v>
      </c>
      <c r="K39" s="218" t="s">
        <v>2400</v>
      </c>
      <c r="L39" s="28"/>
    </row>
    <row r="40" ht="16.5" customHeight="1">
      <c r="A40" s="217">
        <v>4.0</v>
      </c>
      <c r="B40" s="143">
        <v>212.0</v>
      </c>
      <c r="C40" s="185" t="s">
        <v>2401</v>
      </c>
      <c r="D40" s="68" t="s">
        <v>554</v>
      </c>
      <c r="E40" s="53" t="s">
        <v>2402</v>
      </c>
      <c r="F40" s="218" t="s">
        <v>2403</v>
      </c>
      <c r="G40" s="218" t="s">
        <v>2404</v>
      </c>
      <c r="H40" s="218" t="s">
        <v>2405</v>
      </c>
      <c r="I40" s="218" t="s">
        <v>2402</v>
      </c>
      <c r="J40" s="218" t="s">
        <v>2406</v>
      </c>
      <c r="K40" s="218" t="s">
        <v>2407</v>
      </c>
      <c r="L40" s="28"/>
    </row>
    <row r="41" ht="16.5" customHeight="1">
      <c r="A41" s="217">
        <v>5.0</v>
      </c>
      <c r="B41" s="143">
        <v>119.0</v>
      </c>
      <c r="C41" s="185" t="s">
        <v>2408</v>
      </c>
      <c r="D41" s="68" t="s">
        <v>560</v>
      </c>
      <c r="E41" s="53" t="s">
        <v>2409</v>
      </c>
      <c r="F41" s="219" t="s">
        <v>2410</v>
      </c>
      <c r="G41" s="219" t="s">
        <v>2411</v>
      </c>
      <c r="H41" s="219" t="s">
        <v>2412</v>
      </c>
      <c r="I41" s="219" t="s">
        <v>2413</v>
      </c>
      <c r="J41" s="219" t="s">
        <v>2414</v>
      </c>
      <c r="K41" s="219" t="s">
        <v>2415</v>
      </c>
      <c r="L41" s="28"/>
    </row>
    <row r="42" ht="16.5" customHeight="1">
      <c r="A42" s="217">
        <v>6.0</v>
      </c>
      <c r="B42" s="143">
        <v>32.0</v>
      </c>
      <c r="C42" s="185" t="s">
        <v>2416</v>
      </c>
      <c r="D42" s="218" t="s">
        <v>565</v>
      </c>
      <c r="E42" s="53" t="s">
        <v>2417</v>
      </c>
      <c r="F42" s="219" t="s">
        <v>2418</v>
      </c>
      <c r="G42" s="219" t="s">
        <v>2419</v>
      </c>
      <c r="H42" s="219" t="s">
        <v>2420</v>
      </c>
      <c r="I42" s="219" t="s">
        <v>2417</v>
      </c>
      <c r="J42" s="219" t="s">
        <v>2421</v>
      </c>
      <c r="K42" s="219" t="s">
        <v>2422</v>
      </c>
      <c r="L42" s="28"/>
    </row>
    <row r="43" ht="16.5" customHeight="1">
      <c r="A43" s="217">
        <v>7.0</v>
      </c>
      <c r="B43" s="143">
        <v>82.0</v>
      </c>
      <c r="C43" s="185" t="s">
        <v>2423</v>
      </c>
      <c r="D43" s="68" t="s">
        <v>570</v>
      </c>
      <c r="E43" s="68" t="s">
        <v>2424</v>
      </c>
      <c r="F43" s="219" t="s">
        <v>2425</v>
      </c>
      <c r="G43" s="66" t="s">
        <v>2426</v>
      </c>
      <c r="H43" s="219" t="s">
        <v>2427</v>
      </c>
      <c r="I43" s="66" t="s">
        <v>2424</v>
      </c>
      <c r="J43" s="219" t="s">
        <v>2428</v>
      </c>
      <c r="K43" s="219" t="s">
        <v>2429</v>
      </c>
      <c r="L43" s="28"/>
    </row>
    <row r="44" ht="16.5" customHeight="1">
      <c r="A44" s="217">
        <v>8.0</v>
      </c>
      <c r="B44" s="143">
        <v>74.0</v>
      </c>
      <c r="C44" s="185" t="s">
        <v>2430</v>
      </c>
      <c r="D44" s="218" t="s">
        <v>574</v>
      </c>
      <c r="E44" s="68" t="s">
        <v>2431</v>
      </c>
      <c r="F44" s="219" t="s">
        <v>2432</v>
      </c>
      <c r="G44" s="219" t="s">
        <v>2433</v>
      </c>
      <c r="H44" s="219" t="s">
        <v>2434</v>
      </c>
      <c r="I44" s="219" t="s">
        <v>2431</v>
      </c>
      <c r="J44" s="219" t="s">
        <v>2435</v>
      </c>
      <c r="K44" s="219" t="s">
        <v>2436</v>
      </c>
      <c r="L44" s="28"/>
    </row>
    <row r="45" ht="16.5" customHeight="1">
      <c r="A45" s="217">
        <v>9.0</v>
      </c>
      <c r="B45" s="143">
        <v>42.0</v>
      </c>
      <c r="C45" s="185" t="s">
        <v>2437</v>
      </c>
      <c r="D45" s="218" t="s">
        <v>577</v>
      </c>
      <c r="E45" s="53" t="s">
        <v>2438</v>
      </c>
      <c r="F45" s="219" t="s">
        <v>2439</v>
      </c>
      <c r="G45" s="219" t="s">
        <v>2440</v>
      </c>
      <c r="H45" s="219" t="s">
        <v>2441</v>
      </c>
      <c r="I45" s="219" t="s">
        <v>2438</v>
      </c>
      <c r="J45" s="219" t="s">
        <v>2438</v>
      </c>
      <c r="K45" s="219" t="s">
        <v>2442</v>
      </c>
      <c r="L45" s="28"/>
    </row>
    <row r="46" ht="16.5" customHeight="1">
      <c r="A46" s="217">
        <v>10.0</v>
      </c>
      <c r="B46" s="143">
        <v>20.0</v>
      </c>
      <c r="C46" s="185" t="s">
        <v>2443</v>
      </c>
      <c r="D46" s="218" t="s">
        <v>579</v>
      </c>
      <c r="E46" s="218" t="s">
        <v>2444</v>
      </c>
      <c r="F46" s="219" t="s">
        <v>2445</v>
      </c>
      <c r="G46" s="219" t="s">
        <v>2446</v>
      </c>
      <c r="H46" s="219" t="s">
        <v>2447</v>
      </c>
      <c r="I46" s="219" t="s">
        <v>2444</v>
      </c>
      <c r="J46" s="219" t="s">
        <v>2448</v>
      </c>
      <c r="K46" s="219" t="s">
        <v>2449</v>
      </c>
      <c r="L46" s="28"/>
    </row>
    <row r="47" ht="16.5" customHeight="1">
      <c r="A47" s="220">
        <v>11.0</v>
      </c>
      <c r="B47" s="59">
        <v>289.0</v>
      </c>
      <c r="C47" s="221" t="s">
        <v>2450</v>
      </c>
      <c r="D47" s="218" t="s">
        <v>2450</v>
      </c>
      <c r="E47" s="218" t="s">
        <v>2451</v>
      </c>
      <c r="F47" s="219" t="s">
        <v>2452</v>
      </c>
      <c r="G47" s="219" t="s">
        <v>2453</v>
      </c>
      <c r="H47" s="219" t="s">
        <v>2454</v>
      </c>
      <c r="I47" s="219" t="s">
        <v>2455</v>
      </c>
      <c r="J47" s="219" t="s">
        <v>2451</v>
      </c>
      <c r="K47" s="219" t="s">
        <v>2456</v>
      </c>
      <c r="L47" s="30" t="s">
        <v>1777</v>
      </c>
    </row>
    <row r="48" ht="16.5" customHeight="1">
      <c r="B48" s="135"/>
    </row>
    <row r="49" ht="16.5" customHeight="1">
      <c r="B49" s="135"/>
    </row>
    <row r="50" ht="16.5" customHeight="1">
      <c r="A50" s="199" t="s">
        <v>1686</v>
      </c>
      <c r="B50" s="135"/>
    </row>
    <row r="51" ht="16.5" customHeight="1">
      <c r="B51" s="135"/>
    </row>
    <row r="52" ht="16.5" customHeight="1">
      <c r="B52" s="135"/>
    </row>
    <row r="53" ht="16.5" customHeight="1">
      <c r="B53" s="135"/>
    </row>
    <row r="54" ht="16.5" customHeight="1">
      <c r="B54" s="135"/>
    </row>
    <row r="55" ht="16.5" customHeight="1">
      <c r="B55" s="135"/>
    </row>
    <row r="56" ht="16.5" customHeight="1">
      <c r="B56" s="135"/>
    </row>
    <row r="57" ht="16.5" customHeight="1">
      <c r="B57" s="135"/>
    </row>
    <row r="58" ht="16.5" customHeight="1">
      <c r="B58" s="135"/>
    </row>
    <row r="59" ht="16.5" customHeight="1">
      <c r="B59" s="135"/>
    </row>
    <row r="60" ht="16.5" customHeight="1">
      <c r="B60" s="135"/>
    </row>
    <row r="61" ht="16.5" customHeight="1">
      <c r="B61" s="135"/>
    </row>
    <row r="62" ht="16.5" customHeight="1">
      <c r="B62" s="135"/>
    </row>
    <row r="63" ht="16.5" customHeight="1">
      <c r="B63" s="135"/>
    </row>
    <row r="64" ht="16.5" customHeight="1">
      <c r="B64" s="135"/>
    </row>
    <row r="65" ht="16.5" customHeight="1">
      <c r="B65" s="135"/>
    </row>
    <row r="66" ht="16.5" customHeight="1">
      <c r="B66" s="135"/>
    </row>
    <row r="67" ht="16.5" customHeight="1">
      <c r="B67" s="135"/>
    </row>
    <row r="68" ht="16.5" customHeight="1">
      <c r="B68" s="135"/>
    </row>
    <row r="69" ht="16.5" customHeight="1">
      <c r="B69" s="135"/>
    </row>
    <row r="70" ht="16.5" customHeight="1">
      <c r="B70" s="135"/>
    </row>
    <row r="71" ht="16.5" customHeight="1">
      <c r="B71" s="135"/>
    </row>
    <row r="72" ht="16.5" customHeight="1">
      <c r="B72" s="135"/>
    </row>
    <row r="73" ht="16.5" customHeight="1">
      <c r="B73" s="135"/>
    </row>
    <row r="74" ht="16.5" customHeight="1">
      <c r="B74" s="135"/>
    </row>
    <row r="75" ht="16.5" customHeight="1">
      <c r="B75" s="135"/>
    </row>
    <row r="76" ht="16.5" customHeight="1">
      <c r="B76" s="135"/>
    </row>
    <row r="77" ht="16.5" customHeight="1">
      <c r="B77" s="135"/>
    </row>
    <row r="78" ht="16.5" customHeight="1">
      <c r="B78" s="135"/>
    </row>
    <row r="79" ht="16.5" customHeight="1">
      <c r="B79" s="135"/>
    </row>
    <row r="80" ht="16.5" customHeight="1">
      <c r="B80" s="135"/>
    </row>
    <row r="81" ht="16.5" customHeight="1">
      <c r="B81" s="135"/>
    </row>
    <row r="82" ht="16.5" customHeight="1">
      <c r="B82" s="135"/>
    </row>
    <row r="83" ht="16.5" customHeight="1">
      <c r="B83" s="135"/>
    </row>
    <row r="84" ht="16.5" customHeight="1">
      <c r="B84" s="135"/>
    </row>
    <row r="85" ht="16.5" customHeight="1">
      <c r="B85" s="135"/>
    </row>
    <row r="86" ht="16.5" customHeight="1">
      <c r="B86" s="135"/>
    </row>
    <row r="87" ht="16.5" customHeight="1">
      <c r="B87" s="135"/>
    </row>
    <row r="88" ht="16.5" customHeight="1">
      <c r="B88" s="135"/>
    </row>
    <row r="89" ht="16.5" customHeight="1">
      <c r="B89" s="135"/>
    </row>
    <row r="90" ht="16.5" customHeight="1">
      <c r="B90" s="135"/>
    </row>
    <row r="91" ht="16.5" customHeight="1">
      <c r="B91" s="135"/>
    </row>
    <row r="92" ht="16.5" customHeight="1">
      <c r="B92" s="135"/>
    </row>
    <row r="93" ht="16.5" customHeight="1">
      <c r="B93" s="135"/>
    </row>
    <row r="94" ht="16.5" customHeight="1">
      <c r="B94" s="135"/>
    </row>
    <row r="95" ht="16.5" customHeight="1">
      <c r="B95" s="135"/>
    </row>
    <row r="96" ht="16.5" customHeight="1">
      <c r="B96" s="135"/>
    </row>
    <row r="97" ht="16.5" customHeight="1">
      <c r="B97" s="135"/>
    </row>
    <row r="98" ht="16.5" customHeight="1">
      <c r="B98" s="135"/>
    </row>
    <row r="99" ht="16.5" customHeight="1">
      <c r="B99" s="135"/>
    </row>
    <row r="100" ht="16.5" customHeight="1">
      <c r="B100" s="135"/>
    </row>
    <row r="101" ht="16.5" customHeight="1">
      <c r="B101" s="135"/>
    </row>
    <row r="102" ht="16.5" customHeight="1">
      <c r="B102" s="135"/>
    </row>
    <row r="103" ht="16.5" customHeight="1">
      <c r="B103" s="135"/>
    </row>
    <row r="104" ht="16.5" customHeight="1">
      <c r="B104" s="135"/>
    </row>
    <row r="105" ht="16.5" customHeight="1">
      <c r="B105" s="135"/>
    </row>
    <row r="106" ht="16.5" customHeight="1">
      <c r="B106" s="135"/>
    </row>
    <row r="107" ht="16.5" customHeight="1">
      <c r="B107" s="135"/>
    </row>
    <row r="108" ht="16.5" customHeight="1">
      <c r="B108" s="135"/>
    </row>
    <row r="109" ht="16.5" customHeight="1">
      <c r="B109" s="135"/>
    </row>
    <row r="110" ht="16.5" customHeight="1">
      <c r="B110" s="135"/>
    </row>
    <row r="111" ht="16.5" customHeight="1">
      <c r="B111" s="135"/>
    </row>
    <row r="112" ht="16.5" customHeight="1">
      <c r="B112" s="135"/>
    </row>
    <row r="113" ht="16.5" customHeight="1">
      <c r="B113" s="135"/>
    </row>
    <row r="114" ht="16.5" customHeight="1">
      <c r="B114" s="135"/>
    </row>
    <row r="115" ht="16.5" customHeight="1">
      <c r="B115" s="135"/>
    </row>
    <row r="116" ht="16.5" customHeight="1">
      <c r="B116" s="135"/>
    </row>
    <row r="117" ht="16.5" customHeight="1">
      <c r="B117" s="135"/>
    </row>
    <row r="118" ht="16.5" customHeight="1">
      <c r="B118" s="135"/>
    </row>
    <row r="119" ht="16.5" customHeight="1">
      <c r="B119" s="135"/>
    </row>
    <row r="120" ht="16.5" customHeight="1">
      <c r="B120" s="135"/>
    </row>
    <row r="121" ht="16.5" customHeight="1">
      <c r="B121" s="135"/>
    </row>
    <row r="122" ht="16.5" customHeight="1">
      <c r="B122" s="135"/>
    </row>
    <row r="123" ht="16.5" customHeight="1">
      <c r="B123" s="135"/>
    </row>
    <row r="124" ht="16.5" customHeight="1">
      <c r="B124" s="135"/>
    </row>
    <row r="125" ht="16.5" customHeight="1">
      <c r="B125" s="135"/>
    </row>
    <row r="126" ht="16.5" customHeight="1">
      <c r="B126" s="135"/>
    </row>
    <row r="127" ht="16.5" customHeight="1">
      <c r="B127" s="135"/>
    </row>
    <row r="128" ht="16.5" customHeight="1">
      <c r="B128" s="135"/>
    </row>
    <row r="129" ht="16.5" customHeight="1">
      <c r="B129" s="135"/>
    </row>
    <row r="130" ht="16.5" customHeight="1">
      <c r="B130" s="135"/>
    </row>
    <row r="131" ht="16.5" customHeight="1">
      <c r="B131" s="135"/>
    </row>
    <row r="132" ht="16.5" customHeight="1">
      <c r="B132" s="135"/>
    </row>
    <row r="133" ht="16.5" customHeight="1">
      <c r="B133" s="135"/>
    </row>
    <row r="134" ht="16.5" customHeight="1">
      <c r="B134" s="135"/>
    </row>
    <row r="135" ht="16.5" customHeight="1">
      <c r="B135" s="135"/>
    </row>
    <row r="136" ht="16.5" customHeight="1">
      <c r="B136" s="135"/>
    </row>
    <row r="137" ht="16.5" customHeight="1">
      <c r="B137" s="135"/>
    </row>
    <row r="138" ht="16.5" customHeight="1">
      <c r="B138" s="135"/>
    </row>
    <row r="139" ht="16.5" customHeight="1">
      <c r="B139" s="135"/>
    </row>
    <row r="140" ht="16.5" customHeight="1">
      <c r="B140" s="135"/>
    </row>
    <row r="141" ht="16.5" customHeight="1">
      <c r="B141" s="135"/>
    </row>
    <row r="142" ht="16.5" customHeight="1">
      <c r="B142" s="135"/>
    </row>
    <row r="143" ht="16.5" customHeight="1">
      <c r="B143" s="135"/>
    </row>
    <row r="144" ht="16.5" customHeight="1">
      <c r="B144" s="135"/>
    </row>
    <row r="145" ht="16.5" customHeight="1">
      <c r="B145" s="135"/>
    </row>
    <row r="146" ht="16.5" customHeight="1">
      <c r="B146" s="135"/>
    </row>
    <row r="147" ht="16.5" customHeight="1">
      <c r="B147" s="135"/>
    </row>
    <row r="148" ht="16.5" customHeight="1">
      <c r="B148" s="135"/>
    </row>
    <row r="149" ht="16.5" customHeight="1">
      <c r="B149" s="135"/>
    </row>
    <row r="150" ht="16.5" customHeight="1">
      <c r="B150" s="135"/>
    </row>
    <row r="151" ht="16.5" customHeight="1">
      <c r="B151" s="135"/>
    </row>
    <row r="152" ht="16.5" customHeight="1">
      <c r="B152" s="135"/>
    </row>
    <row r="153" ht="16.5" customHeight="1">
      <c r="B153" s="135"/>
    </row>
    <row r="154" ht="16.5" customHeight="1">
      <c r="B154" s="135"/>
    </row>
    <row r="155" ht="16.5" customHeight="1">
      <c r="B155" s="135"/>
    </row>
    <row r="156" ht="16.5" customHeight="1">
      <c r="B156" s="135"/>
    </row>
    <row r="157" ht="16.5" customHeight="1">
      <c r="B157" s="135"/>
    </row>
    <row r="158" ht="16.5" customHeight="1">
      <c r="B158" s="135"/>
    </row>
    <row r="159" ht="16.5" customHeight="1">
      <c r="B159" s="135"/>
    </row>
    <row r="160" ht="16.5" customHeight="1">
      <c r="B160" s="135"/>
    </row>
    <row r="161" ht="16.5" customHeight="1">
      <c r="B161" s="135"/>
    </row>
    <row r="162" ht="16.5" customHeight="1">
      <c r="B162" s="135"/>
    </row>
    <row r="163" ht="16.5" customHeight="1">
      <c r="B163" s="135"/>
    </row>
    <row r="164" ht="16.5" customHeight="1">
      <c r="B164" s="135"/>
    </row>
    <row r="165" ht="16.5" customHeight="1">
      <c r="B165" s="135"/>
    </row>
    <row r="166" ht="16.5" customHeight="1">
      <c r="B166" s="135"/>
    </row>
    <row r="167" ht="16.5" customHeight="1">
      <c r="B167" s="135"/>
    </row>
    <row r="168" ht="16.5" customHeight="1">
      <c r="B168" s="135"/>
    </row>
    <row r="169" ht="16.5" customHeight="1">
      <c r="B169" s="135"/>
    </row>
    <row r="170" ht="16.5" customHeight="1">
      <c r="B170" s="135"/>
    </row>
    <row r="171" ht="16.5" customHeight="1">
      <c r="B171" s="135"/>
    </row>
    <row r="172" ht="16.5" customHeight="1">
      <c r="B172" s="135"/>
    </row>
    <row r="173" ht="16.5" customHeight="1">
      <c r="B173" s="135"/>
    </row>
    <row r="174" ht="16.5" customHeight="1">
      <c r="B174" s="135"/>
    </row>
    <row r="175" ht="16.5" customHeight="1">
      <c r="B175" s="135"/>
    </row>
    <row r="176" ht="16.5" customHeight="1">
      <c r="B176" s="135"/>
    </row>
    <row r="177" ht="16.5" customHeight="1">
      <c r="B177" s="135"/>
    </row>
    <row r="178" ht="16.5" customHeight="1">
      <c r="B178" s="135"/>
    </row>
    <row r="179" ht="16.5" customHeight="1">
      <c r="B179" s="135"/>
    </row>
    <row r="180" ht="16.5" customHeight="1">
      <c r="B180" s="135"/>
    </row>
    <row r="181" ht="16.5" customHeight="1">
      <c r="B181" s="135"/>
    </row>
    <row r="182" ht="16.5" customHeight="1">
      <c r="B182" s="135"/>
    </row>
    <row r="183" ht="16.5" customHeight="1">
      <c r="B183" s="135"/>
    </row>
    <row r="184" ht="16.5" customHeight="1">
      <c r="B184" s="135"/>
    </row>
    <row r="185" ht="16.5" customHeight="1">
      <c r="B185" s="135"/>
    </row>
    <row r="186" ht="16.5" customHeight="1">
      <c r="B186" s="135"/>
    </row>
    <row r="187" ht="16.5" customHeight="1">
      <c r="B187" s="135"/>
    </row>
    <row r="188" ht="16.5" customHeight="1">
      <c r="B188" s="135"/>
    </row>
    <row r="189" ht="16.5" customHeight="1">
      <c r="B189" s="135"/>
    </row>
    <row r="190" ht="16.5" customHeight="1">
      <c r="B190" s="135"/>
    </row>
    <row r="191" ht="16.5" customHeight="1">
      <c r="B191" s="135"/>
    </row>
    <row r="192" ht="16.5" customHeight="1">
      <c r="B192" s="135"/>
    </row>
    <row r="193" ht="16.5" customHeight="1">
      <c r="B193" s="135"/>
    </row>
    <row r="194" ht="16.5" customHeight="1">
      <c r="B194" s="135"/>
    </row>
    <row r="195" ht="16.5" customHeight="1">
      <c r="B195" s="135"/>
    </row>
    <row r="196" ht="16.5" customHeight="1">
      <c r="B196" s="135"/>
    </row>
    <row r="197" ht="16.5" customHeight="1">
      <c r="B197" s="135"/>
    </row>
    <row r="198" ht="16.5" customHeight="1">
      <c r="B198" s="135"/>
    </row>
    <row r="199" ht="16.5" customHeight="1">
      <c r="B199" s="135"/>
    </row>
    <row r="200" ht="16.5" customHeight="1">
      <c r="B200" s="135"/>
    </row>
    <row r="201" ht="16.5" customHeight="1">
      <c r="B201" s="135"/>
    </row>
    <row r="202" ht="16.5" customHeight="1">
      <c r="B202" s="135"/>
    </row>
    <row r="203" ht="16.5" customHeight="1">
      <c r="B203" s="135"/>
    </row>
    <row r="204" ht="16.5" customHeight="1">
      <c r="B204" s="135"/>
    </row>
    <row r="205" ht="16.5" customHeight="1">
      <c r="B205" s="135"/>
    </row>
    <row r="206" ht="16.5" customHeight="1">
      <c r="B206" s="135"/>
    </row>
    <row r="207" ht="16.5" customHeight="1">
      <c r="B207" s="135"/>
    </row>
    <row r="208" ht="16.5" customHeight="1">
      <c r="B208" s="135"/>
    </row>
    <row r="209" ht="16.5" customHeight="1">
      <c r="B209" s="135"/>
    </row>
    <row r="210" ht="16.5" customHeight="1">
      <c r="B210" s="135"/>
    </row>
    <row r="211" ht="16.5" customHeight="1">
      <c r="B211" s="135"/>
    </row>
    <row r="212" ht="16.5" customHeight="1">
      <c r="B212" s="135"/>
    </row>
    <row r="213" ht="16.5" customHeight="1">
      <c r="B213" s="135"/>
    </row>
    <row r="214" ht="16.5" customHeight="1">
      <c r="B214" s="135"/>
    </row>
    <row r="215" ht="16.5" customHeight="1">
      <c r="B215" s="135"/>
    </row>
    <row r="216" ht="16.5" customHeight="1">
      <c r="B216" s="135"/>
    </row>
    <row r="217" ht="16.5" customHeight="1">
      <c r="B217" s="135"/>
    </row>
    <row r="218" ht="16.5" customHeight="1">
      <c r="B218" s="135"/>
    </row>
    <row r="219" ht="16.5" customHeight="1">
      <c r="B219" s="135"/>
    </row>
    <row r="220" ht="16.5" customHeight="1">
      <c r="B220" s="135"/>
    </row>
    <row r="221" ht="16.5" customHeight="1">
      <c r="B221" s="135"/>
    </row>
    <row r="222" ht="16.5" customHeight="1">
      <c r="B222" s="135"/>
    </row>
    <row r="223" ht="16.5" customHeight="1">
      <c r="B223" s="135"/>
    </row>
    <row r="224" ht="16.5" customHeight="1">
      <c r="B224" s="135"/>
    </row>
    <row r="225" ht="16.5" customHeight="1">
      <c r="B225" s="135"/>
    </row>
    <row r="226" ht="16.5" customHeight="1">
      <c r="B226" s="135"/>
    </row>
    <row r="227" ht="16.5" customHeight="1">
      <c r="B227" s="135"/>
    </row>
    <row r="228" ht="16.5" customHeight="1">
      <c r="B228" s="135"/>
    </row>
    <row r="229" ht="16.5" customHeight="1">
      <c r="B229" s="135"/>
    </row>
    <row r="230" ht="16.5" customHeight="1">
      <c r="B230" s="135"/>
    </row>
    <row r="231" ht="16.5" customHeight="1">
      <c r="B231" s="135"/>
    </row>
    <row r="232" ht="16.5" customHeight="1">
      <c r="B232" s="135"/>
    </row>
    <row r="233" ht="16.5" customHeight="1">
      <c r="B233" s="135"/>
    </row>
    <row r="234" ht="16.5" customHeight="1">
      <c r="B234" s="135"/>
    </row>
    <row r="235" ht="16.5" customHeight="1">
      <c r="B235" s="135"/>
    </row>
    <row r="236" ht="16.5" customHeight="1">
      <c r="B236" s="135"/>
    </row>
    <row r="237" ht="16.5" customHeight="1">
      <c r="B237" s="135"/>
    </row>
    <row r="238" ht="16.5" customHeight="1">
      <c r="B238" s="135"/>
    </row>
    <row r="239" ht="16.5" customHeight="1">
      <c r="B239" s="135"/>
    </row>
    <row r="240" ht="16.5" customHeight="1">
      <c r="B240" s="135"/>
    </row>
    <row r="241" ht="16.5" customHeight="1">
      <c r="B241" s="135"/>
    </row>
    <row r="242" ht="16.5" customHeight="1">
      <c r="B242" s="135"/>
    </row>
    <row r="243" ht="16.5" customHeight="1">
      <c r="B243" s="135"/>
    </row>
    <row r="244" ht="16.5" customHeight="1">
      <c r="B244" s="135"/>
    </row>
    <row r="245" ht="16.5" customHeight="1">
      <c r="B245" s="135"/>
    </row>
    <row r="246" ht="16.5" customHeight="1">
      <c r="B246" s="135"/>
    </row>
    <row r="247" ht="16.5" customHeight="1">
      <c r="B247" s="135"/>
    </row>
    <row r="248" ht="16.5" customHeight="1">
      <c r="B248" s="135"/>
    </row>
    <row r="249" ht="16.5" customHeight="1">
      <c r="B249" s="135"/>
    </row>
    <row r="250" ht="16.5" customHeight="1">
      <c r="B250" s="135"/>
    </row>
    <row r="251" ht="16.5" customHeight="1">
      <c r="B251" s="135"/>
    </row>
    <row r="252" ht="16.5" customHeight="1">
      <c r="B252" s="135"/>
    </row>
    <row r="253" ht="16.5" customHeight="1">
      <c r="B253" s="135"/>
    </row>
    <row r="254" ht="16.5" customHeight="1">
      <c r="B254" s="135"/>
    </row>
    <row r="255" ht="16.5" customHeight="1">
      <c r="B255" s="135"/>
    </row>
    <row r="256" ht="16.5" customHeight="1">
      <c r="B256" s="135"/>
    </row>
    <row r="257" ht="16.5" customHeight="1">
      <c r="B257" s="135"/>
    </row>
    <row r="258" ht="16.5" customHeight="1">
      <c r="B258" s="135"/>
    </row>
    <row r="259" ht="16.5" customHeight="1">
      <c r="B259" s="135"/>
    </row>
    <row r="260" ht="16.5" customHeight="1">
      <c r="B260" s="135"/>
    </row>
    <row r="261" ht="16.5" customHeight="1">
      <c r="B261" s="135"/>
    </row>
    <row r="262" ht="16.5" customHeight="1">
      <c r="B262" s="135"/>
    </row>
    <row r="263" ht="16.5" customHeight="1">
      <c r="B263" s="135"/>
    </row>
    <row r="264" ht="16.5" customHeight="1">
      <c r="B264" s="135"/>
    </row>
    <row r="265" ht="16.5" customHeight="1">
      <c r="B265" s="135"/>
    </row>
    <row r="266" ht="16.5" customHeight="1">
      <c r="B266" s="135"/>
    </row>
    <row r="267" ht="16.5" customHeight="1">
      <c r="B267" s="135"/>
    </row>
    <row r="268" ht="16.5" customHeight="1">
      <c r="B268" s="135"/>
    </row>
    <row r="269" ht="16.5" customHeight="1">
      <c r="B269" s="135"/>
    </row>
    <row r="270" ht="16.5" customHeight="1">
      <c r="B270" s="135"/>
    </row>
    <row r="271" ht="16.5" customHeight="1">
      <c r="B271" s="135"/>
    </row>
    <row r="272" ht="16.5" customHeight="1">
      <c r="B272" s="135"/>
    </row>
    <row r="273" ht="16.5" customHeight="1">
      <c r="B273" s="135"/>
    </row>
    <row r="274" ht="16.5" customHeight="1">
      <c r="B274" s="135"/>
    </row>
    <row r="275" ht="16.5" customHeight="1">
      <c r="B275" s="135"/>
    </row>
    <row r="276" ht="16.5" customHeight="1">
      <c r="B276" s="135"/>
    </row>
    <row r="277" ht="16.5" customHeight="1">
      <c r="B277" s="135"/>
    </row>
    <row r="278" ht="16.5" customHeight="1">
      <c r="B278" s="135"/>
    </row>
    <row r="279" ht="16.5" customHeight="1">
      <c r="B279" s="135"/>
    </row>
    <row r="280" ht="16.5" customHeight="1">
      <c r="B280" s="135"/>
    </row>
    <row r="281" ht="16.5" customHeight="1">
      <c r="B281" s="135"/>
    </row>
    <row r="282" ht="16.5" customHeight="1">
      <c r="B282" s="135"/>
    </row>
    <row r="283" ht="16.5" customHeight="1">
      <c r="B283" s="135"/>
    </row>
    <row r="284" ht="16.5" customHeight="1">
      <c r="B284" s="135"/>
    </row>
    <row r="285" ht="16.5" customHeight="1">
      <c r="B285" s="135"/>
    </row>
    <row r="286" ht="16.5" customHeight="1">
      <c r="B286" s="135"/>
    </row>
    <row r="287" ht="16.5" customHeight="1">
      <c r="B287" s="135"/>
    </row>
    <row r="288" ht="16.5" customHeight="1">
      <c r="B288" s="135"/>
    </row>
    <row r="289" ht="16.5" customHeight="1">
      <c r="B289" s="135"/>
    </row>
    <row r="290" ht="16.5" customHeight="1">
      <c r="B290" s="135"/>
    </row>
    <row r="291" ht="16.5" customHeight="1">
      <c r="B291" s="135"/>
    </row>
    <row r="292" ht="16.5" customHeight="1">
      <c r="B292" s="135"/>
    </row>
    <row r="293" ht="16.5" customHeight="1">
      <c r="B293" s="135"/>
    </row>
    <row r="294" ht="16.5" customHeight="1">
      <c r="B294" s="135"/>
    </row>
    <row r="295" ht="16.5" customHeight="1">
      <c r="B295" s="135"/>
    </row>
    <row r="296" ht="16.5" customHeight="1">
      <c r="B296" s="135"/>
    </row>
    <row r="297" ht="16.5" customHeight="1">
      <c r="B297" s="135"/>
    </row>
    <row r="298" ht="16.5" customHeight="1">
      <c r="B298" s="135"/>
    </row>
    <row r="299" ht="16.5" customHeight="1">
      <c r="B299" s="135"/>
    </row>
    <row r="300" ht="16.5" customHeight="1">
      <c r="B300" s="135"/>
    </row>
    <row r="301" ht="16.5" customHeight="1">
      <c r="B301" s="135"/>
    </row>
    <row r="302" ht="16.5" customHeight="1">
      <c r="B302" s="135"/>
    </row>
    <row r="303" ht="16.5" customHeight="1">
      <c r="B303" s="135"/>
    </row>
    <row r="304" ht="16.5" customHeight="1">
      <c r="B304" s="135"/>
    </row>
    <row r="305" ht="16.5" customHeight="1">
      <c r="B305" s="135"/>
    </row>
    <row r="306" ht="16.5" customHeight="1">
      <c r="B306" s="135"/>
    </row>
    <row r="307" ht="16.5" customHeight="1">
      <c r="B307" s="135"/>
    </row>
    <row r="308" ht="16.5" customHeight="1">
      <c r="B308" s="135"/>
    </row>
    <row r="309" ht="16.5" customHeight="1">
      <c r="B309" s="135"/>
    </row>
    <row r="310" ht="16.5" customHeight="1">
      <c r="B310" s="135"/>
    </row>
    <row r="311" ht="16.5" customHeight="1">
      <c r="B311" s="135"/>
    </row>
    <row r="312" ht="16.5" customHeight="1">
      <c r="B312" s="135"/>
    </row>
    <row r="313" ht="16.5" customHeight="1">
      <c r="B313" s="135"/>
    </row>
    <row r="314" ht="16.5" customHeight="1">
      <c r="B314" s="135"/>
    </row>
    <row r="315" ht="16.5" customHeight="1">
      <c r="B315" s="135"/>
    </row>
    <row r="316" ht="16.5" customHeight="1">
      <c r="B316" s="135"/>
    </row>
    <row r="317" ht="16.5" customHeight="1">
      <c r="B317" s="135"/>
    </row>
    <row r="318" ht="16.5" customHeight="1">
      <c r="B318" s="135"/>
    </row>
    <row r="319" ht="16.5" customHeight="1">
      <c r="B319" s="135"/>
    </row>
    <row r="320" ht="16.5" customHeight="1">
      <c r="B320" s="135"/>
    </row>
    <row r="321" ht="16.5" customHeight="1">
      <c r="B321" s="135"/>
    </row>
    <row r="322" ht="16.5" customHeight="1">
      <c r="B322" s="135"/>
    </row>
    <row r="323" ht="16.5" customHeight="1">
      <c r="B323" s="135"/>
    </row>
    <row r="324" ht="16.5" customHeight="1">
      <c r="B324" s="135"/>
    </row>
    <row r="325" ht="16.5" customHeight="1">
      <c r="B325" s="135"/>
    </row>
    <row r="326" ht="16.5" customHeight="1">
      <c r="B326" s="135"/>
    </row>
    <row r="327" ht="16.5" customHeight="1">
      <c r="B327" s="135"/>
    </row>
    <row r="328" ht="16.5" customHeight="1">
      <c r="B328" s="135"/>
    </row>
    <row r="329" ht="16.5" customHeight="1">
      <c r="B329" s="135"/>
    </row>
    <row r="330" ht="16.5" customHeight="1">
      <c r="B330" s="135"/>
    </row>
    <row r="331" ht="16.5" customHeight="1">
      <c r="B331" s="135"/>
    </row>
    <row r="332" ht="16.5" customHeight="1">
      <c r="B332" s="135"/>
    </row>
    <row r="333" ht="16.5" customHeight="1">
      <c r="B333" s="135"/>
    </row>
    <row r="334" ht="16.5" customHeight="1">
      <c r="B334" s="135"/>
    </row>
    <row r="335" ht="16.5" customHeight="1">
      <c r="B335" s="135"/>
    </row>
    <row r="336" ht="16.5" customHeight="1">
      <c r="B336" s="135"/>
    </row>
    <row r="337" ht="16.5" customHeight="1">
      <c r="B337" s="135"/>
    </row>
    <row r="338" ht="16.5" customHeight="1">
      <c r="B338" s="135"/>
    </row>
    <row r="339" ht="16.5" customHeight="1">
      <c r="B339" s="135"/>
    </row>
    <row r="340" ht="16.5" customHeight="1">
      <c r="B340" s="135"/>
    </row>
    <row r="341" ht="16.5" customHeight="1">
      <c r="B341" s="135"/>
    </row>
    <row r="342" ht="16.5" customHeight="1">
      <c r="B342" s="135"/>
    </row>
    <row r="343" ht="16.5" customHeight="1">
      <c r="B343" s="135"/>
    </row>
    <row r="344" ht="16.5" customHeight="1">
      <c r="B344" s="135"/>
    </row>
    <row r="345" ht="16.5" customHeight="1">
      <c r="B345" s="135"/>
    </row>
    <row r="346" ht="16.5" customHeight="1">
      <c r="B346" s="135"/>
    </row>
    <row r="347" ht="16.5" customHeight="1">
      <c r="B347" s="135"/>
    </row>
    <row r="348" ht="16.5" customHeight="1">
      <c r="B348" s="135"/>
    </row>
    <row r="349" ht="16.5" customHeight="1">
      <c r="B349" s="135"/>
    </row>
    <row r="350" ht="16.5" customHeight="1">
      <c r="B350" s="135"/>
    </row>
    <row r="351" ht="16.5" customHeight="1">
      <c r="B351" s="135"/>
    </row>
    <row r="352" ht="16.5" customHeight="1">
      <c r="B352" s="135"/>
    </row>
    <row r="353" ht="16.5" customHeight="1">
      <c r="B353" s="135"/>
    </row>
    <row r="354" ht="16.5" customHeight="1">
      <c r="B354" s="135"/>
    </row>
    <row r="355" ht="16.5" customHeight="1">
      <c r="B355" s="135"/>
    </row>
    <row r="356" ht="16.5" customHeight="1">
      <c r="B356" s="135"/>
    </row>
    <row r="357" ht="16.5" customHeight="1">
      <c r="B357" s="135"/>
    </row>
    <row r="358" ht="16.5" customHeight="1">
      <c r="B358" s="135"/>
    </row>
    <row r="359" ht="16.5" customHeight="1">
      <c r="B359" s="135"/>
    </row>
    <row r="360" ht="16.5" customHeight="1">
      <c r="B360" s="135"/>
    </row>
    <row r="361" ht="16.5" customHeight="1">
      <c r="B361" s="135"/>
    </row>
    <row r="362" ht="16.5" customHeight="1">
      <c r="B362" s="135"/>
    </row>
    <row r="363" ht="16.5" customHeight="1">
      <c r="B363" s="135"/>
    </row>
    <row r="364" ht="16.5" customHeight="1">
      <c r="B364" s="135"/>
    </row>
    <row r="365" ht="16.5" customHeight="1">
      <c r="B365" s="135"/>
    </row>
    <row r="366" ht="16.5" customHeight="1">
      <c r="B366" s="135"/>
    </row>
    <row r="367" ht="16.5" customHeight="1">
      <c r="B367" s="135"/>
    </row>
    <row r="368" ht="16.5" customHeight="1">
      <c r="B368" s="135"/>
    </row>
    <row r="369" ht="16.5" customHeight="1">
      <c r="B369" s="135"/>
    </row>
    <row r="370" ht="16.5" customHeight="1">
      <c r="B370" s="135"/>
    </row>
    <row r="371" ht="16.5" customHeight="1">
      <c r="B371" s="135"/>
    </row>
    <row r="372" ht="16.5" customHeight="1">
      <c r="B372" s="135"/>
    </row>
    <row r="373" ht="16.5" customHeight="1">
      <c r="B373" s="135"/>
    </row>
    <row r="374" ht="16.5" customHeight="1">
      <c r="B374" s="135"/>
    </row>
    <row r="375" ht="16.5" customHeight="1">
      <c r="B375" s="135"/>
    </row>
    <row r="376" ht="16.5" customHeight="1">
      <c r="B376" s="135"/>
    </row>
    <row r="377" ht="16.5" customHeight="1">
      <c r="B377" s="135"/>
    </row>
    <row r="378" ht="16.5" customHeight="1">
      <c r="B378" s="135"/>
    </row>
    <row r="379" ht="16.5" customHeight="1">
      <c r="B379" s="135"/>
    </row>
    <row r="380" ht="16.5" customHeight="1">
      <c r="B380" s="135"/>
    </row>
    <row r="381" ht="16.5" customHeight="1">
      <c r="B381" s="135"/>
    </row>
    <row r="382" ht="16.5" customHeight="1">
      <c r="B382" s="135"/>
    </row>
    <row r="383" ht="16.5" customHeight="1">
      <c r="B383" s="135"/>
    </row>
    <row r="384" ht="16.5" customHeight="1">
      <c r="B384" s="135"/>
    </row>
    <row r="385" ht="16.5" customHeight="1">
      <c r="B385" s="135"/>
    </row>
    <row r="386" ht="16.5" customHeight="1">
      <c r="B386" s="135"/>
    </row>
    <row r="387" ht="16.5" customHeight="1">
      <c r="B387" s="135"/>
    </row>
    <row r="388" ht="16.5" customHeight="1">
      <c r="B388" s="135"/>
    </row>
    <row r="389" ht="16.5" customHeight="1">
      <c r="B389" s="135"/>
    </row>
    <row r="390" ht="16.5" customHeight="1">
      <c r="B390" s="135"/>
    </row>
    <row r="391" ht="16.5" customHeight="1">
      <c r="B391" s="135"/>
    </row>
    <row r="392" ht="16.5" customHeight="1">
      <c r="B392" s="135"/>
    </row>
    <row r="393" ht="16.5" customHeight="1">
      <c r="B393" s="135"/>
    </row>
    <row r="394" ht="16.5" customHeight="1">
      <c r="B394" s="135"/>
    </row>
    <row r="395" ht="16.5" customHeight="1">
      <c r="B395" s="135"/>
    </row>
    <row r="396" ht="16.5" customHeight="1">
      <c r="B396" s="135"/>
    </row>
    <row r="397" ht="16.5" customHeight="1">
      <c r="B397" s="135"/>
    </row>
    <row r="398" ht="16.5" customHeight="1">
      <c r="B398" s="135"/>
    </row>
    <row r="399" ht="16.5" customHeight="1">
      <c r="B399" s="135"/>
    </row>
    <row r="400" ht="16.5" customHeight="1">
      <c r="B400" s="135"/>
    </row>
    <row r="401" ht="16.5" customHeight="1">
      <c r="B401" s="135"/>
    </row>
    <row r="402" ht="16.5" customHeight="1">
      <c r="B402" s="135"/>
    </row>
    <row r="403" ht="16.5" customHeight="1">
      <c r="B403" s="135"/>
    </row>
    <row r="404" ht="16.5" customHeight="1">
      <c r="B404" s="135"/>
    </row>
    <row r="405" ht="16.5" customHeight="1">
      <c r="B405" s="135"/>
    </row>
    <row r="406" ht="16.5" customHeight="1">
      <c r="B406" s="135"/>
    </row>
    <row r="407" ht="16.5" customHeight="1">
      <c r="B407" s="135"/>
    </row>
    <row r="408" ht="16.5" customHeight="1">
      <c r="B408" s="135"/>
    </row>
    <row r="409" ht="16.5" customHeight="1">
      <c r="B409" s="135"/>
    </row>
    <row r="410" ht="16.5" customHeight="1">
      <c r="B410" s="135"/>
    </row>
    <row r="411" ht="16.5" customHeight="1">
      <c r="B411" s="135"/>
    </row>
    <row r="412" ht="16.5" customHeight="1">
      <c r="B412" s="135"/>
    </row>
    <row r="413" ht="16.5" customHeight="1">
      <c r="B413" s="135"/>
    </row>
    <row r="414" ht="16.5" customHeight="1">
      <c r="B414" s="135"/>
    </row>
    <row r="415" ht="16.5" customHeight="1">
      <c r="B415" s="135"/>
    </row>
    <row r="416" ht="16.5" customHeight="1">
      <c r="B416" s="135"/>
    </row>
    <row r="417" ht="16.5" customHeight="1">
      <c r="B417" s="135"/>
    </row>
    <row r="418" ht="16.5" customHeight="1">
      <c r="B418" s="135"/>
    </row>
    <row r="419" ht="16.5" customHeight="1">
      <c r="B419" s="135"/>
    </row>
    <row r="420" ht="16.5" customHeight="1">
      <c r="B420" s="135"/>
    </row>
    <row r="421" ht="16.5" customHeight="1">
      <c r="B421" s="135"/>
    </row>
    <row r="422" ht="16.5" customHeight="1">
      <c r="B422" s="135"/>
    </row>
    <row r="423" ht="16.5" customHeight="1">
      <c r="B423" s="135"/>
    </row>
    <row r="424" ht="16.5" customHeight="1">
      <c r="B424" s="135"/>
    </row>
    <row r="425" ht="16.5" customHeight="1">
      <c r="B425" s="135"/>
    </row>
    <row r="426" ht="16.5" customHeight="1">
      <c r="B426" s="135"/>
    </row>
    <row r="427" ht="16.5" customHeight="1">
      <c r="B427" s="135"/>
    </row>
    <row r="428" ht="16.5" customHeight="1">
      <c r="B428" s="135"/>
    </row>
    <row r="429" ht="16.5" customHeight="1">
      <c r="B429" s="135"/>
    </row>
    <row r="430" ht="16.5" customHeight="1">
      <c r="B430" s="135"/>
    </row>
    <row r="431" ht="16.5" customHeight="1">
      <c r="B431" s="135"/>
    </row>
    <row r="432" ht="16.5" customHeight="1">
      <c r="B432" s="135"/>
    </row>
    <row r="433" ht="16.5" customHeight="1">
      <c r="B433" s="135"/>
    </row>
    <row r="434" ht="16.5" customHeight="1">
      <c r="B434" s="135"/>
    </row>
    <row r="435" ht="16.5" customHeight="1">
      <c r="B435" s="135"/>
    </row>
    <row r="436" ht="16.5" customHeight="1">
      <c r="B436" s="135"/>
    </row>
    <row r="437" ht="16.5" customHeight="1">
      <c r="B437" s="135"/>
    </row>
    <row r="438" ht="16.5" customHeight="1">
      <c r="B438" s="135"/>
    </row>
    <row r="439" ht="16.5" customHeight="1">
      <c r="B439" s="135"/>
    </row>
    <row r="440" ht="16.5" customHeight="1">
      <c r="B440" s="135"/>
    </row>
    <row r="441" ht="16.5" customHeight="1">
      <c r="B441" s="135"/>
    </row>
    <row r="442" ht="16.5" customHeight="1">
      <c r="B442" s="135"/>
    </row>
    <row r="443" ht="16.5" customHeight="1">
      <c r="B443" s="135"/>
    </row>
    <row r="444" ht="16.5" customHeight="1">
      <c r="B444" s="135"/>
    </row>
    <row r="445" ht="16.5" customHeight="1">
      <c r="B445" s="135"/>
    </row>
    <row r="446" ht="16.5" customHeight="1">
      <c r="B446" s="135"/>
    </row>
    <row r="447" ht="16.5" customHeight="1">
      <c r="B447" s="135"/>
    </row>
    <row r="448" ht="16.5" customHeight="1">
      <c r="B448" s="135"/>
    </row>
    <row r="449" ht="16.5" customHeight="1">
      <c r="B449" s="135"/>
    </row>
    <row r="450" ht="16.5" customHeight="1">
      <c r="B450" s="135"/>
    </row>
    <row r="451" ht="16.5" customHeight="1">
      <c r="B451" s="135"/>
    </row>
    <row r="452" ht="16.5" customHeight="1">
      <c r="B452" s="135"/>
    </row>
    <row r="453" ht="16.5" customHeight="1">
      <c r="B453" s="135"/>
    </row>
    <row r="454" ht="16.5" customHeight="1">
      <c r="B454" s="135"/>
    </row>
    <row r="455" ht="16.5" customHeight="1">
      <c r="B455" s="135"/>
    </row>
    <row r="456" ht="16.5" customHeight="1">
      <c r="B456" s="135"/>
    </row>
    <row r="457" ht="16.5" customHeight="1">
      <c r="B457" s="135"/>
    </row>
    <row r="458" ht="16.5" customHeight="1">
      <c r="B458" s="135"/>
    </row>
    <row r="459" ht="16.5" customHeight="1">
      <c r="B459" s="135"/>
    </row>
    <row r="460" ht="16.5" customHeight="1">
      <c r="B460" s="135"/>
    </row>
    <row r="461" ht="16.5" customHeight="1">
      <c r="B461" s="135"/>
    </row>
    <row r="462" ht="16.5" customHeight="1">
      <c r="B462" s="135"/>
    </row>
    <row r="463" ht="16.5" customHeight="1">
      <c r="B463" s="135"/>
    </row>
    <row r="464" ht="16.5" customHeight="1">
      <c r="B464" s="135"/>
    </row>
    <row r="465" ht="16.5" customHeight="1">
      <c r="B465" s="135"/>
    </row>
    <row r="466" ht="16.5" customHeight="1">
      <c r="B466" s="135"/>
    </row>
    <row r="467" ht="16.5" customHeight="1">
      <c r="B467" s="135"/>
    </row>
    <row r="468" ht="16.5" customHeight="1">
      <c r="B468" s="135"/>
    </row>
    <row r="469" ht="16.5" customHeight="1">
      <c r="B469" s="135"/>
    </row>
    <row r="470" ht="16.5" customHeight="1">
      <c r="B470" s="135"/>
    </row>
    <row r="471" ht="16.5" customHeight="1">
      <c r="B471" s="135"/>
    </row>
    <row r="472" ht="16.5" customHeight="1">
      <c r="B472" s="135"/>
    </row>
    <row r="473" ht="16.5" customHeight="1">
      <c r="B473" s="135"/>
    </row>
    <row r="474" ht="16.5" customHeight="1">
      <c r="B474" s="135"/>
    </row>
    <row r="475" ht="16.5" customHeight="1">
      <c r="B475" s="135"/>
    </row>
    <row r="476" ht="16.5" customHeight="1">
      <c r="B476" s="135"/>
    </row>
    <row r="477" ht="16.5" customHeight="1">
      <c r="B477" s="135"/>
    </row>
    <row r="478" ht="16.5" customHeight="1">
      <c r="B478" s="135"/>
    </row>
    <row r="479" ht="16.5" customHeight="1">
      <c r="B479" s="135"/>
    </row>
    <row r="480" ht="16.5" customHeight="1">
      <c r="B480" s="135"/>
    </row>
    <row r="481" ht="16.5" customHeight="1">
      <c r="B481" s="135"/>
    </row>
    <row r="482" ht="16.5" customHeight="1">
      <c r="B482" s="135"/>
    </row>
    <row r="483" ht="16.5" customHeight="1">
      <c r="B483" s="135"/>
    </row>
    <row r="484" ht="16.5" customHeight="1">
      <c r="B484" s="135"/>
    </row>
    <row r="485" ht="16.5" customHeight="1">
      <c r="B485" s="135"/>
    </row>
    <row r="486" ht="16.5" customHeight="1">
      <c r="B486" s="135"/>
    </row>
    <row r="487" ht="16.5" customHeight="1">
      <c r="B487" s="135"/>
    </row>
    <row r="488" ht="16.5" customHeight="1">
      <c r="B488" s="135"/>
    </row>
    <row r="489" ht="16.5" customHeight="1">
      <c r="B489" s="135"/>
    </row>
    <row r="490" ht="16.5" customHeight="1">
      <c r="B490" s="135"/>
    </row>
    <row r="491" ht="16.5" customHeight="1">
      <c r="B491" s="135"/>
    </row>
    <row r="492" ht="16.5" customHeight="1">
      <c r="B492" s="135"/>
    </row>
    <row r="493" ht="16.5" customHeight="1">
      <c r="B493" s="135"/>
    </row>
    <row r="494" ht="16.5" customHeight="1">
      <c r="B494" s="135"/>
    </row>
    <row r="495" ht="16.5" customHeight="1">
      <c r="B495" s="135"/>
    </row>
    <row r="496" ht="16.5" customHeight="1">
      <c r="B496" s="135"/>
    </row>
    <row r="497" ht="16.5" customHeight="1">
      <c r="B497" s="135"/>
    </row>
    <row r="498" ht="16.5" customHeight="1">
      <c r="B498" s="135"/>
    </row>
    <row r="499" ht="16.5" customHeight="1">
      <c r="B499" s="135"/>
    </row>
    <row r="500" ht="16.5" customHeight="1">
      <c r="B500" s="135"/>
    </row>
    <row r="501" ht="16.5" customHeight="1">
      <c r="B501" s="135"/>
    </row>
    <row r="502" ht="16.5" customHeight="1">
      <c r="B502" s="135"/>
    </row>
    <row r="503" ht="16.5" customHeight="1">
      <c r="B503" s="135"/>
    </row>
    <row r="504" ht="16.5" customHeight="1">
      <c r="B504" s="135"/>
    </row>
    <row r="505" ht="16.5" customHeight="1">
      <c r="B505" s="135"/>
    </row>
    <row r="506" ht="16.5" customHeight="1">
      <c r="B506" s="135"/>
    </row>
    <row r="507" ht="16.5" customHeight="1">
      <c r="B507" s="135"/>
    </row>
    <row r="508" ht="16.5" customHeight="1">
      <c r="B508" s="135"/>
    </row>
    <row r="509" ht="16.5" customHeight="1">
      <c r="B509" s="135"/>
    </row>
    <row r="510" ht="16.5" customHeight="1">
      <c r="B510" s="135"/>
    </row>
    <row r="511" ht="16.5" customHeight="1">
      <c r="B511" s="135"/>
    </row>
    <row r="512" ht="16.5" customHeight="1">
      <c r="B512" s="135"/>
    </row>
    <row r="513" ht="16.5" customHeight="1">
      <c r="B513" s="135"/>
    </row>
    <row r="514" ht="16.5" customHeight="1">
      <c r="B514" s="135"/>
    </row>
    <row r="515" ht="16.5" customHeight="1">
      <c r="B515" s="135"/>
    </row>
    <row r="516" ht="16.5" customHeight="1">
      <c r="B516" s="135"/>
    </row>
    <row r="517" ht="16.5" customHeight="1">
      <c r="B517" s="135"/>
    </row>
    <row r="518" ht="16.5" customHeight="1">
      <c r="B518" s="135"/>
    </row>
    <row r="519" ht="16.5" customHeight="1">
      <c r="B519" s="135"/>
    </row>
    <row r="520" ht="16.5" customHeight="1">
      <c r="B520" s="135"/>
    </row>
    <row r="521" ht="16.5" customHeight="1">
      <c r="B521" s="135"/>
    </row>
    <row r="522" ht="16.5" customHeight="1">
      <c r="B522" s="135"/>
    </row>
    <row r="523" ht="16.5" customHeight="1">
      <c r="B523" s="135"/>
    </row>
    <row r="524" ht="16.5" customHeight="1">
      <c r="B524" s="135"/>
    </row>
    <row r="525" ht="16.5" customHeight="1">
      <c r="B525" s="135"/>
    </row>
    <row r="526" ht="16.5" customHeight="1">
      <c r="B526" s="135"/>
    </row>
    <row r="527" ht="16.5" customHeight="1">
      <c r="B527" s="135"/>
    </row>
    <row r="528" ht="16.5" customHeight="1">
      <c r="B528" s="135"/>
    </row>
    <row r="529" ht="16.5" customHeight="1">
      <c r="B529" s="135"/>
    </row>
    <row r="530" ht="16.5" customHeight="1">
      <c r="B530" s="135"/>
    </row>
    <row r="531" ht="16.5" customHeight="1">
      <c r="B531" s="135"/>
    </row>
    <row r="532" ht="16.5" customHeight="1">
      <c r="B532" s="135"/>
    </row>
    <row r="533" ht="16.5" customHeight="1">
      <c r="B533" s="135"/>
    </row>
    <row r="534" ht="16.5" customHeight="1">
      <c r="B534" s="135"/>
    </row>
    <row r="535" ht="16.5" customHeight="1">
      <c r="B535" s="135"/>
    </row>
    <row r="536" ht="16.5" customHeight="1">
      <c r="B536" s="135"/>
    </row>
    <row r="537" ht="16.5" customHeight="1">
      <c r="B537" s="135"/>
    </row>
    <row r="538" ht="16.5" customHeight="1">
      <c r="B538" s="135"/>
    </row>
    <row r="539" ht="16.5" customHeight="1">
      <c r="B539" s="135"/>
    </row>
    <row r="540" ht="16.5" customHeight="1">
      <c r="B540" s="135"/>
    </row>
    <row r="541" ht="16.5" customHeight="1">
      <c r="B541" s="135"/>
    </row>
    <row r="542" ht="16.5" customHeight="1">
      <c r="B542" s="135"/>
    </row>
    <row r="543" ht="16.5" customHeight="1">
      <c r="B543" s="135"/>
    </row>
    <row r="544" ht="16.5" customHeight="1">
      <c r="B544" s="135"/>
    </row>
    <row r="545" ht="16.5" customHeight="1">
      <c r="B545" s="135"/>
    </row>
    <row r="546" ht="16.5" customHeight="1">
      <c r="B546" s="135"/>
    </row>
    <row r="547" ht="16.5" customHeight="1">
      <c r="B547" s="135"/>
    </row>
    <row r="548" ht="16.5" customHeight="1">
      <c r="B548" s="135"/>
    </row>
    <row r="549" ht="16.5" customHeight="1">
      <c r="B549" s="135"/>
    </row>
    <row r="550" ht="16.5" customHeight="1">
      <c r="B550" s="135"/>
    </row>
    <row r="551" ht="16.5" customHeight="1">
      <c r="B551" s="135"/>
    </row>
    <row r="552" ht="16.5" customHeight="1">
      <c r="B552" s="135"/>
    </row>
    <row r="553" ht="16.5" customHeight="1">
      <c r="B553" s="135"/>
    </row>
    <row r="554" ht="16.5" customHeight="1">
      <c r="B554" s="135"/>
    </row>
    <row r="555" ht="16.5" customHeight="1">
      <c r="B555" s="135"/>
    </row>
    <row r="556" ht="16.5" customHeight="1">
      <c r="B556" s="135"/>
    </row>
    <row r="557" ht="16.5" customHeight="1">
      <c r="B557" s="135"/>
    </row>
    <row r="558" ht="16.5" customHeight="1">
      <c r="B558" s="135"/>
    </row>
    <row r="559" ht="16.5" customHeight="1">
      <c r="B559" s="135"/>
    </row>
    <row r="560" ht="16.5" customHeight="1">
      <c r="B560" s="135"/>
    </row>
    <row r="561" ht="16.5" customHeight="1">
      <c r="B561" s="135"/>
    </row>
    <row r="562" ht="16.5" customHeight="1">
      <c r="B562" s="135"/>
    </row>
    <row r="563" ht="16.5" customHeight="1">
      <c r="B563" s="135"/>
    </row>
    <row r="564" ht="16.5" customHeight="1">
      <c r="B564" s="135"/>
    </row>
    <row r="565" ht="16.5" customHeight="1">
      <c r="B565" s="135"/>
    </row>
    <row r="566" ht="16.5" customHeight="1">
      <c r="B566" s="135"/>
    </row>
    <row r="567" ht="16.5" customHeight="1">
      <c r="B567" s="135"/>
    </row>
    <row r="568" ht="16.5" customHeight="1">
      <c r="B568" s="135"/>
    </row>
    <row r="569" ht="16.5" customHeight="1">
      <c r="B569" s="135"/>
    </row>
    <row r="570" ht="16.5" customHeight="1">
      <c r="B570" s="135"/>
    </row>
    <row r="571" ht="16.5" customHeight="1">
      <c r="B571" s="135"/>
    </row>
    <row r="572" ht="16.5" customHeight="1">
      <c r="B572" s="135"/>
    </row>
    <row r="573" ht="16.5" customHeight="1">
      <c r="B573" s="135"/>
    </row>
    <row r="574" ht="16.5" customHeight="1">
      <c r="B574" s="135"/>
    </row>
    <row r="575" ht="16.5" customHeight="1">
      <c r="B575" s="135"/>
    </row>
    <row r="576" ht="16.5" customHeight="1">
      <c r="B576" s="135"/>
    </row>
    <row r="577" ht="16.5" customHeight="1">
      <c r="B577" s="135"/>
    </row>
    <row r="578" ht="16.5" customHeight="1">
      <c r="B578" s="135"/>
    </row>
    <row r="579" ht="16.5" customHeight="1">
      <c r="B579" s="135"/>
    </row>
    <row r="580" ht="16.5" customHeight="1">
      <c r="B580" s="135"/>
    </row>
    <row r="581" ht="16.5" customHeight="1">
      <c r="B581" s="135"/>
    </row>
    <row r="582" ht="16.5" customHeight="1">
      <c r="B582" s="135"/>
    </row>
    <row r="583" ht="16.5" customHeight="1">
      <c r="B583" s="135"/>
    </row>
    <row r="584" ht="16.5" customHeight="1">
      <c r="B584" s="135"/>
    </row>
    <row r="585" ht="16.5" customHeight="1">
      <c r="B585" s="135"/>
    </row>
    <row r="586" ht="16.5" customHeight="1">
      <c r="B586" s="135"/>
    </row>
    <row r="587" ht="16.5" customHeight="1">
      <c r="B587" s="135"/>
    </row>
    <row r="588" ht="16.5" customHeight="1">
      <c r="B588" s="135"/>
    </row>
    <row r="589" ht="16.5" customHeight="1">
      <c r="B589" s="135"/>
    </row>
    <row r="590" ht="16.5" customHeight="1">
      <c r="B590" s="135"/>
    </row>
    <row r="591" ht="16.5" customHeight="1">
      <c r="B591" s="135"/>
    </row>
    <row r="592" ht="16.5" customHeight="1">
      <c r="B592" s="135"/>
    </row>
    <row r="593" ht="16.5" customHeight="1">
      <c r="B593" s="135"/>
    </row>
    <row r="594" ht="16.5" customHeight="1">
      <c r="B594" s="135"/>
    </row>
    <row r="595" ht="16.5" customHeight="1">
      <c r="B595" s="135"/>
    </row>
    <row r="596" ht="16.5" customHeight="1">
      <c r="B596" s="135"/>
    </row>
    <row r="597" ht="16.5" customHeight="1">
      <c r="B597" s="135"/>
    </row>
    <row r="598" ht="16.5" customHeight="1">
      <c r="B598" s="135"/>
    </row>
    <row r="599" ht="16.5" customHeight="1">
      <c r="B599" s="135"/>
    </row>
    <row r="600" ht="16.5" customHeight="1">
      <c r="B600" s="135"/>
    </row>
    <row r="601" ht="16.5" customHeight="1">
      <c r="B601" s="135"/>
    </row>
    <row r="602" ht="16.5" customHeight="1">
      <c r="B602" s="135"/>
    </row>
    <row r="603" ht="16.5" customHeight="1">
      <c r="B603" s="135"/>
    </row>
    <row r="604" ht="16.5" customHeight="1">
      <c r="B604" s="135"/>
    </row>
    <row r="605" ht="16.5" customHeight="1">
      <c r="B605" s="135"/>
    </row>
    <row r="606" ht="16.5" customHeight="1">
      <c r="B606" s="135"/>
    </row>
    <row r="607" ht="16.5" customHeight="1">
      <c r="B607" s="135"/>
    </row>
    <row r="608" ht="16.5" customHeight="1">
      <c r="B608" s="135"/>
    </row>
    <row r="609" ht="16.5" customHeight="1">
      <c r="B609" s="135"/>
    </row>
    <row r="610" ht="16.5" customHeight="1">
      <c r="B610" s="135"/>
    </row>
    <row r="611" ht="16.5" customHeight="1">
      <c r="B611" s="135"/>
    </row>
    <row r="612" ht="16.5" customHeight="1">
      <c r="B612" s="135"/>
    </row>
    <row r="613" ht="16.5" customHeight="1">
      <c r="B613" s="135"/>
    </row>
    <row r="614" ht="16.5" customHeight="1">
      <c r="B614" s="135"/>
    </row>
    <row r="615" ht="16.5" customHeight="1">
      <c r="B615" s="135"/>
    </row>
    <row r="616" ht="16.5" customHeight="1">
      <c r="B616" s="135"/>
    </row>
    <row r="617" ht="16.5" customHeight="1">
      <c r="B617" s="135"/>
    </row>
    <row r="618" ht="16.5" customHeight="1">
      <c r="B618" s="135"/>
    </row>
    <row r="619" ht="16.5" customHeight="1">
      <c r="B619" s="135"/>
    </row>
    <row r="620" ht="16.5" customHeight="1">
      <c r="B620" s="135"/>
    </row>
    <row r="621" ht="16.5" customHeight="1">
      <c r="B621" s="135"/>
    </row>
    <row r="622" ht="16.5" customHeight="1">
      <c r="B622" s="135"/>
    </row>
    <row r="623" ht="16.5" customHeight="1">
      <c r="B623" s="135"/>
    </row>
    <row r="624" ht="16.5" customHeight="1">
      <c r="B624" s="135"/>
    </row>
    <row r="625" ht="16.5" customHeight="1">
      <c r="B625" s="135"/>
    </row>
    <row r="626" ht="16.5" customHeight="1">
      <c r="B626" s="135"/>
    </row>
    <row r="627" ht="16.5" customHeight="1">
      <c r="B627" s="135"/>
    </row>
    <row r="628" ht="16.5" customHeight="1">
      <c r="B628" s="135"/>
    </row>
    <row r="629" ht="16.5" customHeight="1">
      <c r="B629" s="135"/>
    </row>
    <row r="630" ht="16.5" customHeight="1">
      <c r="B630" s="135"/>
    </row>
    <row r="631" ht="16.5" customHeight="1">
      <c r="B631" s="135"/>
    </row>
    <row r="632" ht="16.5" customHeight="1">
      <c r="B632" s="135"/>
    </row>
    <row r="633" ht="16.5" customHeight="1">
      <c r="B633" s="135"/>
    </row>
    <row r="634" ht="16.5" customHeight="1">
      <c r="B634" s="135"/>
    </row>
    <row r="635" ht="16.5" customHeight="1">
      <c r="B635" s="135"/>
    </row>
    <row r="636" ht="16.5" customHeight="1">
      <c r="B636" s="135"/>
    </row>
    <row r="637" ht="16.5" customHeight="1">
      <c r="B637" s="135"/>
    </row>
    <row r="638" ht="16.5" customHeight="1">
      <c r="B638" s="135"/>
    </row>
    <row r="639" ht="16.5" customHeight="1">
      <c r="B639" s="135"/>
    </row>
    <row r="640" ht="16.5" customHeight="1">
      <c r="B640" s="135"/>
    </row>
    <row r="641" ht="16.5" customHeight="1">
      <c r="B641" s="135"/>
    </row>
    <row r="642" ht="16.5" customHeight="1">
      <c r="B642" s="135"/>
    </row>
    <row r="643" ht="16.5" customHeight="1">
      <c r="B643" s="135"/>
    </row>
    <row r="644" ht="16.5" customHeight="1">
      <c r="B644" s="135"/>
    </row>
    <row r="645" ht="16.5" customHeight="1">
      <c r="B645" s="135"/>
    </row>
    <row r="646" ht="16.5" customHeight="1">
      <c r="B646" s="135"/>
    </row>
    <row r="647" ht="16.5" customHeight="1">
      <c r="B647" s="135"/>
    </row>
    <row r="648" ht="16.5" customHeight="1">
      <c r="B648" s="135"/>
    </row>
    <row r="649" ht="16.5" customHeight="1">
      <c r="B649" s="135"/>
    </row>
    <row r="650" ht="16.5" customHeight="1">
      <c r="B650" s="135"/>
    </row>
    <row r="651" ht="16.5" customHeight="1">
      <c r="B651" s="135"/>
    </row>
    <row r="652" ht="16.5" customHeight="1">
      <c r="B652" s="135"/>
    </row>
    <row r="653" ht="16.5" customHeight="1">
      <c r="B653" s="135"/>
    </row>
    <row r="654" ht="16.5" customHeight="1">
      <c r="B654" s="135"/>
    </row>
    <row r="655" ht="16.5" customHeight="1">
      <c r="B655" s="135"/>
    </row>
    <row r="656" ht="16.5" customHeight="1">
      <c r="B656" s="135"/>
    </row>
    <row r="657" ht="16.5" customHeight="1">
      <c r="B657" s="135"/>
    </row>
    <row r="658" ht="16.5" customHeight="1">
      <c r="B658" s="135"/>
    </row>
    <row r="659" ht="16.5" customHeight="1">
      <c r="B659" s="135"/>
    </row>
    <row r="660" ht="16.5" customHeight="1">
      <c r="B660" s="135"/>
    </row>
    <row r="661" ht="16.5" customHeight="1">
      <c r="B661" s="135"/>
    </row>
    <row r="662" ht="16.5" customHeight="1">
      <c r="B662" s="135"/>
    </row>
    <row r="663" ht="16.5" customHeight="1">
      <c r="B663" s="135"/>
    </row>
    <row r="664" ht="16.5" customHeight="1">
      <c r="B664" s="135"/>
    </row>
    <row r="665" ht="16.5" customHeight="1">
      <c r="B665" s="135"/>
    </row>
    <row r="666" ht="16.5" customHeight="1">
      <c r="B666" s="135"/>
    </row>
    <row r="667" ht="16.5" customHeight="1">
      <c r="B667" s="135"/>
    </row>
    <row r="668" ht="16.5" customHeight="1">
      <c r="B668" s="135"/>
    </row>
    <row r="669" ht="16.5" customHeight="1">
      <c r="B669" s="135"/>
    </row>
    <row r="670" ht="16.5" customHeight="1">
      <c r="B670" s="135"/>
    </row>
    <row r="671" ht="16.5" customHeight="1">
      <c r="B671" s="135"/>
    </row>
    <row r="672" ht="16.5" customHeight="1">
      <c r="B672" s="135"/>
    </row>
    <row r="673" ht="16.5" customHeight="1">
      <c r="B673" s="135"/>
    </row>
    <row r="674" ht="16.5" customHeight="1">
      <c r="B674" s="135"/>
    </row>
    <row r="675" ht="16.5" customHeight="1">
      <c r="B675" s="135"/>
    </row>
    <row r="676" ht="16.5" customHeight="1">
      <c r="B676" s="135"/>
    </row>
    <row r="677" ht="16.5" customHeight="1">
      <c r="B677" s="135"/>
    </row>
    <row r="678" ht="16.5" customHeight="1">
      <c r="B678" s="135"/>
    </row>
    <row r="679" ht="16.5" customHeight="1">
      <c r="B679" s="135"/>
    </row>
    <row r="680" ht="16.5" customHeight="1">
      <c r="B680" s="135"/>
    </row>
    <row r="681" ht="16.5" customHeight="1">
      <c r="B681" s="135"/>
    </row>
    <row r="682" ht="16.5" customHeight="1">
      <c r="B682" s="135"/>
    </row>
    <row r="683" ht="16.5" customHeight="1">
      <c r="B683" s="135"/>
    </row>
    <row r="684" ht="16.5" customHeight="1">
      <c r="B684" s="135"/>
    </row>
    <row r="685" ht="16.5" customHeight="1">
      <c r="B685" s="135"/>
    </row>
    <row r="686" ht="16.5" customHeight="1">
      <c r="B686" s="135"/>
    </row>
    <row r="687" ht="16.5" customHeight="1">
      <c r="B687" s="135"/>
    </row>
    <row r="688" ht="16.5" customHeight="1">
      <c r="B688" s="135"/>
    </row>
    <row r="689" ht="16.5" customHeight="1">
      <c r="B689" s="135"/>
    </row>
    <row r="690" ht="16.5" customHeight="1">
      <c r="B690" s="135"/>
    </row>
    <row r="691" ht="16.5" customHeight="1">
      <c r="B691" s="135"/>
    </row>
    <row r="692" ht="16.5" customHeight="1">
      <c r="B692" s="135"/>
    </row>
    <row r="693" ht="16.5" customHeight="1">
      <c r="B693" s="135"/>
    </row>
    <row r="694" ht="16.5" customHeight="1">
      <c r="B694" s="135"/>
    </row>
    <row r="695" ht="16.5" customHeight="1">
      <c r="B695" s="135"/>
    </row>
    <row r="696" ht="16.5" customHeight="1">
      <c r="B696" s="135"/>
    </row>
    <row r="697" ht="16.5" customHeight="1">
      <c r="B697" s="135"/>
    </row>
    <row r="698" ht="16.5" customHeight="1">
      <c r="B698" s="135"/>
    </row>
    <row r="699" ht="16.5" customHeight="1">
      <c r="B699" s="135"/>
    </row>
    <row r="700" ht="16.5" customHeight="1">
      <c r="B700" s="135"/>
    </row>
    <row r="701" ht="16.5" customHeight="1">
      <c r="B701" s="135"/>
    </row>
    <row r="702" ht="16.5" customHeight="1">
      <c r="B702" s="135"/>
    </row>
    <row r="703" ht="16.5" customHeight="1">
      <c r="B703" s="135"/>
    </row>
    <row r="704" ht="16.5" customHeight="1">
      <c r="B704" s="135"/>
    </row>
    <row r="705" ht="16.5" customHeight="1">
      <c r="B705" s="135"/>
    </row>
    <row r="706" ht="16.5" customHeight="1">
      <c r="B706" s="135"/>
    </row>
    <row r="707" ht="16.5" customHeight="1">
      <c r="B707" s="135"/>
    </row>
    <row r="708" ht="16.5" customHeight="1">
      <c r="B708" s="135"/>
    </row>
    <row r="709" ht="16.5" customHeight="1">
      <c r="B709" s="135"/>
    </row>
    <row r="710" ht="16.5" customHeight="1">
      <c r="B710" s="135"/>
    </row>
    <row r="711" ht="16.5" customHeight="1">
      <c r="B711" s="135"/>
    </row>
    <row r="712" ht="16.5" customHeight="1">
      <c r="B712" s="135"/>
    </row>
    <row r="713" ht="16.5" customHeight="1">
      <c r="B713" s="135"/>
    </row>
    <row r="714" ht="16.5" customHeight="1">
      <c r="B714" s="135"/>
    </row>
    <row r="715" ht="16.5" customHeight="1">
      <c r="B715" s="135"/>
    </row>
    <row r="716" ht="16.5" customHeight="1">
      <c r="B716" s="135"/>
    </row>
    <row r="717" ht="16.5" customHeight="1">
      <c r="B717" s="135"/>
    </row>
    <row r="718" ht="16.5" customHeight="1">
      <c r="B718" s="135"/>
    </row>
    <row r="719" ht="16.5" customHeight="1">
      <c r="B719" s="135"/>
    </row>
    <row r="720" ht="16.5" customHeight="1">
      <c r="B720" s="135"/>
    </row>
    <row r="721" ht="16.5" customHeight="1">
      <c r="B721" s="135"/>
    </row>
    <row r="722" ht="16.5" customHeight="1">
      <c r="B722" s="135"/>
    </row>
    <row r="723" ht="16.5" customHeight="1">
      <c r="B723" s="135"/>
    </row>
    <row r="724" ht="16.5" customHeight="1">
      <c r="B724" s="135"/>
    </row>
    <row r="725" ht="16.5" customHeight="1">
      <c r="B725" s="135"/>
    </row>
    <row r="726" ht="16.5" customHeight="1">
      <c r="B726" s="135"/>
    </row>
    <row r="727" ht="16.5" customHeight="1">
      <c r="B727" s="135"/>
    </row>
    <row r="728" ht="16.5" customHeight="1">
      <c r="B728" s="135"/>
    </row>
    <row r="729" ht="16.5" customHeight="1">
      <c r="B729" s="135"/>
    </row>
    <row r="730" ht="16.5" customHeight="1">
      <c r="B730" s="135"/>
    </row>
    <row r="731" ht="16.5" customHeight="1">
      <c r="B731" s="135"/>
    </row>
    <row r="732" ht="16.5" customHeight="1">
      <c r="B732" s="135"/>
    </row>
    <row r="733" ht="16.5" customHeight="1">
      <c r="B733" s="135"/>
    </row>
    <row r="734" ht="16.5" customHeight="1">
      <c r="B734" s="135"/>
    </row>
    <row r="735" ht="16.5" customHeight="1">
      <c r="B735" s="135"/>
    </row>
    <row r="736" ht="16.5" customHeight="1">
      <c r="B736" s="135"/>
    </row>
    <row r="737" ht="16.5" customHeight="1">
      <c r="B737" s="135"/>
    </row>
    <row r="738" ht="16.5" customHeight="1">
      <c r="B738" s="135"/>
    </row>
    <row r="739" ht="16.5" customHeight="1">
      <c r="B739" s="135"/>
    </row>
    <row r="740" ht="16.5" customHeight="1">
      <c r="B740" s="135"/>
    </row>
    <row r="741" ht="16.5" customHeight="1">
      <c r="B741" s="135"/>
    </row>
    <row r="742" ht="16.5" customHeight="1">
      <c r="B742" s="135"/>
    </row>
    <row r="743" ht="16.5" customHeight="1">
      <c r="B743" s="135"/>
    </row>
    <row r="744" ht="16.5" customHeight="1">
      <c r="B744" s="135"/>
    </row>
    <row r="745" ht="16.5" customHeight="1">
      <c r="B745" s="135"/>
    </row>
    <row r="746" ht="16.5" customHeight="1">
      <c r="B746" s="135"/>
    </row>
    <row r="747" ht="16.5" customHeight="1">
      <c r="B747" s="135"/>
    </row>
    <row r="748" ht="16.5" customHeight="1">
      <c r="B748" s="135"/>
    </row>
    <row r="749" ht="16.5" customHeight="1">
      <c r="B749" s="135"/>
    </row>
    <row r="750" ht="16.5" customHeight="1">
      <c r="B750" s="135"/>
    </row>
    <row r="751" ht="16.5" customHeight="1">
      <c r="B751" s="135"/>
    </row>
    <row r="752" ht="16.5" customHeight="1">
      <c r="B752" s="135"/>
    </row>
    <row r="753" ht="16.5" customHeight="1">
      <c r="B753" s="135"/>
    </row>
    <row r="754" ht="16.5" customHeight="1">
      <c r="B754" s="135"/>
    </row>
    <row r="755" ht="16.5" customHeight="1">
      <c r="B755" s="135"/>
    </row>
    <row r="756" ht="16.5" customHeight="1">
      <c r="B756" s="135"/>
    </row>
    <row r="757" ht="16.5" customHeight="1">
      <c r="B757" s="135"/>
    </row>
    <row r="758" ht="16.5" customHeight="1">
      <c r="B758" s="135"/>
    </row>
    <row r="759" ht="16.5" customHeight="1">
      <c r="B759" s="135"/>
    </row>
    <row r="760" ht="16.5" customHeight="1">
      <c r="B760" s="135"/>
    </row>
    <row r="761" ht="16.5" customHeight="1">
      <c r="B761" s="135"/>
    </row>
    <row r="762" ht="16.5" customHeight="1">
      <c r="B762" s="135"/>
    </row>
    <row r="763" ht="16.5" customHeight="1">
      <c r="B763" s="135"/>
    </row>
    <row r="764" ht="16.5" customHeight="1">
      <c r="B764" s="135"/>
    </row>
    <row r="765" ht="16.5" customHeight="1">
      <c r="B765" s="135"/>
    </row>
    <row r="766" ht="16.5" customHeight="1">
      <c r="B766" s="135"/>
    </row>
    <row r="767" ht="16.5" customHeight="1">
      <c r="B767" s="135"/>
    </row>
    <row r="768" ht="16.5" customHeight="1">
      <c r="B768" s="135"/>
    </row>
    <row r="769" ht="16.5" customHeight="1">
      <c r="B769" s="135"/>
    </row>
    <row r="770" ht="16.5" customHeight="1">
      <c r="B770" s="135"/>
    </row>
    <row r="771" ht="16.5" customHeight="1">
      <c r="B771" s="135"/>
    </row>
    <row r="772" ht="16.5" customHeight="1">
      <c r="B772" s="135"/>
    </row>
    <row r="773" ht="16.5" customHeight="1">
      <c r="B773" s="135"/>
    </row>
    <row r="774" ht="16.5" customHeight="1">
      <c r="B774" s="135"/>
    </row>
    <row r="775" ht="16.5" customHeight="1">
      <c r="B775" s="135"/>
    </row>
    <row r="776" ht="16.5" customHeight="1">
      <c r="B776" s="135"/>
    </row>
    <row r="777" ht="16.5" customHeight="1">
      <c r="B777" s="135"/>
    </row>
    <row r="778" ht="16.5" customHeight="1">
      <c r="B778" s="135"/>
    </row>
    <row r="779" ht="16.5" customHeight="1">
      <c r="B779" s="135"/>
    </row>
    <row r="780" ht="16.5" customHeight="1">
      <c r="B780" s="135"/>
    </row>
    <row r="781" ht="16.5" customHeight="1">
      <c r="B781" s="135"/>
    </row>
    <row r="782" ht="16.5" customHeight="1">
      <c r="B782" s="135"/>
    </row>
    <row r="783" ht="16.5" customHeight="1">
      <c r="B783" s="135"/>
    </row>
    <row r="784" ht="16.5" customHeight="1">
      <c r="B784" s="135"/>
    </row>
    <row r="785" ht="16.5" customHeight="1">
      <c r="B785" s="135"/>
    </row>
    <row r="786" ht="16.5" customHeight="1">
      <c r="B786" s="135"/>
    </row>
    <row r="787" ht="16.5" customHeight="1">
      <c r="B787" s="135"/>
    </row>
    <row r="788" ht="16.5" customHeight="1">
      <c r="B788" s="135"/>
    </row>
    <row r="789" ht="16.5" customHeight="1">
      <c r="B789" s="135"/>
    </row>
    <row r="790" ht="16.5" customHeight="1">
      <c r="B790" s="135"/>
    </row>
    <row r="791" ht="16.5" customHeight="1">
      <c r="B791" s="135"/>
    </row>
    <row r="792" ht="16.5" customHeight="1">
      <c r="B792" s="135"/>
    </row>
    <row r="793" ht="16.5" customHeight="1">
      <c r="B793" s="135"/>
    </row>
    <row r="794" ht="16.5" customHeight="1">
      <c r="B794" s="135"/>
    </row>
    <row r="795" ht="16.5" customHeight="1">
      <c r="B795" s="135"/>
    </row>
    <row r="796" ht="16.5" customHeight="1">
      <c r="B796" s="135"/>
    </row>
    <row r="797" ht="16.5" customHeight="1">
      <c r="B797" s="135"/>
    </row>
    <row r="798" ht="16.5" customHeight="1">
      <c r="B798" s="135"/>
    </row>
    <row r="799" ht="16.5" customHeight="1">
      <c r="B799" s="135"/>
    </row>
    <row r="800" ht="16.5" customHeight="1">
      <c r="B800" s="135"/>
    </row>
    <row r="801" ht="16.5" customHeight="1">
      <c r="B801" s="135"/>
    </row>
    <row r="802" ht="16.5" customHeight="1">
      <c r="B802" s="135"/>
    </row>
    <row r="803" ht="16.5" customHeight="1">
      <c r="B803" s="135"/>
    </row>
    <row r="804" ht="16.5" customHeight="1">
      <c r="B804" s="135"/>
    </row>
    <row r="805" ht="16.5" customHeight="1">
      <c r="B805" s="135"/>
    </row>
    <row r="806" ht="16.5" customHeight="1">
      <c r="B806" s="135"/>
    </row>
    <row r="807" ht="16.5" customHeight="1">
      <c r="B807" s="135"/>
    </row>
    <row r="808" ht="16.5" customHeight="1">
      <c r="B808" s="135"/>
    </row>
    <row r="809" ht="16.5" customHeight="1">
      <c r="B809" s="135"/>
    </row>
    <row r="810" ht="16.5" customHeight="1">
      <c r="B810" s="135"/>
    </row>
    <row r="811" ht="16.5" customHeight="1">
      <c r="B811" s="135"/>
    </row>
    <row r="812" ht="16.5" customHeight="1">
      <c r="B812" s="135"/>
    </row>
    <row r="813" ht="16.5" customHeight="1">
      <c r="B813" s="135"/>
    </row>
    <row r="814" ht="16.5" customHeight="1">
      <c r="B814" s="135"/>
    </row>
    <row r="815" ht="16.5" customHeight="1">
      <c r="B815" s="135"/>
    </row>
    <row r="816" ht="16.5" customHeight="1">
      <c r="B816" s="135"/>
    </row>
    <row r="817" ht="16.5" customHeight="1">
      <c r="B817" s="135"/>
    </row>
    <row r="818" ht="16.5" customHeight="1">
      <c r="B818" s="135"/>
    </row>
    <row r="819" ht="16.5" customHeight="1">
      <c r="B819" s="135"/>
    </row>
    <row r="820" ht="16.5" customHeight="1">
      <c r="B820" s="135"/>
    </row>
    <row r="821" ht="16.5" customHeight="1">
      <c r="B821" s="135"/>
    </row>
    <row r="822" ht="16.5" customHeight="1">
      <c r="B822" s="135"/>
    </row>
    <row r="823" ht="16.5" customHeight="1">
      <c r="B823" s="135"/>
    </row>
    <row r="824" ht="16.5" customHeight="1">
      <c r="B824" s="135"/>
    </row>
    <row r="825" ht="16.5" customHeight="1">
      <c r="B825" s="135"/>
    </row>
    <row r="826" ht="16.5" customHeight="1">
      <c r="B826" s="135"/>
    </row>
    <row r="827" ht="16.5" customHeight="1">
      <c r="B827" s="135"/>
    </row>
    <row r="828" ht="16.5" customHeight="1">
      <c r="B828" s="135"/>
    </row>
    <row r="829" ht="16.5" customHeight="1">
      <c r="B829" s="135"/>
    </row>
    <row r="830" ht="16.5" customHeight="1">
      <c r="B830" s="135"/>
    </row>
    <row r="831" ht="16.5" customHeight="1">
      <c r="B831" s="135"/>
    </row>
    <row r="832" ht="16.5" customHeight="1">
      <c r="B832" s="135"/>
    </row>
    <row r="833" ht="16.5" customHeight="1">
      <c r="B833" s="135"/>
    </row>
    <row r="834" ht="16.5" customHeight="1">
      <c r="B834" s="135"/>
    </row>
    <row r="835" ht="16.5" customHeight="1">
      <c r="B835" s="135"/>
    </row>
    <row r="836" ht="16.5" customHeight="1">
      <c r="B836" s="135"/>
    </row>
    <row r="837" ht="16.5" customHeight="1">
      <c r="B837" s="135"/>
    </row>
    <row r="838" ht="16.5" customHeight="1">
      <c r="B838" s="135"/>
    </row>
    <row r="839" ht="16.5" customHeight="1">
      <c r="B839" s="135"/>
    </row>
    <row r="840" ht="16.5" customHeight="1">
      <c r="B840" s="135"/>
    </row>
    <row r="841" ht="16.5" customHeight="1">
      <c r="B841" s="135"/>
    </row>
    <row r="842" ht="16.5" customHeight="1">
      <c r="B842" s="135"/>
    </row>
    <row r="843" ht="16.5" customHeight="1">
      <c r="B843" s="135"/>
    </row>
    <row r="844" ht="16.5" customHeight="1">
      <c r="B844" s="135"/>
    </row>
    <row r="845" ht="16.5" customHeight="1">
      <c r="B845" s="135"/>
    </row>
    <row r="846" ht="16.5" customHeight="1">
      <c r="B846" s="135"/>
    </row>
    <row r="847" ht="16.5" customHeight="1">
      <c r="B847" s="135"/>
    </row>
    <row r="848" ht="16.5" customHeight="1">
      <c r="B848" s="135"/>
    </row>
    <row r="849" ht="16.5" customHeight="1">
      <c r="B849" s="135"/>
    </row>
    <row r="850" ht="16.5" customHeight="1">
      <c r="B850" s="135"/>
    </row>
    <row r="851" ht="16.5" customHeight="1">
      <c r="B851" s="135"/>
    </row>
    <row r="852" ht="16.5" customHeight="1">
      <c r="B852" s="135"/>
    </row>
    <row r="853" ht="16.5" customHeight="1">
      <c r="B853" s="135"/>
    </row>
    <row r="854" ht="16.5" customHeight="1">
      <c r="B854" s="135"/>
    </row>
    <row r="855" ht="16.5" customHeight="1">
      <c r="B855" s="135"/>
    </row>
    <row r="856" ht="16.5" customHeight="1">
      <c r="B856" s="135"/>
    </row>
    <row r="857" ht="16.5" customHeight="1">
      <c r="B857" s="135"/>
    </row>
    <row r="858" ht="16.5" customHeight="1">
      <c r="B858" s="135"/>
    </row>
    <row r="859" ht="16.5" customHeight="1">
      <c r="B859" s="135"/>
    </row>
    <row r="860" ht="16.5" customHeight="1">
      <c r="B860" s="135"/>
    </row>
    <row r="861" ht="16.5" customHeight="1">
      <c r="B861" s="135"/>
    </row>
    <row r="862" ht="16.5" customHeight="1">
      <c r="B862" s="135"/>
    </row>
    <row r="863" ht="16.5" customHeight="1">
      <c r="B863" s="135"/>
    </row>
    <row r="864" ht="16.5" customHeight="1">
      <c r="B864" s="135"/>
    </row>
    <row r="865" ht="16.5" customHeight="1">
      <c r="B865" s="135"/>
    </row>
    <row r="866" ht="16.5" customHeight="1">
      <c r="B866" s="135"/>
    </row>
    <row r="867" ht="16.5" customHeight="1">
      <c r="B867" s="135"/>
    </row>
    <row r="868" ht="16.5" customHeight="1">
      <c r="B868" s="135"/>
    </row>
    <row r="869" ht="16.5" customHeight="1">
      <c r="B869" s="135"/>
    </row>
    <row r="870" ht="16.5" customHeight="1">
      <c r="B870" s="135"/>
    </row>
    <row r="871" ht="16.5" customHeight="1">
      <c r="B871" s="135"/>
    </row>
    <row r="872" ht="16.5" customHeight="1">
      <c r="B872" s="135"/>
    </row>
    <row r="873" ht="16.5" customHeight="1">
      <c r="B873" s="135"/>
    </row>
    <row r="874" ht="16.5" customHeight="1">
      <c r="B874" s="135"/>
    </row>
    <row r="875" ht="16.5" customHeight="1">
      <c r="B875" s="135"/>
    </row>
    <row r="876" ht="16.5" customHeight="1">
      <c r="B876" s="135"/>
    </row>
    <row r="877" ht="16.5" customHeight="1">
      <c r="B877" s="135"/>
    </row>
    <row r="878" ht="16.5" customHeight="1">
      <c r="B878" s="135"/>
    </row>
    <row r="879" ht="16.5" customHeight="1">
      <c r="B879" s="135"/>
    </row>
    <row r="880" ht="16.5" customHeight="1">
      <c r="B880" s="135"/>
    </row>
    <row r="881" ht="16.5" customHeight="1">
      <c r="B881" s="135"/>
    </row>
    <row r="882" ht="16.5" customHeight="1">
      <c r="B882" s="135"/>
    </row>
    <row r="883" ht="16.5" customHeight="1">
      <c r="B883" s="135"/>
    </row>
    <row r="884" ht="16.5" customHeight="1">
      <c r="B884" s="135"/>
    </row>
    <row r="885" ht="16.5" customHeight="1">
      <c r="B885" s="135"/>
    </row>
    <row r="886" ht="16.5" customHeight="1">
      <c r="B886" s="135"/>
    </row>
    <row r="887" ht="16.5" customHeight="1">
      <c r="B887" s="135"/>
    </row>
    <row r="888" ht="16.5" customHeight="1">
      <c r="B888" s="135"/>
    </row>
    <row r="889" ht="16.5" customHeight="1">
      <c r="B889" s="135"/>
    </row>
    <row r="890" ht="16.5" customHeight="1">
      <c r="B890" s="135"/>
    </row>
    <row r="891" ht="16.5" customHeight="1">
      <c r="B891" s="135"/>
    </row>
    <row r="892" ht="16.5" customHeight="1">
      <c r="B892" s="135"/>
    </row>
    <row r="893" ht="16.5" customHeight="1">
      <c r="B893" s="135"/>
    </row>
    <row r="894" ht="16.5" customHeight="1">
      <c r="B894" s="135"/>
    </row>
    <row r="895" ht="16.5" customHeight="1">
      <c r="B895" s="135"/>
    </row>
    <row r="896" ht="16.5" customHeight="1">
      <c r="B896" s="135"/>
    </row>
    <row r="897" ht="16.5" customHeight="1">
      <c r="B897" s="135"/>
    </row>
    <row r="898" ht="16.5" customHeight="1">
      <c r="B898" s="135"/>
    </row>
    <row r="899" ht="16.5" customHeight="1">
      <c r="B899" s="135"/>
    </row>
    <row r="900" ht="16.5" customHeight="1">
      <c r="B900" s="135"/>
    </row>
    <row r="901" ht="16.5" customHeight="1">
      <c r="B901" s="135"/>
    </row>
    <row r="902" ht="16.5" customHeight="1">
      <c r="B902" s="135"/>
    </row>
    <row r="903" ht="16.5" customHeight="1">
      <c r="B903" s="135"/>
    </row>
    <row r="904" ht="16.5" customHeight="1">
      <c r="B904" s="135"/>
    </row>
    <row r="905" ht="16.5" customHeight="1">
      <c r="B905" s="135"/>
    </row>
    <row r="906" ht="16.5" customHeight="1">
      <c r="B906" s="135"/>
    </row>
    <row r="907" ht="16.5" customHeight="1">
      <c r="B907" s="135"/>
    </row>
    <row r="908" ht="16.5" customHeight="1">
      <c r="B908" s="135"/>
    </row>
    <row r="909" ht="16.5" customHeight="1">
      <c r="B909" s="135"/>
    </row>
    <row r="910" ht="16.5" customHeight="1">
      <c r="B910" s="135"/>
    </row>
    <row r="911" ht="16.5" customHeight="1">
      <c r="B911" s="135"/>
    </row>
    <row r="912" ht="16.5" customHeight="1">
      <c r="B912" s="135"/>
    </row>
    <row r="913" ht="16.5" customHeight="1">
      <c r="B913" s="135"/>
    </row>
    <row r="914" ht="16.5" customHeight="1">
      <c r="B914" s="135"/>
    </row>
    <row r="915" ht="16.5" customHeight="1">
      <c r="B915" s="135"/>
    </row>
    <row r="916" ht="16.5" customHeight="1">
      <c r="B916" s="135"/>
    </row>
    <row r="917" ht="16.5" customHeight="1">
      <c r="B917" s="135"/>
    </row>
    <row r="918" ht="16.5" customHeight="1">
      <c r="B918" s="135"/>
    </row>
    <row r="919" ht="16.5" customHeight="1">
      <c r="B919" s="135"/>
    </row>
    <row r="920" ht="16.5" customHeight="1">
      <c r="B920" s="135"/>
    </row>
    <row r="921" ht="16.5" customHeight="1">
      <c r="B921" s="135"/>
    </row>
    <row r="922" ht="16.5" customHeight="1">
      <c r="B922" s="135"/>
    </row>
    <row r="923" ht="16.5" customHeight="1">
      <c r="B923" s="135"/>
    </row>
    <row r="924" ht="16.5" customHeight="1">
      <c r="B924" s="135"/>
    </row>
    <row r="925" ht="16.5" customHeight="1">
      <c r="B925" s="135"/>
    </row>
    <row r="926" ht="16.5" customHeight="1">
      <c r="B926" s="135"/>
    </row>
    <row r="927" ht="16.5" customHeight="1">
      <c r="B927" s="135"/>
    </row>
    <row r="928" ht="16.5" customHeight="1">
      <c r="B928" s="135"/>
    </row>
    <row r="929" ht="16.5" customHeight="1">
      <c r="B929" s="135"/>
    </row>
    <row r="930" ht="16.5" customHeight="1">
      <c r="B930" s="135"/>
    </row>
    <row r="931" ht="16.5" customHeight="1">
      <c r="B931" s="135"/>
    </row>
    <row r="932" ht="16.5" customHeight="1">
      <c r="B932" s="135"/>
    </row>
    <row r="933" ht="16.5" customHeight="1">
      <c r="B933" s="135"/>
    </row>
    <row r="934" ht="16.5" customHeight="1">
      <c r="B934" s="135"/>
    </row>
    <row r="935" ht="16.5" customHeight="1">
      <c r="B935" s="135"/>
    </row>
    <row r="936" ht="16.5" customHeight="1">
      <c r="B936" s="135"/>
    </row>
    <row r="937" ht="16.5" customHeight="1">
      <c r="B937" s="135"/>
    </row>
    <row r="938" ht="16.5" customHeight="1">
      <c r="B938" s="135"/>
    </row>
    <row r="939" ht="16.5" customHeight="1">
      <c r="B939" s="135"/>
    </row>
    <row r="940" ht="16.5" customHeight="1">
      <c r="B940" s="135"/>
    </row>
    <row r="941" ht="16.5" customHeight="1">
      <c r="B941" s="135"/>
    </row>
    <row r="942" ht="16.5" customHeight="1">
      <c r="B942" s="135"/>
    </row>
    <row r="943" ht="16.5" customHeight="1">
      <c r="B943" s="135"/>
    </row>
    <row r="944" ht="16.5" customHeight="1">
      <c r="B944" s="135"/>
    </row>
    <row r="945" ht="16.5" customHeight="1">
      <c r="B945" s="135"/>
    </row>
    <row r="946" ht="16.5" customHeight="1">
      <c r="B946" s="135"/>
    </row>
    <row r="947" ht="16.5" customHeight="1">
      <c r="B947" s="135"/>
    </row>
    <row r="948" ht="16.5" customHeight="1">
      <c r="B948" s="135"/>
    </row>
    <row r="949" ht="16.5" customHeight="1">
      <c r="B949" s="135"/>
    </row>
    <row r="950" ht="16.5" customHeight="1">
      <c r="B950" s="135"/>
    </row>
    <row r="951" ht="16.5" customHeight="1">
      <c r="B951" s="135"/>
    </row>
    <row r="952" ht="16.5" customHeight="1">
      <c r="B952" s="135"/>
    </row>
    <row r="953" ht="16.5" customHeight="1">
      <c r="B953" s="135"/>
    </row>
    <row r="954" ht="16.5" customHeight="1">
      <c r="B954" s="135"/>
    </row>
    <row r="955" ht="16.5" customHeight="1">
      <c r="B955" s="135"/>
    </row>
    <row r="956" ht="16.5" customHeight="1">
      <c r="B956" s="135"/>
    </row>
    <row r="957" ht="16.5" customHeight="1">
      <c r="B957" s="135"/>
    </row>
    <row r="958" ht="16.5" customHeight="1">
      <c r="B958" s="135"/>
    </row>
    <row r="959" ht="16.5" customHeight="1">
      <c r="B959" s="135"/>
    </row>
    <row r="960" ht="16.5" customHeight="1">
      <c r="B960" s="135"/>
    </row>
    <row r="961" ht="16.5" customHeight="1">
      <c r="B961" s="135"/>
    </row>
    <row r="962" ht="16.5" customHeight="1">
      <c r="B962" s="135"/>
    </row>
    <row r="963" ht="16.5" customHeight="1">
      <c r="B963" s="135"/>
    </row>
    <row r="964" ht="16.5" customHeight="1">
      <c r="B964" s="135"/>
    </row>
    <row r="965" ht="16.5" customHeight="1">
      <c r="B965" s="135"/>
    </row>
    <row r="966" ht="16.5" customHeight="1">
      <c r="B966" s="135"/>
    </row>
    <row r="967" ht="16.5" customHeight="1">
      <c r="B967" s="135"/>
    </row>
    <row r="968" ht="16.5" customHeight="1">
      <c r="B968" s="135"/>
    </row>
    <row r="969" ht="16.5" customHeight="1">
      <c r="B969" s="135"/>
    </row>
    <row r="970" ht="16.5" customHeight="1">
      <c r="B970" s="135"/>
    </row>
    <row r="971" ht="16.5" customHeight="1">
      <c r="B971" s="135"/>
    </row>
    <row r="972" ht="16.5" customHeight="1">
      <c r="B972" s="135"/>
    </row>
    <row r="973" ht="16.5" customHeight="1">
      <c r="B973" s="135"/>
    </row>
    <row r="974" ht="16.5" customHeight="1">
      <c r="B974" s="135"/>
    </row>
    <row r="975" ht="16.5" customHeight="1">
      <c r="B975" s="135"/>
    </row>
    <row r="976" ht="16.5" customHeight="1">
      <c r="B976" s="135"/>
    </row>
    <row r="977" ht="16.5" customHeight="1">
      <c r="B977" s="135"/>
    </row>
    <row r="978" ht="16.5" customHeight="1">
      <c r="B978" s="135"/>
    </row>
    <row r="979" ht="16.5" customHeight="1">
      <c r="B979" s="135"/>
    </row>
    <row r="980" ht="16.5" customHeight="1">
      <c r="B980" s="135"/>
    </row>
    <row r="981" ht="16.5" customHeight="1">
      <c r="B981" s="135"/>
    </row>
    <row r="982" ht="16.5" customHeight="1">
      <c r="B982" s="135"/>
    </row>
    <row r="983" ht="16.5" customHeight="1">
      <c r="B983" s="135"/>
    </row>
    <row r="984" ht="16.5" customHeight="1">
      <c r="B984" s="135"/>
    </row>
    <row r="985" ht="16.5" customHeight="1">
      <c r="B985" s="135"/>
    </row>
    <row r="986" ht="16.5" customHeight="1">
      <c r="B986" s="135"/>
    </row>
    <row r="987" ht="16.5" customHeight="1">
      <c r="B987" s="135"/>
    </row>
    <row r="988" ht="16.5" customHeight="1">
      <c r="B988" s="135"/>
    </row>
    <row r="989" ht="16.5" customHeight="1">
      <c r="B989" s="135"/>
    </row>
    <row r="990" ht="16.5" customHeight="1">
      <c r="B990" s="135"/>
    </row>
    <row r="991" ht="16.5" customHeight="1">
      <c r="B991" s="135"/>
    </row>
    <row r="992" ht="16.5" customHeight="1">
      <c r="B992" s="135"/>
    </row>
    <row r="993" ht="16.5" customHeight="1">
      <c r="B993" s="135"/>
    </row>
    <row r="994" ht="16.5" customHeight="1">
      <c r="B994" s="135"/>
    </row>
    <row r="995" ht="16.5" customHeight="1">
      <c r="B995" s="135"/>
    </row>
    <row r="996" ht="16.5" customHeight="1">
      <c r="B996" s="135"/>
    </row>
    <row r="997" ht="16.5" customHeight="1">
      <c r="B997" s="135"/>
    </row>
    <row r="998" ht="16.5" customHeight="1">
      <c r="B998" s="135"/>
    </row>
    <row r="999" ht="16.5" customHeight="1">
      <c r="B999" s="135"/>
    </row>
    <row r="1000" ht="16.5" customHeight="1">
      <c r="B1000" s="135"/>
    </row>
    <row r="1001" ht="16.5" customHeight="1">
      <c r="B1001" s="135"/>
    </row>
    <row r="1002" ht="16.5" customHeight="1">
      <c r="B1002" s="135"/>
    </row>
    <row r="1003" ht="16.5" customHeight="1">
      <c r="B1003" s="135"/>
    </row>
    <row r="1004" ht="16.5" customHeight="1">
      <c r="B1004" s="135"/>
    </row>
    <row r="1005" ht="16.5" customHeight="1">
      <c r="B1005" s="135"/>
    </row>
    <row r="1006" ht="16.5" customHeight="1">
      <c r="B1006" s="135"/>
    </row>
    <row r="1007" ht="16.5" customHeight="1">
      <c r="B1007" s="135"/>
    </row>
    <row r="1008" ht="16.5" customHeight="1">
      <c r="B1008" s="135"/>
    </row>
  </sheetData>
  <mergeCells count="1">
    <mergeCell ref="M16:P23"/>
  </mergeCells>
  <hyperlinks>
    <hyperlink r:id="rId1" location="gid=2092046084" ref="A50"/>
  </hyperlinks>
  <printOptions/>
  <pageMargins bottom="0.75" footer="0.0" header="0.0" left="0.7" right="0.7" top="0.75"/>
  <pageSetup orientation="landscape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1" width="5.78"/>
    <col customWidth="1" min="2" max="2" width="28.67"/>
    <col customWidth="1" min="3" max="4" width="22.33"/>
    <col customWidth="1" min="5" max="5" width="27.89"/>
    <col customWidth="1" min="6" max="6" width="25.22"/>
    <col customWidth="1" min="7" max="7" width="16.89"/>
    <col customWidth="1" min="8" max="8" width="13.89"/>
    <col customWidth="1" min="9" max="9" width="2.56"/>
    <col customWidth="1" min="10" max="10" width="27.89"/>
    <col customWidth="1" min="11" max="11" width="2.56"/>
    <col customWidth="1" min="12" max="16" width="27.89"/>
    <col customWidth="1" min="17" max="32" width="6.78"/>
  </cols>
  <sheetData>
    <row r="1" ht="16.5" customHeight="1">
      <c r="A1" s="137" t="s">
        <v>2</v>
      </c>
      <c r="B1" s="222" t="s">
        <v>1920</v>
      </c>
      <c r="C1" s="137" t="s">
        <v>815</v>
      </c>
      <c r="D1" s="137" t="s">
        <v>814</v>
      </c>
      <c r="E1" s="137" t="s">
        <v>816</v>
      </c>
      <c r="F1" s="137" t="s">
        <v>1019</v>
      </c>
      <c r="G1" s="30" t="s">
        <v>2457</v>
      </c>
    </row>
    <row r="2" ht="16.5" customHeight="1">
      <c r="A2" s="202">
        <v>1.0</v>
      </c>
      <c r="B2" s="202" t="s">
        <v>2458</v>
      </c>
      <c r="C2" s="202" t="s">
        <v>79</v>
      </c>
      <c r="D2" s="223" t="str">
        <f>IFERROR(__xludf.DUMMYFUNCTION("GOOGLETRANSLATE(C2,""auto"",""zh-tw"")"),"古代財富 Poseidon Megaways™")</f>
        <v>古代財富 Poseidon Megaways™</v>
      </c>
      <c r="E2" s="202" t="s">
        <v>2459</v>
      </c>
      <c r="F2" s="202" t="s">
        <v>2460</v>
      </c>
      <c r="G2" s="224"/>
      <c r="I2" s="225"/>
      <c r="J2" s="225"/>
      <c r="M2" s="225"/>
      <c r="N2" s="225"/>
      <c r="O2" s="225"/>
      <c r="P2" s="225"/>
    </row>
    <row r="3" ht="16.5" customHeight="1">
      <c r="A3" s="202">
        <v>2.0</v>
      </c>
      <c r="B3" s="202" t="s">
        <v>2461</v>
      </c>
      <c r="C3" s="202" t="s">
        <v>91</v>
      </c>
      <c r="D3" s="223" t="str">
        <f>IFERROR(__xludf.DUMMYFUNCTION("GOOGLETRANSLATE(C3,""auto"",""zh-tw"")"),"幸運雙星")</f>
        <v>幸運雙星</v>
      </c>
      <c r="E3" s="202" t="s">
        <v>2462</v>
      </c>
      <c r="F3" s="202" t="s">
        <v>2463</v>
      </c>
      <c r="G3" s="224"/>
      <c r="I3" s="225"/>
      <c r="J3" s="225"/>
      <c r="M3" s="225"/>
      <c r="N3" s="225"/>
      <c r="O3" s="225"/>
      <c r="P3" s="225"/>
    </row>
    <row r="4" ht="16.5" customHeight="1">
      <c r="A4" s="202">
        <v>3.0</v>
      </c>
      <c r="B4" s="202" t="s">
        <v>2464</v>
      </c>
      <c r="C4" s="202" t="s">
        <v>103</v>
      </c>
      <c r="D4" s="223" t="str">
        <f>IFERROR(__xludf.DUMMYFUNCTION("GOOGLETRANSLATE(C4,""auto"",""zh-tw"")"),"幸運雙星百搭")</f>
        <v>幸運雙星百搭</v>
      </c>
      <c r="E4" s="202" t="s">
        <v>2465</v>
      </c>
      <c r="F4" s="226" t="s">
        <v>2466</v>
      </c>
      <c r="G4" s="224"/>
      <c r="I4" s="225"/>
      <c r="J4" s="225"/>
      <c r="M4" s="225"/>
      <c r="N4" s="225"/>
      <c r="O4" s="225"/>
      <c r="P4" s="225"/>
    </row>
    <row r="5" ht="16.5" customHeight="1">
      <c r="A5" s="202">
        <v>4.0</v>
      </c>
      <c r="B5" s="202" t="s">
        <v>2467</v>
      </c>
      <c r="C5" s="202" t="s">
        <v>115</v>
      </c>
      <c r="D5" s="223" t="str">
        <f>IFERROR(__xludf.DUMMYFUNCTION("GOOGLETRANSLATE(C5,""auto"",""zh-tw"")"),"喝采的旺財")</f>
        <v>喝采的旺財</v>
      </c>
      <c r="E5" s="202" t="s">
        <v>2468</v>
      </c>
      <c r="F5" s="226" t="s">
        <v>2469</v>
      </c>
      <c r="G5" s="224"/>
      <c r="I5" s="225"/>
      <c r="J5" s="225"/>
      <c r="M5" s="225"/>
      <c r="N5" s="225"/>
      <c r="O5" s="225"/>
      <c r="P5" s="225"/>
    </row>
    <row r="6" ht="16.5" customHeight="1">
      <c r="A6" s="202">
        <v>5.0</v>
      </c>
      <c r="B6" s="202" t="s">
        <v>2470</v>
      </c>
      <c r="C6" s="72" t="s">
        <v>127</v>
      </c>
      <c r="D6" s="223" t="str">
        <f>IFERROR(__xludf.DUMMYFUNCTION("GOOGLETRANSLATE(C6,""auto"",""zh-tw"")"),"歡樂糖果百搭")</f>
        <v>歡樂糖果百搭</v>
      </c>
      <c r="E6" s="202" t="s">
        <v>2471</v>
      </c>
      <c r="F6" s="226" t="s">
        <v>2472</v>
      </c>
      <c r="G6" s="224"/>
      <c r="I6" s="225"/>
      <c r="J6" s="225"/>
      <c r="M6" s="225"/>
      <c r="N6" s="225"/>
      <c r="O6" s="225"/>
      <c r="P6" s="225"/>
    </row>
    <row r="7" ht="16.5" customHeight="1">
      <c r="A7" s="202">
        <v>6.0</v>
      </c>
      <c r="B7" s="202" t="s">
        <v>2473</v>
      </c>
      <c r="C7" s="72" t="s">
        <v>138</v>
      </c>
      <c r="D7" s="223" t="str">
        <f>IFERROR(__xludf.DUMMYFUNCTION("GOOGLETRANSLATE(C7,""auto"",""zh-tw"")"),"極度野火獎金")</f>
        <v>極度野火獎金</v>
      </c>
      <c r="E7" s="202" t="s">
        <v>2474</v>
      </c>
      <c r="F7" s="226" t="s">
        <v>2475</v>
      </c>
      <c r="G7" s="224"/>
      <c r="I7" s="225"/>
      <c r="J7" s="225"/>
      <c r="M7" s="225"/>
      <c r="N7" s="225"/>
      <c r="O7" s="225"/>
      <c r="P7" s="225"/>
    </row>
    <row r="8" ht="16.5" customHeight="1">
      <c r="A8" s="202">
        <v>7.0</v>
      </c>
      <c r="B8" s="202" t="s">
        <v>2476</v>
      </c>
      <c r="C8" s="72" t="s">
        <v>150</v>
      </c>
      <c r="D8" s="223" t="str">
        <f>IFERROR(__xludf.DUMMYFUNCTION("GOOGLETRANSLATE(C8,""auto"",""zh-tw"")"),"烈焰戰狼 Megaways")</f>
        <v>烈焰戰狼 Megaways</v>
      </c>
      <c r="E8" s="202" t="s">
        <v>2477</v>
      </c>
      <c r="F8" s="226" t="s">
        <v>2478</v>
      </c>
      <c r="G8" s="227" t="s">
        <v>2021</v>
      </c>
      <c r="I8" s="225"/>
      <c r="J8" s="225"/>
      <c r="M8" s="225"/>
      <c r="N8" s="225"/>
      <c r="O8" s="225"/>
      <c r="P8" s="225"/>
    </row>
    <row r="9" ht="16.5" customHeight="1">
      <c r="A9" s="202">
        <v>8.0</v>
      </c>
      <c r="B9" s="202" t="s">
        <v>2479</v>
      </c>
      <c r="C9" s="72" t="s">
        <v>161</v>
      </c>
      <c r="D9" s="223" t="str">
        <f>IFERROR(__xludf.DUMMYFUNCTION("GOOGLETRANSLATE(C9,""auto"",""zh-tw"")"),"火焰與玫瑰小丑")</f>
        <v>火焰與玫瑰小丑</v>
      </c>
      <c r="E9" s="202" t="s">
        <v>2480</v>
      </c>
      <c r="F9" s="226" t="s">
        <v>2481</v>
      </c>
      <c r="G9" s="224"/>
      <c r="I9" s="225"/>
      <c r="J9" s="225"/>
      <c r="M9" s="225"/>
      <c r="N9" s="225"/>
      <c r="O9" s="225"/>
      <c r="P9" s="225"/>
    </row>
    <row r="10" ht="16.5" customHeight="1">
      <c r="A10" s="202">
        <v>9.0</v>
      </c>
      <c r="B10" s="202" t="s">
        <v>2482</v>
      </c>
      <c r="C10" s="72" t="s">
        <v>173</v>
      </c>
      <c r="D10" s="223" t="str">
        <f>IFERROR(__xludf.DUMMYFUNCTION("GOOGLETRANSLATE(C10,""auto"",""zh-tw"")"),"奧林匹斯山之主")</f>
        <v>奧林匹斯山之主</v>
      </c>
      <c r="E10" s="202" t="s">
        <v>2483</v>
      </c>
      <c r="F10" s="226" t="s">
        <v>2484</v>
      </c>
      <c r="G10" s="224"/>
      <c r="I10" s="225"/>
      <c r="J10" s="225"/>
      <c r="M10" s="225"/>
      <c r="N10" s="225"/>
      <c r="O10" s="225"/>
      <c r="P10" s="225"/>
    </row>
    <row r="11" ht="16.5" customHeight="1">
      <c r="A11" s="202">
        <v>10.0</v>
      </c>
      <c r="B11" s="202" t="s">
        <v>2485</v>
      </c>
      <c r="C11" s="72" t="s">
        <v>185</v>
      </c>
      <c r="D11" s="223" t="str">
        <f>IFERROR(__xludf.DUMMYFUNCTION("GOOGLETRANSLATE(C11,""auto"",""zh-tw"")"),"冰猛虎")</f>
        <v>冰猛虎</v>
      </c>
      <c r="E11" s="202" t="s">
        <v>2486</v>
      </c>
      <c r="F11" s="226" t="s">
        <v>2487</v>
      </c>
      <c r="G11" s="224"/>
      <c r="I11" s="225"/>
      <c r="J11" s="225"/>
      <c r="M11" s="225"/>
      <c r="N11" s="225"/>
      <c r="O11" s="225"/>
      <c r="P11" s="225"/>
    </row>
    <row r="12" ht="16.5" customHeight="1">
      <c r="A12" s="202">
        <v>11.0</v>
      </c>
      <c r="B12" s="202" t="s">
        <v>2488</v>
      </c>
      <c r="C12" s="72" t="s">
        <v>197</v>
      </c>
      <c r="D12" s="223" t="str">
        <f>IFERROR(__xludf.DUMMYFUNCTION("GOOGLETRANSLATE(C12,""auto"",""zh-tw"")"),"野牛圓月")</f>
        <v>野牛圓月</v>
      </c>
      <c r="E12" s="202" t="s">
        <v>2489</v>
      </c>
      <c r="F12" s="226" t="s">
        <v>2490</v>
      </c>
      <c r="G12" s="224"/>
      <c r="I12" s="225"/>
      <c r="J12" s="225"/>
      <c r="M12" s="225"/>
      <c r="N12" s="225"/>
      <c r="O12" s="225"/>
      <c r="P12" s="225"/>
    </row>
    <row r="13" ht="16.5" customHeight="1">
      <c r="A13" s="202">
        <v>12.0</v>
      </c>
      <c r="B13" s="202" t="s">
        <v>2491</v>
      </c>
      <c r="C13" s="72" t="s">
        <v>208</v>
      </c>
      <c r="D13" s="223" t="str">
        <f>IFERROR(__xludf.DUMMYFUNCTION("GOOGLETRANSLATE(C13,""auto"",""zh-tw"")"),"快樂招財貓")</f>
        <v>快樂招財貓</v>
      </c>
      <c r="E13" s="202" t="s">
        <v>2492</v>
      </c>
      <c r="F13" s="226" t="s">
        <v>2493</v>
      </c>
      <c r="G13" s="224"/>
      <c r="I13" s="225"/>
      <c r="J13" s="225"/>
      <c r="M13" s="225"/>
      <c r="N13" s="225"/>
      <c r="O13" s="225"/>
      <c r="P13" s="225"/>
    </row>
    <row r="14" ht="16.5" customHeight="1">
      <c r="A14" s="202">
        <v>13.0</v>
      </c>
      <c r="B14" s="202" t="s">
        <v>2494</v>
      </c>
      <c r="C14" s="72" t="s">
        <v>220</v>
      </c>
      <c r="D14" s="223" t="str">
        <f>IFERROR(__xludf.DUMMYFUNCTION("GOOGLETRANSLATE(C14,""auto"",""zh-tw"")"),"阿蒙的面具")</f>
        <v>阿蒙的面具</v>
      </c>
      <c r="E14" s="202" t="s">
        <v>2495</v>
      </c>
      <c r="F14" s="226" t="s">
        <v>2496</v>
      </c>
      <c r="G14" s="224"/>
      <c r="I14" s="225"/>
      <c r="J14" s="225"/>
      <c r="M14" s="225"/>
      <c r="N14" s="225"/>
      <c r="O14" s="225"/>
      <c r="P14" s="225"/>
    </row>
    <row r="15" ht="16.5" customHeight="1">
      <c r="A15" s="202">
        <v>14.0</v>
      </c>
      <c r="B15" s="202" t="s">
        <v>2497</v>
      </c>
      <c r="C15" s="202" t="s">
        <v>232</v>
      </c>
      <c r="D15" s="223" t="str">
        <f>IFERROR(__xludf.DUMMYFUNCTION("GOOGLETRANSLATE(C15,""auto"",""zh-tw"")"),"非洲 X UP™")</f>
        <v>非洲 X UP™</v>
      </c>
      <c r="E15" s="202" t="s">
        <v>2498</v>
      </c>
      <c r="F15" s="226" t="s">
        <v>2499</v>
      </c>
      <c r="G15" s="224"/>
      <c r="I15" s="225"/>
      <c r="J15" s="225"/>
      <c r="M15" s="225"/>
      <c r="N15" s="225"/>
      <c r="O15" s="225"/>
      <c r="P15" s="225"/>
    </row>
    <row r="16" ht="16.5" customHeight="1">
      <c r="A16" s="202">
        <v>15.0</v>
      </c>
      <c r="B16" s="202" t="s">
        <v>2500</v>
      </c>
      <c r="C16" s="202" t="s">
        <v>243</v>
      </c>
      <c r="D16" s="223" t="str">
        <f>IFERROR(__xludf.DUMMYFUNCTION("GOOGLETRANSLATE(C16,""auto"",""zh-tw"")"),"冰球突破豪華版")</f>
        <v>冰球突破豪華版</v>
      </c>
      <c r="E16" s="202" t="s">
        <v>2501</v>
      </c>
      <c r="F16" s="202" t="s">
        <v>2502</v>
      </c>
      <c r="G16" s="227"/>
      <c r="I16" s="225"/>
      <c r="J16" s="225"/>
      <c r="M16" s="225"/>
      <c r="N16" s="225"/>
      <c r="O16" s="225"/>
      <c r="P16" s="225"/>
    </row>
    <row r="17" ht="16.5" customHeight="1">
      <c r="A17" s="202">
        <v>16.0</v>
      </c>
      <c r="B17" s="202" t="s">
        <v>2503</v>
      </c>
      <c r="C17" s="202" t="s">
        <v>254</v>
      </c>
      <c r="D17" s="223" t="str">
        <f>IFERROR(__xludf.DUMMYFUNCTION("GOOGLETRANSLATE(C17,""auto"",""zh-tw"")"),"熾熱猛獁象")</f>
        <v>熾熱猛獁象</v>
      </c>
      <c r="E17" s="202" t="s">
        <v>2504</v>
      </c>
      <c r="F17" s="228" t="s">
        <v>2505</v>
      </c>
      <c r="G17" s="224"/>
      <c r="I17" s="225"/>
      <c r="J17" s="225"/>
      <c r="M17" s="225"/>
      <c r="N17" s="225"/>
      <c r="O17" s="225"/>
      <c r="P17" s="225"/>
    </row>
    <row r="18" ht="16.5" customHeight="1">
      <c r="A18" s="202">
        <v>17.0</v>
      </c>
      <c r="B18" s="202" t="s">
        <v>2506</v>
      </c>
      <c r="C18" s="202" t="s">
        <v>266</v>
      </c>
      <c r="D18" s="223" t="str">
        <f>IFERROR(__xludf.DUMMYFUNCTION("GOOGLETRANSLATE(C18,""auto"",""zh-tw"")"),"籃球巨星")</f>
        <v>籃球巨星</v>
      </c>
      <c r="E18" s="202" t="s">
        <v>2507</v>
      </c>
      <c r="F18" s="202" t="s">
        <v>2508</v>
      </c>
      <c r="G18" s="227" t="s">
        <v>2021</v>
      </c>
      <c r="I18" s="225"/>
      <c r="J18" s="225"/>
      <c r="M18" s="225"/>
      <c r="N18" s="225"/>
      <c r="O18" s="225"/>
      <c r="P18" s="225"/>
    </row>
    <row r="19" ht="16.5" customHeight="1">
      <c r="A19" s="202">
        <v>18.0</v>
      </c>
      <c r="B19" s="202" t="s">
        <v>2509</v>
      </c>
      <c r="C19" s="202" t="s">
        <v>278</v>
      </c>
      <c r="D19" s="223" t="str">
        <f>IFERROR(__xludf.DUMMYFUNCTION("GOOGLETRANSLATE(C19,""auto"",""zh-tw"")"),"神奇 連環 阿波羅")</f>
        <v>神奇 連環 阿波羅</v>
      </c>
      <c r="E19" s="202" t="s">
        <v>2510</v>
      </c>
      <c r="F19" s="226" t="s">
        <v>2511</v>
      </c>
      <c r="G19" s="227"/>
      <c r="I19" s="225"/>
      <c r="J19" s="225"/>
      <c r="M19" s="225"/>
      <c r="N19" s="225"/>
      <c r="O19" s="225"/>
      <c r="P19" s="225"/>
    </row>
    <row r="20" ht="16.5" customHeight="1">
      <c r="A20" s="202">
        <v>19.0</v>
      </c>
      <c r="B20" s="202" t="s">
        <v>2512</v>
      </c>
      <c r="C20" s="202" t="s">
        <v>289</v>
      </c>
      <c r="D20" s="223" t="str">
        <f>IFERROR(__xludf.DUMMYFUNCTION("GOOGLETRANSLATE(C20,""auto"",""zh-tw"")"),"10000個願望")</f>
        <v>10000個願望</v>
      </c>
      <c r="E20" s="202" t="s">
        <v>2513</v>
      </c>
      <c r="F20" s="229" t="s">
        <v>2514</v>
      </c>
      <c r="G20" s="224"/>
      <c r="M20" s="225"/>
      <c r="N20" s="225"/>
      <c r="O20" s="225"/>
      <c r="P20" s="225"/>
    </row>
    <row r="21" ht="16.5" customHeight="1">
      <c r="A21" s="202">
        <v>20.0</v>
      </c>
      <c r="B21" s="202" t="s">
        <v>2515</v>
      </c>
      <c r="C21" s="202" t="s">
        <v>299</v>
      </c>
      <c r="D21" s="223" t="str">
        <f>IFERROR(__xludf.DUMMYFUNCTION("GOOGLETRANSLATE(C21,""auto"",""zh-tw"")"),"冰球突破")</f>
        <v>冰球突破</v>
      </c>
      <c r="E21" s="202" t="s">
        <v>2516</v>
      </c>
      <c r="F21" s="226" t="s">
        <v>2517</v>
      </c>
      <c r="G21" s="227"/>
      <c r="M21" s="225"/>
      <c r="N21" s="225"/>
      <c r="O21" s="225"/>
      <c r="P21" s="225"/>
    </row>
    <row r="22" ht="16.5" customHeight="1">
      <c r="A22" s="202">
        <v>21.0</v>
      </c>
      <c r="B22" s="202" t="s">
        <v>2518</v>
      </c>
      <c r="C22" s="202" t="s">
        <v>310</v>
      </c>
      <c r="D22" s="223" t="str">
        <f>IFERROR(__xludf.DUMMYFUNCTION("GOOGLETRANSLATE(C22,""auto"",""zh-tw"")"),"超級 星星")</f>
        <v>超級 星星</v>
      </c>
      <c r="E22" s="202" t="s">
        <v>2519</v>
      </c>
      <c r="F22" s="226" t="s">
        <v>2520</v>
      </c>
      <c r="G22" s="224"/>
      <c r="M22" s="225"/>
      <c r="N22" s="225"/>
      <c r="O22" s="225"/>
      <c r="P22" s="225"/>
    </row>
    <row r="23" ht="16.5" customHeight="1">
      <c r="A23" s="202">
        <v>22.0</v>
      </c>
      <c r="B23" s="202" t="s">
        <v>2521</v>
      </c>
      <c r="C23" s="202" t="s">
        <v>319</v>
      </c>
      <c r="D23" s="223" t="str">
        <f>IFERROR(__xludf.DUMMYFUNCTION("GOOGLETRANSLATE(C23,""auto"",""zh-tw"")"),"舞龍")</f>
        <v>舞龍</v>
      </c>
      <c r="E23" s="202" t="s">
        <v>2522</v>
      </c>
      <c r="F23" s="226" t="s">
        <v>2523</v>
      </c>
      <c r="G23" s="224"/>
      <c r="M23" s="225"/>
      <c r="N23" s="225"/>
      <c r="O23" s="225"/>
      <c r="P23" s="225"/>
    </row>
    <row r="24" ht="16.5" customHeight="1">
      <c r="A24" s="202">
        <v>23.0</v>
      </c>
      <c r="B24" s="202" t="s">
        <v>2524</v>
      </c>
      <c r="C24" s="202" t="s">
        <v>329</v>
      </c>
      <c r="D24" s="223" t="str">
        <f>IFERROR(__xludf.DUMMYFUNCTION("GOOGLETRANSLATE(C24,""auto"",""zh-tw"")"),"9個烈焰面具")</f>
        <v>9個烈焰面具</v>
      </c>
      <c r="E24" s="202" t="s">
        <v>2525</v>
      </c>
      <c r="F24" s="226" t="s">
        <v>2526</v>
      </c>
      <c r="G24" s="224"/>
      <c r="M24" s="225"/>
      <c r="N24" s="225"/>
      <c r="O24" s="225"/>
      <c r="P24" s="225"/>
    </row>
    <row r="25" ht="16.5" customHeight="1">
      <c r="A25" s="202">
        <v>24.0</v>
      </c>
      <c r="B25" s="202" t="s">
        <v>2527</v>
      </c>
      <c r="C25" s="202" t="s">
        <v>338</v>
      </c>
      <c r="D25" s="223" t="str">
        <f>IFERROR(__xludf.DUMMYFUNCTION("GOOGLETRANSLATE(C25,""auto"",""zh-tw"")"),"亞歷山大女王")</f>
        <v>亞歷山大女王</v>
      </c>
      <c r="E25" s="202" t="s">
        <v>2528</v>
      </c>
      <c r="F25" s="226" t="s">
        <v>2529</v>
      </c>
      <c r="G25" s="224"/>
      <c r="M25" s="225"/>
      <c r="N25" s="225"/>
      <c r="O25" s="225"/>
      <c r="P25" s="225"/>
    </row>
    <row r="26" ht="16.5" customHeight="1">
      <c r="A26" s="202">
        <v>25.0</v>
      </c>
      <c r="B26" s="202" t="s">
        <v>2530</v>
      </c>
      <c r="C26" s="202" t="s">
        <v>347</v>
      </c>
      <c r="D26" s="223" t="str">
        <f>IFERROR(__xludf.DUMMYFUNCTION("GOOGLETRANSLATE(C26,""auto"",""zh-tw"")"),"Zeus古代財富")</f>
        <v>Zeus古代財富</v>
      </c>
      <c r="E26" s="202" t="s">
        <v>2531</v>
      </c>
      <c r="F26" s="226" t="s">
        <v>2532</v>
      </c>
      <c r="G26" s="224"/>
      <c r="M26" s="225"/>
      <c r="N26" s="225"/>
      <c r="O26" s="225"/>
      <c r="P26" s="225"/>
    </row>
    <row r="27" ht="16.5" customHeight="1">
      <c r="A27" s="202">
        <v>26.0</v>
      </c>
      <c r="B27" s="202" t="s">
        <v>2533</v>
      </c>
      <c r="C27" s="202" t="s">
        <v>353</v>
      </c>
      <c r="D27" s="223" t="str">
        <f>IFERROR(__xludf.DUMMYFUNCTION("GOOGLETRANSLATE(C27,""auto"",""zh-tw"")"),"北極女巫")</f>
        <v>北極女巫</v>
      </c>
      <c r="E27" s="202" t="s">
        <v>2534</v>
      </c>
      <c r="F27" s="226" t="s">
        <v>2535</v>
      </c>
      <c r="G27" s="227" t="s">
        <v>2021</v>
      </c>
      <c r="M27" s="225"/>
      <c r="N27" s="225"/>
      <c r="O27" s="225"/>
      <c r="P27" s="225"/>
    </row>
    <row r="28" ht="16.5" customHeight="1">
      <c r="A28" s="202">
        <v>27.0</v>
      </c>
      <c r="B28" s="202" t="s">
        <v>2536</v>
      </c>
      <c r="C28" s="202" t="s">
        <v>361</v>
      </c>
      <c r="D28" s="223" t="str">
        <f>IFERROR(__xludf.DUMMYFUNCTION("GOOGLETRANSLATE(C28,""auto"",""zh-tw"")"),"完美白金")</f>
        <v>完美白金</v>
      </c>
      <c r="E28" s="202" t="s">
        <v>2537</v>
      </c>
      <c r="F28" s="226" t="s">
        <v>2538</v>
      </c>
      <c r="G28" s="227" t="s">
        <v>2021</v>
      </c>
      <c r="M28" s="225"/>
      <c r="N28" s="225"/>
      <c r="O28" s="225"/>
      <c r="P28" s="225"/>
    </row>
    <row r="29" ht="16.5" customHeight="1">
      <c r="A29" s="202">
        <v>28.0</v>
      </c>
      <c r="B29" s="202" t="s">
        <v>2539</v>
      </c>
      <c r="C29" s="202" t="s">
        <v>367</v>
      </c>
      <c r="D29" s="223" t="str">
        <f>IFERROR(__xludf.DUMMYFUNCTION("GOOGLETRANSLATE(C29,""auto"",""zh-tw"")"),"Oz之書鎖定並旋轉")</f>
        <v>Oz之書鎖定並旋轉</v>
      </c>
      <c r="E29" s="202" t="s">
        <v>2540</v>
      </c>
      <c r="F29" s="226" t="s">
        <v>2541</v>
      </c>
      <c r="G29" s="227" t="s">
        <v>2021</v>
      </c>
      <c r="M29" s="225"/>
      <c r="N29" s="225"/>
      <c r="O29" s="225"/>
      <c r="P29" s="225"/>
    </row>
    <row r="30" ht="16.5" customHeight="1">
      <c r="A30" s="202">
        <v>29.0</v>
      </c>
      <c r="B30" s="202" t="s">
        <v>2542</v>
      </c>
      <c r="C30" s="202" t="s">
        <v>373</v>
      </c>
      <c r="D30" s="223" t="str">
        <f>IFERROR(__xludf.DUMMYFUNCTION("GOOGLETRANSLATE(C30,""auto"",""zh-tw"")"),"幸運雞")</f>
        <v>幸運雞</v>
      </c>
      <c r="E30" s="202" t="s">
        <v>2543</v>
      </c>
      <c r="F30" s="226" t="s">
        <v>2544</v>
      </c>
      <c r="G30" s="224"/>
      <c r="M30" s="225"/>
      <c r="N30" s="225"/>
      <c r="O30" s="225"/>
      <c r="P30" s="225"/>
    </row>
    <row r="31" ht="16.5" customHeight="1">
      <c r="A31" s="202">
        <v>30.0</v>
      </c>
      <c r="B31" s="202" t="s">
        <v>2545</v>
      </c>
      <c r="C31" s="202" t="s">
        <v>378</v>
      </c>
      <c r="D31" s="223" t="str">
        <f>IFERROR(__xludf.DUMMYFUNCTION("GOOGLETRANSLATE(C31,""auto"",""zh-tw"")"),"9 個烈焰面具 HyperSpins™")</f>
        <v>9 個烈焰面具 HyperSpins™</v>
      </c>
      <c r="E31" s="202" t="s">
        <v>2546</v>
      </c>
      <c r="F31" s="226" t="s">
        <v>2547</v>
      </c>
      <c r="G31" s="224"/>
      <c r="M31" s="225"/>
      <c r="N31" s="225"/>
      <c r="O31" s="225"/>
      <c r="P31" s="225"/>
    </row>
    <row r="32" ht="16.5" customHeight="1">
      <c r="A32" s="202">
        <v>31.0</v>
      </c>
      <c r="B32" s="202" t="s">
        <v>2548</v>
      </c>
      <c r="C32" s="202" t="s">
        <v>383</v>
      </c>
      <c r="D32" s="223" t="str">
        <f>IFERROR(__xludf.DUMMYFUNCTION("GOOGLETRANSLATE(C32,""auto"",""zh-tw"")"),"神奇連環宙斯")</f>
        <v>神奇連環宙斯</v>
      </c>
      <c r="E32" s="202" t="s">
        <v>2549</v>
      </c>
      <c r="F32" s="226" t="s">
        <v>2550</v>
      </c>
      <c r="G32" s="224"/>
      <c r="H32" s="4" t="s">
        <v>2551</v>
      </c>
      <c r="M32" s="225"/>
      <c r="N32" s="225"/>
      <c r="O32" s="225"/>
      <c r="P32" s="225"/>
    </row>
    <row r="33" ht="16.5" customHeight="1">
      <c r="A33" s="202">
        <v>32.0</v>
      </c>
      <c r="B33" s="202" t="s">
        <v>2552</v>
      </c>
      <c r="C33" s="202" t="s">
        <v>386</v>
      </c>
      <c r="D33" s="223" t="str">
        <f>IFERROR(__xludf.DUMMYFUNCTION("GOOGLETRANSLATE(C33,""auto"",""zh-tw"")"),"奧林匹斯編年史 X UP")</f>
        <v>奧林匹斯編年史 X UP</v>
      </c>
      <c r="E33" s="202" t="s">
        <v>2553</v>
      </c>
      <c r="F33" s="226" t="s">
        <v>2554</v>
      </c>
      <c r="G33" s="227" t="s">
        <v>2021</v>
      </c>
      <c r="M33" s="225"/>
      <c r="N33" s="225"/>
      <c r="O33" s="225"/>
      <c r="P33" s="225"/>
    </row>
    <row r="34" ht="16.5" customHeight="1">
      <c r="A34" s="202">
        <v>33.0</v>
      </c>
      <c r="B34" s="202" t="s">
        <v>2555</v>
      </c>
      <c r="C34" s="202" t="s">
        <v>390</v>
      </c>
      <c r="D34" s="223" t="str">
        <f>IFERROR(__xludf.DUMMYFUNCTION("GOOGLETRANSLATE(C34,""auto"",""zh-tw"")"),"不朽情緣")</f>
        <v>不朽情緣</v>
      </c>
      <c r="E34" s="202" t="s">
        <v>2556</v>
      </c>
      <c r="F34" s="226" t="s">
        <v>2557</v>
      </c>
      <c r="G34" s="227" t="s">
        <v>2021</v>
      </c>
      <c r="M34" s="225"/>
      <c r="N34" s="225"/>
      <c r="O34" s="225"/>
      <c r="P34" s="225"/>
    </row>
    <row r="35" ht="16.5" customHeight="1">
      <c r="A35" s="202">
        <v>34.0</v>
      </c>
      <c r="B35" s="202" t="s">
        <v>2558</v>
      </c>
      <c r="C35" s="202" t="s">
        <v>394</v>
      </c>
      <c r="D35" s="223" t="str">
        <f>IFERROR(__xludf.DUMMYFUNCTION("GOOGLETRANSLATE(C35,""auto"",""zh-tw"")"),"龍息之焰")</f>
        <v>龍息之焰</v>
      </c>
      <c r="E35" s="202" t="s">
        <v>2559</v>
      </c>
      <c r="F35" s="226" t="s">
        <v>2560</v>
      </c>
      <c r="G35" s="224"/>
      <c r="M35" s="225"/>
      <c r="N35" s="225"/>
      <c r="O35" s="225"/>
      <c r="P35" s="225"/>
    </row>
    <row r="36" ht="16.5" customHeight="1">
      <c r="A36" s="202">
        <v>35.0</v>
      </c>
      <c r="B36" s="202" t="s">
        <v>2561</v>
      </c>
      <c r="C36" s="202" t="s">
        <v>398</v>
      </c>
      <c r="D36" s="223" t="str">
        <f>IFERROR(__xludf.DUMMYFUNCTION("GOOGLETRANSLATE(C36,""auto"",""zh-tw"")"),"刺客之月")</f>
        <v>刺客之月</v>
      </c>
      <c r="E36" s="202" t="s">
        <v>2562</v>
      </c>
      <c r="F36" s="226" t="s">
        <v>2563</v>
      </c>
      <c r="G36" s="227" t="s">
        <v>2021</v>
      </c>
      <c r="M36" s="225"/>
      <c r="N36" s="225"/>
      <c r="O36" s="225"/>
      <c r="P36" s="225"/>
    </row>
    <row r="37" ht="16.5" customHeight="1">
      <c r="A37" s="202">
        <v>36.0</v>
      </c>
      <c r="B37" s="202" t="s">
        <v>2564</v>
      </c>
      <c r="C37" s="202" t="s">
        <v>401</v>
      </c>
      <c r="D37" s="223" t="str">
        <f>IFERROR(__xludf.DUMMYFUNCTION("GOOGLETRANSLATE(C37,""auto"",""zh-tw"")"),"再搶銀行 MEGAWAYS™")</f>
        <v>再搶銀行 MEGAWAYS™</v>
      </c>
      <c r="E37" s="202" t="s">
        <v>2565</v>
      </c>
      <c r="F37" s="226" t="s">
        <v>2566</v>
      </c>
      <c r="G37" s="224"/>
      <c r="M37" s="225"/>
      <c r="N37" s="225"/>
      <c r="O37" s="225"/>
      <c r="P37" s="225"/>
    </row>
    <row r="38" ht="16.5" customHeight="1">
      <c r="A38" s="202">
        <v>37.0</v>
      </c>
      <c r="B38" s="202" t="s">
        <v>2567</v>
      </c>
      <c r="C38" s="202" t="s">
        <v>404</v>
      </c>
      <c r="D38" s="223" t="str">
        <f>IFERROR(__xludf.DUMMYFUNCTION("GOOGLETRANSLATE(C38,""auto"",""zh-tw"")"),"冰球突破幸運百搭")</f>
        <v>冰球突破幸運百搭</v>
      </c>
      <c r="E38" s="202" t="s">
        <v>2568</v>
      </c>
      <c r="F38" s="226" t="s">
        <v>2569</v>
      </c>
      <c r="G38" s="227" t="s">
        <v>2021</v>
      </c>
      <c r="M38" s="225"/>
      <c r="N38" s="225"/>
      <c r="O38" s="225"/>
      <c r="P38" s="225"/>
    </row>
    <row r="39" ht="16.5" customHeight="1">
      <c r="A39" s="202">
        <v>38.0</v>
      </c>
      <c r="B39" s="228" t="s">
        <v>2570</v>
      </c>
      <c r="C39" s="202" t="s">
        <v>406</v>
      </c>
      <c r="D39" s="223" t="str">
        <f>IFERROR(__xludf.DUMMYFUNCTION("GOOGLETRANSLATE(C39,""auto"",""zh-tw"")"),"雷霆萬鈞之百搭閃電")</f>
        <v>雷霆萬鈞之百搭閃電</v>
      </c>
      <c r="E39" s="202" t="s">
        <v>2571</v>
      </c>
      <c r="F39" s="226" t="s">
        <v>2572</v>
      </c>
      <c r="G39" s="227" t="s">
        <v>2021</v>
      </c>
      <c r="M39" s="225"/>
      <c r="N39" s="225"/>
      <c r="O39" s="225"/>
      <c r="P39" s="225"/>
    </row>
    <row r="40" ht="16.5" customHeight="1">
      <c r="A40" s="202">
        <v>39.0</v>
      </c>
      <c r="B40" s="202" t="s">
        <v>2573</v>
      </c>
      <c r="C40" s="202" t="s">
        <v>409</v>
      </c>
      <c r="D40" s="223" t="str">
        <f>IFERROR(__xludf.DUMMYFUNCTION("GOOGLETRANSLATE(C40,""auto"",""zh-tw"")"),"海底寶城")</f>
        <v>海底寶城</v>
      </c>
      <c r="E40" s="202" t="s">
        <v>2574</v>
      </c>
      <c r="F40" s="226" t="s">
        <v>2575</v>
      </c>
      <c r="G40" s="227" t="s">
        <v>2021</v>
      </c>
      <c r="M40" s="225"/>
      <c r="N40" s="225"/>
      <c r="O40" s="225"/>
      <c r="P40" s="225"/>
    </row>
    <row r="41" ht="16.5" customHeight="1">
      <c r="A41" s="202">
        <v>40.0</v>
      </c>
      <c r="B41" s="202" t="s">
        <v>2576</v>
      </c>
      <c r="C41" s="202" t="s">
        <v>412</v>
      </c>
      <c r="D41" s="223" t="str">
        <f>IFERROR(__xludf.DUMMYFUNCTION("GOOGLETRANSLATE(C41,""auto"",""zh-tw"")"),"蘿拉卡芙特之神殿古墓")</f>
        <v>蘿拉卡芙特之神殿古墓</v>
      </c>
      <c r="E41" s="202" t="s">
        <v>2577</v>
      </c>
      <c r="F41" s="226" t="s">
        <v>2577</v>
      </c>
      <c r="G41" s="227" t="s">
        <v>2021</v>
      </c>
    </row>
    <row r="42" ht="16.5" customHeight="1">
      <c r="A42" s="202">
        <v>41.0</v>
      </c>
      <c r="B42" s="202" t="s">
        <v>2578</v>
      </c>
      <c r="C42" s="202" t="s">
        <v>415</v>
      </c>
      <c r="D42" s="223" t="str">
        <f>IFERROR(__xludf.DUMMYFUNCTION("GOOGLETRANSLATE(C42,""auto"",""zh-tw"")"),"奧古斯都")</f>
        <v>奧古斯都</v>
      </c>
      <c r="E42" s="202" t="s">
        <v>2579</v>
      </c>
      <c r="F42" s="226" t="s">
        <v>2580</v>
      </c>
      <c r="G42" s="227" t="s">
        <v>2021</v>
      </c>
    </row>
    <row r="43" ht="16.5" customHeight="1">
      <c r="A43" s="202">
        <v>42.0</v>
      </c>
      <c r="B43" s="202" t="s">
        <v>2581</v>
      </c>
      <c r="C43" s="202" t="s">
        <v>418</v>
      </c>
      <c r="D43" s="223" t="str">
        <f>IFERROR(__xludf.DUMMYFUNCTION("GOOGLETRANSLATE(C43,""auto"",""zh-tw"")"),"東方珍獸")</f>
        <v>東方珍獸</v>
      </c>
      <c r="E43" s="202" t="s">
        <v>2582</v>
      </c>
      <c r="F43" s="226" t="s">
        <v>2583</v>
      </c>
      <c r="G43" s="227" t="s">
        <v>2021</v>
      </c>
    </row>
    <row r="44" ht="16.5" customHeight="1">
      <c r="A44" s="202">
        <v>43.0</v>
      </c>
      <c r="B44" s="202" t="s">
        <v>2584</v>
      </c>
      <c r="C44" s="202" t="s">
        <v>420</v>
      </c>
      <c r="D44" s="223" t="str">
        <f>IFERROR(__xludf.DUMMYFUNCTION("GOOGLETRANSLATE(C44,""auto"",""zh-tw"")"),"哥薩克勇士：荒野狩獵")</f>
        <v>哥薩克勇士：荒野狩獵</v>
      </c>
      <c r="E44" s="202" t="s">
        <v>2585</v>
      </c>
      <c r="F44" s="226" t="s">
        <v>2586</v>
      </c>
      <c r="G44" s="227" t="s">
        <v>2021</v>
      </c>
    </row>
    <row r="45" ht="16.5" customHeight="1">
      <c r="A45" s="202">
        <v>44.0</v>
      </c>
      <c r="B45" s="202" t="s">
        <v>2587</v>
      </c>
      <c r="C45" s="202" t="s">
        <v>423</v>
      </c>
      <c r="D45" s="223" t="str">
        <f>IFERROR(__xludf.DUMMYFUNCTION("GOOGLETRANSLATE(C45,""auto"",""zh-tw"")"),"籃球巨星百搭")</f>
        <v>籃球巨星百搭</v>
      </c>
      <c r="E45" s="202" t="s">
        <v>2588</v>
      </c>
      <c r="F45" s="226" t="s">
        <v>2589</v>
      </c>
      <c r="G45" s="224"/>
    </row>
    <row r="46" ht="16.5" customHeight="1">
      <c r="A46" s="202">
        <v>45.0</v>
      </c>
      <c r="B46" s="202" t="s">
        <v>2590</v>
      </c>
      <c r="C46" s="202" t="s">
        <v>426</v>
      </c>
      <c r="D46" s="223" t="str">
        <f>IFERROR(__xludf.DUMMYFUNCTION("GOOGLETRANSLATE(C46,""auto"",""zh-tw"")"),"777絕對豪華")</f>
        <v>777絕對豪華</v>
      </c>
      <c r="E46" s="202" t="s">
        <v>2591</v>
      </c>
      <c r="F46" s="226" t="s">
        <v>2592</v>
      </c>
      <c r="G46" s="224"/>
    </row>
    <row r="47" ht="16.5" customHeight="1">
      <c r="A47" s="202">
        <v>46.0</v>
      </c>
      <c r="B47" s="202" t="s">
        <v>2593</v>
      </c>
      <c r="C47" s="202" t="s">
        <v>2594</v>
      </c>
      <c r="D47" s="223" t="str">
        <f>IFERROR(__xludf.DUMMYFUNCTION("GOOGLETRANSLATE(C47,""auto"",""zh-tw"")"),"阿斯嘉之火")</f>
        <v>阿斯嘉之火</v>
      </c>
      <c r="E47" s="202" t="s">
        <v>2595</v>
      </c>
      <c r="F47" s="226" t="s">
        <v>2596</v>
      </c>
      <c r="G47" s="227" t="s">
        <v>1777</v>
      </c>
    </row>
    <row r="48" ht="16.5" customHeight="1">
      <c r="A48" s="202">
        <v>47.0</v>
      </c>
      <c r="B48" s="202" t="s">
        <v>2597</v>
      </c>
      <c r="C48" s="202" t="s">
        <v>2598</v>
      </c>
      <c r="D48" s="223" t="str">
        <f>IFERROR(__xludf.DUMMYFUNCTION("GOOGLETRANSLATE(C48,""auto"",""zh-tw"")"),"提基 大爆炸")</f>
        <v>提基 大爆炸</v>
      </c>
      <c r="E48" s="202" t="s">
        <v>2599</v>
      </c>
      <c r="F48" s="226" t="s">
        <v>2600</v>
      </c>
      <c r="G48" s="227" t="s">
        <v>1777</v>
      </c>
    </row>
    <row r="49" ht="16.5" customHeight="1">
      <c r="A49" s="202">
        <v>48.0</v>
      </c>
      <c r="B49" s="202" t="s">
        <v>2601</v>
      </c>
      <c r="C49" s="202" t="s">
        <v>2602</v>
      </c>
      <c r="D49" s="223" t="str">
        <f>IFERROR(__xludf.DUMMYFUNCTION("GOOGLETRANSLATE(C49,""auto"",""zh-tw"")"),"黃金 閃電")</f>
        <v>黃金 閃電</v>
      </c>
      <c r="E49" s="202" t="s">
        <v>2603</v>
      </c>
      <c r="F49" s="226" t="s">
        <v>2604</v>
      </c>
      <c r="G49" s="227" t="s">
        <v>1777</v>
      </c>
    </row>
    <row r="50" ht="16.5" customHeight="1">
      <c r="A50" s="202">
        <v>49.0</v>
      </c>
      <c r="B50" s="202" t="s">
        <v>2605</v>
      </c>
      <c r="C50" s="202" t="s">
        <v>2606</v>
      </c>
      <c r="D50" s="223" t="str">
        <f>IFERROR(__xludf.DUMMYFUNCTION("GOOGLETRANSLATE(C50,""auto"",""zh-tw"")"),"全能宙斯帝國")</f>
        <v>全能宙斯帝國</v>
      </c>
      <c r="E50" s="202" t="s">
        <v>2607</v>
      </c>
      <c r="F50" s="226" t="s">
        <v>2608</v>
      </c>
      <c r="G50" s="227" t="s">
        <v>1777</v>
      </c>
    </row>
    <row r="51" ht="16.5" customHeight="1">
      <c r="A51" s="202">
        <v>50.0</v>
      </c>
      <c r="B51" s="202" t="s">
        <v>2609</v>
      </c>
      <c r="C51" s="202" t="s">
        <v>2610</v>
      </c>
      <c r="D51" s="223" t="str">
        <f>IFERROR(__xludf.DUMMYFUNCTION("GOOGLETRANSLATE(C51,""auto"",""zh-tw"")"),"太陽神 女王 POWER COMBO")</f>
        <v>太陽神 女王 POWER COMBO</v>
      </c>
      <c r="E51" s="202" t="s">
        <v>2611</v>
      </c>
      <c r="F51" s="226" t="s">
        <v>2612</v>
      </c>
      <c r="G51" s="227" t="s">
        <v>1777</v>
      </c>
    </row>
    <row r="52" ht="16.5" customHeight="1">
      <c r="A52" s="202">
        <v>51.0</v>
      </c>
      <c r="B52" s="202" t="s">
        <v>2613</v>
      </c>
      <c r="C52" s="202" t="s">
        <v>2614</v>
      </c>
      <c r="D52" s="223" t="str">
        <f>IFERROR(__xludf.DUMMYFUNCTION("GOOGLETRANSLATE(C52,""auto"",""zh-tw"")"),"超獵黃金")</f>
        <v>超獵黃金</v>
      </c>
      <c r="E52" s="202" t="s">
        <v>2615</v>
      </c>
      <c r="F52" s="226" t="s">
        <v>2616</v>
      </c>
      <c r="G52" s="227" t="s">
        <v>1777</v>
      </c>
    </row>
    <row r="53" ht="16.5" customHeight="1">
      <c r="A53" s="202">
        <v>52.0</v>
      </c>
      <c r="B53" s="230" t="s">
        <v>2617</v>
      </c>
      <c r="C53" s="202" t="s">
        <v>2618</v>
      </c>
      <c r="D53" s="223" t="str">
        <f>IFERROR(__xludf.DUMMYFUNCTION("GOOGLETRANSLATE(C53,""auto"",""zh-tw"")"),"雄鷹之翼")</f>
        <v>雄鷹之翼</v>
      </c>
      <c r="E53" s="202" t="s">
        <v>2619</v>
      </c>
      <c r="F53" s="226" t="s">
        <v>2620</v>
      </c>
      <c r="G53" s="227" t="s">
        <v>1777</v>
      </c>
    </row>
    <row r="54" ht="16.5" customHeight="1">
      <c r="A54" s="202">
        <v>53.0</v>
      </c>
      <c r="B54" s="202" t="s">
        <v>2621</v>
      </c>
      <c r="C54" s="202" t="s">
        <v>2622</v>
      </c>
      <c r="D54" s="223" t="str">
        <f>IFERROR(__xludf.DUMMYFUNCTION("GOOGLETRANSLATE(C54,""auto"",""zh-tw"")"),"777 超 BIG BuildUp™ 豪華版™")</f>
        <v>777 超 BIG BuildUp™ 豪華版™</v>
      </c>
      <c r="E54" s="202" t="s">
        <v>2623</v>
      </c>
      <c r="F54" s="226" t="s">
        <v>2624</v>
      </c>
      <c r="G54" s="227" t="s">
        <v>1777</v>
      </c>
    </row>
    <row r="55" ht="16.5" customHeight="1">
      <c r="A55" s="202">
        <v>54.0</v>
      </c>
      <c r="B55" s="202" t="s">
        <v>2625</v>
      </c>
      <c r="C55" s="202" t="s">
        <v>2626</v>
      </c>
      <c r="D55" s="223" t="str">
        <f>IFERROR(__xludf.DUMMYFUNCTION("GOOGLETRANSLATE(C55,""auto"",""zh-tw"")"),"瘋狂寶石烈焰")</f>
        <v>瘋狂寶石烈焰</v>
      </c>
      <c r="E55" s="202" t="s">
        <v>2627</v>
      </c>
      <c r="F55" s="226" t="s">
        <v>2628</v>
      </c>
      <c r="G55" s="227" t="s">
        <v>1777</v>
      </c>
    </row>
    <row r="56" ht="16.5" customHeight="1">
      <c r="A56" s="202">
        <v>55.0</v>
      </c>
      <c r="B56" s="202" t="s">
        <v>2629</v>
      </c>
      <c r="C56" s="202" t="s">
        <v>2630</v>
      </c>
      <c r="D56" s="223" t="str">
        <f>IFERROR(__xludf.DUMMYFUNCTION("GOOGLETRANSLATE(C56,""auto"",""zh-tw"")"),"羅馬：黃金之戰")</f>
        <v>羅馬：黃金之戰</v>
      </c>
      <c r="E56" s="202" t="s">
        <v>2631</v>
      </c>
      <c r="F56" s="226" t="s">
        <v>2632</v>
      </c>
      <c r="G56" s="227" t="s">
        <v>1777</v>
      </c>
    </row>
    <row r="57" ht="16.5" customHeight="1">
      <c r="A57" s="202">
        <v>56.0</v>
      </c>
      <c r="B57" s="202" t="s">
        <v>2633</v>
      </c>
      <c r="C57" s="202" t="s">
        <v>2634</v>
      </c>
      <c r="D57" s="223" t="str">
        <f>IFERROR(__xludf.DUMMYFUNCTION("GOOGLETRANSLATE(C57,""auto"",""zh-tw"")"),"鐵砧 &amp; 礦石")</f>
        <v>鐵砧 &amp; 礦石</v>
      </c>
      <c r="E57" s="202" t="s">
        <v>2635</v>
      </c>
      <c r="F57" s="226" t="s">
        <v>2636</v>
      </c>
      <c r="G57" s="227" t="s">
        <v>1777</v>
      </c>
    </row>
    <row r="58" ht="16.5" customHeight="1">
      <c r="A58" s="202">
        <v>57.0</v>
      </c>
      <c r="B58" s="202" t="s">
        <v>2637</v>
      </c>
      <c r="C58" s="202" t="s">
        <v>2638</v>
      </c>
      <c r="D58" s="223" t="str">
        <f>IFERROR(__xludf.DUMMYFUNCTION("GOOGLETRANSLATE(C58,""auto"",""zh-tw"")"),"亞馬遜王國")</f>
        <v>亞馬遜王國</v>
      </c>
      <c r="E58" s="202" t="s">
        <v>2639</v>
      </c>
      <c r="F58" s="226" t="s">
        <v>2640</v>
      </c>
      <c r="G58" s="227" t="s">
        <v>1777</v>
      </c>
    </row>
    <row r="59" ht="16.5" customHeight="1">
      <c r="A59" s="202">
        <v>58.0</v>
      </c>
      <c r="B59" s="202" t="s">
        <v>2641</v>
      </c>
      <c r="C59" s="202" t="s">
        <v>2642</v>
      </c>
      <c r="D59" s="223" t="str">
        <f>IFERROR(__xludf.DUMMYFUNCTION("GOOGLETRANSLATE(C59,""auto"",""zh-tw"")"),"青龍出海豪華版")</f>
        <v>青龍出海豪華版</v>
      </c>
      <c r="E59" s="202" t="s">
        <v>2643</v>
      </c>
      <c r="F59" s="226" t="s">
        <v>2644</v>
      </c>
      <c r="G59" s="227" t="s">
        <v>1777</v>
      </c>
    </row>
    <row r="60" ht="16.5" customHeight="1">
      <c r="A60" s="202">
        <v>59.0</v>
      </c>
      <c r="B60" s="202" t="s">
        <v>2645</v>
      </c>
      <c r="C60" s="202" t="s">
        <v>2646</v>
      </c>
      <c r="D60" s="223" t="str">
        <f>IFERROR(__xludf.DUMMYFUNCTION("GOOGLETRANSLATE(C60,""auto"",""zh-tw"")"),"777 電光火石")</f>
        <v>777 電光火石</v>
      </c>
      <c r="E60" s="202" t="s">
        <v>2647</v>
      </c>
      <c r="F60" s="226" t="s">
        <v>2648</v>
      </c>
      <c r="G60" s="227" t="s">
        <v>1777</v>
      </c>
    </row>
    <row r="61" ht="16.5" customHeight="1">
      <c r="A61" s="202">
        <v>60.0</v>
      </c>
      <c r="B61" s="202" t="s">
        <v>2649</v>
      </c>
      <c r="C61" s="202" t="s">
        <v>2650</v>
      </c>
      <c r="D61" s="223" t="str">
        <f>IFERROR(__xludf.DUMMYFUNCTION("GOOGLETRANSLATE(C61,""auto"",""zh-tw"")"),"永恆寡婦")</f>
        <v>永恆寡婦</v>
      </c>
      <c r="E61" s="202" t="s">
        <v>2651</v>
      </c>
      <c r="F61" s="226" t="s">
        <v>2652</v>
      </c>
      <c r="G61" s="227" t="s">
        <v>1777</v>
      </c>
    </row>
    <row r="62" ht="16.5" customHeight="1">
      <c r="A62" s="202">
        <v>61.0</v>
      </c>
      <c r="B62" s="202" t="s">
        <v>2653</v>
      </c>
      <c r="C62" s="202" t="s">
        <v>2654</v>
      </c>
      <c r="D62" s="223" t="str">
        <f>IFERROR(__xludf.DUMMYFUNCTION("GOOGLETRANSLATE(C62,""auto"",""zh-tw"")"),"神秘寶藏")</f>
        <v>神秘寶藏</v>
      </c>
      <c r="E62" s="202" t="s">
        <v>2655</v>
      </c>
      <c r="F62" s="226" t="s">
        <v>2656</v>
      </c>
      <c r="G62" s="227" t="s">
        <v>1777</v>
      </c>
    </row>
    <row r="63" ht="16.5" customHeight="1">
      <c r="A63" s="137" t="s">
        <v>3</v>
      </c>
      <c r="B63" s="222" t="s">
        <v>1920</v>
      </c>
      <c r="C63" s="137" t="s">
        <v>815</v>
      </c>
      <c r="D63" s="137" t="s">
        <v>814</v>
      </c>
      <c r="E63" s="137" t="s">
        <v>816</v>
      </c>
      <c r="F63" s="137" t="s">
        <v>1019</v>
      </c>
      <c r="G63" s="224"/>
    </row>
    <row r="64" ht="16.5" customHeight="1">
      <c r="A64" s="231">
        <v>62.0</v>
      </c>
      <c r="B64" s="232" t="s">
        <v>2657</v>
      </c>
      <c r="C64" s="228" t="s">
        <v>429</v>
      </c>
      <c r="D64" s="223" t="str">
        <f>IFERROR(__xludf.DUMMYFUNCTION("GOOGLETRANSLATE(C64,""auto"",""zh-tw"")"),"足球前鋒")</f>
        <v>足球前鋒</v>
      </c>
      <c r="E64" s="228" t="s">
        <v>2658</v>
      </c>
      <c r="F64" s="228" t="s">
        <v>2658</v>
      </c>
      <c r="G64" s="224"/>
    </row>
    <row r="65" ht="16.5" customHeight="1">
      <c r="A65" s="231">
        <v>63.0</v>
      </c>
      <c r="B65" s="232" t="s">
        <v>2659</v>
      </c>
      <c r="C65" s="228" t="s">
        <v>432</v>
      </c>
      <c r="D65" s="223" t="str">
        <f>IFERROR(__xludf.DUMMYFUNCTION("GOOGLETRANSLATE(C65,""auto"",""zh-tw"")"),"水果大爆發")</f>
        <v>水果大爆發</v>
      </c>
      <c r="E65" s="228" t="s">
        <v>2660</v>
      </c>
      <c r="F65" s="202" t="s">
        <v>2661</v>
      </c>
      <c r="G65" s="227" t="s">
        <v>2021</v>
      </c>
    </row>
    <row r="66" ht="16.5" customHeight="1">
      <c r="A66" s="231">
        <v>64.0</v>
      </c>
      <c r="B66" s="232" t="s">
        <v>2662</v>
      </c>
      <c r="C66" s="228" t="s">
        <v>435</v>
      </c>
      <c r="D66" s="223" t="str">
        <f>IFERROR(__xludf.DUMMYFUNCTION("GOOGLETRANSLATE(C66,""auto"",""zh-tw"")"),"冰球突破 點球大戰")</f>
        <v>冰球突破 點球大戰</v>
      </c>
      <c r="E66" s="228" t="s">
        <v>2663</v>
      </c>
      <c r="F66" s="202" t="s">
        <v>2664</v>
      </c>
      <c r="G66" s="227" t="s">
        <v>2021</v>
      </c>
    </row>
    <row r="67" ht="16.5" customHeight="1">
      <c r="A67" s="231">
        <v>65.0</v>
      </c>
      <c r="B67" s="232" t="s">
        <v>2665</v>
      </c>
      <c r="C67" s="228" t="s">
        <v>437</v>
      </c>
      <c r="D67" s="223" t="str">
        <f>IFERROR(__xludf.DUMMYFUNCTION("GOOGLETRANSLATE(C67,""auto"",""zh-tw"")"),"狂野寵物")</f>
        <v>狂野寵物</v>
      </c>
      <c r="E67" s="228" t="s">
        <v>2666</v>
      </c>
      <c r="F67" s="232" t="s">
        <v>2667</v>
      </c>
      <c r="G67" s="227" t="s">
        <v>2021</v>
      </c>
    </row>
    <row r="68" ht="16.5" customHeight="1">
      <c r="G68" s="28"/>
    </row>
    <row r="69" ht="16.5" customHeight="1">
      <c r="A69" s="233" t="s">
        <v>1560</v>
      </c>
      <c r="B69" s="222" t="s">
        <v>1920</v>
      </c>
      <c r="C69" s="137" t="s">
        <v>815</v>
      </c>
      <c r="D69" s="137" t="s">
        <v>814</v>
      </c>
      <c r="E69" s="137" t="s">
        <v>816</v>
      </c>
      <c r="F69" s="137" t="s">
        <v>2668</v>
      </c>
      <c r="G69" s="28"/>
    </row>
    <row r="70" ht="21.0" customHeight="1">
      <c r="A70" s="234">
        <v>1.0</v>
      </c>
      <c r="B70" s="232" t="s">
        <v>2669</v>
      </c>
      <c r="C70" s="228" t="s">
        <v>533</v>
      </c>
      <c r="D70" s="232" t="s">
        <v>643</v>
      </c>
      <c r="E70" s="228" t="s">
        <v>2670</v>
      </c>
      <c r="F70" s="228" t="s">
        <v>2670</v>
      </c>
      <c r="G70" s="28"/>
    </row>
    <row r="71" ht="18.0" customHeight="1">
      <c r="A71" s="234">
        <v>2.0</v>
      </c>
      <c r="B71" s="232" t="s">
        <v>2671</v>
      </c>
      <c r="C71" s="228" t="s">
        <v>543</v>
      </c>
      <c r="D71" s="232" t="s">
        <v>2672</v>
      </c>
      <c r="E71" s="228" t="s">
        <v>2673</v>
      </c>
      <c r="F71" s="202" t="s">
        <v>2673</v>
      </c>
      <c r="G71" s="28"/>
    </row>
    <row r="72" ht="16.5" customHeight="1">
      <c r="A72" s="231">
        <v>3.0</v>
      </c>
      <c r="B72" s="235" t="s">
        <v>2674</v>
      </c>
      <c r="C72" s="223" t="s">
        <v>2675</v>
      </c>
      <c r="D72" s="223" t="str">
        <f>IFERROR(__xludf.DUMMYFUNCTION("GOOGLETRANSLATE(C72,""auto"",""zh-tw"")"),"萬達金霸王捕魚")</f>
        <v>萬達金霸王捕魚</v>
      </c>
      <c r="E72" s="223" t="s">
        <v>2676</v>
      </c>
      <c r="F72" s="223" t="s">
        <v>2676</v>
      </c>
      <c r="G72" s="227" t="s">
        <v>1777</v>
      </c>
    </row>
    <row r="73" ht="16.5" customHeight="1"/>
    <row r="74" ht="16.5" customHeight="1">
      <c r="B74" s="199" t="s">
        <v>1686</v>
      </c>
    </row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</sheetData>
  <mergeCells count="1">
    <mergeCell ref="H32:K39"/>
  </mergeCells>
  <hyperlinks>
    <hyperlink r:id="rId1" ref="B74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5.89"/>
    <col customWidth="1" min="3" max="3" width="93.11"/>
  </cols>
  <sheetData>
    <row r="1">
      <c r="A1" s="23"/>
      <c r="B1" s="24"/>
      <c r="C1" s="25"/>
    </row>
    <row r="2" ht="24.0" customHeight="1">
      <c r="A2" s="26" t="s">
        <v>44</v>
      </c>
      <c r="B2" s="27" t="s">
        <v>45</v>
      </c>
      <c r="C2" s="28"/>
    </row>
    <row r="3" ht="31.5" customHeight="1">
      <c r="A3" s="29"/>
      <c r="B3" s="30">
        <v>1.0</v>
      </c>
      <c r="C3" s="31" t="s">
        <v>46</v>
      </c>
    </row>
    <row r="4" ht="31.5" customHeight="1">
      <c r="A4" s="29"/>
      <c r="B4" s="30">
        <v>2.0</v>
      </c>
      <c r="C4" s="31" t="s">
        <v>47</v>
      </c>
    </row>
    <row r="5" ht="31.5" customHeight="1">
      <c r="A5" s="29"/>
      <c r="B5" s="30">
        <v>3.0</v>
      </c>
      <c r="C5" s="31" t="s">
        <v>48</v>
      </c>
    </row>
    <row r="6" ht="31.5" customHeight="1">
      <c r="A6" s="29"/>
      <c r="B6" s="30">
        <v>4.0</v>
      </c>
      <c r="C6" s="31" t="s">
        <v>49</v>
      </c>
    </row>
    <row r="7" ht="31.5" customHeight="1">
      <c r="A7" s="29"/>
      <c r="B7" s="30">
        <v>5.0</v>
      </c>
      <c r="C7" s="31" t="s">
        <v>50</v>
      </c>
    </row>
    <row r="8" ht="31.5" customHeight="1">
      <c r="A8" s="29"/>
      <c r="B8" s="30">
        <v>6.0</v>
      </c>
      <c r="C8" s="31" t="s">
        <v>51</v>
      </c>
    </row>
    <row r="9" ht="23.25" customHeight="1">
      <c r="A9" s="29"/>
      <c r="B9" s="32" t="s">
        <v>52</v>
      </c>
      <c r="C9" s="25"/>
    </row>
    <row r="10" ht="36.75" customHeight="1">
      <c r="A10" s="29"/>
      <c r="B10" s="30">
        <v>1.0</v>
      </c>
      <c r="C10" s="31" t="s">
        <v>53</v>
      </c>
    </row>
    <row r="11" ht="36.75" customHeight="1">
      <c r="A11" s="29"/>
      <c r="B11" s="30">
        <v>2.0</v>
      </c>
      <c r="C11" s="31" t="s">
        <v>54</v>
      </c>
    </row>
    <row r="12" ht="36.75" customHeight="1">
      <c r="A12" s="33"/>
      <c r="B12" s="30">
        <v>3.0</v>
      </c>
      <c r="C12" s="31" t="s">
        <v>55</v>
      </c>
    </row>
    <row r="13" ht="33.0" customHeight="1">
      <c r="A13" s="34" t="s">
        <v>56</v>
      </c>
      <c r="B13" s="30">
        <v>1.0</v>
      </c>
      <c r="C13" s="31" t="s">
        <v>57</v>
      </c>
    </row>
    <row r="14" ht="44.25" customHeight="1">
      <c r="A14" s="29"/>
      <c r="B14" s="30">
        <v>2.0</v>
      </c>
      <c r="C14" s="31" t="s">
        <v>58</v>
      </c>
    </row>
    <row r="15" ht="44.25" customHeight="1">
      <c r="A15" s="33"/>
      <c r="B15" s="30">
        <v>3.0</v>
      </c>
      <c r="C15" s="31" t="s">
        <v>59</v>
      </c>
    </row>
    <row r="16" ht="89.25" customHeight="1">
      <c r="A16" s="35" t="s">
        <v>60</v>
      </c>
      <c r="B16" s="30">
        <v>1.0</v>
      </c>
      <c r="C16" s="30" t="s">
        <v>61</v>
      </c>
    </row>
  </sheetData>
  <mergeCells count="4">
    <mergeCell ref="B1:C1"/>
    <mergeCell ref="A2:A12"/>
    <mergeCell ref="B9:C9"/>
    <mergeCell ref="A13:A15"/>
  </mergeCells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78"/>
    <col customWidth="1" min="2" max="7" width="20.44"/>
    <col customWidth="1" min="8" max="8" width="11.56"/>
    <col customWidth="1" min="9" max="26" width="6.78"/>
  </cols>
  <sheetData>
    <row r="1" ht="16.5" customHeight="1">
      <c r="A1" s="137" t="s">
        <v>2</v>
      </c>
      <c r="B1" s="137" t="s">
        <v>1561</v>
      </c>
      <c r="C1" s="137" t="s">
        <v>815</v>
      </c>
      <c r="D1" s="137" t="s">
        <v>814</v>
      </c>
      <c r="E1" s="137" t="s">
        <v>816</v>
      </c>
      <c r="F1" s="137" t="s">
        <v>817</v>
      </c>
      <c r="G1" s="137" t="s">
        <v>1016</v>
      </c>
      <c r="H1" s="9" t="s">
        <v>1687</v>
      </c>
    </row>
    <row r="2" ht="16.5" customHeight="1">
      <c r="A2" s="236">
        <v>1.0</v>
      </c>
      <c r="B2" s="237">
        <v>22047.0</v>
      </c>
      <c r="C2" s="40" t="s">
        <v>80</v>
      </c>
      <c r="D2" s="120" t="s">
        <v>2677</v>
      </c>
      <c r="E2" s="40" t="s">
        <v>2678</v>
      </c>
      <c r="F2" s="40" t="s">
        <v>2679</v>
      </c>
      <c r="G2" s="40" t="s">
        <v>2680</v>
      </c>
      <c r="H2" s="238"/>
    </row>
    <row r="3" ht="16.5" customHeight="1">
      <c r="A3" s="236">
        <v>2.0</v>
      </c>
      <c r="B3" s="237">
        <v>22040.0</v>
      </c>
      <c r="C3" s="40" t="s">
        <v>92</v>
      </c>
      <c r="D3" s="120" t="s">
        <v>654</v>
      </c>
      <c r="E3" s="40" t="s">
        <v>2681</v>
      </c>
      <c r="F3" s="40" t="s">
        <v>2682</v>
      </c>
      <c r="G3" s="40" t="s">
        <v>2683</v>
      </c>
      <c r="H3" s="238"/>
    </row>
    <row r="4" ht="16.5" customHeight="1">
      <c r="A4" s="236">
        <v>3.0</v>
      </c>
      <c r="B4" s="237">
        <v>22020.0</v>
      </c>
      <c r="C4" s="40" t="s">
        <v>104</v>
      </c>
      <c r="D4" s="120" t="s">
        <v>2684</v>
      </c>
      <c r="E4" s="40" t="s">
        <v>2685</v>
      </c>
      <c r="F4" s="40" t="s">
        <v>2686</v>
      </c>
      <c r="G4" s="40" t="s">
        <v>2687</v>
      </c>
      <c r="H4" s="238"/>
    </row>
    <row r="5" ht="16.5" customHeight="1">
      <c r="A5" s="236">
        <v>4.0</v>
      </c>
      <c r="B5" s="237">
        <v>22021.0</v>
      </c>
      <c r="C5" s="40" t="s">
        <v>116</v>
      </c>
      <c r="D5" s="120" t="s">
        <v>116</v>
      </c>
      <c r="E5" s="40" t="s">
        <v>2688</v>
      </c>
      <c r="F5" s="40" t="s">
        <v>2689</v>
      </c>
      <c r="G5" s="40" t="s">
        <v>2690</v>
      </c>
      <c r="H5" s="238"/>
    </row>
    <row r="6" ht="16.5" customHeight="1">
      <c r="A6" s="236">
        <v>5.0</v>
      </c>
      <c r="B6" s="237">
        <v>22048.0</v>
      </c>
      <c r="C6" s="40" t="s">
        <v>128</v>
      </c>
      <c r="D6" s="120" t="s">
        <v>2691</v>
      </c>
      <c r="E6" s="40" t="s">
        <v>2692</v>
      </c>
      <c r="F6" s="40" t="s">
        <v>2693</v>
      </c>
      <c r="G6" s="40" t="s">
        <v>2694</v>
      </c>
      <c r="H6" s="238"/>
    </row>
    <row r="7" ht="16.5" customHeight="1">
      <c r="A7" s="236">
        <v>6.0</v>
      </c>
      <c r="B7" s="237">
        <v>22029.0</v>
      </c>
      <c r="C7" s="40" t="s">
        <v>139</v>
      </c>
      <c r="D7" s="120" t="s">
        <v>2695</v>
      </c>
      <c r="E7" s="40" t="s">
        <v>2696</v>
      </c>
      <c r="F7" s="40" t="s">
        <v>2697</v>
      </c>
      <c r="G7" s="40" t="s">
        <v>2698</v>
      </c>
      <c r="H7" s="238"/>
    </row>
    <row r="8" ht="16.5" customHeight="1">
      <c r="A8" s="236">
        <v>7.0</v>
      </c>
      <c r="B8" s="237">
        <v>22016.0</v>
      </c>
      <c r="C8" s="40" t="s">
        <v>151</v>
      </c>
      <c r="D8" s="120" t="s">
        <v>1601</v>
      </c>
      <c r="E8" s="40" t="s">
        <v>2699</v>
      </c>
      <c r="F8" s="40" t="s">
        <v>2700</v>
      </c>
      <c r="G8" s="40" t="s">
        <v>2701</v>
      </c>
      <c r="H8" s="238"/>
    </row>
    <row r="9" ht="16.5" customHeight="1">
      <c r="A9" s="236">
        <v>8.0</v>
      </c>
      <c r="B9" s="237">
        <v>22018.0</v>
      </c>
      <c r="C9" s="40" t="s">
        <v>162</v>
      </c>
      <c r="D9" s="120" t="s">
        <v>162</v>
      </c>
      <c r="E9" s="40" t="s">
        <v>2702</v>
      </c>
      <c r="F9" s="40" t="s">
        <v>2703</v>
      </c>
      <c r="G9" s="40" t="s">
        <v>2704</v>
      </c>
      <c r="H9" s="238"/>
    </row>
    <row r="10" ht="16.5" customHeight="1">
      <c r="A10" s="236">
        <v>9.0</v>
      </c>
      <c r="B10" s="237">
        <v>22022.0</v>
      </c>
      <c r="C10" s="40" t="s">
        <v>174</v>
      </c>
      <c r="D10" s="120" t="s">
        <v>2705</v>
      </c>
      <c r="E10" s="40" t="s">
        <v>2706</v>
      </c>
      <c r="F10" s="40" t="s">
        <v>2707</v>
      </c>
      <c r="G10" s="40" t="s">
        <v>2708</v>
      </c>
      <c r="H10" s="238"/>
    </row>
    <row r="11" ht="16.5" customHeight="1">
      <c r="A11" s="236">
        <v>10.0</v>
      </c>
      <c r="B11" s="237">
        <v>22024.0</v>
      </c>
      <c r="C11" s="40" t="s">
        <v>186</v>
      </c>
      <c r="D11" s="120" t="s">
        <v>2709</v>
      </c>
      <c r="E11" s="40" t="s">
        <v>2710</v>
      </c>
      <c r="F11" s="40" t="s">
        <v>2711</v>
      </c>
      <c r="G11" s="40" t="s">
        <v>2712</v>
      </c>
      <c r="H11" s="238"/>
      <c r="I11" s="162" t="s">
        <v>2713</v>
      </c>
    </row>
    <row r="12" ht="16.5" customHeight="1">
      <c r="A12" s="236">
        <v>11.0</v>
      </c>
      <c r="B12" s="237">
        <v>22028.0</v>
      </c>
      <c r="C12" s="40" t="s">
        <v>198</v>
      </c>
      <c r="D12" s="120" t="s">
        <v>2714</v>
      </c>
      <c r="E12" s="40" t="s">
        <v>2715</v>
      </c>
      <c r="F12" s="40" t="s">
        <v>2716</v>
      </c>
      <c r="G12" s="40" t="s">
        <v>2717</v>
      </c>
      <c r="H12" s="238"/>
    </row>
    <row r="13" ht="16.5" customHeight="1">
      <c r="A13" s="236">
        <v>12.0</v>
      </c>
      <c r="B13" s="237">
        <v>22030.0</v>
      </c>
      <c r="C13" s="40" t="s">
        <v>209</v>
      </c>
      <c r="D13" s="120" t="s">
        <v>2718</v>
      </c>
      <c r="E13" s="40" t="s">
        <v>2719</v>
      </c>
      <c r="F13" s="40" t="s">
        <v>2720</v>
      </c>
      <c r="G13" s="40" t="s">
        <v>2721</v>
      </c>
      <c r="H13" s="238"/>
    </row>
    <row r="14" ht="16.5" customHeight="1">
      <c r="A14" s="236">
        <v>13.0</v>
      </c>
      <c r="B14" s="237">
        <v>22034.0</v>
      </c>
      <c r="C14" s="40" t="s">
        <v>221</v>
      </c>
      <c r="D14" s="120" t="s">
        <v>2722</v>
      </c>
      <c r="E14" s="40" t="s">
        <v>2723</v>
      </c>
      <c r="F14" s="40" t="s">
        <v>2724</v>
      </c>
      <c r="G14" s="40" t="s">
        <v>2725</v>
      </c>
      <c r="H14" s="238"/>
    </row>
    <row r="15" ht="16.5" customHeight="1">
      <c r="A15" s="236">
        <v>14.0</v>
      </c>
      <c r="B15" s="239">
        <v>22036.0</v>
      </c>
      <c r="C15" s="44" t="s">
        <v>233</v>
      </c>
      <c r="D15" s="120" t="s">
        <v>2726</v>
      </c>
      <c r="E15" s="44" t="s">
        <v>2727</v>
      </c>
      <c r="F15" s="44" t="s">
        <v>2728</v>
      </c>
      <c r="G15" s="44" t="s">
        <v>2729</v>
      </c>
      <c r="H15" s="238"/>
    </row>
    <row r="16" ht="16.5" customHeight="1">
      <c r="A16" s="236">
        <v>15.0</v>
      </c>
      <c r="B16" s="239">
        <v>22037.0</v>
      </c>
      <c r="C16" s="44" t="s">
        <v>244</v>
      </c>
      <c r="D16" s="120" t="s">
        <v>2730</v>
      </c>
      <c r="E16" s="44" t="s">
        <v>2731</v>
      </c>
      <c r="F16" s="44" t="s">
        <v>2732</v>
      </c>
      <c r="G16" s="44" t="s">
        <v>2733</v>
      </c>
      <c r="H16" s="238"/>
    </row>
    <row r="17" ht="16.5" customHeight="1">
      <c r="A17" s="236">
        <v>16.0</v>
      </c>
      <c r="B17" s="239">
        <v>22039.0</v>
      </c>
      <c r="C17" s="44" t="s">
        <v>255</v>
      </c>
      <c r="D17" s="120" t="s">
        <v>2734</v>
      </c>
      <c r="E17" s="44" t="s">
        <v>2735</v>
      </c>
      <c r="F17" s="44" t="s">
        <v>2736</v>
      </c>
      <c r="G17" s="44" t="s">
        <v>2737</v>
      </c>
      <c r="H17" s="238"/>
    </row>
    <row r="18" ht="16.5" customHeight="1">
      <c r="A18" s="236">
        <v>17.0</v>
      </c>
      <c r="B18" s="239">
        <v>22041.0</v>
      </c>
      <c r="C18" s="44" t="s">
        <v>267</v>
      </c>
      <c r="D18" s="120" t="s">
        <v>2738</v>
      </c>
      <c r="E18" s="44" t="s">
        <v>2739</v>
      </c>
      <c r="F18" s="44" t="s">
        <v>2740</v>
      </c>
      <c r="G18" s="44" t="s">
        <v>2741</v>
      </c>
      <c r="H18" s="238"/>
    </row>
    <row r="19" ht="16.5" customHeight="1">
      <c r="A19" s="236">
        <v>18.0</v>
      </c>
      <c r="B19" s="239">
        <v>22042.0</v>
      </c>
      <c r="C19" s="44" t="s">
        <v>279</v>
      </c>
      <c r="D19" s="120" t="s">
        <v>2742</v>
      </c>
      <c r="E19" s="44" t="s">
        <v>2743</v>
      </c>
      <c r="F19" s="44" t="s">
        <v>2744</v>
      </c>
      <c r="G19" s="44" t="s">
        <v>2745</v>
      </c>
      <c r="H19" s="238"/>
    </row>
    <row r="20" ht="16.5" customHeight="1">
      <c r="A20" s="236">
        <v>19.0</v>
      </c>
      <c r="B20" s="239">
        <v>22043.0</v>
      </c>
      <c r="C20" s="44" t="s">
        <v>290</v>
      </c>
      <c r="D20" s="120" t="s">
        <v>2746</v>
      </c>
      <c r="E20" s="44" t="s">
        <v>2747</v>
      </c>
      <c r="F20" s="44" t="s">
        <v>2748</v>
      </c>
      <c r="G20" s="44" t="s">
        <v>2749</v>
      </c>
      <c r="H20" s="238"/>
    </row>
    <row r="21" ht="16.5" customHeight="1">
      <c r="A21" s="236">
        <v>20.0</v>
      </c>
      <c r="B21" s="239">
        <v>22045.0</v>
      </c>
      <c r="C21" s="44" t="s">
        <v>300</v>
      </c>
      <c r="D21" s="120" t="s">
        <v>2750</v>
      </c>
      <c r="E21" s="44" t="s">
        <v>2751</v>
      </c>
      <c r="F21" s="44" t="s">
        <v>2752</v>
      </c>
      <c r="G21" s="44" t="s">
        <v>2753</v>
      </c>
      <c r="H21" s="238"/>
    </row>
    <row r="22" ht="16.5" customHeight="1">
      <c r="A22" s="236">
        <v>21.0</v>
      </c>
      <c r="B22" s="237">
        <v>22049.0</v>
      </c>
      <c r="C22" s="40" t="s">
        <v>311</v>
      </c>
      <c r="D22" s="120" t="s">
        <v>311</v>
      </c>
      <c r="E22" s="40" t="s">
        <v>2754</v>
      </c>
      <c r="F22" s="40" t="s">
        <v>2755</v>
      </c>
      <c r="G22" s="40" t="s">
        <v>2754</v>
      </c>
      <c r="H22" s="238"/>
    </row>
    <row r="23" ht="16.5" customHeight="1">
      <c r="A23" s="236">
        <v>22.0</v>
      </c>
      <c r="B23" s="237">
        <v>22050.0</v>
      </c>
      <c r="C23" s="40" t="s">
        <v>320</v>
      </c>
      <c r="D23" s="120" t="s">
        <v>2756</v>
      </c>
      <c r="E23" s="40" t="s">
        <v>2757</v>
      </c>
      <c r="F23" s="40" t="s">
        <v>2758</v>
      </c>
      <c r="G23" s="40" t="s">
        <v>2759</v>
      </c>
      <c r="H23" s="238"/>
    </row>
    <row r="24" ht="16.5" customHeight="1">
      <c r="A24" s="236">
        <v>23.0</v>
      </c>
      <c r="B24" s="237">
        <v>22051.0</v>
      </c>
      <c r="C24" s="40" t="s">
        <v>330</v>
      </c>
      <c r="D24" s="120" t="s">
        <v>2760</v>
      </c>
      <c r="E24" s="40" t="s">
        <v>2761</v>
      </c>
      <c r="F24" s="40" t="s">
        <v>2762</v>
      </c>
      <c r="G24" s="40" t="s">
        <v>1858</v>
      </c>
      <c r="H24" s="238"/>
    </row>
    <row r="25" ht="16.5" customHeight="1">
      <c r="A25" s="236">
        <v>24.0</v>
      </c>
      <c r="B25" s="237">
        <v>22055.0</v>
      </c>
      <c r="C25" s="40" t="s">
        <v>2763</v>
      </c>
      <c r="D25" s="120" t="s">
        <v>2763</v>
      </c>
      <c r="E25" s="40" t="s">
        <v>2764</v>
      </c>
      <c r="F25" s="40" t="s">
        <v>2765</v>
      </c>
      <c r="G25" s="40" t="s">
        <v>2766</v>
      </c>
      <c r="H25" s="9" t="s">
        <v>1777</v>
      </c>
    </row>
    <row r="26" ht="16.5" customHeight="1">
      <c r="A26" s="236">
        <v>25.0</v>
      </c>
      <c r="B26" s="237">
        <v>22054.0</v>
      </c>
      <c r="C26" s="40" t="s">
        <v>2767</v>
      </c>
      <c r="D26" s="40" t="s">
        <v>2767</v>
      </c>
      <c r="E26" s="40" t="s">
        <v>2768</v>
      </c>
      <c r="F26" s="40" t="s">
        <v>2769</v>
      </c>
      <c r="G26" s="40" t="s">
        <v>2770</v>
      </c>
      <c r="H26" s="9" t="s">
        <v>1777</v>
      </c>
    </row>
    <row r="27" ht="16.5" customHeight="1">
      <c r="A27" s="240" t="s">
        <v>3</v>
      </c>
      <c r="B27" s="137" t="s">
        <v>1561</v>
      </c>
      <c r="C27" s="137" t="s">
        <v>815</v>
      </c>
      <c r="D27" s="137" t="s">
        <v>814</v>
      </c>
      <c r="E27" s="137" t="s">
        <v>816</v>
      </c>
      <c r="F27" s="137" t="s">
        <v>817</v>
      </c>
      <c r="G27" s="137" t="s">
        <v>1016</v>
      </c>
      <c r="H27" s="238"/>
    </row>
    <row r="28" ht="16.5" customHeight="1">
      <c r="A28" s="241">
        <v>26.0</v>
      </c>
      <c r="B28" s="237">
        <v>27001.0</v>
      </c>
      <c r="C28" s="40" t="s">
        <v>339</v>
      </c>
      <c r="D28" s="120" t="s">
        <v>2771</v>
      </c>
      <c r="E28" s="40" t="s">
        <v>2772</v>
      </c>
      <c r="F28" s="40" t="s">
        <v>2773</v>
      </c>
      <c r="G28" s="40" t="s">
        <v>2774</v>
      </c>
      <c r="H28" s="238"/>
    </row>
    <row r="29" ht="16.5" customHeight="1">
      <c r="A29" s="241">
        <v>27.0</v>
      </c>
      <c r="B29" s="237">
        <v>27002.0</v>
      </c>
      <c r="C29" s="40" t="s">
        <v>348</v>
      </c>
      <c r="D29" s="120" t="s">
        <v>2775</v>
      </c>
      <c r="E29" s="40" t="s">
        <v>2776</v>
      </c>
      <c r="F29" s="40" t="s">
        <v>2777</v>
      </c>
      <c r="G29" s="40" t="s">
        <v>2778</v>
      </c>
      <c r="H29" s="238"/>
    </row>
    <row r="30" ht="16.5" customHeight="1">
      <c r="A30" s="241">
        <v>28.0</v>
      </c>
      <c r="B30" s="237">
        <v>27003.0</v>
      </c>
      <c r="C30" s="40" t="s">
        <v>354</v>
      </c>
      <c r="D30" s="120" t="s">
        <v>2779</v>
      </c>
      <c r="E30" s="40" t="s">
        <v>2780</v>
      </c>
      <c r="F30" s="40" t="s">
        <v>2781</v>
      </c>
      <c r="G30" s="40" t="s">
        <v>2782</v>
      </c>
      <c r="H30" s="238"/>
    </row>
    <row r="31" ht="16.5" customHeight="1">
      <c r="A31" s="241">
        <v>29.0</v>
      </c>
      <c r="B31" s="237">
        <v>27005.0</v>
      </c>
      <c r="C31" s="40" t="s">
        <v>362</v>
      </c>
      <c r="D31" s="120" t="s">
        <v>2783</v>
      </c>
      <c r="E31" s="40" t="s">
        <v>2784</v>
      </c>
      <c r="F31" s="40" t="s">
        <v>2785</v>
      </c>
      <c r="G31" s="40" t="s">
        <v>2786</v>
      </c>
      <c r="H31" s="238"/>
    </row>
    <row r="32" ht="16.5" customHeight="1">
      <c r="A32" s="241">
        <v>30.0</v>
      </c>
      <c r="B32" s="237">
        <v>27007.0</v>
      </c>
      <c r="C32" s="40" t="s">
        <v>368</v>
      </c>
      <c r="D32" s="120" t="s">
        <v>2787</v>
      </c>
      <c r="E32" s="40" t="s">
        <v>2788</v>
      </c>
      <c r="F32" s="40" t="s">
        <v>2789</v>
      </c>
      <c r="G32" s="40" t="s">
        <v>2790</v>
      </c>
      <c r="H32" s="238"/>
    </row>
    <row r="33" ht="16.5" customHeight="1">
      <c r="A33" s="240" t="s">
        <v>1560</v>
      </c>
      <c r="B33" s="137" t="s">
        <v>1561</v>
      </c>
      <c r="C33" s="137" t="s">
        <v>815</v>
      </c>
      <c r="D33" s="137" t="s">
        <v>814</v>
      </c>
      <c r="E33" s="137" t="s">
        <v>816</v>
      </c>
      <c r="F33" s="137" t="s">
        <v>817</v>
      </c>
      <c r="G33" s="137" t="s">
        <v>1016</v>
      </c>
      <c r="H33" s="238"/>
    </row>
    <row r="34" ht="16.5" customHeight="1">
      <c r="A34" s="236">
        <v>1.0</v>
      </c>
      <c r="B34" s="237">
        <v>21008.0</v>
      </c>
      <c r="C34" s="40" t="s">
        <v>534</v>
      </c>
      <c r="D34" s="120" t="s">
        <v>641</v>
      </c>
      <c r="E34" s="40" t="s">
        <v>2791</v>
      </c>
      <c r="F34" s="40" t="s">
        <v>2792</v>
      </c>
      <c r="G34" s="40" t="s">
        <v>2793</v>
      </c>
      <c r="H34" s="238"/>
    </row>
    <row r="35" ht="16.5" customHeight="1">
      <c r="A35" s="236">
        <v>2.0</v>
      </c>
      <c r="B35" s="237">
        <v>21003.0</v>
      </c>
      <c r="C35" s="40" t="s">
        <v>544</v>
      </c>
      <c r="D35" s="120" t="s">
        <v>642</v>
      </c>
      <c r="E35" s="40" t="s">
        <v>2794</v>
      </c>
      <c r="F35" s="40" t="s">
        <v>2795</v>
      </c>
      <c r="G35" s="40" t="s">
        <v>2796</v>
      </c>
      <c r="H35" s="238"/>
    </row>
    <row r="36" ht="16.5" customHeight="1">
      <c r="A36" s="236">
        <v>3.0</v>
      </c>
      <c r="B36" s="237">
        <v>21004.0</v>
      </c>
      <c r="C36" s="40" t="s">
        <v>551</v>
      </c>
      <c r="D36" s="120" t="s">
        <v>2797</v>
      </c>
      <c r="E36" s="40" t="s">
        <v>2798</v>
      </c>
      <c r="F36" s="40" t="s">
        <v>2799</v>
      </c>
      <c r="G36" s="40" t="s">
        <v>2800</v>
      </c>
      <c r="H36" s="238"/>
    </row>
    <row r="37" ht="16.5" customHeight="1">
      <c r="A37" s="236">
        <v>4.0</v>
      </c>
      <c r="B37" s="237">
        <v>21006.0</v>
      </c>
      <c r="C37" s="40" t="s">
        <v>555</v>
      </c>
      <c r="D37" s="120" t="s">
        <v>2801</v>
      </c>
      <c r="E37" s="40" t="s">
        <v>2802</v>
      </c>
      <c r="F37" s="40" t="s">
        <v>2803</v>
      </c>
      <c r="G37" s="40" t="s">
        <v>2804</v>
      </c>
      <c r="H37" s="238"/>
    </row>
    <row r="38" ht="16.5" customHeight="1"/>
    <row r="39" ht="16.5" customHeight="1"/>
    <row r="40" ht="16.5" customHeight="1">
      <c r="B40" s="199" t="s">
        <v>1686</v>
      </c>
    </row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1">
    <mergeCell ref="I11:L18"/>
  </mergeCells>
  <hyperlinks>
    <hyperlink r:id="rId1" ref="B40"/>
  </hyperlinks>
  <printOptions/>
  <pageMargins bottom="0.75" footer="0.0" header="0.0" left="0.7" right="0.7" top="0.75"/>
  <pageSetup orientation="landscape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3.22"/>
    <col customWidth="1" min="3" max="4" width="13.33"/>
    <col customWidth="1" min="5" max="5" width="16.22"/>
    <col customWidth="1" min="6" max="6" width="19.44"/>
    <col customWidth="1" min="7" max="7" width="11.56"/>
    <col customWidth="1" min="8" max="8" width="6.78"/>
    <col customWidth="1" min="9" max="9" width="9.44"/>
    <col customWidth="1" min="10" max="26" width="6.78"/>
  </cols>
  <sheetData>
    <row r="1" ht="13.5" customHeight="1">
      <c r="A1" s="137" t="s">
        <v>2</v>
      </c>
      <c r="B1" s="137" t="s">
        <v>1561</v>
      </c>
      <c r="C1" s="137" t="s">
        <v>815</v>
      </c>
      <c r="D1" s="137" t="s">
        <v>814</v>
      </c>
      <c r="E1" s="137" t="s">
        <v>816</v>
      </c>
      <c r="F1" s="137" t="s">
        <v>2805</v>
      </c>
      <c r="G1" s="242" t="s">
        <v>1687</v>
      </c>
    </row>
    <row r="2" ht="13.5" customHeight="1">
      <c r="A2" s="142">
        <v>1.0</v>
      </c>
      <c r="B2" s="120" t="s">
        <v>2806</v>
      </c>
      <c r="C2" s="120" t="s">
        <v>81</v>
      </c>
      <c r="D2" s="120" t="s">
        <v>655</v>
      </c>
      <c r="E2" s="120" t="s">
        <v>2807</v>
      </c>
      <c r="F2" s="120" t="s">
        <v>2807</v>
      </c>
      <c r="G2" s="243"/>
      <c r="I2" s="244"/>
    </row>
    <row r="3" ht="13.5" customHeight="1">
      <c r="A3" s="142">
        <v>2.0</v>
      </c>
      <c r="B3" s="120" t="s">
        <v>2808</v>
      </c>
      <c r="C3" s="120" t="s">
        <v>93</v>
      </c>
      <c r="D3" s="120" t="s">
        <v>2809</v>
      </c>
      <c r="E3" s="120" t="s">
        <v>2810</v>
      </c>
      <c r="F3" s="120" t="s">
        <v>2810</v>
      </c>
      <c r="G3" s="243"/>
      <c r="I3" s="244"/>
    </row>
    <row r="4" ht="13.5" customHeight="1">
      <c r="A4" s="142">
        <v>3.0</v>
      </c>
      <c r="B4" s="120" t="s">
        <v>2811</v>
      </c>
      <c r="C4" s="120" t="s">
        <v>105</v>
      </c>
      <c r="D4" s="120" t="s">
        <v>2812</v>
      </c>
      <c r="E4" s="120" t="s">
        <v>2813</v>
      </c>
      <c r="F4" s="120" t="s">
        <v>2813</v>
      </c>
      <c r="G4" s="243"/>
      <c r="I4" s="244"/>
    </row>
    <row r="5" ht="13.5" customHeight="1">
      <c r="A5" s="142">
        <v>4.0</v>
      </c>
      <c r="B5" s="120" t="s">
        <v>2814</v>
      </c>
      <c r="C5" s="120" t="s">
        <v>117</v>
      </c>
      <c r="D5" s="120" t="s">
        <v>1242</v>
      </c>
      <c r="E5" s="120" t="s">
        <v>2815</v>
      </c>
      <c r="F5" s="120" t="s">
        <v>2815</v>
      </c>
      <c r="G5" s="243"/>
      <c r="I5" s="244"/>
    </row>
    <row r="6" ht="13.5" customHeight="1">
      <c r="A6" s="142">
        <v>5.0</v>
      </c>
      <c r="B6" s="120" t="s">
        <v>2816</v>
      </c>
      <c r="C6" s="120" t="s">
        <v>129</v>
      </c>
      <c r="D6" s="120" t="s">
        <v>2817</v>
      </c>
      <c r="E6" s="120" t="s">
        <v>2818</v>
      </c>
      <c r="F6" s="120" t="s">
        <v>2818</v>
      </c>
      <c r="G6" s="243"/>
      <c r="I6" s="244"/>
    </row>
    <row r="7" ht="13.5" customHeight="1">
      <c r="A7" s="142">
        <v>6.0</v>
      </c>
      <c r="B7" s="120" t="s">
        <v>2819</v>
      </c>
      <c r="C7" s="120" t="s">
        <v>140</v>
      </c>
      <c r="D7" s="120" t="s">
        <v>140</v>
      </c>
      <c r="E7" s="65" t="s">
        <v>2820</v>
      </c>
      <c r="F7" s="65" t="s">
        <v>2820</v>
      </c>
      <c r="G7" s="243"/>
      <c r="I7" s="244"/>
    </row>
    <row r="8" ht="13.5" customHeight="1">
      <c r="A8" s="142">
        <v>7.0</v>
      </c>
      <c r="B8" s="120" t="s">
        <v>2821</v>
      </c>
      <c r="C8" s="120" t="s">
        <v>152</v>
      </c>
      <c r="D8" s="120" t="s">
        <v>152</v>
      </c>
      <c r="E8" s="120" t="s">
        <v>2822</v>
      </c>
      <c r="F8" s="120" t="s">
        <v>2822</v>
      </c>
      <c r="G8" s="243"/>
      <c r="I8" s="244"/>
    </row>
    <row r="9" ht="13.5" customHeight="1">
      <c r="A9" s="142">
        <v>8.0</v>
      </c>
      <c r="B9" s="120" t="s">
        <v>2823</v>
      </c>
      <c r="C9" s="120" t="s">
        <v>163</v>
      </c>
      <c r="D9" s="120" t="s">
        <v>2824</v>
      </c>
      <c r="E9" s="65" t="s">
        <v>2825</v>
      </c>
      <c r="F9" s="65" t="s">
        <v>2825</v>
      </c>
      <c r="G9" s="243"/>
      <c r="I9" s="244"/>
    </row>
    <row r="10" ht="13.5" customHeight="1">
      <c r="A10" s="142">
        <v>9.0</v>
      </c>
      <c r="B10" s="120" t="s">
        <v>2826</v>
      </c>
      <c r="C10" s="120" t="s">
        <v>175</v>
      </c>
      <c r="D10" s="120" t="s">
        <v>2827</v>
      </c>
      <c r="E10" s="65" t="s">
        <v>2828</v>
      </c>
      <c r="F10" s="65" t="s">
        <v>2828</v>
      </c>
      <c r="G10" s="243"/>
      <c r="I10" s="244"/>
    </row>
    <row r="11" ht="13.5" customHeight="1">
      <c r="A11" s="142">
        <v>10.0</v>
      </c>
      <c r="B11" s="120" t="s">
        <v>2829</v>
      </c>
      <c r="C11" s="120" t="s">
        <v>187</v>
      </c>
      <c r="D11" s="120" t="s">
        <v>2830</v>
      </c>
      <c r="E11" s="120" t="s">
        <v>2831</v>
      </c>
      <c r="F11" s="120" t="s">
        <v>2831</v>
      </c>
      <c r="G11" s="243"/>
      <c r="I11" s="244"/>
    </row>
    <row r="12" ht="13.5" customHeight="1">
      <c r="A12" s="142">
        <v>11.0</v>
      </c>
      <c r="B12" s="120" t="s">
        <v>2832</v>
      </c>
      <c r="C12" s="120" t="s">
        <v>199</v>
      </c>
      <c r="D12" s="120" t="s">
        <v>199</v>
      </c>
      <c r="E12" s="65" t="s">
        <v>2833</v>
      </c>
      <c r="F12" s="65" t="s">
        <v>2833</v>
      </c>
      <c r="G12" s="243"/>
      <c r="I12" s="244"/>
    </row>
    <row r="13" ht="13.5" customHeight="1">
      <c r="A13" s="142">
        <v>12.0</v>
      </c>
      <c r="B13" s="120" t="s">
        <v>2834</v>
      </c>
      <c r="C13" s="120" t="s">
        <v>210</v>
      </c>
      <c r="D13" s="120" t="s">
        <v>2835</v>
      </c>
      <c r="E13" s="120" t="s">
        <v>2836</v>
      </c>
      <c r="F13" s="120" t="s">
        <v>2836</v>
      </c>
      <c r="G13" s="243"/>
      <c r="I13" s="244"/>
    </row>
    <row r="14" ht="13.5" customHeight="1">
      <c r="A14" s="142">
        <v>13.0</v>
      </c>
      <c r="B14" s="120" t="s">
        <v>2837</v>
      </c>
      <c r="C14" s="120" t="s">
        <v>222</v>
      </c>
      <c r="D14" s="120" t="s">
        <v>2273</v>
      </c>
      <c r="E14" s="65" t="s">
        <v>2838</v>
      </c>
      <c r="F14" s="65" t="s">
        <v>2838</v>
      </c>
      <c r="G14" s="243"/>
      <c r="I14" s="244"/>
    </row>
    <row r="15" ht="13.5" customHeight="1">
      <c r="A15" s="142">
        <v>14.0</v>
      </c>
      <c r="B15" s="120" t="s">
        <v>2839</v>
      </c>
      <c r="C15" s="120" t="s">
        <v>234</v>
      </c>
      <c r="D15" s="120" t="s">
        <v>2840</v>
      </c>
      <c r="E15" s="65" t="s">
        <v>2841</v>
      </c>
      <c r="F15" s="65" t="s">
        <v>2841</v>
      </c>
      <c r="G15" s="243"/>
      <c r="I15" s="244"/>
    </row>
    <row r="16" ht="13.5" customHeight="1">
      <c r="A16" s="142">
        <v>15.0</v>
      </c>
      <c r="B16" s="120" t="s">
        <v>2842</v>
      </c>
      <c r="C16" s="120" t="s">
        <v>245</v>
      </c>
      <c r="D16" s="65" t="s">
        <v>2843</v>
      </c>
      <c r="E16" s="65" t="s">
        <v>2844</v>
      </c>
      <c r="F16" s="65" t="s">
        <v>2844</v>
      </c>
      <c r="G16" s="243"/>
      <c r="I16" s="244"/>
    </row>
    <row r="17" ht="13.5" customHeight="1">
      <c r="A17" s="142">
        <v>16.0</v>
      </c>
      <c r="B17" s="120" t="s">
        <v>2845</v>
      </c>
      <c r="C17" s="120" t="s">
        <v>256</v>
      </c>
      <c r="D17" s="120" t="s">
        <v>2846</v>
      </c>
      <c r="E17" s="120" t="s">
        <v>2847</v>
      </c>
      <c r="F17" s="120" t="s">
        <v>2847</v>
      </c>
      <c r="G17" s="243"/>
      <c r="I17" s="244"/>
    </row>
    <row r="18" ht="13.5" customHeight="1">
      <c r="A18" s="142">
        <v>17.0</v>
      </c>
      <c r="B18" s="120" t="s">
        <v>2848</v>
      </c>
      <c r="C18" s="120" t="s">
        <v>268</v>
      </c>
      <c r="D18" s="120" t="s">
        <v>268</v>
      </c>
      <c r="E18" s="65" t="s">
        <v>2849</v>
      </c>
      <c r="F18" s="65" t="s">
        <v>2849</v>
      </c>
      <c r="G18" s="243"/>
      <c r="I18" s="244"/>
    </row>
    <row r="19" ht="13.5" customHeight="1">
      <c r="A19" s="142">
        <v>18.0</v>
      </c>
      <c r="B19" s="120" t="s">
        <v>2850</v>
      </c>
      <c r="C19" s="120" t="s">
        <v>280</v>
      </c>
      <c r="D19" s="120" t="s">
        <v>2851</v>
      </c>
      <c r="E19" s="65" t="s">
        <v>2852</v>
      </c>
      <c r="F19" s="65" t="s">
        <v>2852</v>
      </c>
      <c r="G19" s="243"/>
      <c r="I19" s="244"/>
    </row>
    <row r="20" ht="13.5" customHeight="1">
      <c r="A20" s="142">
        <v>19.0</v>
      </c>
      <c r="B20" s="120" t="s">
        <v>2853</v>
      </c>
      <c r="C20" s="120" t="s">
        <v>291</v>
      </c>
      <c r="D20" s="120" t="s">
        <v>2854</v>
      </c>
      <c r="E20" s="65" t="s">
        <v>2855</v>
      </c>
      <c r="F20" s="65" t="s">
        <v>2855</v>
      </c>
      <c r="G20" s="243"/>
      <c r="I20" s="244"/>
    </row>
    <row r="21" ht="13.5" customHeight="1">
      <c r="A21" s="142">
        <v>20.0</v>
      </c>
      <c r="B21" s="120" t="s">
        <v>2856</v>
      </c>
      <c r="C21" s="120" t="s">
        <v>301</v>
      </c>
      <c r="D21" s="120" t="s">
        <v>301</v>
      </c>
      <c r="E21" s="120" t="s">
        <v>2857</v>
      </c>
      <c r="F21" s="120" t="s">
        <v>2857</v>
      </c>
      <c r="G21" s="243"/>
      <c r="I21" s="244"/>
    </row>
    <row r="22" ht="16.5" customHeight="1">
      <c r="A22" s="142">
        <v>21.0</v>
      </c>
      <c r="B22" s="120" t="s">
        <v>2858</v>
      </c>
      <c r="C22" s="120" t="s">
        <v>2859</v>
      </c>
      <c r="D22" s="120" t="str">
        <f>IFERROR(__xludf.DUMMYFUNCTION("GOOGLETRANSLATE(C22,""auto"")"),"阿茲特克寶藏")</f>
        <v>阿茲特克寶藏</v>
      </c>
      <c r="E22" s="120" t="s">
        <v>2860</v>
      </c>
      <c r="F22" s="120" t="s">
        <v>2860</v>
      </c>
      <c r="G22" s="242" t="s">
        <v>1777</v>
      </c>
      <c r="I22" s="244"/>
    </row>
    <row r="23" ht="16.5" customHeight="1">
      <c r="A23" s="142">
        <v>22.0</v>
      </c>
      <c r="B23" s="120" t="s">
        <v>2861</v>
      </c>
      <c r="C23" s="120" t="s">
        <v>2862</v>
      </c>
      <c r="D23" s="120" t="str">
        <f>IFERROR(__xludf.DUMMYFUNCTION("GOOGLETRANSLATE(C23,""auto"")"),"神威雷龍")</f>
        <v>神威雷龍</v>
      </c>
      <c r="E23" s="120" t="s">
        <v>2863</v>
      </c>
      <c r="F23" s="120" t="s">
        <v>2863</v>
      </c>
      <c r="G23" s="242" t="s">
        <v>1777</v>
      </c>
      <c r="I23" s="244"/>
    </row>
    <row r="24" ht="16.5" customHeight="1">
      <c r="A24" s="142">
        <v>23.0</v>
      </c>
      <c r="B24" s="120" t="s">
        <v>2864</v>
      </c>
      <c r="C24" s="120" t="s">
        <v>2865</v>
      </c>
      <c r="D24" s="120" t="str">
        <f>IFERROR(__xludf.DUMMYFUNCTION("GOOGLETRANSLATE(C24,""auto"")"),"運財五福星")</f>
        <v>運財五福星</v>
      </c>
      <c r="E24" s="120" t="s">
        <v>2866</v>
      </c>
      <c r="F24" s="120" t="s">
        <v>2866</v>
      </c>
      <c r="G24" s="242" t="s">
        <v>1777</v>
      </c>
      <c r="I24" s="244"/>
    </row>
    <row r="25" ht="16.5" customHeight="1">
      <c r="A25" s="142">
        <v>24.0</v>
      </c>
      <c r="B25" s="120" t="s">
        <v>2867</v>
      </c>
      <c r="C25" s="120" t="s">
        <v>2868</v>
      </c>
      <c r="D25" s="120" t="str">
        <f>IFERROR(__xludf.DUMMYFUNCTION("GOOGLETRANSLATE(C25,""auto"")"),"金蟾蛙")</f>
        <v>金蟾蛙</v>
      </c>
      <c r="E25" s="120" t="s">
        <v>2869</v>
      </c>
      <c r="F25" s="120" t="s">
        <v>2869</v>
      </c>
      <c r="G25" s="242" t="s">
        <v>1777</v>
      </c>
      <c r="I25" s="244"/>
    </row>
    <row r="26" ht="16.5" customHeight="1">
      <c r="A26" s="142">
        <v>25.0</v>
      </c>
      <c r="B26" s="120" t="s">
        <v>2870</v>
      </c>
      <c r="C26" s="120" t="s">
        <v>260</v>
      </c>
      <c r="D26" s="120" t="str">
        <f>IFERROR(__xludf.DUMMYFUNCTION("GOOGLETRANSLATE(C26,""auto"")"),"發發發")</f>
        <v>發發發</v>
      </c>
      <c r="E26" s="120" t="s">
        <v>2871</v>
      </c>
      <c r="F26" s="120" t="s">
        <v>2871</v>
      </c>
      <c r="G26" s="242" t="s">
        <v>1777</v>
      </c>
      <c r="H26" s="162" t="s">
        <v>2872</v>
      </c>
    </row>
    <row r="27" ht="16.5" customHeight="1">
      <c r="A27" s="142">
        <v>26.0</v>
      </c>
      <c r="B27" s="120" t="s">
        <v>2873</v>
      </c>
      <c r="C27" s="120" t="s">
        <v>2874</v>
      </c>
      <c r="D27" s="120" t="str">
        <f>IFERROR(__xludf.DUMMYFUNCTION("GOOGLETRANSLATE(C27,""auto"")"),"糖聖誕派對")</f>
        <v>糖聖誕派對</v>
      </c>
      <c r="E27" s="120" t="s">
        <v>2875</v>
      </c>
      <c r="F27" s="120" t="s">
        <v>2875</v>
      </c>
      <c r="G27" s="242" t="s">
        <v>1777</v>
      </c>
    </row>
    <row r="28" ht="16.5" customHeight="1">
      <c r="A28" s="142">
        <v>27.0</v>
      </c>
      <c r="B28" s="120" t="s">
        <v>2876</v>
      </c>
      <c r="C28" s="120" t="s">
        <v>2877</v>
      </c>
      <c r="D28" s="120" t="str">
        <f>IFERROR(__xludf.DUMMYFUNCTION("GOOGLETRANSLATE(C28,""auto"")"),"狂熱之戰")</f>
        <v>狂熱之戰</v>
      </c>
      <c r="E28" s="120" t="s">
        <v>2878</v>
      </c>
      <c r="F28" s="120" t="s">
        <v>2878</v>
      </c>
      <c r="G28" s="242" t="s">
        <v>1777</v>
      </c>
    </row>
    <row r="29" ht="16.5" customHeight="1">
      <c r="A29" s="142">
        <v>28.0</v>
      </c>
      <c r="B29" s="120" t="s">
        <v>2879</v>
      </c>
      <c r="C29" s="120" t="s">
        <v>2880</v>
      </c>
      <c r="D29" s="120" t="str">
        <f>IFERROR(__xludf.DUMMYFUNCTION("GOOGLETRANSLATE(C29,""auto"")"),"電光女神")</f>
        <v>電光女神</v>
      </c>
      <c r="E29" s="120" t="s">
        <v>2881</v>
      </c>
      <c r="F29" s="120" t="s">
        <v>2881</v>
      </c>
      <c r="G29" s="242" t="s">
        <v>1777</v>
      </c>
    </row>
    <row r="30" ht="16.5" customHeight="1">
      <c r="A30" s="142">
        <v>29.0</v>
      </c>
      <c r="B30" s="120" t="s">
        <v>2882</v>
      </c>
      <c r="C30" s="120" t="s">
        <v>2883</v>
      </c>
      <c r="D30" s="120" t="str">
        <f>IFERROR(__xludf.DUMMYFUNCTION("GOOGLETRANSLATE(C30,""auto"")"),"蜜糖 888")</f>
        <v>蜜糖 888</v>
      </c>
      <c r="E30" s="120" t="s">
        <v>2884</v>
      </c>
      <c r="F30" s="120" t="s">
        <v>2884</v>
      </c>
      <c r="G30" s="242" t="s">
        <v>1777</v>
      </c>
    </row>
    <row r="31" ht="16.5" customHeight="1">
      <c r="A31" s="142">
        <v>30.0</v>
      </c>
      <c r="B31" s="120" t="s">
        <v>2885</v>
      </c>
      <c r="C31" s="120" t="s">
        <v>2886</v>
      </c>
      <c r="D31" s="120" t="str">
        <f>IFERROR(__xludf.DUMMYFUNCTION("GOOGLETRANSLATE(C31,""auto"")"),"小丑王")</f>
        <v>小丑王</v>
      </c>
      <c r="E31" s="120" t="s">
        <v>2887</v>
      </c>
      <c r="F31" s="120" t="s">
        <v>2887</v>
      </c>
      <c r="G31" s="242" t="s">
        <v>1777</v>
      </c>
    </row>
    <row r="32" ht="16.5" customHeight="1">
      <c r="A32" s="142">
        <v>31.0</v>
      </c>
      <c r="B32" s="120" t="s">
        <v>2888</v>
      </c>
      <c r="C32" s="120" t="s">
        <v>2889</v>
      </c>
      <c r="D32" s="120" t="str">
        <f>IFERROR(__xludf.DUMMYFUNCTION("GOOGLETRANSLATE(C32,""auto"")"),"霹靂神龍")</f>
        <v>霹靂神龍</v>
      </c>
      <c r="E32" s="120" t="s">
        <v>2890</v>
      </c>
      <c r="F32" s="120" t="s">
        <v>2890</v>
      </c>
      <c r="G32" s="242" t="s">
        <v>1777</v>
      </c>
    </row>
    <row r="33" ht="16.5" customHeight="1">
      <c r="A33" s="142">
        <v>32.0</v>
      </c>
      <c r="B33" s="120" t="s">
        <v>2891</v>
      </c>
      <c r="C33" s="120" t="s">
        <v>2892</v>
      </c>
      <c r="D33" s="120" t="str">
        <f>IFERROR(__xludf.DUMMYFUNCTION("GOOGLETRANSLATE(C33,""auto"")"),"喜從天降")</f>
        <v>喜從天降</v>
      </c>
      <c r="E33" s="120" t="s">
        <v>2893</v>
      </c>
      <c r="F33" s="120" t="s">
        <v>2893</v>
      </c>
      <c r="G33" s="242" t="s">
        <v>1777</v>
      </c>
    </row>
    <row r="34" ht="16.5" customHeight="1">
      <c r="A34" s="142">
        <v>33.0</v>
      </c>
      <c r="B34" s="120" t="s">
        <v>2894</v>
      </c>
      <c r="C34" s="120" t="s">
        <v>2895</v>
      </c>
      <c r="D34" s="120" t="str">
        <f>IFERROR(__xludf.DUMMYFUNCTION("GOOGLETRANSLATE(C34,""auto"")"),"高空彈迪")</f>
        <v>高空彈迪</v>
      </c>
      <c r="E34" s="120" t="s">
        <v>2896</v>
      </c>
      <c r="F34" s="120" t="s">
        <v>2896</v>
      </c>
      <c r="G34" s="242" t="s">
        <v>1777</v>
      </c>
      <c r="I34" s="244"/>
    </row>
    <row r="35" ht="16.5" customHeight="1">
      <c r="A35" s="142">
        <v>34.0</v>
      </c>
      <c r="B35" s="120" t="s">
        <v>2897</v>
      </c>
      <c r="C35" s="120" t="s">
        <v>2898</v>
      </c>
      <c r="D35" s="120" t="str">
        <f>IFERROR(__xludf.DUMMYFUNCTION("GOOGLETRANSLATE(C35,""auto"")"),"瘋狂猴子貴賓版")</f>
        <v>瘋狂猴子貴賓版</v>
      </c>
      <c r="E35" s="120" t="s">
        <v>2899</v>
      </c>
      <c r="F35" s="120" t="s">
        <v>2899</v>
      </c>
      <c r="G35" s="242" t="s">
        <v>1777</v>
      </c>
      <c r="I35" s="244"/>
    </row>
    <row r="36" ht="16.5" customHeight="1">
      <c r="A36" s="142">
        <v>35.0</v>
      </c>
      <c r="B36" s="120" t="s">
        <v>2900</v>
      </c>
      <c r="C36" s="120" t="s">
        <v>213</v>
      </c>
      <c r="D36" s="120" t="str">
        <f>IFERROR(__xludf.DUMMYFUNCTION("GOOGLETRANSLATE(C36,""auto"")"),"三倍猴子")</f>
        <v>三倍猴子</v>
      </c>
      <c r="E36" s="120" t="s">
        <v>2901</v>
      </c>
      <c r="F36" s="120" t="s">
        <v>2901</v>
      </c>
      <c r="G36" s="242" t="s">
        <v>1777</v>
      </c>
      <c r="I36" s="244"/>
    </row>
    <row r="37" ht="16.5" customHeight="1">
      <c r="A37" s="142">
        <v>36.0</v>
      </c>
      <c r="B37" s="120" t="s">
        <v>2902</v>
      </c>
      <c r="C37" s="120" t="s">
        <v>2903</v>
      </c>
      <c r="D37" s="120" t="str">
        <f>IFERROR(__xludf.DUMMYFUNCTION("GOOGLETRANSLATE(C37,""auto"")"),"爆寶金剛")</f>
        <v>爆寶金剛</v>
      </c>
      <c r="E37" s="120" t="s">
        <v>2904</v>
      </c>
      <c r="F37" s="120" t="s">
        <v>2904</v>
      </c>
      <c r="G37" s="242" t="s">
        <v>1777</v>
      </c>
      <c r="I37" s="244"/>
    </row>
    <row r="38" ht="16.5" customHeight="1">
      <c r="A38" s="142">
        <v>37.0</v>
      </c>
      <c r="B38" s="120" t="s">
        <v>2905</v>
      </c>
      <c r="C38" s="120" t="s">
        <v>2906</v>
      </c>
      <c r="D38" s="120" t="str">
        <f>IFERROR(__xludf.DUMMYFUNCTION("GOOGLETRANSLATE(C38,""auto"")"),"深海尋寶")</f>
        <v>深海尋寶</v>
      </c>
      <c r="E38" s="120" t="s">
        <v>2907</v>
      </c>
      <c r="F38" s="120" t="s">
        <v>2907</v>
      </c>
      <c r="G38" s="242" t="s">
        <v>1777</v>
      </c>
      <c r="I38" s="244"/>
    </row>
    <row r="39" ht="16.5" customHeight="1">
      <c r="A39" s="142">
        <v>38.0</v>
      </c>
      <c r="B39" s="120" t="s">
        <v>2908</v>
      </c>
      <c r="C39" s="120" t="s">
        <v>2909</v>
      </c>
      <c r="D39" s="120" t="str">
        <f>IFERROR(__xludf.DUMMYFUNCTION("GOOGLETRANSLATE(C39,""auto"")"),"海豚奇緣")</f>
        <v>海豚奇緣</v>
      </c>
      <c r="E39" s="120" t="s">
        <v>2910</v>
      </c>
      <c r="F39" s="120" t="s">
        <v>2910</v>
      </c>
      <c r="G39" s="242" t="s">
        <v>1777</v>
      </c>
      <c r="I39" s="244"/>
    </row>
    <row r="40" ht="16.5" customHeight="1">
      <c r="A40" s="142">
        <v>39.0</v>
      </c>
      <c r="B40" s="120" t="s">
        <v>2911</v>
      </c>
      <c r="C40" s="120" t="s">
        <v>2912</v>
      </c>
      <c r="D40" s="120" t="str">
        <f>IFERROR(__xludf.DUMMYFUNCTION("GOOGLETRANSLATE(C40,""auto"")"),"雙倍猴子")</f>
        <v>雙倍猴子</v>
      </c>
      <c r="E40" s="120" t="s">
        <v>2913</v>
      </c>
      <c r="F40" s="120" t="s">
        <v>2913</v>
      </c>
      <c r="G40" s="242" t="s">
        <v>1777</v>
      </c>
      <c r="I40" s="244"/>
    </row>
    <row r="41" ht="16.5" customHeight="1">
      <c r="A41" s="142">
        <v>40.0</v>
      </c>
      <c r="B41" s="120" t="s">
        <v>2914</v>
      </c>
      <c r="C41" s="120" t="s">
        <v>2915</v>
      </c>
      <c r="D41" s="120" t="str">
        <f>IFERROR(__xludf.DUMMYFUNCTION("GOOGLETRANSLATE(C41,""auto"")"),"魔幻之森")</f>
        <v>魔幻之森</v>
      </c>
      <c r="E41" s="120" t="s">
        <v>2916</v>
      </c>
      <c r="F41" s="120" t="s">
        <v>2916</v>
      </c>
      <c r="G41" s="242" t="s">
        <v>1777</v>
      </c>
      <c r="I41" s="244"/>
    </row>
    <row r="42" ht="16.5" customHeight="1">
      <c r="A42" s="142">
        <v>41.0</v>
      </c>
      <c r="B42" s="120" t="s">
        <v>2917</v>
      </c>
      <c r="C42" s="120" t="s">
        <v>2918</v>
      </c>
      <c r="D42" s="120" t="str">
        <f>IFERROR(__xludf.DUMMYFUNCTION("GOOGLETRANSLATE(C42,""auto"")"),"瘋狂猴子")</f>
        <v>瘋狂猴子</v>
      </c>
      <c r="E42" s="120" t="s">
        <v>2919</v>
      </c>
      <c r="F42" s="120" t="s">
        <v>2919</v>
      </c>
      <c r="G42" s="242" t="s">
        <v>1777</v>
      </c>
      <c r="I42" s="244"/>
    </row>
    <row r="43" ht="16.5" customHeight="1">
      <c r="A43" s="142">
        <v>42.0</v>
      </c>
      <c r="B43" s="120" t="s">
        <v>2920</v>
      </c>
      <c r="C43" s="120" t="s">
        <v>2921</v>
      </c>
      <c r="D43" s="120" t="str">
        <f>IFERROR(__xludf.DUMMYFUNCTION("GOOGLETRANSLATE(C43,""auto"")"),"黃金右腳")</f>
        <v>黃金右腳</v>
      </c>
      <c r="E43" s="120" t="s">
        <v>2922</v>
      </c>
      <c r="F43" s="120" t="s">
        <v>2922</v>
      </c>
      <c r="G43" s="242" t="s">
        <v>1777</v>
      </c>
      <c r="I43" s="244"/>
    </row>
    <row r="44" ht="16.5" customHeight="1">
      <c r="A44" s="142">
        <v>43.0</v>
      </c>
      <c r="B44" s="120" t="s">
        <v>2923</v>
      </c>
      <c r="C44" s="120" t="s">
        <v>2924</v>
      </c>
      <c r="D44" s="120" t="str">
        <f>IFERROR(__xludf.DUMMYFUNCTION("GOOGLETRANSLATE(C44,""auto"")"),"小丑公主")</f>
        <v>小丑公主</v>
      </c>
      <c r="E44" s="120" t="s">
        <v>2925</v>
      </c>
      <c r="F44" s="120" t="s">
        <v>2925</v>
      </c>
      <c r="G44" s="242" t="s">
        <v>1777</v>
      </c>
      <c r="I44" s="244"/>
    </row>
    <row r="45" ht="16.5" customHeight="1">
      <c r="A45" s="142">
        <v>44.0</v>
      </c>
      <c r="B45" s="120" t="s">
        <v>2926</v>
      </c>
      <c r="C45" s="120" t="s">
        <v>2927</v>
      </c>
      <c r="D45" s="120" t="str">
        <f>IFERROR(__xludf.DUMMYFUNCTION("GOOGLETRANSLATE(C45,""auto"")"),"功夫猴王")</f>
        <v>功夫猴王</v>
      </c>
      <c r="E45" s="120" t="s">
        <v>2928</v>
      </c>
      <c r="F45" s="120" t="s">
        <v>2928</v>
      </c>
      <c r="G45" s="242" t="s">
        <v>1777</v>
      </c>
      <c r="I45" s="244"/>
    </row>
    <row r="46" ht="16.5" customHeight="1">
      <c r="A46" s="142">
        <v>45.0</v>
      </c>
      <c r="B46" s="120" t="s">
        <v>2929</v>
      </c>
      <c r="C46" s="120" t="s">
        <v>2930</v>
      </c>
      <c r="D46" s="120" t="str">
        <f>IFERROR(__xludf.DUMMYFUNCTION("GOOGLETRANSLATE(C46,""auto"")"),"河馬先生")</f>
        <v>河馬先生</v>
      </c>
      <c r="E46" s="120" t="s">
        <v>2931</v>
      </c>
      <c r="F46" s="120" t="s">
        <v>2931</v>
      </c>
      <c r="G46" s="242" t="s">
        <v>1777</v>
      </c>
      <c r="I46" s="244"/>
    </row>
    <row r="47" ht="16.5" customHeight="1">
      <c r="A47" s="142">
        <v>46.0</v>
      </c>
      <c r="B47" s="120" t="s">
        <v>2932</v>
      </c>
      <c r="C47" s="120" t="s">
        <v>2933</v>
      </c>
      <c r="D47" s="120" t="str">
        <f>IFERROR(__xludf.DUMMYFUNCTION("GOOGLETRANSLATE(C47,""auto"")"),"跳跳猴")</f>
        <v>跳跳猴</v>
      </c>
      <c r="E47" s="120" t="s">
        <v>2934</v>
      </c>
      <c r="F47" s="120" t="s">
        <v>2934</v>
      </c>
      <c r="G47" s="242" t="s">
        <v>1777</v>
      </c>
      <c r="I47" s="244"/>
    </row>
    <row r="48" ht="16.5" customHeight="1">
      <c r="A48" s="233" t="s">
        <v>1560</v>
      </c>
      <c r="B48" s="137" t="s">
        <v>1561</v>
      </c>
      <c r="C48" s="137" t="s">
        <v>815</v>
      </c>
      <c r="D48" s="137" t="s">
        <v>814</v>
      </c>
      <c r="E48" s="137" t="s">
        <v>816</v>
      </c>
      <c r="F48" s="137" t="s">
        <v>2935</v>
      </c>
      <c r="G48" s="243"/>
      <c r="I48" s="244"/>
    </row>
    <row r="49" ht="16.5" customHeight="1">
      <c r="A49" s="142">
        <v>1.0</v>
      </c>
      <c r="B49" s="120" t="s">
        <v>2936</v>
      </c>
      <c r="C49" s="120" t="s">
        <v>535</v>
      </c>
      <c r="D49" s="120" t="s">
        <v>644</v>
      </c>
      <c r="E49" s="120" t="s">
        <v>2937</v>
      </c>
      <c r="F49" s="120" t="s">
        <v>2937</v>
      </c>
      <c r="G49" s="243"/>
      <c r="I49" s="244"/>
    </row>
    <row r="50" ht="16.5" customHeight="1">
      <c r="G50" s="245"/>
      <c r="I50" s="244"/>
    </row>
    <row r="51" ht="16.5" customHeight="1">
      <c r="G51" s="245"/>
    </row>
    <row r="52" ht="16.5" customHeight="1">
      <c r="B52" s="199" t="s">
        <v>1686</v>
      </c>
      <c r="G52" s="245"/>
    </row>
    <row r="53" ht="16.5" customHeight="1">
      <c r="G53" s="245"/>
    </row>
    <row r="54" ht="16.5" customHeight="1">
      <c r="G54" s="245"/>
    </row>
    <row r="55" ht="16.5" customHeight="1">
      <c r="G55" s="245"/>
    </row>
    <row r="56" ht="16.5" customHeight="1">
      <c r="G56" s="245"/>
    </row>
    <row r="57" ht="16.5" customHeight="1">
      <c r="G57" s="245"/>
    </row>
    <row r="58" ht="16.5" customHeight="1">
      <c r="G58" s="245"/>
    </row>
    <row r="59" ht="16.5" customHeight="1">
      <c r="G59" s="245"/>
    </row>
    <row r="60" ht="16.5" customHeight="1">
      <c r="G60" s="245"/>
    </row>
    <row r="61" ht="16.5" customHeight="1">
      <c r="G61" s="245"/>
    </row>
    <row r="62" ht="16.5" customHeight="1">
      <c r="G62" s="245"/>
    </row>
    <row r="63" ht="16.5" customHeight="1">
      <c r="G63" s="245"/>
    </row>
    <row r="64" ht="16.5" customHeight="1">
      <c r="G64" s="245"/>
    </row>
    <row r="65" ht="16.5" customHeight="1">
      <c r="G65" s="245"/>
    </row>
    <row r="66" ht="16.5" customHeight="1">
      <c r="G66" s="245"/>
    </row>
    <row r="67" ht="16.5" customHeight="1">
      <c r="G67" s="245"/>
    </row>
    <row r="68" ht="16.5" customHeight="1">
      <c r="G68" s="245"/>
    </row>
    <row r="69" ht="16.5" customHeight="1">
      <c r="G69" s="245"/>
    </row>
    <row r="70" ht="16.5" customHeight="1">
      <c r="G70" s="245"/>
    </row>
    <row r="71" ht="16.5" customHeight="1">
      <c r="G71" s="245"/>
    </row>
    <row r="72" ht="16.5" customHeight="1">
      <c r="G72" s="245"/>
    </row>
    <row r="73" ht="16.5" customHeight="1">
      <c r="G73" s="245"/>
    </row>
    <row r="74" ht="16.5" customHeight="1">
      <c r="G74" s="245"/>
    </row>
    <row r="75" ht="16.5" customHeight="1">
      <c r="G75" s="245"/>
    </row>
    <row r="76" ht="16.5" customHeight="1">
      <c r="G76" s="245"/>
    </row>
    <row r="77" ht="16.5" customHeight="1">
      <c r="G77" s="245"/>
    </row>
    <row r="78" ht="16.5" customHeight="1">
      <c r="G78" s="245"/>
    </row>
    <row r="79" ht="16.5" customHeight="1">
      <c r="G79" s="245"/>
    </row>
    <row r="80" ht="16.5" customHeight="1">
      <c r="G80" s="245"/>
    </row>
    <row r="81" ht="16.5" customHeight="1">
      <c r="G81" s="245"/>
    </row>
    <row r="82" ht="16.5" customHeight="1">
      <c r="G82" s="245"/>
    </row>
    <row r="83" ht="16.5" customHeight="1">
      <c r="G83" s="245"/>
    </row>
    <row r="84" ht="16.5" customHeight="1">
      <c r="G84" s="245"/>
    </row>
    <row r="85" ht="16.5" customHeight="1">
      <c r="G85" s="245"/>
    </row>
    <row r="86" ht="16.5" customHeight="1">
      <c r="G86" s="245"/>
    </row>
    <row r="87" ht="16.5" customHeight="1">
      <c r="G87" s="245"/>
    </row>
    <row r="88" ht="16.5" customHeight="1">
      <c r="G88" s="245"/>
    </row>
    <row r="89" ht="16.5" customHeight="1">
      <c r="G89" s="245"/>
    </row>
    <row r="90" ht="16.5" customHeight="1">
      <c r="G90" s="245"/>
    </row>
    <row r="91" ht="16.5" customHeight="1">
      <c r="G91" s="245"/>
    </row>
    <row r="92" ht="16.5" customHeight="1">
      <c r="G92" s="245"/>
    </row>
    <row r="93" ht="16.5" customHeight="1">
      <c r="G93" s="245"/>
    </row>
    <row r="94" ht="16.5" customHeight="1">
      <c r="G94" s="245"/>
    </row>
    <row r="95" ht="16.5" customHeight="1">
      <c r="G95" s="245"/>
    </row>
    <row r="96" ht="16.5" customHeight="1">
      <c r="G96" s="245"/>
    </row>
    <row r="97" ht="16.5" customHeight="1">
      <c r="G97" s="245"/>
    </row>
    <row r="98" ht="16.5" customHeight="1">
      <c r="G98" s="245"/>
    </row>
    <row r="99" ht="16.5" customHeight="1">
      <c r="G99" s="245"/>
    </row>
    <row r="100" ht="16.5" customHeight="1">
      <c r="G100" s="245"/>
    </row>
    <row r="101" ht="16.5" customHeight="1">
      <c r="G101" s="245"/>
    </row>
    <row r="102" ht="16.5" customHeight="1">
      <c r="G102" s="245"/>
    </row>
    <row r="103" ht="16.5" customHeight="1">
      <c r="G103" s="245"/>
    </row>
    <row r="104" ht="16.5" customHeight="1">
      <c r="G104" s="245"/>
    </row>
    <row r="105" ht="16.5" customHeight="1">
      <c r="G105" s="245"/>
    </row>
    <row r="106" ht="16.5" customHeight="1">
      <c r="G106" s="245"/>
    </row>
    <row r="107" ht="16.5" customHeight="1">
      <c r="G107" s="245"/>
    </row>
    <row r="108" ht="16.5" customHeight="1">
      <c r="G108" s="245"/>
    </row>
    <row r="109" ht="16.5" customHeight="1">
      <c r="G109" s="245"/>
    </row>
    <row r="110" ht="16.5" customHeight="1">
      <c r="G110" s="245"/>
    </row>
    <row r="111" ht="16.5" customHeight="1">
      <c r="G111" s="245"/>
    </row>
    <row r="112" ht="16.5" customHeight="1">
      <c r="G112" s="245"/>
    </row>
    <row r="113" ht="16.5" customHeight="1">
      <c r="G113" s="245"/>
    </row>
    <row r="114" ht="16.5" customHeight="1">
      <c r="G114" s="245"/>
    </row>
    <row r="115" ht="16.5" customHeight="1">
      <c r="G115" s="245"/>
    </row>
    <row r="116" ht="16.5" customHeight="1">
      <c r="G116" s="245"/>
    </row>
    <row r="117" ht="16.5" customHeight="1">
      <c r="G117" s="245"/>
    </row>
    <row r="118" ht="16.5" customHeight="1">
      <c r="G118" s="245"/>
    </row>
    <row r="119" ht="16.5" customHeight="1">
      <c r="G119" s="245"/>
    </row>
    <row r="120" ht="16.5" customHeight="1">
      <c r="G120" s="245"/>
    </row>
    <row r="121" ht="16.5" customHeight="1">
      <c r="G121" s="245"/>
    </row>
    <row r="122" ht="16.5" customHeight="1">
      <c r="G122" s="245"/>
    </row>
    <row r="123" ht="16.5" customHeight="1">
      <c r="G123" s="245"/>
    </row>
    <row r="124" ht="16.5" customHeight="1">
      <c r="G124" s="245"/>
    </row>
    <row r="125" ht="16.5" customHeight="1">
      <c r="G125" s="245"/>
    </row>
    <row r="126" ht="16.5" customHeight="1">
      <c r="G126" s="245"/>
    </row>
    <row r="127" ht="16.5" customHeight="1">
      <c r="G127" s="245"/>
    </row>
    <row r="128" ht="16.5" customHeight="1">
      <c r="G128" s="245"/>
    </row>
    <row r="129" ht="16.5" customHeight="1">
      <c r="G129" s="245"/>
    </row>
    <row r="130" ht="16.5" customHeight="1">
      <c r="G130" s="245"/>
    </row>
    <row r="131" ht="16.5" customHeight="1">
      <c r="G131" s="245"/>
    </row>
    <row r="132" ht="16.5" customHeight="1">
      <c r="G132" s="245"/>
    </row>
    <row r="133" ht="16.5" customHeight="1">
      <c r="G133" s="245"/>
    </row>
    <row r="134" ht="16.5" customHeight="1">
      <c r="G134" s="245"/>
    </row>
    <row r="135" ht="16.5" customHeight="1">
      <c r="G135" s="245"/>
    </row>
    <row r="136" ht="16.5" customHeight="1">
      <c r="G136" s="245"/>
    </row>
    <row r="137" ht="16.5" customHeight="1">
      <c r="G137" s="245"/>
    </row>
    <row r="138" ht="16.5" customHeight="1">
      <c r="G138" s="245"/>
    </row>
    <row r="139" ht="16.5" customHeight="1">
      <c r="G139" s="245"/>
    </row>
    <row r="140" ht="16.5" customHeight="1">
      <c r="G140" s="245"/>
    </row>
    <row r="141" ht="16.5" customHeight="1">
      <c r="G141" s="245"/>
    </row>
    <row r="142" ht="16.5" customHeight="1">
      <c r="G142" s="245"/>
    </row>
    <row r="143" ht="16.5" customHeight="1">
      <c r="G143" s="245"/>
    </row>
    <row r="144" ht="16.5" customHeight="1">
      <c r="G144" s="245"/>
    </row>
    <row r="145" ht="16.5" customHeight="1">
      <c r="G145" s="245"/>
    </row>
    <row r="146" ht="16.5" customHeight="1">
      <c r="G146" s="245"/>
    </row>
    <row r="147" ht="16.5" customHeight="1">
      <c r="G147" s="245"/>
    </row>
    <row r="148" ht="16.5" customHeight="1">
      <c r="G148" s="245"/>
    </row>
    <row r="149" ht="16.5" customHeight="1">
      <c r="G149" s="245"/>
    </row>
    <row r="150" ht="16.5" customHeight="1">
      <c r="G150" s="245"/>
    </row>
    <row r="151" ht="16.5" customHeight="1">
      <c r="G151" s="245"/>
    </row>
    <row r="152" ht="16.5" customHeight="1">
      <c r="G152" s="245"/>
    </row>
    <row r="153" ht="16.5" customHeight="1">
      <c r="G153" s="245"/>
    </row>
    <row r="154" ht="16.5" customHeight="1">
      <c r="G154" s="245"/>
    </row>
    <row r="155" ht="16.5" customHeight="1">
      <c r="G155" s="245"/>
    </row>
    <row r="156" ht="16.5" customHeight="1">
      <c r="G156" s="245"/>
    </row>
    <row r="157" ht="16.5" customHeight="1">
      <c r="G157" s="245"/>
    </row>
    <row r="158" ht="16.5" customHeight="1">
      <c r="G158" s="245"/>
    </row>
    <row r="159" ht="16.5" customHeight="1">
      <c r="G159" s="245"/>
    </row>
    <row r="160" ht="16.5" customHeight="1">
      <c r="G160" s="245"/>
    </row>
    <row r="161" ht="16.5" customHeight="1">
      <c r="G161" s="245"/>
    </row>
    <row r="162" ht="16.5" customHeight="1">
      <c r="G162" s="245"/>
    </row>
    <row r="163" ht="16.5" customHeight="1">
      <c r="G163" s="245"/>
    </row>
    <row r="164" ht="16.5" customHeight="1">
      <c r="G164" s="245"/>
    </row>
    <row r="165" ht="16.5" customHeight="1">
      <c r="G165" s="245"/>
    </row>
    <row r="166" ht="16.5" customHeight="1">
      <c r="G166" s="245"/>
    </row>
    <row r="167" ht="16.5" customHeight="1">
      <c r="G167" s="245"/>
    </row>
    <row r="168" ht="16.5" customHeight="1">
      <c r="G168" s="245"/>
    </row>
    <row r="169" ht="16.5" customHeight="1">
      <c r="G169" s="245"/>
    </row>
    <row r="170" ht="16.5" customHeight="1">
      <c r="G170" s="245"/>
    </row>
    <row r="171" ht="16.5" customHeight="1">
      <c r="G171" s="245"/>
    </row>
    <row r="172" ht="16.5" customHeight="1">
      <c r="G172" s="245"/>
    </row>
    <row r="173" ht="16.5" customHeight="1">
      <c r="G173" s="245"/>
    </row>
    <row r="174" ht="16.5" customHeight="1">
      <c r="G174" s="245"/>
    </row>
    <row r="175" ht="16.5" customHeight="1">
      <c r="G175" s="245"/>
    </row>
    <row r="176" ht="16.5" customHeight="1">
      <c r="G176" s="245"/>
    </row>
    <row r="177" ht="16.5" customHeight="1">
      <c r="G177" s="245"/>
    </row>
    <row r="178" ht="16.5" customHeight="1">
      <c r="G178" s="245"/>
    </row>
    <row r="179" ht="16.5" customHeight="1">
      <c r="G179" s="245"/>
    </row>
    <row r="180" ht="16.5" customHeight="1">
      <c r="G180" s="245"/>
    </row>
    <row r="181" ht="16.5" customHeight="1">
      <c r="G181" s="245"/>
    </row>
    <row r="182" ht="16.5" customHeight="1">
      <c r="G182" s="245"/>
    </row>
    <row r="183" ht="16.5" customHeight="1">
      <c r="G183" s="245"/>
    </row>
    <row r="184" ht="16.5" customHeight="1">
      <c r="G184" s="245"/>
    </row>
    <row r="185" ht="16.5" customHeight="1">
      <c r="G185" s="245"/>
    </row>
    <row r="186" ht="16.5" customHeight="1">
      <c r="G186" s="245"/>
    </row>
    <row r="187" ht="16.5" customHeight="1">
      <c r="G187" s="245"/>
    </row>
    <row r="188" ht="16.5" customHeight="1">
      <c r="G188" s="245"/>
    </row>
    <row r="189" ht="16.5" customHeight="1">
      <c r="G189" s="245"/>
    </row>
    <row r="190" ht="16.5" customHeight="1">
      <c r="G190" s="245"/>
    </row>
    <row r="191" ht="16.5" customHeight="1">
      <c r="G191" s="245"/>
    </row>
    <row r="192" ht="16.5" customHeight="1">
      <c r="G192" s="245"/>
    </row>
    <row r="193" ht="16.5" customHeight="1">
      <c r="G193" s="245"/>
    </row>
    <row r="194" ht="16.5" customHeight="1">
      <c r="G194" s="245"/>
    </row>
    <row r="195" ht="16.5" customHeight="1">
      <c r="G195" s="245"/>
    </row>
    <row r="196" ht="16.5" customHeight="1">
      <c r="G196" s="245"/>
    </row>
    <row r="197" ht="16.5" customHeight="1">
      <c r="G197" s="245"/>
    </row>
    <row r="198" ht="16.5" customHeight="1">
      <c r="G198" s="245"/>
    </row>
    <row r="199" ht="16.5" customHeight="1">
      <c r="G199" s="245"/>
    </row>
    <row r="200" ht="16.5" customHeight="1">
      <c r="G200" s="245"/>
    </row>
    <row r="201" ht="16.5" customHeight="1">
      <c r="G201" s="245"/>
    </row>
    <row r="202" ht="16.5" customHeight="1">
      <c r="G202" s="245"/>
    </row>
    <row r="203" ht="16.5" customHeight="1">
      <c r="G203" s="245"/>
    </row>
    <row r="204" ht="16.5" customHeight="1">
      <c r="G204" s="245"/>
    </row>
    <row r="205" ht="16.5" customHeight="1">
      <c r="G205" s="245"/>
    </row>
    <row r="206" ht="16.5" customHeight="1">
      <c r="G206" s="245"/>
    </row>
    <row r="207" ht="16.5" customHeight="1">
      <c r="G207" s="245"/>
    </row>
    <row r="208" ht="16.5" customHeight="1">
      <c r="G208" s="245"/>
    </row>
    <row r="209" ht="16.5" customHeight="1">
      <c r="G209" s="245"/>
    </row>
    <row r="210" ht="16.5" customHeight="1">
      <c r="G210" s="245"/>
    </row>
    <row r="211" ht="16.5" customHeight="1">
      <c r="G211" s="245"/>
    </row>
    <row r="212" ht="16.5" customHeight="1">
      <c r="G212" s="245"/>
    </row>
    <row r="213" ht="16.5" customHeight="1">
      <c r="G213" s="245"/>
    </row>
    <row r="214" ht="16.5" customHeight="1">
      <c r="G214" s="245"/>
    </row>
    <row r="215" ht="16.5" customHeight="1">
      <c r="G215" s="245"/>
    </row>
    <row r="216" ht="16.5" customHeight="1">
      <c r="G216" s="245"/>
    </row>
    <row r="217" ht="16.5" customHeight="1">
      <c r="G217" s="245"/>
    </row>
    <row r="218" ht="16.5" customHeight="1">
      <c r="G218" s="245"/>
    </row>
    <row r="219" ht="16.5" customHeight="1">
      <c r="G219" s="245"/>
    </row>
    <row r="220" ht="16.5" customHeight="1">
      <c r="G220" s="245"/>
    </row>
    <row r="221" ht="16.5" customHeight="1">
      <c r="G221" s="245"/>
    </row>
    <row r="222" ht="16.5" customHeight="1">
      <c r="G222" s="245"/>
    </row>
    <row r="223" ht="16.5" customHeight="1">
      <c r="G223" s="245"/>
    </row>
    <row r="224" ht="16.5" customHeight="1">
      <c r="G224" s="245"/>
    </row>
    <row r="225" ht="16.5" customHeight="1">
      <c r="G225" s="245"/>
    </row>
    <row r="226" ht="16.5" customHeight="1">
      <c r="G226" s="245"/>
    </row>
    <row r="227" ht="16.5" customHeight="1">
      <c r="G227" s="245"/>
    </row>
    <row r="228" ht="16.5" customHeight="1">
      <c r="G228" s="245"/>
    </row>
    <row r="229" ht="16.5" customHeight="1">
      <c r="G229" s="245"/>
    </row>
    <row r="230" ht="16.5" customHeight="1">
      <c r="G230" s="245"/>
    </row>
    <row r="231" ht="16.5" customHeight="1">
      <c r="G231" s="245"/>
    </row>
    <row r="232" ht="16.5" customHeight="1">
      <c r="G232" s="245"/>
    </row>
    <row r="233" ht="16.5" customHeight="1">
      <c r="G233" s="245"/>
    </row>
    <row r="234" ht="16.5" customHeight="1">
      <c r="G234" s="245"/>
    </row>
    <row r="235" ht="16.5" customHeight="1">
      <c r="G235" s="245"/>
    </row>
    <row r="236" ht="16.5" customHeight="1">
      <c r="G236" s="245"/>
    </row>
    <row r="237" ht="16.5" customHeight="1">
      <c r="G237" s="245"/>
    </row>
    <row r="238" ht="16.5" customHeight="1">
      <c r="G238" s="245"/>
    </row>
    <row r="239" ht="16.5" customHeight="1">
      <c r="G239" s="245"/>
    </row>
    <row r="240" ht="16.5" customHeight="1">
      <c r="G240" s="245"/>
    </row>
    <row r="241" ht="16.5" customHeight="1">
      <c r="G241" s="245"/>
    </row>
    <row r="242" ht="16.5" customHeight="1">
      <c r="G242" s="245"/>
    </row>
    <row r="243" ht="16.5" customHeight="1">
      <c r="G243" s="245"/>
    </row>
    <row r="244" ht="16.5" customHeight="1">
      <c r="G244" s="245"/>
    </row>
    <row r="245" ht="16.5" customHeight="1">
      <c r="G245" s="245"/>
    </row>
    <row r="246" ht="16.5" customHeight="1">
      <c r="G246" s="245"/>
    </row>
    <row r="247" ht="16.5" customHeight="1">
      <c r="G247" s="245"/>
    </row>
    <row r="248" ht="16.5" customHeight="1">
      <c r="G248" s="245"/>
    </row>
    <row r="249" ht="16.5" customHeight="1">
      <c r="G249" s="245"/>
    </row>
    <row r="250" ht="16.5" customHeight="1">
      <c r="G250" s="245"/>
    </row>
    <row r="251" ht="16.5" customHeight="1">
      <c r="G251" s="245"/>
    </row>
    <row r="252" ht="16.5" customHeight="1">
      <c r="G252" s="245"/>
    </row>
    <row r="253" ht="16.5" customHeight="1">
      <c r="G253" s="245"/>
    </row>
    <row r="254" ht="16.5" customHeight="1">
      <c r="G254" s="245"/>
    </row>
    <row r="255" ht="16.5" customHeight="1">
      <c r="G255" s="245"/>
    </row>
    <row r="256" ht="16.5" customHeight="1">
      <c r="G256" s="245"/>
    </row>
    <row r="257" ht="16.5" customHeight="1">
      <c r="G257" s="245"/>
    </row>
    <row r="258" ht="16.5" customHeight="1">
      <c r="G258" s="245"/>
    </row>
    <row r="259" ht="16.5" customHeight="1">
      <c r="G259" s="245"/>
    </row>
    <row r="260" ht="16.5" customHeight="1">
      <c r="G260" s="245"/>
    </row>
    <row r="261" ht="16.5" customHeight="1">
      <c r="G261" s="245"/>
    </row>
    <row r="262" ht="16.5" customHeight="1">
      <c r="G262" s="245"/>
    </row>
    <row r="263" ht="16.5" customHeight="1">
      <c r="G263" s="245"/>
    </row>
    <row r="264" ht="16.5" customHeight="1">
      <c r="G264" s="245"/>
    </row>
    <row r="265" ht="16.5" customHeight="1">
      <c r="G265" s="245"/>
    </row>
    <row r="266" ht="16.5" customHeight="1">
      <c r="G266" s="245"/>
    </row>
    <row r="267" ht="16.5" customHeight="1">
      <c r="G267" s="245"/>
    </row>
    <row r="268" ht="16.5" customHeight="1">
      <c r="G268" s="245"/>
    </row>
    <row r="269" ht="16.5" customHeight="1">
      <c r="G269" s="245"/>
    </row>
    <row r="270" ht="16.5" customHeight="1">
      <c r="G270" s="245"/>
    </row>
    <row r="271" ht="16.5" customHeight="1">
      <c r="G271" s="245"/>
    </row>
    <row r="272" ht="16.5" customHeight="1">
      <c r="G272" s="245"/>
    </row>
    <row r="273" ht="16.5" customHeight="1">
      <c r="G273" s="245"/>
    </row>
    <row r="274" ht="16.5" customHeight="1">
      <c r="G274" s="245"/>
    </row>
    <row r="275" ht="16.5" customHeight="1">
      <c r="G275" s="245"/>
    </row>
    <row r="276" ht="16.5" customHeight="1">
      <c r="G276" s="245"/>
    </row>
    <row r="277" ht="16.5" customHeight="1">
      <c r="G277" s="245"/>
    </row>
    <row r="278" ht="16.5" customHeight="1">
      <c r="G278" s="245"/>
    </row>
    <row r="279" ht="16.5" customHeight="1">
      <c r="G279" s="245"/>
    </row>
    <row r="280" ht="16.5" customHeight="1">
      <c r="G280" s="245"/>
    </row>
    <row r="281" ht="16.5" customHeight="1">
      <c r="G281" s="245"/>
    </row>
    <row r="282" ht="16.5" customHeight="1">
      <c r="G282" s="245"/>
    </row>
    <row r="283" ht="16.5" customHeight="1">
      <c r="G283" s="245"/>
    </row>
    <row r="284" ht="16.5" customHeight="1">
      <c r="G284" s="245"/>
    </row>
    <row r="285" ht="16.5" customHeight="1">
      <c r="G285" s="245"/>
    </row>
    <row r="286" ht="16.5" customHeight="1">
      <c r="G286" s="245"/>
    </row>
    <row r="287" ht="16.5" customHeight="1">
      <c r="G287" s="245"/>
    </row>
    <row r="288" ht="16.5" customHeight="1">
      <c r="G288" s="245"/>
    </row>
    <row r="289" ht="16.5" customHeight="1">
      <c r="G289" s="245"/>
    </row>
    <row r="290" ht="16.5" customHeight="1">
      <c r="G290" s="245"/>
    </row>
    <row r="291" ht="16.5" customHeight="1">
      <c r="G291" s="245"/>
    </row>
    <row r="292" ht="16.5" customHeight="1">
      <c r="G292" s="245"/>
    </row>
    <row r="293" ht="16.5" customHeight="1">
      <c r="G293" s="245"/>
    </row>
    <row r="294" ht="16.5" customHeight="1">
      <c r="G294" s="245"/>
    </row>
    <row r="295" ht="16.5" customHeight="1">
      <c r="G295" s="245"/>
    </row>
    <row r="296" ht="16.5" customHeight="1">
      <c r="G296" s="245"/>
    </row>
    <row r="297" ht="16.5" customHeight="1">
      <c r="G297" s="245"/>
    </row>
    <row r="298" ht="16.5" customHeight="1">
      <c r="G298" s="245"/>
    </row>
    <row r="299" ht="16.5" customHeight="1">
      <c r="G299" s="245"/>
    </row>
    <row r="300" ht="16.5" customHeight="1">
      <c r="G300" s="245"/>
    </row>
    <row r="301" ht="16.5" customHeight="1">
      <c r="G301" s="245"/>
    </row>
    <row r="302" ht="16.5" customHeight="1">
      <c r="G302" s="245"/>
    </row>
    <row r="303" ht="16.5" customHeight="1">
      <c r="G303" s="245"/>
    </row>
    <row r="304" ht="16.5" customHeight="1">
      <c r="G304" s="245"/>
    </row>
    <row r="305" ht="16.5" customHeight="1">
      <c r="G305" s="245"/>
    </row>
    <row r="306" ht="16.5" customHeight="1">
      <c r="G306" s="245"/>
    </row>
    <row r="307" ht="16.5" customHeight="1">
      <c r="G307" s="245"/>
    </row>
    <row r="308" ht="16.5" customHeight="1">
      <c r="G308" s="245"/>
    </row>
    <row r="309" ht="16.5" customHeight="1">
      <c r="G309" s="245"/>
    </row>
    <row r="310" ht="16.5" customHeight="1">
      <c r="G310" s="245"/>
    </row>
    <row r="311" ht="16.5" customHeight="1">
      <c r="G311" s="245"/>
    </row>
    <row r="312" ht="16.5" customHeight="1">
      <c r="G312" s="245"/>
    </row>
    <row r="313" ht="16.5" customHeight="1">
      <c r="G313" s="245"/>
    </row>
    <row r="314" ht="16.5" customHeight="1">
      <c r="G314" s="245"/>
    </row>
    <row r="315" ht="16.5" customHeight="1">
      <c r="G315" s="245"/>
    </row>
    <row r="316" ht="16.5" customHeight="1">
      <c r="G316" s="245"/>
    </row>
    <row r="317" ht="16.5" customHeight="1">
      <c r="G317" s="245"/>
    </row>
    <row r="318" ht="16.5" customHeight="1">
      <c r="G318" s="245"/>
    </row>
    <row r="319" ht="16.5" customHeight="1">
      <c r="G319" s="245"/>
    </row>
    <row r="320" ht="16.5" customHeight="1">
      <c r="G320" s="245"/>
    </row>
    <row r="321" ht="16.5" customHeight="1">
      <c r="G321" s="245"/>
    </row>
    <row r="322" ht="16.5" customHeight="1">
      <c r="G322" s="245"/>
    </row>
    <row r="323" ht="16.5" customHeight="1">
      <c r="G323" s="245"/>
    </row>
    <row r="324" ht="16.5" customHeight="1">
      <c r="G324" s="245"/>
    </row>
    <row r="325" ht="16.5" customHeight="1">
      <c r="G325" s="245"/>
    </row>
    <row r="326" ht="16.5" customHeight="1">
      <c r="G326" s="245"/>
    </row>
    <row r="327" ht="16.5" customHeight="1">
      <c r="G327" s="245"/>
    </row>
    <row r="328" ht="16.5" customHeight="1">
      <c r="G328" s="245"/>
    </row>
    <row r="329" ht="16.5" customHeight="1">
      <c r="G329" s="245"/>
    </row>
    <row r="330" ht="16.5" customHeight="1">
      <c r="G330" s="245"/>
    </row>
    <row r="331" ht="16.5" customHeight="1">
      <c r="G331" s="245"/>
    </row>
    <row r="332" ht="16.5" customHeight="1">
      <c r="G332" s="245"/>
    </row>
    <row r="333" ht="16.5" customHeight="1">
      <c r="G333" s="245"/>
    </row>
    <row r="334" ht="16.5" customHeight="1">
      <c r="G334" s="245"/>
    </row>
    <row r="335" ht="16.5" customHeight="1">
      <c r="G335" s="245"/>
    </row>
    <row r="336" ht="16.5" customHeight="1">
      <c r="G336" s="245"/>
    </row>
    <row r="337" ht="16.5" customHeight="1">
      <c r="G337" s="245"/>
    </row>
    <row r="338" ht="16.5" customHeight="1">
      <c r="G338" s="245"/>
    </row>
    <row r="339" ht="16.5" customHeight="1">
      <c r="G339" s="245"/>
    </row>
    <row r="340" ht="16.5" customHeight="1">
      <c r="G340" s="245"/>
    </row>
    <row r="341" ht="16.5" customHeight="1">
      <c r="G341" s="245"/>
    </row>
    <row r="342" ht="16.5" customHeight="1">
      <c r="G342" s="245"/>
    </row>
    <row r="343" ht="16.5" customHeight="1">
      <c r="G343" s="245"/>
    </row>
    <row r="344" ht="16.5" customHeight="1">
      <c r="G344" s="245"/>
    </row>
    <row r="345" ht="16.5" customHeight="1">
      <c r="G345" s="245"/>
    </row>
    <row r="346" ht="16.5" customHeight="1">
      <c r="G346" s="245"/>
    </row>
    <row r="347" ht="16.5" customHeight="1">
      <c r="G347" s="245"/>
    </row>
    <row r="348" ht="16.5" customHeight="1">
      <c r="G348" s="245"/>
    </row>
    <row r="349" ht="16.5" customHeight="1">
      <c r="G349" s="245"/>
    </row>
    <row r="350" ht="16.5" customHeight="1">
      <c r="G350" s="245"/>
    </row>
    <row r="351" ht="16.5" customHeight="1">
      <c r="G351" s="245"/>
    </row>
    <row r="352" ht="16.5" customHeight="1">
      <c r="G352" s="245"/>
    </row>
    <row r="353" ht="16.5" customHeight="1">
      <c r="G353" s="245"/>
    </row>
    <row r="354" ht="16.5" customHeight="1">
      <c r="G354" s="245"/>
    </row>
    <row r="355" ht="16.5" customHeight="1">
      <c r="G355" s="245"/>
    </row>
    <row r="356" ht="16.5" customHeight="1">
      <c r="G356" s="245"/>
    </row>
    <row r="357" ht="16.5" customHeight="1">
      <c r="G357" s="245"/>
    </row>
    <row r="358" ht="16.5" customHeight="1">
      <c r="G358" s="245"/>
    </row>
    <row r="359" ht="16.5" customHeight="1">
      <c r="G359" s="245"/>
    </row>
    <row r="360" ht="16.5" customHeight="1">
      <c r="G360" s="245"/>
    </row>
    <row r="361" ht="16.5" customHeight="1">
      <c r="G361" s="245"/>
    </row>
    <row r="362" ht="16.5" customHeight="1">
      <c r="G362" s="245"/>
    </row>
    <row r="363" ht="16.5" customHeight="1">
      <c r="G363" s="245"/>
    </row>
    <row r="364" ht="16.5" customHeight="1">
      <c r="G364" s="245"/>
    </row>
    <row r="365" ht="16.5" customHeight="1">
      <c r="G365" s="245"/>
    </row>
    <row r="366" ht="16.5" customHeight="1">
      <c r="G366" s="245"/>
    </row>
    <row r="367" ht="16.5" customHeight="1">
      <c r="G367" s="245"/>
    </row>
    <row r="368" ht="16.5" customHeight="1">
      <c r="G368" s="245"/>
    </row>
    <row r="369" ht="16.5" customHeight="1">
      <c r="G369" s="245"/>
    </row>
    <row r="370" ht="16.5" customHeight="1">
      <c r="G370" s="245"/>
    </row>
    <row r="371" ht="16.5" customHeight="1">
      <c r="G371" s="245"/>
    </row>
    <row r="372" ht="16.5" customHeight="1">
      <c r="G372" s="245"/>
    </row>
    <row r="373" ht="16.5" customHeight="1">
      <c r="G373" s="245"/>
    </row>
    <row r="374" ht="16.5" customHeight="1">
      <c r="G374" s="245"/>
    </row>
    <row r="375" ht="16.5" customHeight="1">
      <c r="G375" s="245"/>
    </row>
    <row r="376" ht="16.5" customHeight="1">
      <c r="G376" s="245"/>
    </row>
    <row r="377" ht="16.5" customHeight="1">
      <c r="G377" s="245"/>
    </row>
    <row r="378" ht="16.5" customHeight="1">
      <c r="G378" s="245"/>
    </row>
    <row r="379" ht="16.5" customHeight="1">
      <c r="G379" s="245"/>
    </row>
    <row r="380" ht="16.5" customHeight="1">
      <c r="G380" s="245"/>
    </row>
    <row r="381" ht="16.5" customHeight="1">
      <c r="G381" s="245"/>
    </row>
    <row r="382" ht="16.5" customHeight="1">
      <c r="G382" s="245"/>
    </row>
    <row r="383" ht="16.5" customHeight="1">
      <c r="G383" s="245"/>
    </row>
    <row r="384" ht="16.5" customHeight="1">
      <c r="G384" s="245"/>
    </row>
    <row r="385" ht="16.5" customHeight="1">
      <c r="G385" s="245"/>
    </row>
    <row r="386" ht="16.5" customHeight="1">
      <c r="G386" s="245"/>
    </row>
    <row r="387" ht="16.5" customHeight="1">
      <c r="G387" s="245"/>
    </row>
    <row r="388" ht="16.5" customHeight="1">
      <c r="G388" s="245"/>
    </row>
    <row r="389" ht="16.5" customHeight="1">
      <c r="G389" s="245"/>
    </row>
    <row r="390" ht="16.5" customHeight="1">
      <c r="G390" s="245"/>
    </row>
    <row r="391" ht="16.5" customHeight="1">
      <c r="G391" s="245"/>
    </row>
    <row r="392" ht="16.5" customHeight="1">
      <c r="G392" s="245"/>
    </row>
    <row r="393" ht="16.5" customHeight="1">
      <c r="G393" s="245"/>
    </row>
    <row r="394" ht="16.5" customHeight="1">
      <c r="G394" s="245"/>
    </row>
    <row r="395" ht="16.5" customHeight="1">
      <c r="G395" s="245"/>
    </row>
    <row r="396" ht="16.5" customHeight="1">
      <c r="G396" s="245"/>
    </row>
    <row r="397" ht="16.5" customHeight="1">
      <c r="G397" s="245"/>
    </row>
    <row r="398" ht="16.5" customHeight="1">
      <c r="G398" s="245"/>
    </row>
    <row r="399" ht="16.5" customHeight="1">
      <c r="G399" s="245"/>
    </row>
    <row r="400" ht="16.5" customHeight="1">
      <c r="G400" s="245"/>
    </row>
    <row r="401" ht="16.5" customHeight="1">
      <c r="G401" s="245"/>
    </row>
    <row r="402" ht="16.5" customHeight="1">
      <c r="G402" s="245"/>
    </row>
    <row r="403" ht="16.5" customHeight="1">
      <c r="G403" s="245"/>
    </row>
    <row r="404" ht="16.5" customHeight="1">
      <c r="G404" s="245"/>
    </row>
    <row r="405" ht="16.5" customHeight="1">
      <c r="G405" s="245"/>
    </row>
    <row r="406" ht="16.5" customHeight="1">
      <c r="G406" s="245"/>
    </row>
    <row r="407" ht="16.5" customHeight="1">
      <c r="G407" s="245"/>
    </row>
    <row r="408" ht="16.5" customHeight="1">
      <c r="G408" s="245"/>
    </row>
    <row r="409" ht="16.5" customHeight="1">
      <c r="G409" s="245"/>
    </row>
    <row r="410" ht="16.5" customHeight="1">
      <c r="G410" s="245"/>
    </row>
    <row r="411" ht="16.5" customHeight="1">
      <c r="G411" s="245"/>
    </row>
    <row r="412" ht="16.5" customHeight="1">
      <c r="G412" s="245"/>
    </row>
    <row r="413" ht="16.5" customHeight="1">
      <c r="G413" s="245"/>
    </row>
    <row r="414" ht="16.5" customHeight="1">
      <c r="G414" s="245"/>
    </row>
    <row r="415" ht="16.5" customHeight="1">
      <c r="G415" s="245"/>
    </row>
    <row r="416" ht="16.5" customHeight="1">
      <c r="G416" s="245"/>
    </row>
    <row r="417" ht="16.5" customHeight="1">
      <c r="G417" s="245"/>
    </row>
    <row r="418" ht="16.5" customHeight="1">
      <c r="G418" s="245"/>
    </row>
    <row r="419" ht="16.5" customHeight="1">
      <c r="G419" s="245"/>
    </row>
    <row r="420" ht="16.5" customHeight="1">
      <c r="G420" s="245"/>
    </row>
    <row r="421" ht="16.5" customHeight="1">
      <c r="G421" s="245"/>
    </row>
    <row r="422" ht="16.5" customHeight="1">
      <c r="G422" s="245"/>
    </row>
    <row r="423" ht="16.5" customHeight="1">
      <c r="G423" s="245"/>
    </row>
    <row r="424" ht="16.5" customHeight="1">
      <c r="G424" s="245"/>
    </row>
    <row r="425" ht="16.5" customHeight="1">
      <c r="G425" s="245"/>
    </row>
    <row r="426" ht="16.5" customHeight="1">
      <c r="G426" s="245"/>
    </row>
    <row r="427" ht="16.5" customHeight="1">
      <c r="G427" s="245"/>
    </row>
    <row r="428" ht="16.5" customHeight="1">
      <c r="G428" s="245"/>
    </row>
    <row r="429" ht="16.5" customHeight="1">
      <c r="G429" s="245"/>
    </row>
    <row r="430" ht="16.5" customHeight="1">
      <c r="G430" s="245"/>
    </row>
    <row r="431" ht="16.5" customHeight="1">
      <c r="G431" s="245"/>
    </row>
    <row r="432" ht="16.5" customHeight="1">
      <c r="G432" s="245"/>
    </row>
    <row r="433" ht="16.5" customHeight="1">
      <c r="G433" s="245"/>
    </row>
    <row r="434" ht="16.5" customHeight="1">
      <c r="G434" s="245"/>
    </row>
    <row r="435" ht="16.5" customHeight="1">
      <c r="G435" s="245"/>
    </row>
    <row r="436" ht="16.5" customHeight="1">
      <c r="G436" s="245"/>
    </row>
    <row r="437" ht="16.5" customHeight="1">
      <c r="G437" s="245"/>
    </row>
    <row r="438" ht="16.5" customHeight="1">
      <c r="G438" s="245"/>
    </row>
    <row r="439" ht="16.5" customHeight="1">
      <c r="G439" s="245"/>
    </row>
    <row r="440" ht="16.5" customHeight="1">
      <c r="G440" s="245"/>
    </row>
    <row r="441" ht="16.5" customHeight="1">
      <c r="G441" s="245"/>
    </row>
    <row r="442" ht="16.5" customHeight="1">
      <c r="G442" s="245"/>
    </row>
    <row r="443" ht="16.5" customHeight="1">
      <c r="G443" s="245"/>
    </row>
    <row r="444" ht="16.5" customHeight="1">
      <c r="G444" s="245"/>
    </row>
    <row r="445" ht="16.5" customHeight="1">
      <c r="G445" s="245"/>
    </row>
    <row r="446" ht="16.5" customHeight="1">
      <c r="G446" s="245"/>
    </row>
    <row r="447" ht="16.5" customHeight="1">
      <c r="G447" s="245"/>
    </row>
    <row r="448" ht="16.5" customHeight="1">
      <c r="G448" s="245"/>
    </row>
    <row r="449" ht="16.5" customHeight="1">
      <c r="G449" s="245"/>
    </row>
    <row r="450" ht="16.5" customHeight="1">
      <c r="G450" s="245"/>
    </row>
    <row r="451" ht="16.5" customHeight="1">
      <c r="G451" s="245"/>
    </row>
    <row r="452" ht="16.5" customHeight="1">
      <c r="G452" s="245"/>
    </row>
    <row r="453" ht="16.5" customHeight="1">
      <c r="G453" s="245"/>
    </row>
    <row r="454" ht="16.5" customHeight="1">
      <c r="G454" s="245"/>
    </row>
    <row r="455" ht="16.5" customHeight="1">
      <c r="G455" s="245"/>
    </row>
    <row r="456" ht="16.5" customHeight="1">
      <c r="G456" s="245"/>
    </row>
    <row r="457" ht="16.5" customHeight="1">
      <c r="G457" s="245"/>
    </row>
    <row r="458" ht="16.5" customHeight="1">
      <c r="G458" s="245"/>
    </row>
    <row r="459" ht="16.5" customHeight="1">
      <c r="G459" s="245"/>
    </row>
    <row r="460" ht="16.5" customHeight="1">
      <c r="G460" s="245"/>
    </row>
    <row r="461" ht="16.5" customHeight="1">
      <c r="G461" s="245"/>
    </row>
    <row r="462" ht="16.5" customHeight="1">
      <c r="G462" s="245"/>
    </row>
    <row r="463" ht="16.5" customHeight="1">
      <c r="G463" s="245"/>
    </row>
    <row r="464" ht="16.5" customHeight="1">
      <c r="G464" s="245"/>
    </row>
    <row r="465" ht="16.5" customHeight="1">
      <c r="G465" s="245"/>
    </row>
    <row r="466" ht="16.5" customHeight="1">
      <c r="G466" s="245"/>
    </row>
    <row r="467" ht="16.5" customHeight="1">
      <c r="G467" s="245"/>
    </row>
    <row r="468" ht="16.5" customHeight="1">
      <c r="G468" s="245"/>
    </row>
    <row r="469" ht="16.5" customHeight="1">
      <c r="G469" s="245"/>
    </row>
    <row r="470" ht="16.5" customHeight="1">
      <c r="G470" s="245"/>
    </row>
    <row r="471" ht="16.5" customHeight="1">
      <c r="G471" s="245"/>
    </row>
    <row r="472" ht="16.5" customHeight="1">
      <c r="G472" s="245"/>
    </row>
    <row r="473" ht="16.5" customHeight="1">
      <c r="G473" s="245"/>
    </row>
    <row r="474" ht="16.5" customHeight="1">
      <c r="G474" s="245"/>
    </row>
    <row r="475" ht="16.5" customHeight="1">
      <c r="G475" s="245"/>
    </row>
    <row r="476" ht="16.5" customHeight="1">
      <c r="G476" s="245"/>
    </row>
    <row r="477" ht="16.5" customHeight="1">
      <c r="G477" s="245"/>
    </row>
    <row r="478" ht="16.5" customHeight="1">
      <c r="G478" s="245"/>
    </row>
    <row r="479" ht="16.5" customHeight="1">
      <c r="G479" s="245"/>
    </row>
    <row r="480" ht="16.5" customHeight="1">
      <c r="G480" s="245"/>
    </row>
    <row r="481" ht="16.5" customHeight="1">
      <c r="G481" s="245"/>
    </row>
    <row r="482" ht="16.5" customHeight="1">
      <c r="G482" s="245"/>
    </row>
    <row r="483" ht="16.5" customHeight="1">
      <c r="G483" s="245"/>
    </row>
    <row r="484" ht="16.5" customHeight="1">
      <c r="G484" s="245"/>
    </row>
    <row r="485" ht="16.5" customHeight="1">
      <c r="G485" s="245"/>
    </row>
    <row r="486" ht="16.5" customHeight="1">
      <c r="G486" s="245"/>
    </row>
    <row r="487" ht="16.5" customHeight="1">
      <c r="G487" s="245"/>
    </row>
    <row r="488" ht="16.5" customHeight="1">
      <c r="G488" s="245"/>
    </row>
    <row r="489" ht="16.5" customHeight="1">
      <c r="G489" s="245"/>
    </row>
    <row r="490" ht="16.5" customHeight="1">
      <c r="G490" s="245"/>
    </row>
    <row r="491" ht="16.5" customHeight="1">
      <c r="G491" s="245"/>
    </row>
    <row r="492" ht="16.5" customHeight="1">
      <c r="G492" s="245"/>
    </row>
    <row r="493" ht="16.5" customHeight="1">
      <c r="G493" s="245"/>
    </row>
    <row r="494" ht="16.5" customHeight="1">
      <c r="G494" s="245"/>
    </row>
    <row r="495" ht="16.5" customHeight="1">
      <c r="G495" s="245"/>
    </row>
    <row r="496" ht="16.5" customHeight="1">
      <c r="G496" s="245"/>
    </row>
    <row r="497" ht="16.5" customHeight="1">
      <c r="G497" s="245"/>
    </row>
    <row r="498" ht="16.5" customHeight="1">
      <c r="G498" s="245"/>
    </row>
    <row r="499" ht="16.5" customHeight="1">
      <c r="G499" s="245"/>
    </row>
    <row r="500" ht="16.5" customHeight="1">
      <c r="G500" s="245"/>
    </row>
    <row r="501" ht="16.5" customHeight="1">
      <c r="G501" s="245"/>
    </row>
    <row r="502" ht="16.5" customHeight="1">
      <c r="G502" s="245"/>
    </row>
    <row r="503" ht="16.5" customHeight="1">
      <c r="G503" s="245"/>
    </row>
    <row r="504" ht="16.5" customHeight="1">
      <c r="G504" s="245"/>
    </row>
    <row r="505" ht="16.5" customHeight="1">
      <c r="G505" s="245"/>
    </row>
    <row r="506" ht="16.5" customHeight="1">
      <c r="G506" s="245"/>
    </row>
    <row r="507" ht="16.5" customHeight="1">
      <c r="G507" s="245"/>
    </row>
    <row r="508" ht="16.5" customHeight="1">
      <c r="G508" s="245"/>
    </row>
    <row r="509" ht="16.5" customHeight="1">
      <c r="G509" s="245"/>
    </row>
    <row r="510" ht="16.5" customHeight="1">
      <c r="G510" s="245"/>
    </row>
    <row r="511" ht="16.5" customHeight="1">
      <c r="G511" s="245"/>
    </row>
    <row r="512" ht="16.5" customHeight="1">
      <c r="G512" s="245"/>
    </row>
    <row r="513" ht="16.5" customHeight="1">
      <c r="G513" s="245"/>
    </row>
    <row r="514" ht="16.5" customHeight="1">
      <c r="G514" s="245"/>
    </row>
    <row r="515" ht="16.5" customHeight="1">
      <c r="G515" s="245"/>
    </row>
    <row r="516" ht="16.5" customHeight="1">
      <c r="G516" s="245"/>
    </row>
    <row r="517" ht="16.5" customHeight="1">
      <c r="G517" s="245"/>
    </row>
    <row r="518" ht="16.5" customHeight="1">
      <c r="G518" s="245"/>
    </row>
    <row r="519" ht="16.5" customHeight="1">
      <c r="G519" s="245"/>
    </row>
    <row r="520" ht="16.5" customHeight="1">
      <c r="G520" s="245"/>
    </row>
    <row r="521" ht="16.5" customHeight="1">
      <c r="G521" s="245"/>
    </row>
    <row r="522" ht="16.5" customHeight="1">
      <c r="G522" s="245"/>
    </row>
    <row r="523" ht="16.5" customHeight="1">
      <c r="G523" s="245"/>
    </row>
    <row r="524" ht="16.5" customHeight="1">
      <c r="G524" s="245"/>
    </row>
    <row r="525" ht="16.5" customHeight="1">
      <c r="G525" s="245"/>
    </row>
    <row r="526" ht="16.5" customHeight="1">
      <c r="G526" s="245"/>
    </row>
    <row r="527" ht="16.5" customHeight="1">
      <c r="G527" s="245"/>
    </row>
    <row r="528" ht="16.5" customHeight="1">
      <c r="G528" s="245"/>
    </row>
    <row r="529" ht="16.5" customHeight="1">
      <c r="G529" s="245"/>
    </row>
    <row r="530" ht="16.5" customHeight="1">
      <c r="G530" s="245"/>
    </row>
    <row r="531" ht="16.5" customHeight="1">
      <c r="G531" s="245"/>
    </row>
    <row r="532" ht="16.5" customHeight="1">
      <c r="G532" s="245"/>
    </row>
    <row r="533" ht="16.5" customHeight="1">
      <c r="G533" s="245"/>
    </row>
    <row r="534" ht="16.5" customHeight="1">
      <c r="G534" s="245"/>
    </row>
    <row r="535" ht="16.5" customHeight="1">
      <c r="G535" s="245"/>
    </row>
    <row r="536" ht="16.5" customHeight="1">
      <c r="G536" s="245"/>
    </row>
    <row r="537" ht="16.5" customHeight="1">
      <c r="G537" s="245"/>
    </row>
    <row r="538" ht="16.5" customHeight="1">
      <c r="G538" s="245"/>
    </row>
    <row r="539" ht="16.5" customHeight="1">
      <c r="G539" s="245"/>
    </row>
    <row r="540" ht="16.5" customHeight="1">
      <c r="G540" s="245"/>
    </row>
    <row r="541" ht="16.5" customHeight="1">
      <c r="G541" s="245"/>
    </row>
    <row r="542" ht="16.5" customHeight="1">
      <c r="G542" s="245"/>
    </row>
    <row r="543" ht="16.5" customHeight="1">
      <c r="G543" s="245"/>
    </row>
    <row r="544" ht="16.5" customHeight="1">
      <c r="G544" s="245"/>
    </row>
    <row r="545" ht="16.5" customHeight="1">
      <c r="G545" s="245"/>
    </row>
    <row r="546" ht="16.5" customHeight="1">
      <c r="G546" s="245"/>
    </row>
    <row r="547" ht="16.5" customHeight="1">
      <c r="G547" s="245"/>
    </row>
    <row r="548" ht="16.5" customHeight="1">
      <c r="G548" s="245"/>
    </row>
    <row r="549" ht="16.5" customHeight="1">
      <c r="G549" s="245"/>
    </row>
    <row r="550" ht="16.5" customHeight="1">
      <c r="G550" s="245"/>
    </row>
    <row r="551" ht="16.5" customHeight="1">
      <c r="G551" s="245"/>
    </row>
    <row r="552" ht="16.5" customHeight="1">
      <c r="G552" s="245"/>
    </row>
    <row r="553" ht="16.5" customHeight="1">
      <c r="G553" s="245"/>
    </row>
    <row r="554" ht="16.5" customHeight="1">
      <c r="G554" s="245"/>
    </row>
    <row r="555" ht="16.5" customHeight="1">
      <c r="G555" s="245"/>
    </row>
    <row r="556" ht="16.5" customHeight="1">
      <c r="G556" s="245"/>
    </row>
    <row r="557" ht="16.5" customHeight="1">
      <c r="G557" s="245"/>
    </row>
    <row r="558" ht="16.5" customHeight="1">
      <c r="G558" s="245"/>
    </row>
    <row r="559" ht="16.5" customHeight="1">
      <c r="G559" s="245"/>
    </row>
    <row r="560" ht="16.5" customHeight="1">
      <c r="G560" s="245"/>
    </row>
    <row r="561" ht="16.5" customHeight="1">
      <c r="G561" s="245"/>
    </row>
    <row r="562" ht="16.5" customHeight="1">
      <c r="G562" s="245"/>
    </row>
    <row r="563" ht="16.5" customHeight="1">
      <c r="G563" s="245"/>
    </row>
    <row r="564" ht="16.5" customHeight="1">
      <c r="G564" s="245"/>
    </row>
    <row r="565" ht="16.5" customHeight="1">
      <c r="G565" s="245"/>
    </row>
    <row r="566" ht="16.5" customHeight="1">
      <c r="G566" s="245"/>
    </row>
    <row r="567" ht="16.5" customHeight="1">
      <c r="G567" s="245"/>
    </row>
    <row r="568" ht="16.5" customHeight="1">
      <c r="G568" s="245"/>
    </row>
    <row r="569" ht="16.5" customHeight="1">
      <c r="G569" s="245"/>
    </row>
    <row r="570" ht="16.5" customHeight="1">
      <c r="G570" s="245"/>
    </row>
    <row r="571" ht="16.5" customHeight="1">
      <c r="G571" s="245"/>
    </row>
    <row r="572" ht="16.5" customHeight="1">
      <c r="G572" s="245"/>
    </row>
    <row r="573" ht="16.5" customHeight="1">
      <c r="G573" s="245"/>
    </row>
    <row r="574" ht="16.5" customHeight="1">
      <c r="G574" s="245"/>
    </row>
    <row r="575" ht="16.5" customHeight="1">
      <c r="G575" s="245"/>
    </row>
    <row r="576" ht="16.5" customHeight="1">
      <c r="G576" s="245"/>
    </row>
    <row r="577" ht="16.5" customHeight="1">
      <c r="G577" s="245"/>
    </row>
    <row r="578" ht="16.5" customHeight="1">
      <c r="G578" s="245"/>
    </row>
    <row r="579" ht="16.5" customHeight="1">
      <c r="G579" s="245"/>
    </row>
    <row r="580" ht="16.5" customHeight="1">
      <c r="G580" s="245"/>
    </row>
    <row r="581" ht="16.5" customHeight="1">
      <c r="G581" s="245"/>
    </row>
    <row r="582" ht="16.5" customHeight="1">
      <c r="G582" s="245"/>
    </row>
    <row r="583" ht="16.5" customHeight="1">
      <c r="G583" s="245"/>
    </row>
    <row r="584" ht="16.5" customHeight="1">
      <c r="G584" s="245"/>
    </row>
    <row r="585" ht="16.5" customHeight="1">
      <c r="G585" s="245"/>
    </row>
    <row r="586" ht="16.5" customHeight="1">
      <c r="G586" s="245"/>
    </row>
    <row r="587" ht="16.5" customHeight="1">
      <c r="G587" s="245"/>
    </row>
    <row r="588" ht="16.5" customHeight="1">
      <c r="G588" s="245"/>
    </row>
    <row r="589" ht="16.5" customHeight="1">
      <c r="G589" s="245"/>
    </row>
    <row r="590" ht="16.5" customHeight="1">
      <c r="G590" s="245"/>
    </row>
    <row r="591" ht="16.5" customHeight="1">
      <c r="G591" s="245"/>
    </row>
    <row r="592" ht="16.5" customHeight="1">
      <c r="G592" s="245"/>
    </row>
    <row r="593" ht="16.5" customHeight="1">
      <c r="G593" s="245"/>
    </row>
    <row r="594" ht="16.5" customHeight="1">
      <c r="G594" s="245"/>
    </row>
    <row r="595" ht="16.5" customHeight="1">
      <c r="G595" s="245"/>
    </row>
    <row r="596" ht="16.5" customHeight="1">
      <c r="G596" s="245"/>
    </row>
    <row r="597" ht="16.5" customHeight="1">
      <c r="G597" s="245"/>
    </row>
    <row r="598" ht="16.5" customHeight="1">
      <c r="G598" s="245"/>
    </row>
    <row r="599" ht="16.5" customHeight="1">
      <c r="G599" s="245"/>
    </row>
    <row r="600" ht="16.5" customHeight="1">
      <c r="G600" s="245"/>
    </row>
    <row r="601" ht="16.5" customHeight="1">
      <c r="G601" s="245"/>
    </row>
    <row r="602" ht="16.5" customHeight="1">
      <c r="G602" s="245"/>
    </row>
    <row r="603" ht="16.5" customHeight="1">
      <c r="G603" s="245"/>
    </row>
    <row r="604" ht="16.5" customHeight="1">
      <c r="G604" s="245"/>
    </row>
    <row r="605" ht="16.5" customHeight="1">
      <c r="G605" s="245"/>
    </row>
    <row r="606" ht="16.5" customHeight="1">
      <c r="G606" s="245"/>
    </row>
    <row r="607" ht="16.5" customHeight="1">
      <c r="G607" s="245"/>
    </row>
    <row r="608" ht="16.5" customHeight="1">
      <c r="G608" s="245"/>
    </row>
    <row r="609" ht="16.5" customHeight="1">
      <c r="G609" s="245"/>
    </row>
    <row r="610" ht="16.5" customHeight="1">
      <c r="G610" s="245"/>
    </row>
    <row r="611" ht="16.5" customHeight="1">
      <c r="G611" s="245"/>
    </row>
    <row r="612" ht="16.5" customHeight="1">
      <c r="G612" s="245"/>
    </row>
    <row r="613" ht="16.5" customHeight="1">
      <c r="G613" s="245"/>
    </row>
    <row r="614" ht="16.5" customHeight="1">
      <c r="G614" s="245"/>
    </row>
    <row r="615" ht="16.5" customHeight="1">
      <c r="G615" s="245"/>
    </row>
    <row r="616" ht="16.5" customHeight="1">
      <c r="G616" s="245"/>
    </row>
    <row r="617" ht="16.5" customHeight="1">
      <c r="G617" s="245"/>
    </row>
    <row r="618" ht="16.5" customHeight="1">
      <c r="G618" s="245"/>
    </row>
    <row r="619" ht="16.5" customHeight="1">
      <c r="G619" s="245"/>
    </row>
    <row r="620" ht="16.5" customHeight="1">
      <c r="G620" s="245"/>
    </row>
    <row r="621" ht="16.5" customHeight="1">
      <c r="G621" s="245"/>
    </row>
    <row r="622" ht="16.5" customHeight="1">
      <c r="G622" s="245"/>
    </row>
    <row r="623" ht="16.5" customHeight="1">
      <c r="G623" s="245"/>
    </row>
    <row r="624" ht="16.5" customHeight="1">
      <c r="G624" s="245"/>
    </row>
    <row r="625" ht="16.5" customHeight="1">
      <c r="G625" s="245"/>
    </row>
    <row r="626" ht="16.5" customHeight="1">
      <c r="G626" s="245"/>
    </row>
    <row r="627" ht="16.5" customHeight="1">
      <c r="G627" s="245"/>
    </row>
    <row r="628" ht="16.5" customHeight="1">
      <c r="G628" s="245"/>
    </row>
    <row r="629" ht="16.5" customHeight="1">
      <c r="G629" s="245"/>
    </row>
    <row r="630" ht="16.5" customHeight="1">
      <c r="G630" s="245"/>
    </row>
    <row r="631" ht="16.5" customHeight="1">
      <c r="G631" s="245"/>
    </row>
    <row r="632" ht="16.5" customHeight="1">
      <c r="G632" s="245"/>
    </row>
    <row r="633" ht="16.5" customHeight="1">
      <c r="G633" s="245"/>
    </row>
    <row r="634" ht="16.5" customHeight="1">
      <c r="G634" s="245"/>
    </row>
    <row r="635" ht="16.5" customHeight="1">
      <c r="G635" s="245"/>
    </row>
    <row r="636" ht="16.5" customHeight="1">
      <c r="G636" s="245"/>
    </row>
    <row r="637" ht="16.5" customHeight="1">
      <c r="G637" s="245"/>
    </row>
    <row r="638" ht="16.5" customHeight="1">
      <c r="G638" s="245"/>
    </row>
    <row r="639" ht="16.5" customHeight="1">
      <c r="G639" s="245"/>
    </row>
    <row r="640" ht="16.5" customHeight="1">
      <c r="G640" s="245"/>
    </row>
    <row r="641" ht="16.5" customHeight="1">
      <c r="G641" s="245"/>
    </row>
    <row r="642" ht="16.5" customHeight="1">
      <c r="G642" s="245"/>
    </row>
    <row r="643" ht="16.5" customHeight="1">
      <c r="G643" s="245"/>
    </row>
    <row r="644" ht="16.5" customHeight="1">
      <c r="G644" s="245"/>
    </row>
    <row r="645" ht="16.5" customHeight="1">
      <c r="G645" s="245"/>
    </row>
    <row r="646" ht="16.5" customHeight="1">
      <c r="G646" s="245"/>
    </row>
    <row r="647" ht="16.5" customHeight="1">
      <c r="G647" s="245"/>
    </row>
    <row r="648" ht="16.5" customHeight="1">
      <c r="G648" s="245"/>
    </row>
    <row r="649" ht="16.5" customHeight="1">
      <c r="G649" s="245"/>
    </row>
    <row r="650" ht="16.5" customHeight="1">
      <c r="G650" s="245"/>
    </row>
    <row r="651" ht="16.5" customHeight="1">
      <c r="G651" s="245"/>
    </row>
    <row r="652" ht="16.5" customHeight="1">
      <c r="G652" s="245"/>
    </row>
    <row r="653" ht="16.5" customHeight="1">
      <c r="G653" s="245"/>
    </row>
    <row r="654" ht="16.5" customHeight="1">
      <c r="G654" s="245"/>
    </row>
    <row r="655" ht="16.5" customHeight="1">
      <c r="G655" s="245"/>
    </row>
    <row r="656" ht="16.5" customHeight="1">
      <c r="G656" s="245"/>
    </row>
    <row r="657" ht="16.5" customHeight="1">
      <c r="G657" s="245"/>
    </row>
    <row r="658" ht="16.5" customHeight="1">
      <c r="G658" s="245"/>
    </row>
    <row r="659" ht="16.5" customHeight="1">
      <c r="G659" s="245"/>
    </row>
    <row r="660" ht="16.5" customHeight="1">
      <c r="G660" s="245"/>
    </row>
    <row r="661" ht="16.5" customHeight="1">
      <c r="G661" s="245"/>
    </row>
    <row r="662" ht="16.5" customHeight="1">
      <c r="G662" s="245"/>
    </row>
    <row r="663" ht="16.5" customHeight="1">
      <c r="G663" s="245"/>
    </row>
    <row r="664" ht="16.5" customHeight="1">
      <c r="G664" s="245"/>
    </row>
    <row r="665" ht="16.5" customHeight="1">
      <c r="G665" s="245"/>
    </row>
    <row r="666" ht="16.5" customHeight="1">
      <c r="G666" s="245"/>
    </row>
    <row r="667" ht="16.5" customHeight="1">
      <c r="G667" s="245"/>
    </row>
    <row r="668" ht="16.5" customHeight="1">
      <c r="G668" s="245"/>
    </row>
    <row r="669" ht="16.5" customHeight="1">
      <c r="G669" s="245"/>
    </row>
    <row r="670" ht="16.5" customHeight="1">
      <c r="G670" s="245"/>
    </row>
    <row r="671" ht="16.5" customHeight="1">
      <c r="G671" s="245"/>
    </row>
    <row r="672" ht="16.5" customHeight="1">
      <c r="G672" s="245"/>
    </row>
    <row r="673" ht="16.5" customHeight="1">
      <c r="G673" s="245"/>
    </row>
    <row r="674" ht="16.5" customHeight="1">
      <c r="G674" s="245"/>
    </row>
    <row r="675" ht="16.5" customHeight="1">
      <c r="G675" s="245"/>
    </row>
    <row r="676" ht="16.5" customHeight="1">
      <c r="G676" s="245"/>
    </row>
    <row r="677" ht="16.5" customHeight="1">
      <c r="G677" s="245"/>
    </row>
    <row r="678" ht="16.5" customHeight="1">
      <c r="G678" s="245"/>
    </row>
    <row r="679" ht="16.5" customHeight="1">
      <c r="G679" s="245"/>
    </row>
    <row r="680" ht="16.5" customHeight="1">
      <c r="G680" s="245"/>
    </row>
    <row r="681" ht="16.5" customHeight="1">
      <c r="G681" s="245"/>
    </row>
    <row r="682" ht="16.5" customHeight="1">
      <c r="G682" s="245"/>
    </row>
    <row r="683" ht="16.5" customHeight="1">
      <c r="G683" s="245"/>
    </row>
    <row r="684" ht="16.5" customHeight="1">
      <c r="G684" s="245"/>
    </row>
    <row r="685" ht="16.5" customHeight="1">
      <c r="G685" s="245"/>
    </row>
    <row r="686" ht="16.5" customHeight="1">
      <c r="G686" s="245"/>
    </row>
    <row r="687" ht="16.5" customHeight="1">
      <c r="G687" s="245"/>
    </row>
    <row r="688" ht="16.5" customHeight="1">
      <c r="G688" s="245"/>
    </row>
    <row r="689" ht="16.5" customHeight="1">
      <c r="G689" s="245"/>
    </row>
    <row r="690" ht="16.5" customHeight="1">
      <c r="G690" s="245"/>
    </row>
    <row r="691" ht="16.5" customHeight="1">
      <c r="G691" s="245"/>
    </row>
    <row r="692" ht="16.5" customHeight="1">
      <c r="G692" s="245"/>
    </row>
    <row r="693" ht="16.5" customHeight="1">
      <c r="G693" s="245"/>
    </row>
    <row r="694" ht="16.5" customHeight="1">
      <c r="G694" s="245"/>
    </row>
    <row r="695" ht="16.5" customHeight="1">
      <c r="G695" s="245"/>
    </row>
    <row r="696" ht="16.5" customHeight="1">
      <c r="G696" s="245"/>
    </row>
    <row r="697" ht="16.5" customHeight="1">
      <c r="G697" s="245"/>
    </row>
    <row r="698" ht="16.5" customHeight="1">
      <c r="G698" s="245"/>
    </row>
    <row r="699" ht="16.5" customHeight="1">
      <c r="G699" s="245"/>
    </row>
    <row r="700" ht="16.5" customHeight="1">
      <c r="G700" s="245"/>
    </row>
    <row r="701" ht="16.5" customHeight="1">
      <c r="G701" s="245"/>
    </row>
    <row r="702" ht="16.5" customHeight="1">
      <c r="G702" s="245"/>
    </row>
    <row r="703" ht="16.5" customHeight="1">
      <c r="G703" s="245"/>
    </row>
    <row r="704" ht="16.5" customHeight="1">
      <c r="G704" s="245"/>
    </row>
    <row r="705" ht="16.5" customHeight="1">
      <c r="G705" s="245"/>
    </row>
    <row r="706" ht="16.5" customHeight="1">
      <c r="G706" s="245"/>
    </row>
    <row r="707" ht="16.5" customHeight="1">
      <c r="G707" s="245"/>
    </row>
    <row r="708" ht="16.5" customHeight="1">
      <c r="G708" s="245"/>
    </row>
    <row r="709" ht="16.5" customHeight="1">
      <c r="G709" s="245"/>
    </row>
    <row r="710" ht="16.5" customHeight="1">
      <c r="G710" s="245"/>
    </row>
    <row r="711" ht="16.5" customHeight="1">
      <c r="G711" s="245"/>
    </row>
    <row r="712" ht="16.5" customHeight="1">
      <c r="G712" s="245"/>
    </row>
    <row r="713" ht="16.5" customHeight="1">
      <c r="G713" s="245"/>
    </row>
    <row r="714" ht="16.5" customHeight="1">
      <c r="G714" s="245"/>
    </row>
    <row r="715" ht="16.5" customHeight="1">
      <c r="G715" s="245"/>
    </row>
    <row r="716" ht="16.5" customHeight="1">
      <c r="G716" s="245"/>
    </row>
    <row r="717" ht="16.5" customHeight="1">
      <c r="G717" s="245"/>
    </row>
    <row r="718" ht="16.5" customHeight="1">
      <c r="G718" s="245"/>
    </row>
    <row r="719" ht="16.5" customHeight="1">
      <c r="G719" s="245"/>
    </row>
    <row r="720" ht="16.5" customHeight="1">
      <c r="G720" s="245"/>
    </row>
    <row r="721" ht="16.5" customHeight="1">
      <c r="G721" s="245"/>
    </row>
    <row r="722" ht="16.5" customHeight="1">
      <c r="G722" s="245"/>
    </row>
    <row r="723" ht="16.5" customHeight="1">
      <c r="G723" s="245"/>
    </row>
    <row r="724" ht="16.5" customHeight="1">
      <c r="G724" s="245"/>
    </row>
    <row r="725" ht="16.5" customHeight="1">
      <c r="G725" s="245"/>
    </row>
    <row r="726" ht="16.5" customHeight="1">
      <c r="G726" s="245"/>
    </row>
    <row r="727" ht="16.5" customHeight="1">
      <c r="G727" s="245"/>
    </row>
    <row r="728" ht="16.5" customHeight="1">
      <c r="G728" s="245"/>
    </row>
    <row r="729" ht="16.5" customHeight="1">
      <c r="G729" s="245"/>
    </row>
    <row r="730" ht="16.5" customHeight="1">
      <c r="G730" s="245"/>
    </row>
    <row r="731" ht="16.5" customHeight="1">
      <c r="G731" s="245"/>
    </row>
    <row r="732" ht="16.5" customHeight="1">
      <c r="G732" s="245"/>
    </row>
    <row r="733" ht="16.5" customHeight="1">
      <c r="G733" s="245"/>
    </row>
    <row r="734" ht="16.5" customHeight="1">
      <c r="G734" s="245"/>
    </row>
    <row r="735" ht="16.5" customHeight="1">
      <c r="G735" s="245"/>
    </row>
    <row r="736" ht="16.5" customHeight="1">
      <c r="G736" s="245"/>
    </row>
    <row r="737" ht="16.5" customHeight="1">
      <c r="G737" s="245"/>
    </row>
    <row r="738" ht="16.5" customHeight="1">
      <c r="G738" s="245"/>
    </row>
    <row r="739" ht="16.5" customHeight="1">
      <c r="G739" s="245"/>
    </row>
    <row r="740" ht="16.5" customHeight="1">
      <c r="G740" s="245"/>
    </row>
    <row r="741" ht="16.5" customHeight="1">
      <c r="G741" s="245"/>
    </row>
    <row r="742" ht="16.5" customHeight="1">
      <c r="G742" s="245"/>
    </row>
    <row r="743" ht="16.5" customHeight="1">
      <c r="G743" s="245"/>
    </row>
    <row r="744" ht="16.5" customHeight="1">
      <c r="G744" s="245"/>
    </row>
    <row r="745" ht="16.5" customHeight="1">
      <c r="G745" s="245"/>
    </row>
    <row r="746" ht="16.5" customHeight="1">
      <c r="G746" s="245"/>
    </row>
    <row r="747" ht="16.5" customHeight="1">
      <c r="G747" s="245"/>
    </row>
    <row r="748" ht="16.5" customHeight="1">
      <c r="G748" s="245"/>
    </row>
    <row r="749" ht="16.5" customHeight="1">
      <c r="G749" s="245"/>
    </row>
    <row r="750" ht="16.5" customHeight="1">
      <c r="G750" s="245"/>
    </row>
    <row r="751" ht="16.5" customHeight="1">
      <c r="G751" s="245"/>
    </row>
    <row r="752" ht="16.5" customHeight="1">
      <c r="G752" s="245"/>
    </row>
    <row r="753" ht="16.5" customHeight="1">
      <c r="G753" s="245"/>
    </row>
    <row r="754" ht="16.5" customHeight="1">
      <c r="G754" s="245"/>
    </row>
    <row r="755" ht="16.5" customHeight="1">
      <c r="G755" s="245"/>
    </row>
    <row r="756" ht="16.5" customHeight="1">
      <c r="G756" s="245"/>
    </row>
    <row r="757" ht="16.5" customHeight="1">
      <c r="G757" s="245"/>
    </row>
    <row r="758" ht="16.5" customHeight="1">
      <c r="G758" s="245"/>
    </row>
    <row r="759" ht="16.5" customHeight="1">
      <c r="G759" s="245"/>
    </row>
    <row r="760" ht="16.5" customHeight="1">
      <c r="G760" s="245"/>
    </row>
    <row r="761" ht="16.5" customHeight="1">
      <c r="G761" s="245"/>
    </row>
    <row r="762" ht="16.5" customHeight="1">
      <c r="G762" s="245"/>
    </row>
    <row r="763" ht="16.5" customHeight="1">
      <c r="G763" s="245"/>
    </row>
    <row r="764" ht="16.5" customHeight="1">
      <c r="G764" s="245"/>
    </row>
    <row r="765" ht="16.5" customHeight="1">
      <c r="G765" s="245"/>
    </row>
    <row r="766" ht="16.5" customHeight="1">
      <c r="G766" s="245"/>
    </row>
    <row r="767" ht="16.5" customHeight="1">
      <c r="G767" s="245"/>
    </row>
    <row r="768" ht="16.5" customHeight="1">
      <c r="G768" s="245"/>
    </row>
    <row r="769" ht="16.5" customHeight="1">
      <c r="G769" s="245"/>
    </row>
    <row r="770" ht="16.5" customHeight="1">
      <c r="G770" s="245"/>
    </row>
    <row r="771" ht="16.5" customHeight="1">
      <c r="G771" s="245"/>
    </row>
    <row r="772" ht="16.5" customHeight="1">
      <c r="G772" s="245"/>
    </row>
    <row r="773" ht="16.5" customHeight="1">
      <c r="G773" s="245"/>
    </row>
    <row r="774" ht="16.5" customHeight="1">
      <c r="G774" s="245"/>
    </row>
    <row r="775" ht="16.5" customHeight="1">
      <c r="G775" s="245"/>
    </row>
    <row r="776" ht="16.5" customHeight="1">
      <c r="G776" s="245"/>
    </row>
    <row r="777" ht="16.5" customHeight="1">
      <c r="G777" s="245"/>
    </row>
    <row r="778" ht="16.5" customHeight="1">
      <c r="G778" s="245"/>
    </row>
    <row r="779" ht="16.5" customHeight="1">
      <c r="G779" s="245"/>
    </row>
    <row r="780" ht="16.5" customHeight="1">
      <c r="G780" s="245"/>
    </row>
    <row r="781" ht="16.5" customHeight="1">
      <c r="G781" s="245"/>
    </row>
    <row r="782" ht="16.5" customHeight="1">
      <c r="G782" s="245"/>
    </row>
    <row r="783" ht="16.5" customHeight="1">
      <c r="G783" s="245"/>
    </row>
    <row r="784" ht="16.5" customHeight="1">
      <c r="G784" s="245"/>
    </row>
    <row r="785" ht="16.5" customHeight="1">
      <c r="G785" s="245"/>
    </row>
    <row r="786" ht="16.5" customHeight="1">
      <c r="G786" s="245"/>
    </row>
    <row r="787" ht="16.5" customHeight="1">
      <c r="G787" s="245"/>
    </row>
    <row r="788" ht="16.5" customHeight="1">
      <c r="G788" s="245"/>
    </row>
    <row r="789" ht="16.5" customHeight="1">
      <c r="G789" s="245"/>
    </row>
    <row r="790" ht="16.5" customHeight="1">
      <c r="G790" s="245"/>
    </row>
    <row r="791" ht="16.5" customHeight="1">
      <c r="G791" s="245"/>
    </row>
    <row r="792" ht="16.5" customHeight="1">
      <c r="G792" s="245"/>
    </row>
    <row r="793" ht="16.5" customHeight="1">
      <c r="G793" s="245"/>
    </row>
    <row r="794" ht="16.5" customHeight="1">
      <c r="G794" s="245"/>
    </row>
    <row r="795" ht="16.5" customHeight="1">
      <c r="G795" s="245"/>
    </row>
    <row r="796" ht="16.5" customHeight="1">
      <c r="G796" s="245"/>
    </row>
    <row r="797" ht="16.5" customHeight="1">
      <c r="G797" s="245"/>
    </row>
    <row r="798" ht="16.5" customHeight="1">
      <c r="G798" s="245"/>
    </row>
    <row r="799" ht="16.5" customHeight="1">
      <c r="G799" s="245"/>
    </row>
    <row r="800" ht="16.5" customHeight="1">
      <c r="G800" s="245"/>
    </row>
    <row r="801" ht="16.5" customHeight="1">
      <c r="G801" s="245"/>
    </row>
    <row r="802" ht="16.5" customHeight="1">
      <c r="G802" s="245"/>
    </row>
    <row r="803" ht="16.5" customHeight="1">
      <c r="G803" s="245"/>
    </row>
    <row r="804" ht="16.5" customHeight="1">
      <c r="G804" s="245"/>
    </row>
    <row r="805" ht="16.5" customHeight="1">
      <c r="G805" s="245"/>
    </row>
    <row r="806" ht="16.5" customHeight="1">
      <c r="G806" s="245"/>
    </row>
    <row r="807" ht="16.5" customHeight="1">
      <c r="G807" s="245"/>
    </row>
    <row r="808" ht="16.5" customHeight="1">
      <c r="G808" s="245"/>
    </row>
    <row r="809" ht="16.5" customHeight="1">
      <c r="G809" s="245"/>
    </row>
    <row r="810" ht="16.5" customHeight="1">
      <c r="G810" s="245"/>
    </row>
    <row r="811" ht="16.5" customHeight="1">
      <c r="G811" s="245"/>
    </row>
    <row r="812" ht="16.5" customHeight="1">
      <c r="G812" s="245"/>
    </row>
    <row r="813" ht="16.5" customHeight="1">
      <c r="G813" s="245"/>
    </row>
    <row r="814" ht="16.5" customHeight="1">
      <c r="G814" s="245"/>
    </row>
    <row r="815" ht="16.5" customHeight="1">
      <c r="G815" s="245"/>
    </row>
    <row r="816" ht="16.5" customHeight="1">
      <c r="G816" s="245"/>
    </row>
    <row r="817" ht="16.5" customHeight="1">
      <c r="G817" s="245"/>
    </row>
    <row r="818" ht="16.5" customHeight="1">
      <c r="G818" s="245"/>
    </row>
    <row r="819" ht="16.5" customHeight="1">
      <c r="G819" s="245"/>
    </row>
    <row r="820" ht="16.5" customHeight="1">
      <c r="G820" s="245"/>
    </row>
    <row r="821" ht="16.5" customHeight="1">
      <c r="G821" s="245"/>
    </row>
    <row r="822" ht="16.5" customHeight="1">
      <c r="G822" s="245"/>
    </row>
    <row r="823" ht="16.5" customHeight="1">
      <c r="G823" s="245"/>
    </row>
    <row r="824" ht="16.5" customHeight="1">
      <c r="G824" s="245"/>
    </row>
    <row r="825" ht="16.5" customHeight="1">
      <c r="G825" s="245"/>
    </row>
    <row r="826" ht="16.5" customHeight="1">
      <c r="G826" s="245"/>
    </row>
    <row r="827" ht="16.5" customHeight="1">
      <c r="G827" s="245"/>
    </row>
    <row r="828" ht="16.5" customHeight="1">
      <c r="G828" s="245"/>
    </row>
    <row r="829" ht="16.5" customHeight="1">
      <c r="G829" s="245"/>
    </row>
    <row r="830" ht="16.5" customHeight="1">
      <c r="G830" s="245"/>
    </row>
    <row r="831" ht="16.5" customHeight="1">
      <c r="G831" s="245"/>
    </row>
    <row r="832" ht="16.5" customHeight="1">
      <c r="G832" s="245"/>
    </row>
    <row r="833" ht="16.5" customHeight="1">
      <c r="G833" s="245"/>
    </row>
    <row r="834" ht="16.5" customHeight="1">
      <c r="G834" s="245"/>
    </row>
    <row r="835" ht="16.5" customHeight="1">
      <c r="G835" s="245"/>
    </row>
    <row r="836" ht="16.5" customHeight="1">
      <c r="G836" s="245"/>
    </row>
    <row r="837" ht="16.5" customHeight="1">
      <c r="G837" s="245"/>
    </row>
    <row r="838" ht="16.5" customHeight="1">
      <c r="G838" s="245"/>
    </row>
    <row r="839" ht="16.5" customHeight="1">
      <c r="G839" s="245"/>
    </row>
    <row r="840" ht="16.5" customHeight="1">
      <c r="G840" s="245"/>
    </row>
    <row r="841" ht="16.5" customHeight="1">
      <c r="G841" s="245"/>
    </row>
    <row r="842" ht="16.5" customHeight="1">
      <c r="G842" s="245"/>
    </row>
    <row r="843" ht="16.5" customHeight="1">
      <c r="G843" s="245"/>
    </row>
    <row r="844" ht="16.5" customHeight="1">
      <c r="G844" s="245"/>
    </row>
    <row r="845" ht="16.5" customHeight="1">
      <c r="G845" s="245"/>
    </row>
    <row r="846" ht="16.5" customHeight="1">
      <c r="G846" s="245"/>
    </row>
    <row r="847" ht="16.5" customHeight="1">
      <c r="G847" s="245"/>
    </row>
    <row r="848" ht="16.5" customHeight="1">
      <c r="G848" s="245"/>
    </row>
    <row r="849" ht="16.5" customHeight="1">
      <c r="G849" s="245"/>
    </row>
    <row r="850" ht="16.5" customHeight="1">
      <c r="G850" s="245"/>
    </row>
    <row r="851" ht="16.5" customHeight="1">
      <c r="G851" s="245"/>
    </row>
    <row r="852" ht="16.5" customHeight="1">
      <c r="G852" s="245"/>
    </row>
    <row r="853" ht="16.5" customHeight="1">
      <c r="G853" s="245"/>
    </row>
    <row r="854" ht="16.5" customHeight="1">
      <c r="G854" s="245"/>
    </row>
    <row r="855" ht="16.5" customHeight="1">
      <c r="G855" s="245"/>
    </row>
    <row r="856" ht="16.5" customHeight="1">
      <c r="G856" s="245"/>
    </row>
    <row r="857" ht="16.5" customHeight="1">
      <c r="G857" s="245"/>
    </row>
    <row r="858" ht="16.5" customHeight="1">
      <c r="G858" s="245"/>
    </row>
    <row r="859" ht="16.5" customHeight="1">
      <c r="G859" s="245"/>
    </row>
    <row r="860" ht="16.5" customHeight="1">
      <c r="G860" s="245"/>
    </row>
    <row r="861" ht="16.5" customHeight="1">
      <c r="G861" s="245"/>
    </row>
    <row r="862" ht="16.5" customHeight="1">
      <c r="G862" s="245"/>
    </row>
    <row r="863" ht="16.5" customHeight="1">
      <c r="G863" s="245"/>
    </row>
    <row r="864" ht="16.5" customHeight="1">
      <c r="G864" s="245"/>
    </row>
    <row r="865" ht="16.5" customHeight="1">
      <c r="G865" s="245"/>
    </row>
    <row r="866" ht="16.5" customHeight="1">
      <c r="G866" s="245"/>
    </row>
    <row r="867" ht="16.5" customHeight="1">
      <c r="G867" s="245"/>
    </row>
    <row r="868" ht="16.5" customHeight="1">
      <c r="G868" s="245"/>
    </row>
    <row r="869" ht="16.5" customHeight="1">
      <c r="G869" s="245"/>
    </row>
    <row r="870" ht="16.5" customHeight="1">
      <c r="G870" s="245"/>
    </row>
    <row r="871" ht="16.5" customHeight="1">
      <c r="G871" s="245"/>
    </row>
    <row r="872" ht="16.5" customHeight="1">
      <c r="G872" s="245"/>
    </row>
    <row r="873" ht="16.5" customHeight="1">
      <c r="G873" s="245"/>
    </row>
    <row r="874" ht="16.5" customHeight="1">
      <c r="G874" s="245"/>
    </row>
    <row r="875" ht="16.5" customHeight="1">
      <c r="G875" s="245"/>
    </row>
    <row r="876" ht="16.5" customHeight="1">
      <c r="G876" s="245"/>
    </row>
    <row r="877" ht="16.5" customHeight="1">
      <c r="G877" s="245"/>
    </row>
    <row r="878" ht="16.5" customHeight="1">
      <c r="G878" s="245"/>
    </row>
    <row r="879" ht="16.5" customHeight="1">
      <c r="G879" s="245"/>
    </row>
    <row r="880" ht="16.5" customHeight="1">
      <c r="G880" s="245"/>
    </row>
    <row r="881" ht="16.5" customHeight="1">
      <c r="G881" s="245"/>
    </row>
    <row r="882" ht="16.5" customHeight="1">
      <c r="G882" s="245"/>
    </row>
    <row r="883" ht="16.5" customHeight="1">
      <c r="G883" s="245"/>
    </row>
    <row r="884" ht="16.5" customHeight="1">
      <c r="G884" s="245"/>
    </row>
    <row r="885" ht="16.5" customHeight="1">
      <c r="G885" s="245"/>
    </row>
    <row r="886" ht="16.5" customHeight="1">
      <c r="G886" s="245"/>
    </row>
    <row r="887" ht="16.5" customHeight="1">
      <c r="G887" s="245"/>
    </row>
    <row r="888" ht="16.5" customHeight="1">
      <c r="G888" s="245"/>
    </row>
    <row r="889" ht="16.5" customHeight="1">
      <c r="G889" s="245"/>
    </row>
    <row r="890" ht="16.5" customHeight="1">
      <c r="G890" s="245"/>
    </row>
    <row r="891" ht="16.5" customHeight="1">
      <c r="G891" s="245"/>
    </row>
    <row r="892" ht="16.5" customHeight="1">
      <c r="G892" s="245"/>
    </row>
    <row r="893" ht="16.5" customHeight="1">
      <c r="G893" s="245"/>
    </row>
    <row r="894" ht="16.5" customHeight="1">
      <c r="G894" s="245"/>
    </row>
    <row r="895" ht="16.5" customHeight="1">
      <c r="G895" s="245"/>
    </row>
    <row r="896" ht="16.5" customHeight="1">
      <c r="G896" s="245"/>
    </row>
    <row r="897" ht="16.5" customHeight="1">
      <c r="G897" s="245"/>
    </row>
    <row r="898" ht="16.5" customHeight="1">
      <c r="G898" s="245"/>
    </row>
    <row r="899" ht="16.5" customHeight="1">
      <c r="G899" s="245"/>
    </row>
    <row r="900" ht="16.5" customHeight="1">
      <c r="G900" s="245"/>
    </row>
    <row r="901" ht="16.5" customHeight="1">
      <c r="G901" s="245"/>
    </row>
    <row r="902" ht="16.5" customHeight="1">
      <c r="G902" s="245"/>
    </row>
    <row r="903" ht="16.5" customHeight="1">
      <c r="G903" s="245"/>
    </row>
    <row r="904" ht="16.5" customHeight="1">
      <c r="G904" s="245"/>
    </row>
    <row r="905" ht="16.5" customHeight="1">
      <c r="G905" s="245"/>
    </row>
    <row r="906" ht="16.5" customHeight="1">
      <c r="G906" s="245"/>
    </row>
    <row r="907" ht="16.5" customHeight="1">
      <c r="G907" s="245"/>
    </row>
    <row r="908" ht="16.5" customHeight="1">
      <c r="G908" s="245"/>
    </row>
    <row r="909" ht="16.5" customHeight="1">
      <c r="G909" s="245"/>
    </row>
    <row r="910" ht="16.5" customHeight="1">
      <c r="G910" s="245"/>
    </row>
    <row r="911" ht="16.5" customHeight="1">
      <c r="G911" s="245"/>
    </row>
    <row r="912" ht="16.5" customHeight="1">
      <c r="G912" s="245"/>
    </row>
    <row r="913" ht="16.5" customHeight="1">
      <c r="G913" s="245"/>
    </row>
    <row r="914" ht="16.5" customHeight="1">
      <c r="G914" s="245"/>
    </row>
    <row r="915" ht="16.5" customHeight="1">
      <c r="G915" s="245"/>
    </row>
    <row r="916" ht="16.5" customHeight="1">
      <c r="G916" s="245"/>
    </row>
    <row r="917" ht="16.5" customHeight="1">
      <c r="G917" s="245"/>
    </row>
    <row r="918" ht="16.5" customHeight="1">
      <c r="G918" s="245"/>
    </row>
    <row r="919" ht="16.5" customHeight="1">
      <c r="G919" s="245"/>
    </row>
    <row r="920" ht="16.5" customHeight="1">
      <c r="G920" s="245"/>
    </row>
    <row r="921" ht="16.5" customHeight="1">
      <c r="G921" s="245"/>
    </row>
    <row r="922" ht="16.5" customHeight="1">
      <c r="G922" s="245"/>
    </row>
    <row r="923" ht="16.5" customHeight="1">
      <c r="G923" s="245"/>
    </row>
    <row r="924" ht="16.5" customHeight="1">
      <c r="G924" s="245"/>
    </row>
    <row r="925" ht="16.5" customHeight="1">
      <c r="G925" s="245"/>
    </row>
    <row r="926" ht="16.5" customHeight="1">
      <c r="G926" s="245"/>
    </row>
    <row r="927" ht="16.5" customHeight="1">
      <c r="G927" s="245"/>
    </row>
    <row r="928" ht="16.5" customHeight="1">
      <c r="G928" s="245"/>
    </row>
    <row r="929" ht="16.5" customHeight="1">
      <c r="G929" s="245"/>
    </row>
    <row r="930" ht="16.5" customHeight="1">
      <c r="G930" s="245"/>
    </row>
    <row r="931" ht="16.5" customHeight="1">
      <c r="G931" s="245"/>
    </row>
    <row r="932" ht="16.5" customHeight="1">
      <c r="G932" s="245"/>
    </row>
    <row r="933" ht="16.5" customHeight="1">
      <c r="G933" s="245"/>
    </row>
    <row r="934" ht="16.5" customHeight="1">
      <c r="G934" s="245"/>
    </row>
    <row r="935" ht="16.5" customHeight="1">
      <c r="G935" s="245"/>
    </row>
    <row r="936" ht="16.5" customHeight="1">
      <c r="G936" s="245"/>
    </row>
    <row r="937" ht="16.5" customHeight="1">
      <c r="G937" s="245"/>
    </row>
    <row r="938" ht="16.5" customHeight="1">
      <c r="G938" s="245"/>
    </row>
    <row r="939" ht="16.5" customHeight="1">
      <c r="G939" s="245"/>
    </row>
    <row r="940" ht="16.5" customHeight="1">
      <c r="G940" s="245"/>
    </row>
    <row r="941" ht="16.5" customHeight="1">
      <c r="G941" s="245"/>
    </row>
    <row r="942" ht="16.5" customHeight="1">
      <c r="G942" s="245"/>
    </row>
    <row r="943" ht="16.5" customHeight="1">
      <c r="G943" s="245"/>
    </row>
    <row r="944" ht="16.5" customHeight="1">
      <c r="G944" s="245"/>
    </row>
    <row r="945" ht="16.5" customHeight="1">
      <c r="G945" s="245"/>
    </row>
    <row r="946" ht="16.5" customHeight="1">
      <c r="G946" s="245"/>
    </row>
    <row r="947" ht="16.5" customHeight="1">
      <c r="G947" s="245"/>
    </row>
    <row r="948" ht="16.5" customHeight="1">
      <c r="G948" s="245"/>
    </row>
    <row r="949" ht="16.5" customHeight="1">
      <c r="G949" s="245"/>
    </row>
    <row r="950" ht="16.5" customHeight="1">
      <c r="G950" s="245"/>
    </row>
    <row r="951" ht="16.5" customHeight="1">
      <c r="G951" s="245"/>
    </row>
    <row r="952" ht="16.5" customHeight="1">
      <c r="G952" s="245"/>
    </row>
    <row r="953" ht="16.5" customHeight="1">
      <c r="G953" s="245"/>
    </row>
    <row r="954" ht="16.5" customHeight="1">
      <c r="G954" s="245"/>
    </row>
    <row r="955" ht="16.5" customHeight="1">
      <c r="G955" s="245"/>
    </row>
    <row r="956" ht="16.5" customHeight="1">
      <c r="G956" s="245"/>
    </row>
    <row r="957" ht="16.5" customHeight="1">
      <c r="G957" s="245"/>
    </row>
    <row r="958" ht="16.5" customHeight="1">
      <c r="G958" s="245"/>
    </row>
    <row r="959" ht="16.5" customHeight="1">
      <c r="G959" s="245"/>
    </row>
    <row r="960" ht="16.5" customHeight="1">
      <c r="G960" s="245"/>
    </row>
    <row r="961" ht="16.5" customHeight="1">
      <c r="G961" s="245"/>
    </row>
    <row r="962" ht="16.5" customHeight="1">
      <c r="G962" s="245"/>
    </row>
    <row r="963" ht="16.5" customHeight="1">
      <c r="G963" s="245"/>
    </row>
    <row r="964" ht="16.5" customHeight="1">
      <c r="G964" s="245"/>
    </row>
    <row r="965" ht="16.5" customHeight="1">
      <c r="G965" s="245"/>
    </row>
    <row r="966" ht="16.5" customHeight="1">
      <c r="G966" s="245"/>
    </row>
    <row r="967" ht="16.5" customHeight="1">
      <c r="G967" s="245"/>
    </row>
    <row r="968" ht="16.5" customHeight="1">
      <c r="G968" s="245"/>
    </row>
    <row r="969" ht="16.5" customHeight="1">
      <c r="G969" s="245"/>
    </row>
    <row r="970" ht="16.5" customHeight="1">
      <c r="G970" s="245"/>
    </row>
    <row r="971" ht="16.5" customHeight="1">
      <c r="G971" s="245"/>
    </row>
    <row r="972" ht="16.5" customHeight="1">
      <c r="G972" s="245"/>
    </row>
    <row r="973" ht="16.5" customHeight="1">
      <c r="G973" s="245"/>
    </row>
    <row r="974" ht="16.5" customHeight="1">
      <c r="G974" s="245"/>
    </row>
    <row r="975" ht="16.5" customHeight="1">
      <c r="G975" s="245"/>
    </row>
    <row r="976" ht="16.5" customHeight="1">
      <c r="G976" s="245"/>
    </row>
    <row r="977" ht="16.5" customHeight="1">
      <c r="G977" s="245"/>
    </row>
    <row r="978" ht="16.5" customHeight="1">
      <c r="G978" s="245"/>
    </row>
    <row r="979" ht="16.5" customHeight="1">
      <c r="G979" s="245"/>
    </row>
    <row r="980" ht="16.5" customHeight="1">
      <c r="G980" s="245"/>
    </row>
    <row r="981" ht="16.5" customHeight="1">
      <c r="G981" s="245"/>
    </row>
    <row r="982" ht="16.5" customHeight="1">
      <c r="G982" s="245"/>
    </row>
    <row r="983" ht="16.5" customHeight="1">
      <c r="G983" s="245"/>
    </row>
    <row r="984" ht="16.5" customHeight="1">
      <c r="G984" s="245"/>
    </row>
    <row r="985" ht="16.5" customHeight="1">
      <c r="G985" s="245"/>
    </row>
    <row r="986" ht="16.5" customHeight="1">
      <c r="G986" s="245"/>
    </row>
    <row r="987" ht="16.5" customHeight="1">
      <c r="G987" s="245"/>
    </row>
    <row r="988" ht="16.5" customHeight="1">
      <c r="G988" s="245"/>
    </row>
    <row r="989" ht="16.5" customHeight="1">
      <c r="G989" s="245"/>
    </row>
    <row r="990" ht="16.5" customHeight="1">
      <c r="G990" s="245"/>
    </row>
    <row r="991" ht="16.5" customHeight="1">
      <c r="G991" s="245"/>
    </row>
    <row r="992" ht="16.5" customHeight="1">
      <c r="G992" s="245"/>
    </row>
    <row r="993" ht="16.5" customHeight="1">
      <c r="G993" s="245"/>
    </row>
    <row r="994" ht="16.5" customHeight="1">
      <c r="G994" s="245"/>
    </row>
    <row r="995" ht="16.5" customHeight="1">
      <c r="G995" s="245"/>
    </row>
    <row r="996" ht="16.5" customHeight="1">
      <c r="G996" s="245"/>
    </row>
    <row r="997" ht="16.5" customHeight="1">
      <c r="G997" s="245"/>
    </row>
    <row r="998" ht="16.5" customHeight="1">
      <c r="G998" s="245"/>
    </row>
    <row r="999" ht="16.5" customHeight="1">
      <c r="G999" s="245"/>
    </row>
    <row r="1000" ht="16.5" customHeight="1">
      <c r="G1000" s="245"/>
    </row>
    <row r="1001" ht="16.5" customHeight="1">
      <c r="G1001" s="245"/>
    </row>
    <row r="1002" ht="16.5" customHeight="1">
      <c r="G1002" s="245"/>
    </row>
    <row r="1003" ht="16.5" customHeight="1">
      <c r="G1003" s="245"/>
    </row>
    <row r="1004" ht="16.5" customHeight="1">
      <c r="G1004" s="245"/>
    </row>
    <row r="1005" ht="16.5" customHeight="1">
      <c r="G1005" s="245"/>
    </row>
    <row r="1006" ht="16.5" customHeight="1">
      <c r="G1006" s="245"/>
    </row>
    <row r="1007" ht="16.5" customHeight="1">
      <c r="G1007" s="245"/>
    </row>
    <row r="1008" ht="16.5" customHeight="1">
      <c r="G1008" s="245"/>
    </row>
    <row r="1009" ht="16.5" customHeight="1">
      <c r="G1009" s="245"/>
    </row>
    <row r="1010" ht="16.5" customHeight="1">
      <c r="G1010" s="245"/>
    </row>
    <row r="1011" ht="16.5" customHeight="1">
      <c r="G1011" s="245"/>
    </row>
    <row r="1012" ht="16.5" customHeight="1">
      <c r="G1012" s="245"/>
    </row>
    <row r="1013" ht="16.5" customHeight="1">
      <c r="G1013" s="245"/>
    </row>
    <row r="1014" ht="16.5" customHeight="1">
      <c r="G1014" s="245"/>
    </row>
    <row r="1015" ht="16.5" customHeight="1">
      <c r="G1015" s="245"/>
    </row>
    <row r="1016" ht="16.5" customHeight="1">
      <c r="G1016" s="245"/>
    </row>
    <row r="1017" ht="16.5" customHeight="1">
      <c r="G1017" s="245"/>
    </row>
    <row r="1018" ht="16.5" customHeight="1">
      <c r="G1018" s="245"/>
    </row>
    <row r="1019" ht="16.5" customHeight="1">
      <c r="G1019" s="245"/>
    </row>
    <row r="1020" ht="16.5" customHeight="1">
      <c r="G1020" s="245"/>
    </row>
    <row r="1021" ht="16.5" customHeight="1">
      <c r="G1021" s="245"/>
    </row>
    <row r="1022" ht="16.5" customHeight="1">
      <c r="G1022" s="245"/>
    </row>
    <row r="1023" ht="16.5" customHeight="1">
      <c r="G1023" s="245"/>
    </row>
    <row r="1024" ht="16.5" customHeight="1">
      <c r="G1024" s="245"/>
    </row>
    <row r="1025" ht="16.5" customHeight="1">
      <c r="G1025" s="245"/>
    </row>
    <row r="1026" ht="16.5" customHeight="1">
      <c r="G1026" s="245"/>
    </row>
    <row r="1027" ht="16.5" customHeight="1">
      <c r="G1027" s="245"/>
    </row>
    <row r="1028" ht="16.5" customHeight="1">
      <c r="G1028" s="245"/>
    </row>
  </sheetData>
  <mergeCells count="1">
    <mergeCell ref="H26:K33"/>
  </mergeCells>
  <hyperlinks>
    <hyperlink r:id="rId1" ref="B52"/>
  </hyperlinks>
  <printOptions/>
  <pageMargins bottom="0.75" footer="0.0" header="0.0" left="0.7" right="0.7" top="0.75"/>
  <pageSetup orientation="landscape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4" width="14.44"/>
    <col customWidth="1" min="5" max="5" width="21.89"/>
    <col customWidth="1" min="6" max="6" width="20.22"/>
    <col customWidth="1" min="7" max="7" width="11.56"/>
    <col customWidth="1" min="8" max="9" width="6.78"/>
    <col customWidth="1" min="10" max="10" width="18.44"/>
    <col customWidth="1" min="11" max="11" width="14.67"/>
    <col customWidth="1" min="12" max="26" width="6.78"/>
  </cols>
  <sheetData>
    <row r="1" ht="21.0" customHeight="1">
      <c r="A1" s="137" t="s">
        <v>2</v>
      </c>
      <c r="B1" s="160" t="s">
        <v>2938</v>
      </c>
      <c r="C1" s="137" t="s">
        <v>815</v>
      </c>
      <c r="D1" s="137" t="s">
        <v>814</v>
      </c>
      <c r="E1" s="137" t="s">
        <v>816</v>
      </c>
      <c r="F1" s="137" t="s">
        <v>2805</v>
      </c>
      <c r="G1" s="30" t="s">
        <v>1687</v>
      </c>
    </row>
    <row r="2" ht="21.0" customHeight="1">
      <c r="A2" s="142">
        <v>1.0</v>
      </c>
      <c r="B2" s="63" t="s">
        <v>2939</v>
      </c>
      <c r="C2" s="195" t="s">
        <v>82</v>
      </c>
      <c r="D2" s="195" t="s">
        <v>656</v>
      </c>
      <c r="E2" s="246" t="s">
        <v>2940</v>
      </c>
      <c r="F2" s="246" t="s">
        <v>2940</v>
      </c>
      <c r="G2" s="28"/>
    </row>
    <row r="3" ht="21.0" customHeight="1">
      <c r="A3" s="142">
        <v>2.0</v>
      </c>
      <c r="B3" s="143" t="s">
        <v>2941</v>
      </c>
      <c r="C3" s="197" t="s">
        <v>94</v>
      </c>
      <c r="D3" s="195" t="s">
        <v>94</v>
      </c>
      <c r="E3" s="246" t="s">
        <v>2942</v>
      </c>
      <c r="F3" s="246" t="s">
        <v>2942</v>
      </c>
      <c r="G3" s="28"/>
    </row>
    <row r="4" ht="21.0" customHeight="1">
      <c r="A4" s="142">
        <v>3.0</v>
      </c>
      <c r="B4" s="143" t="s">
        <v>2943</v>
      </c>
      <c r="C4" s="195" t="s">
        <v>106</v>
      </c>
      <c r="D4" s="195" t="s">
        <v>2944</v>
      </c>
      <c r="E4" s="246" t="s">
        <v>2945</v>
      </c>
      <c r="F4" s="246" t="s">
        <v>2945</v>
      </c>
      <c r="G4" s="28"/>
    </row>
    <row r="5" ht="21.0" customHeight="1">
      <c r="A5" s="142">
        <v>4.0</v>
      </c>
      <c r="B5" s="143" t="s">
        <v>2946</v>
      </c>
      <c r="C5" s="195" t="s">
        <v>118</v>
      </c>
      <c r="D5" s="195" t="s">
        <v>118</v>
      </c>
      <c r="E5" s="246" t="s">
        <v>2947</v>
      </c>
      <c r="F5" s="246" t="s">
        <v>2947</v>
      </c>
      <c r="G5" s="28"/>
    </row>
    <row r="6" ht="21.0" customHeight="1">
      <c r="A6" s="142">
        <v>5.0</v>
      </c>
      <c r="B6" s="143" t="s">
        <v>2948</v>
      </c>
      <c r="C6" s="195" t="s">
        <v>130</v>
      </c>
      <c r="D6" s="195" t="s">
        <v>2949</v>
      </c>
      <c r="E6" s="246" t="s">
        <v>2950</v>
      </c>
      <c r="F6" s="246" t="s">
        <v>2950</v>
      </c>
      <c r="G6" s="28"/>
    </row>
    <row r="7" ht="21.0" customHeight="1">
      <c r="A7" s="142">
        <v>6.0</v>
      </c>
      <c r="B7" s="139" t="s">
        <v>2951</v>
      </c>
      <c r="C7" s="195" t="s">
        <v>141</v>
      </c>
      <c r="D7" s="195" t="s">
        <v>141</v>
      </c>
      <c r="E7" s="246" t="s">
        <v>2952</v>
      </c>
      <c r="F7" s="246" t="s">
        <v>2952</v>
      </c>
      <c r="G7" s="28"/>
    </row>
    <row r="8" ht="21.0" customHeight="1">
      <c r="A8" s="142">
        <v>7.0</v>
      </c>
      <c r="B8" s="143" t="s">
        <v>2953</v>
      </c>
      <c r="C8" s="195" t="s">
        <v>153</v>
      </c>
      <c r="D8" s="195" t="s">
        <v>2954</v>
      </c>
      <c r="E8" s="246" t="s">
        <v>2955</v>
      </c>
      <c r="F8" s="246" t="s">
        <v>2955</v>
      </c>
      <c r="G8" s="28"/>
    </row>
    <row r="9" ht="21.0" customHeight="1">
      <c r="A9" s="142">
        <v>8.0</v>
      </c>
      <c r="B9" s="143" t="s">
        <v>2956</v>
      </c>
      <c r="C9" s="195" t="s">
        <v>164</v>
      </c>
      <c r="D9" s="195" t="s">
        <v>2957</v>
      </c>
      <c r="E9" s="246" t="s">
        <v>2958</v>
      </c>
      <c r="F9" s="246" t="s">
        <v>2958</v>
      </c>
      <c r="G9" s="28"/>
    </row>
    <row r="10" ht="21.0" customHeight="1">
      <c r="A10" s="142">
        <v>9.0</v>
      </c>
      <c r="B10" s="143" t="s">
        <v>2959</v>
      </c>
      <c r="C10" s="195" t="s">
        <v>176</v>
      </c>
      <c r="D10" s="195" t="s">
        <v>2960</v>
      </c>
      <c r="E10" s="246" t="s">
        <v>2961</v>
      </c>
      <c r="F10" s="246" t="s">
        <v>2961</v>
      </c>
      <c r="G10" s="28"/>
    </row>
    <row r="11" ht="21.0" customHeight="1">
      <c r="A11" s="142">
        <v>10.0</v>
      </c>
      <c r="B11" s="143" t="s">
        <v>2962</v>
      </c>
      <c r="C11" s="195" t="s">
        <v>188</v>
      </c>
      <c r="D11" s="195" t="s">
        <v>2963</v>
      </c>
      <c r="E11" s="246" t="s">
        <v>2964</v>
      </c>
      <c r="F11" s="246" t="s">
        <v>2964</v>
      </c>
      <c r="G11" s="28"/>
    </row>
    <row r="12" ht="21.0" customHeight="1">
      <c r="A12" s="142">
        <v>11.0</v>
      </c>
      <c r="B12" s="143" t="s">
        <v>2965</v>
      </c>
      <c r="C12" s="195" t="s">
        <v>200</v>
      </c>
      <c r="D12" s="195" t="s">
        <v>2966</v>
      </c>
      <c r="E12" s="246" t="s">
        <v>2967</v>
      </c>
      <c r="F12" s="246" t="s">
        <v>2967</v>
      </c>
      <c r="G12" s="28"/>
    </row>
    <row r="13" ht="21.0" customHeight="1">
      <c r="A13" s="142">
        <v>12.0</v>
      </c>
      <c r="B13" s="143" t="s">
        <v>2968</v>
      </c>
      <c r="C13" s="195" t="s">
        <v>211</v>
      </c>
      <c r="D13" s="195" t="s">
        <v>211</v>
      </c>
      <c r="E13" s="246" t="s">
        <v>2969</v>
      </c>
      <c r="F13" s="246" t="s">
        <v>2969</v>
      </c>
      <c r="G13" s="28"/>
    </row>
    <row r="14" ht="21.0" customHeight="1">
      <c r="A14" s="142">
        <v>13.0</v>
      </c>
      <c r="B14" s="62" t="s">
        <v>2970</v>
      </c>
      <c r="C14" s="247" t="s">
        <v>223</v>
      </c>
      <c r="D14" s="65" t="s">
        <v>2971</v>
      </c>
      <c r="E14" s="248" t="s">
        <v>2972</v>
      </c>
      <c r="F14" s="248" t="s">
        <v>2972</v>
      </c>
      <c r="G14" s="28"/>
    </row>
    <row r="15" ht="21.0" customHeight="1">
      <c r="A15" s="142">
        <v>14.0</v>
      </c>
      <c r="B15" s="62" t="s">
        <v>2973</v>
      </c>
      <c r="C15" s="202" t="s">
        <v>235</v>
      </c>
      <c r="D15" s="202" t="s">
        <v>235</v>
      </c>
      <c r="E15" s="248" t="s">
        <v>2974</v>
      </c>
      <c r="F15" s="248" t="s">
        <v>2974</v>
      </c>
      <c r="G15" s="28"/>
    </row>
    <row r="16" ht="21.0" customHeight="1">
      <c r="A16" s="142">
        <v>15.0</v>
      </c>
      <c r="B16" s="62" t="s">
        <v>2975</v>
      </c>
      <c r="C16" s="202" t="s">
        <v>246</v>
      </c>
      <c r="D16" s="202" t="s">
        <v>246</v>
      </c>
      <c r="E16" s="248" t="s">
        <v>2976</v>
      </c>
      <c r="F16" s="248" t="s">
        <v>2976</v>
      </c>
      <c r="G16" s="28"/>
    </row>
    <row r="17" ht="21.0" customHeight="1">
      <c r="A17" s="142">
        <v>16.0</v>
      </c>
      <c r="B17" s="62" t="s">
        <v>2977</v>
      </c>
      <c r="C17" s="202" t="s">
        <v>257</v>
      </c>
      <c r="D17" s="202" t="s">
        <v>2978</v>
      </c>
      <c r="E17" s="248" t="s">
        <v>2979</v>
      </c>
      <c r="F17" s="248" t="s">
        <v>2979</v>
      </c>
      <c r="G17" s="28"/>
    </row>
    <row r="18" ht="21.0" customHeight="1">
      <c r="A18" s="142">
        <v>17.0</v>
      </c>
      <c r="B18" s="249" t="s">
        <v>2980</v>
      </c>
      <c r="C18" s="202" t="s">
        <v>269</v>
      </c>
      <c r="D18" s="202" t="s">
        <v>2981</v>
      </c>
      <c r="E18" s="248" t="s">
        <v>2982</v>
      </c>
      <c r="F18" s="248" t="s">
        <v>2982</v>
      </c>
      <c r="G18" s="28"/>
    </row>
    <row r="19" ht="21.0" customHeight="1">
      <c r="A19" s="142">
        <v>18.0</v>
      </c>
      <c r="B19" s="62" t="s">
        <v>2983</v>
      </c>
      <c r="C19" s="202" t="s">
        <v>281</v>
      </c>
      <c r="D19" s="202" t="s">
        <v>2984</v>
      </c>
      <c r="E19" s="248" t="s">
        <v>2985</v>
      </c>
      <c r="F19" s="248" t="s">
        <v>2985</v>
      </c>
      <c r="G19" s="28"/>
    </row>
    <row r="20" ht="21.0" customHeight="1">
      <c r="A20" s="142">
        <v>19.0</v>
      </c>
      <c r="B20" s="62" t="s">
        <v>2986</v>
      </c>
      <c r="C20" s="202" t="s">
        <v>292</v>
      </c>
      <c r="D20" s="202" t="s">
        <v>292</v>
      </c>
      <c r="E20" s="248" t="s">
        <v>2987</v>
      </c>
      <c r="F20" s="248" t="s">
        <v>2987</v>
      </c>
      <c r="G20" s="28"/>
    </row>
    <row r="21" ht="21.0" customHeight="1">
      <c r="A21" s="142">
        <v>20.0</v>
      </c>
      <c r="B21" s="62" t="s">
        <v>2988</v>
      </c>
      <c r="C21" s="202" t="s">
        <v>302</v>
      </c>
      <c r="D21" s="202" t="s">
        <v>2989</v>
      </c>
      <c r="E21" s="248" t="s">
        <v>2990</v>
      </c>
      <c r="F21" s="248" t="s">
        <v>2990</v>
      </c>
      <c r="G21" s="28"/>
    </row>
    <row r="22" ht="21.0" customHeight="1">
      <c r="A22" s="142">
        <v>21.0</v>
      </c>
      <c r="B22" s="62" t="s">
        <v>2991</v>
      </c>
      <c r="C22" s="202" t="s">
        <v>312</v>
      </c>
      <c r="D22" s="202" t="s">
        <v>2992</v>
      </c>
      <c r="E22" s="248" t="s">
        <v>2993</v>
      </c>
      <c r="F22" s="248" t="s">
        <v>2993</v>
      </c>
      <c r="G22" s="28"/>
    </row>
    <row r="23" ht="21.0" customHeight="1">
      <c r="A23" s="142">
        <v>22.0</v>
      </c>
      <c r="B23" s="62" t="s">
        <v>2994</v>
      </c>
      <c r="C23" s="202" t="s">
        <v>321</v>
      </c>
      <c r="D23" s="202" t="s">
        <v>321</v>
      </c>
      <c r="E23" s="248" t="s">
        <v>2995</v>
      </c>
      <c r="F23" s="248" t="s">
        <v>2995</v>
      </c>
      <c r="G23" s="28"/>
    </row>
    <row r="24" ht="21.0" customHeight="1">
      <c r="A24" s="142">
        <v>23.0</v>
      </c>
      <c r="B24" s="62" t="s">
        <v>2996</v>
      </c>
      <c r="C24" s="202" t="s">
        <v>331</v>
      </c>
      <c r="D24" s="202" t="s">
        <v>2997</v>
      </c>
      <c r="E24" s="248" t="s">
        <v>2998</v>
      </c>
      <c r="F24" s="248" t="s">
        <v>2998</v>
      </c>
      <c r="G24" s="28"/>
    </row>
    <row r="25" ht="21.0" customHeight="1">
      <c r="A25" s="142">
        <v>24.0</v>
      </c>
      <c r="B25" s="62" t="s">
        <v>2999</v>
      </c>
      <c r="C25" s="202" t="s">
        <v>340</v>
      </c>
      <c r="D25" s="202" t="s">
        <v>340</v>
      </c>
      <c r="E25" s="248" t="s">
        <v>3000</v>
      </c>
      <c r="F25" s="248" t="s">
        <v>3000</v>
      </c>
      <c r="G25" s="28"/>
    </row>
    <row r="26" ht="21.0" customHeight="1">
      <c r="A26" s="142">
        <v>25.0</v>
      </c>
      <c r="B26" s="62" t="s">
        <v>3001</v>
      </c>
      <c r="C26" s="202" t="s">
        <v>305</v>
      </c>
      <c r="D26" s="202" t="s">
        <v>3002</v>
      </c>
      <c r="E26" s="248" t="s">
        <v>3003</v>
      </c>
      <c r="F26" s="248" t="s">
        <v>3003</v>
      </c>
      <c r="G26" s="28"/>
    </row>
    <row r="27" ht="21.0" customHeight="1">
      <c r="A27" s="142">
        <v>26.0</v>
      </c>
      <c r="B27" s="62" t="s">
        <v>3004</v>
      </c>
      <c r="C27" s="202" t="s">
        <v>355</v>
      </c>
      <c r="D27" s="202" t="s">
        <v>3005</v>
      </c>
      <c r="E27" s="248" t="s">
        <v>3006</v>
      </c>
      <c r="F27" s="248" t="s">
        <v>3006</v>
      </c>
      <c r="G27" s="28"/>
    </row>
    <row r="28" ht="21.0" customHeight="1">
      <c r="A28" s="142">
        <v>27.0</v>
      </c>
      <c r="B28" s="62" t="s">
        <v>3007</v>
      </c>
      <c r="C28" s="202" t="s">
        <v>363</v>
      </c>
      <c r="D28" s="202" t="s">
        <v>3008</v>
      </c>
      <c r="E28" s="248" t="s">
        <v>3009</v>
      </c>
      <c r="F28" s="248" t="s">
        <v>3009</v>
      </c>
      <c r="G28" s="28"/>
    </row>
    <row r="29" ht="21.0" customHeight="1">
      <c r="A29" s="142">
        <v>28.0</v>
      </c>
      <c r="B29" s="62" t="s">
        <v>3010</v>
      </c>
      <c r="C29" s="202" t="s">
        <v>369</v>
      </c>
      <c r="D29" s="202" t="s">
        <v>369</v>
      </c>
      <c r="E29" s="120" t="s">
        <v>3011</v>
      </c>
      <c r="F29" s="120" t="s">
        <v>3011</v>
      </c>
      <c r="G29" s="28"/>
    </row>
    <row r="30" ht="21.0" customHeight="1">
      <c r="A30" s="142">
        <v>29.0</v>
      </c>
      <c r="B30" s="62" t="s">
        <v>3012</v>
      </c>
      <c r="C30" s="202" t="s">
        <v>374</v>
      </c>
      <c r="D30" s="202" t="s">
        <v>3013</v>
      </c>
      <c r="E30" s="120" t="s">
        <v>3014</v>
      </c>
      <c r="F30" s="120" t="s">
        <v>3014</v>
      </c>
      <c r="G30" s="28"/>
    </row>
    <row r="31" ht="21.0" customHeight="1">
      <c r="A31" s="142">
        <v>30.0</v>
      </c>
      <c r="B31" s="120" t="s">
        <v>3015</v>
      </c>
      <c r="C31" s="120" t="s">
        <v>379</v>
      </c>
      <c r="D31" s="120" t="s">
        <v>3016</v>
      </c>
      <c r="E31" s="120" t="s">
        <v>3017</v>
      </c>
      <c r="F31" s="120" t="s">
        <v>3017</v>
      </c>
      <c r="G31" s="28"/>
    </row>
    <row r="32" ht="21.0" customHeight="1">
      <c r="A32" s="142">
        <v>31.0</v>
      </c>
      <c r="B32" s="119" t="s">
        <v>3018</v>
      </c>
      <c r="C32" s="250" t="s">
        <v>3019</v>
      </c>
      <c r="D32" s="120" t="str">
        <f>IFERROR(__xludf.DUMMYFUNCTION("GOOGLETRANSLATE(C32,""auto"")"),"勇士")</f>
        <v>勇士</v>
      </c>
      <c r="E32" s="119" t="s">
        <v>3020</v>
      </c>
      <c r="F32" s="119" t="s">
        <v>3020</v>
      </c>
      <c r="G32" s="251" t="s">
        <v>1777</v>
      </c>
    </row>
    <row r="33" ht="21.0" customHeight="1">
      <c r="A33" s="142">
        <v>32.0</v>
      </c>
      <c r="B33" s="119" t="s">
        <v>3021</v>
      </c>
      <c r="C33" s="250" t="s">
        <v>3022</v>
      </c>
      <c r="D33" s="120" t="str">
        <f>IFERROR(__xludf.DUMMYFUNCTION("GOOGLETRANSLATE(C33,""auto"")"),"瑪雅寶石")</f>
        <v>瑪雅寶石</v>
      </c>
      <c r="E33" s="119" t="s">
        <v>3023</v>
      </c>
      <c r="F33" s="119" t="s">
        <v>3023</v>
      </c>
      <c r="G33" s="251" t="s">
        <v>1777</v>
      </c>
    </row>
    <row r="34" ht="21.0" customHeight="1">
      <c r="A34" s="142">
        <v>33.0</v>
      </c>
      <c r="B34" s="120" t="s">
        <v>3024</v>
      </c>
      <c r="C34" s="120" t="s">
        <v>3025</v>
      </c>
      <c r="D34" s="120" t="str">
        <f>IFERROR(__xludf.DUMMYFUNCTION("GOOGLETRANSLATE(C34,""auto"")"),"拳擊 Deluxe")</f>
        <v>拳擊 Deluxe</v>
      </c>
      <c r="E34" s="120" t="s">
        <v>3026</v>
      </c>
      <c r="F34" s="120" t="s">
        <v>3026</v>
      </c>
      <c r="G34" s="251" t="s">
        <v>1777</v>
      </c>
    </row>
    <row r="35" ht="21.0" customHeight="1">
      <c r="A35" s="142">
        <v>34.0</v>
      </c>
      <c r="B35" s="119" t="s">
        <v>3027</v>
      </c>
      <c r="C35" s="250" t="s">
        <v>3028</v>
      </c>
      <c r="D35" s="120" t="str">
        <f>IFERROR(__xludf.DUMMYFUNCTION("GOOGLETRANSLATE(C35,""auto"")"),"海洋之王")</f>
        <v>海洋之王</v>
      </c>
      <c r="E35" s="119" t="s">
        <v>3029</v>
      </c>
      <c r="F35" s="119" t="s">
        <v>3029</v>
      </c>
      <c r="G35" s="251" t="s">
        <v>1777</v>
      </c>
    </row>
    <row r="36" ht="21.0" customHeight="1">
      <c r="A36" s="142">
        <v>35.0</v>
      </c>
      <c r="B36" s="119" t="s">
        <v>3030</v>
      </c>
      <c r="C36" s="250" t="s">
        <v>3031</v>
      </c>
      <c r="D36" s="120" t="str">
        <f>IFERROR(__xludf.DUMMYFUNCTION("GOOGLETRANSLATE(C36,""auto"")"),"聖約之書 豪華版")</f>
        <v>聖約之書 豪華版</v>
      </c>
      <c r="E36" s="119" t="s">
        <v>3032</v>
      </c>
      <c r="F36" s="119" t="s">
        <v>3032</v>
      </c>
      <c r="G36" s="251" t="s">
        <v>1777</v>
      </c>
    </row>
    <row r="37" ht="21.0" customHeight="1">
      <c r="A37" s="142">
        <v>36.0</v>
      </c>
      <c r="B37" s="120" t="s">
        <v>3033</v>
      </c>
      <c r="C37" s="120" t="s">
        <v>3034</v>
      </c>
      <c r="D37" s="120" t="str">
        <f>IFERROR(__xludf.DUMMYFUNCTION("GOOGLETRANSLATE(C37,""auto"")"),"熱帶水果")</f>
        <v>熱帶水果</v>
      </c>
      <c r="E37" s="120" t="s">
        <v>3035</v>
      </c>
      <c r="F37" s="120" t="s">
        <v>3035</v>
      </c>
      <c r="G37" s="251" t="s">
        <v>1777</v>
      </c>
    </row>
    <row r="38" ht="21.0" customHeight="1">
      <c r="A38" s="142">
        <v>37.0</v>
      </c>
      <c r="B38" s="120" t="s">
        <v>3036</v>
      </c>
      <c r="C38" s="120" t="s">
        <v>3037</v>
      </c>
      <c r="D38" s="120" t="str">
        <f>IFERROR(__xludf.DUMMYFUNCTION("GOOGLETRANSLATE(C38,""auto"")"),"進入KTV")</f>
        <v>進入KTV</v>
      </c>
      <c r="E38" s="120" t="s">
        <v>3038</v>
      </c>
      <c r="F38" s="120" t="s">
        <v>3038</v>
      </c>
      <c r="G38" s="251" t="s">
        <v>1777</v>
      </c>
      <c r="I38" s="4" t="s">
        <v>3039</v>
      </c>
    </row>
    <row r="39" ht="21.0" customHeight="1">
      <c r="A39" s="142">
        <v>38.0</v>
      </c>
      <c r="B39" s="120" t="s">
        <v>3040</v>
      </c>
      <c r="C39" s="120" t="s">
        <v>3041</v>
      </c>
      <c r="D39" s="120" t="str">
        <f>IFERROR(__xludf.DUMMYFUNCTION("GOOGLETRANSLATE(C39,""auto"")"),"金庫")</f>
        <v>金庫</v>
      </c>
      <c r="E39" s="120" t="s">
        <v>3042</v>
      </c>
      <c r="F39" s="120" t="s">
        <v>3042</v>
      </c>
      <c r="G39" s="251" t="s">
        <v>1777</v>
      </c>
    </row>
    <row r="40" ht="21.0" customHeight="1">
      <c r="A40" s="142">
        <v>39.0</v>
      </c>
      <c r="B40" s="120" t="s">
        <v>3043</v>
      </c>
      <c r="C40" s="120" t="s">
        <v>3044</v>
      </c>
      <c r="D40" s="120" t="str">
        <f>IFERROR(__xludf.DUMMYFUNCTION("GOOGLETRANSLATE(C40,""auto"")"),"八卦")</f>
        <v>八卦</v>
      </c>
      <c r="E40" s="120" t="s">
        <v>3045</v>
      </c>
      <c r="F40" s="120" t="s">
        <v>3045</v>
      </c>
      <c r="G40" s="251" t="s">
        <v>1777</v>
      </c>
    </row>
    <row r="41" ht="21.0" customHeight="1">
      <c r="A41" s="142">
        <v>40.0</v>
      </c>
      <c r="B41" s="120" t="s">
        <v>3046</v>
      </c>
      <c r="C41" s="120" t="s">
        <v>3047</v>
      </c>
      <c r="D41" s="120" t="str">
        <f>IFERROR(__xludf.DUMMYFUNCTION("GOOGLETRANSLATE(C41,""auto"")"),"泰國風情")</f>
        <v>泰國風情</v>
      </c>
      <c r="E41" s="120" t="s">
        <v>3048</v>
      </c>
      <c r="F41" s="120" t="s">
        <v>3048</v>
      </c>
      <c r="G41" s="251" t="s">
        <v>1777</v>
      </c>
    </row>
    <row r="42" ht="21.0" customHeight="1">
      <c r="A42" s="142">
        <v>41.0</v>
      </c>
      <c r="B42" s="120" t="s">
        <v>3049</v>
      </c>
      <c r="C42" s="120" t="s">
        <v>3050</v>
      </c>
      <c r="D42" s="120" t="str">
        <f>IFERROR(__xludf.DUMMYFUNCTION("GOOGLETRANSLATE(C42,""auto"")"),"海洋浪花")</f>
        <v>海洋浪花</v>
      </c>
      <c r="E42" s="120" t="s">
        <v>3051</v>
      </c>
      <c r="F42" s="120" t="s">
        <v>3051</v>
      </c>
      <c r="G42" s="251" t="s">
        <v>1777</v>
      </c>
    </row>
    <row r="43" ht="21.0" customHeight="1">
      <c r="A43" s="142">
        <v>42.0</v>
      </c>
      <c r="B43" s="120" t="s">
        <v>3052</v>
      </c>
      <c r="C43" s="120" t="s">
        <v>3053</v>
      </c>
      <c r="D43" s="120" t="str">
        <f>IFERROR(__xludf.DUMMYFUNCTION("GOOGLETRANSLATE(C43,""auto"")"),"鳳凰")</f>
        <v>鳳凰</v>
      </c>
      <c r="E43" s="120" t="s">
        <v>3054</v>
      </c>
      <c r="F43" s="120" t="s">
        <v>3054</v>
      </c>
      <c r="G43" s="251" t="s">
        <v>1777</v>
      </c>
    </row>
    <row r="44" ht="21.0" customHeight="1">
      <c r="A44" s="142">
        <v>43.0</v>
      </c>
      <c r="B44" s="120" t="s">
        <v>3055</v>
      </c>
      <c r="C44" s="120" t="s">
        <v>2363</v>
      </c>
      <c r="D44" s="120" t="str">
        <f>IFERROR(__xludf.DUMMYFUNCTION("GOOGLETRANSLATE(C44,""auto"")"),"賞金獵人")</f>
        <v>賞金獵人</v>
      </c>
      <c r="E44" s="120" t="s">
        <v>2371</v>
      </c>
      <c r="F44" s="120" t="s">
        <v>2371</v>
      </c>
      <c r="G44" s="251" t="s">
        <v>1777</v>
      </c>
    </row>
    <row r="45" ht="21.0" customHeight="1">
      <c r="A45" s="142">
        <v>44.0</v>
      </c>
      <c r="B45" s="120" t="s">
        <v>3056</v>
      </c>
      <c r="C45" s="120" t="s">
        <v>3057</v>
      </c>
      <c r="D45" s="120" t="str">
        <f>IFERROR(__xludf.DUMMYFUNCTION("GOOGLETRANSLATE(C45,""auto"")"),"亞洲四虎")</f>
        <v>亞洲四虎</v>
      </c>
      <c r="E45" s="120" t="s">
        <v>3058</v>
      </c>
      <c r="F45" s="120" t="s">
        <v>3058</v>
      </c>
      <c r="G45" s="251" t="s">
        <v>1777</v>
      </c>
    </row>
    <row r="46" ht="21.0" customHeight="1">
      <c r="A46" s="142">
        <v>45.0</v>
      </c>
      <c r="B46" s="120" t="s">
        <v>3059</v>
      </c>
      <c r="C46" s="120" t="s">
        <v>3060</v>
      </c>
      <c r="D46" s="120" t="str">
        <f>IFERROR(__xludf.DUMMYFUNCTION("GOOGLETRANSLATE(C46,""auto"")"),"海盜傳奇")</f>
        <v>海盜傳奇</v>
      </c>
      <c r="E46" s="120" t="s">
        <v>3061</v>
      </c>
      <c r="F46" s="120" t="s">
        <v>3061</v>
      </c>
      <c r="G46" s="251" t="s">
        <v>1777</v>
      </c>
    </row>
    <row r="47" ht="21.0" customHeight="1">
      <c r="A47" s="142">
        <v>46.0</v>
      </c>
      <c r="B47" s="120" t="s">
        <v>3062</v>
      </c>
      <c r="C47" s="120" t="s">
        <v>3063</v>
      </c>
      <c r="D47" s="120" t="str">
        <f>IFERROR(__xludf.DUMMYFUNCTION("GOOGLETRANSLATE(C47,""auto"")"),"神秘之沙")</f>
        <v>神秘之沙</v>
      </c>
      <c r="E47" s="120" t="s">
        <v>3064</v>
      </c>
      <c r="F47" s="120" t="s">
        <v>3064</v>
      </c>
      <c r="G47" s="251" t="s">
        <v>1777</v>
      </c>
    </row>
    <row r="48" ht="16.5" customHeight="1">
      <c r="A48" s="137" t="s">
        <v>3</v>
      </c>
      <c r="B48" s="160" t="s">
        <v>2938</v>
      </c>
      <c r="C48" s="137" t="s">
        <v>815</v>
      </c>
      <c r="D48" s="137" t="s">
        <v>814</v>
      </c>
      <c r="E48" s="137" t="s">
        <v>816</v>
      </c>
      <c r="F48" s="137" t="s">
        <v>2805</v>
      </c>
      <c r="G48" s="28"/>
    </row>
    <row r="49" ht="16.5" customHeight="1">
      <c r="A49" s="252">
        <v>47.0</v>
      </c>
      <c r="B49" s="143" t="s">
        <v>3065</v>
      </c>
      <c r="C49" s="197" t="s">
        <v>384</v>
      </c>
      <c r="D49" s="195" t="s">
        <v>3066</v>
      </c>
      <c r="E49" s="246" t="s">
        <v>3067</v>
      </c>
      <c r="F49" s="246" t="s">
        <v>3067</v>
      </c>
      <c r="G49" s="28"/>
    </row>
    <row r="50" ht="16.5" customHeight="1">
      <c r="A50" s="252">
        <v>48.0</v>
      </c>
      <c r="B50" s="143" t="s">
        <v>3068</v>
      </c>
      <c r="C50" s="195" t="s">
        <v>387</v>
      </c>
      <c r="D50" s="195" t="s">
        <v>3069</v>
      </c>
      <c r="E50" s="253" t="s">
        <v>3070</v>
      </c>
      <c r="F50" s="253" t="s">
        <v>3070</v>
      </c>
      <c r="G50" s="28"/>
    </row>
    <row r="51" ht="16.5" customHeight="1">
      <c r="A51" s="252">
        <v>49.0</v>
      </c>
      <c r="B51" s="143" t="s">
        <v>3071</v>
      </c>
      <c r="C51" s="195" t="s">
        <v>391</v>
      </c>
      <c r="D51" s="195" t="s">
        <v>3072</v>
      </c>
      <c r="E51" s="253" t="s">
        <v>3073</v>
      </c>
      <c r="F51" s="253" t="s">
        <v>3073</v>
      </c>
      <c r="G51" s="28"/>
    </row>
    <row r="52" ht="16.5" customHeight="1">
      <c r="A52" s="252">
        <v>50.0</v>
      </c>
      <c r="B52" s="143" t="s">
        <v>3074</v>
      </c>
      <c r="C52" s="195" t="s">
        <v>395</v>
      </c>
      <c r="D52" s="195" t="s">
        <v>3075</v>
      </c>
      <c r="E52" s="253" t="s">
        <v>3076</v>
      </c>
      <c r="F52" s="253" t="s">
        <v>3076</v>
      </c>
      <c r="G52" s="28"/>
    </row>
    <row r="53" ht="16.5" customHeight="1">
      <c r="G53" s="28"/>
    </row>
    <row r="54" ht="16.5" customHeight="1">
      <c r="A54" s="222" t="s">
        <v>1560</v>
      </c>
      <c r="B54" s="156" t="s">
        <v>2938</v>
      </c>
      <c r="C54" s="156" t="s">
        <v>815</v>
      </c>
      <c r="D54" s="156" t="s">
        <v>814</v>
      </c>
      <c r="E54" s="156" t="s">
        <v>816</v>
      </c>
      <c r="F54" s="254" t="s">
        <v>2805</v>
      </c>
      <c r="G54" s="28"/>
    </row>
    <row r="55" ht="15.0" customHeight="1">
      <c r="A55" s="142">
        <v>1.0</v>
      </c>
      <c r="B55" s="65" t="s">
        <v>3077</v>
      </c>
      <c r="C55" s="65" t="s">
        <v>536</v>
      </c>
      <c r="D55" s="65" t="s">
        <v>645</v>
      </c>
      <c r="E55" s="65" t="s">
        <v>3078</v>
      </c>
      <c r="F55" s="65" t="s">
        <v>3078</v>
      </c>
      <c r="G55" s="28"/>
    </row>
    <row r="56" ht="15.0" customHeight="1">
      <c r="A56" s="142">
        <v>2.0</v>
      </c>
      <c r="B56" s="65" t="s">
        <v>3079</v>
      </c>
      <c r="C56" s="65" t="s">
        <v>545</v>
      </c>
      <c r="D56" s="65" t="s">
        <v>545</v>
      </c>
      <c r="E56" s="65" t="s">
        <v>3080</v>
      </c>
      <c r="F56" s="65" t="s">
        <v>3080</v>
      </c>
      <c r="G56" s="28"/>
    </row>
    <row r="57" ht="15.0" customHeight="1">
      <c r="A57" s="142">
        <v>3.0</v>
      </c>
      <c r="B57" s="65" t="s">
        <v>3081</v>
      </c>
      <c r="C57" s="65" t="s">
        <v>284</v>
      </c>
      <c r="D57" s="65" t="s">
        <v>3082</v>
      </c>
      <c r="E57" s="65" t="s">
        <v>3083</v>
      </c>
      <c r="F57" s="65" t="s">
        <v>3083</v>
      </c>
      <c r="G57" s="28"/>
    </row>
    <row r="58" ht="15.0" customHeight="1">
      <c r="A58" s="142">
        <v>4.0</v>
      </c>
      <c r="B58" s="65" t="s">
        <v>3084</v>
      </c>
      <c r="C58" s="65" t="s">
        <v>556</v>
      </c>
      <c r="D58" s="65" t="s">
        <v>3085</v>
      </c>
      <c r="E58" s="65" t="s">
        <v>3086</v>
      </c>
      <c r="F58" s="65" t="s">
        <v>3086</v>
      </c>
      <c r="G58" s="28"/>
    </row>
    <row r="59" ht="15.0" customHeight="1">
      <c r="A59" s="142">
        <v>5.0</v>
      </c>
      <c r="B59" s="65" t="s">
        <v>3087</v>
      </c>
      <c r="C59" s="65" t="s">
        <v>561</v>
      </c>
      <c r="D59" s="65" t="s">
        <v>3088</v>
      </c>
      <c r="E59" s="65" t="s">
        <v>3089</v>
      </c>
      <c r="F59" s="65" t="s">
        <v>3089</v>
      </c>
      <c r="G59" s="28"/>
    </row>
    <row r="60" ht="15.0" customHeight="1">
      <c r="A60" s="142">
        <v>6.0</v>
      </c>
      <c r="B60" s="65" t="s">
        <v>3090</v>
      </c>
      <c r="C60" s="65" t="s">
        <v>566</v>
      </c>
      <c r="D60" s="65" t="s">
        <v>3091</v>
      </c>
      <c r="E60" s="65" t="s">
        <v>3092</v>
      </c>
      <c r="F60" s="65" t="s">
        <v>3092</v>
      </c>
      <c r="G60" s="28"/>
    </row>
    <row r="61" ht="15.0" customHeight="1">
      <c r="A61" s="142">
        <v>7.0</v>
      </c>
      <c r="B61" s="65" t="s">
        <v>3093</v>
      </c>
      <c r="C61" s="65" t="s">
        <v>571</v>
      </c>
      <c r="D61" s="65" t="s">
        <v>3094</v>
      </c>
      <c r="E61" s="65" t="s">
        <v>3095</v>
      </c>
      <c r="F61" s="65" t="s">
        <v>3095</v>
      </c>
      <c r="G61" s="28"/>
    </row>
    <row r="62" ht="15.0" customHeight="1">
      <c r="A62" s="142">
        <v>8.0</v>
      </c>
      <c r="B62" s="65" t="s">
        <v>3096</v>
      </c>
      <c r="C62" s="65" t="s">
        <v>575</v>
      </c>
      <c r="D62" s="65" t="s">
        <v>3097</v>
      </c>
      <c r="E62" s="65" t="s">
        <v>3098</v>
      </c>
      <c r="F62" s="65" t="s">
        <v>3098</v>
      </c>
      <c r="G62" s="28"/>
    </row>
    <row r="63" ht="15.0" customHeight="1">
      <c r="A63" s="142">
        <v>9.0</v>
      </c>
      <c r="B63" s="65" t="s">
        <v>3099</v>
      </c>
      <c r="C63" s="65" t="s">
        <v>578</v>
      </c>
      <c r="D63" s="65" t="s">
        <v>578</v>
      </c>
      <c r="E63" s="65" t="s">
        <v>3100</v>
      </c>
      <c r="F63" s="65" t="s">
        <v>3100</v>
      </c>
      <c r="G63" s="28"/>
    </row>
    <row r="64" ht="15.0" customHeight="1">
      <c r="A64" s="142">
        <v>10.0</v>
      </c>
      <c r="B64" s="65" t="s">
        <v>3101</v>
      </c>
      <c r="C64" s="65" t="s">
        <v>580</v>
      </c>
      <c r="D64" s="65" t="s">
        <v>580</v>
      </c>
      <c r="E64" s="65" t="s">
        <v>3102</v>
      </c>
      <c r="F64" s="65" t="s">
        <v>3102</v>
      </c>
      <c r="G64" s="28"/>
    </row>
    <row r="65" ht="15.0" customHeight="1">
      <c r="A65" s="142">
        <v>11.0</v>
      </c>
      <c r="B65" s="65" t="s">
        <v>3103</v>
      </c>
      <c r="C65" s="65" t="s">
        <v>581</v>
      </c>
      <c r="D65" s="65" t="s">
        <v>581</v>
      </c>
      <c r="E65" s="65" t="s">
        <v>3104</v>
      </c>
      <c r="F65" s="65" t="s">
        <v>3104</v>
      </c>
      <c r="G65" s="28"/>
    </row>
    <row r="66" ht="15.0" customHeight="1">
      <c r="A66" s="142">
        <v>12.0</v>
      </c>
      <c r="B66" s="65" t="s">
        <v>3105</v>
      </c>
      <c r="C66" s="65" t="s">
        <v>582</v>
      </c>
      <c r="D66" s="65" t="s">
        <v>582</v>
      </c>
      <c r="E66" s="65" t="s">
        <v>3106</v>
      </c>
      <c r="F66" s="65" t="s">
        <v>3106</v>
      </c>
      <c r="G66" s="28"/>
    </row>
    <row r="67" ht="15.0" customHeight="1">
      <c r="A67" s="142">
        <v>13.0</v>
      </c>
      <c r="B67" s="65" t="s">
        <v>3107</v>
      </c>
      <c r="C67" s="65" t="s">
        <v>583</v>
      </c>
      <c r="D67" s="65" t="s">
        <v>3108</v>
      </c>
      <c r="E67" s="65" t="s">
        <v>3109</v>
      </c>
      <c r="F67" s="65" t="s">
        <v>3109</v>
      </c>
      <c r="G67" s="28"/>
    </row>
    <row r="68" ht="15.0" customHeight="1">
      <c r="A68" s="142">
        <v>14.0</v>
      </c>
      <c r="B68" s="65" t="s">
        <v>3110</v>
      </c>
      <c r="C68" s="65" t="s">
        <v>584</v>
      </c>
      <c r="D68" s="65" t="s">
        <v>3111</v>
      </c>
      <c r="E68" s="65" t="s">
        <v>3112</v>
      </c>
      <c r="F68" s="65" t="s">
        <v>3112</v>
      </c>
      <c r="G68" s="28"/>
    </row>
    <row r="69" ht="16.5" customHeight="1">
      <c r="A69" s="13"/>
      <c r="C69" s="13"/>
      <c r="D69" s="13"/>
      <c r="E69" s="13"/>
      <c r="F69" s="13"/>
    </row>
    <row r="70" ht="16.5" customHeight="1"/>
    <row r="71" ht="16.5" customHeight="1">
      <c r="A71" s="255" t="s">
        <v>1686</v>
      </c>
    </row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  <row r="1002" ht="16.5" customHeight="1"/>
    <row r="1003" ht="16.5" customHeight="1"/>
    <row r="1004" ht="16.5" customHeight="1"/>
    <row r="1005" ht="16.5" customHeight="1"/>
    <row r="1006" ht="16.5" customHeight="1"/>
    <row r="1007" ht="16.5" customHeight="1"/>
    <row r="1008" ht="16.5" customHeight="1"/>
    <row r="1009" ht="16.5" customHeight="1"/>
    <row r="1010" ht="16.5" customHeight="1"/>
    <row r="1011" ht="16.5" customHeight="1"/>
    <row r="1012" ht="16.5" customHeight="1"/>
    <row r="1013" ht="16.5" customHeight="1"/>
    <row r="1014" ht="16.5" customHeight="1"/>
    <row r="1015" ht="16.5" customHeight="1"/>
    <row r="1016" ht="16.5" customHeight="1"/>
  </sheetData>
  <mergeCells count="1">
    <mergeCell ref="I38:L45"/>
  </mergeCells>
  <conditionalFormatting sqref="B1:B1016">
    <cfRule type="expression" dxfId="1" priority="1">
      <formula>"重覆"</formula>
    </cfRule>
  </conditionalFormatting>
  <hyperlinks>
    <hyperlink r:id="rId1" ref="A71"/>
  </hyperlinks>
  <printOptions/>
  <pageMargins bottom="0.75" footer="0.0" header="0.0" left="0.7" right="0.7" top="0.75"/>
  <pageSetup orientation="landscape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78"/>
    <col customWidth="1" min="2" max="3" width="13.78"/>
    <col customWidth="1" min="4" max="4" width="12.11"/>
    <col customWidth="1" min="5" max="5" width="17.44"/>
    <col customWidth="1" min="6" max="6" width="11.56"/>
    <col customWidth="1" min="7" max="8" width="6.78"/>
    <col customWidth="1" min="9" max="9" width="19.78"/>
    <col customWidth="1" min="10" max="10" width="15.11"/>
    <col customWidth="1" min="11" max="26" width="6.78"/>
  </cols>
  <sheetData>
    <row r="1" ht="16.5" customHeight="1">
      <c r="A1" s="156" t="s">
        <v>2</v>
      </c>
      <c r="B1" s="156" t="s">
        <v>1561</v>
      </c>
      <c r="C1" s="156" t="s">
        <v>815</v>
      </c>
      <c r="D1" s="156" t="s">
        <v>814</v>
      </c>
      <c r="E1" s="156" t="s">
        <v>816</v>
      </c>
      <c r="F1" s="30" t="s">
        <v>1687</v>
      </c>
    </row>
    <row r="2" ht="18.75" customHeight="1">
      <c r="A2" s="256">
        <v>1.0</v>
      </c>
      <c r="B2" s="139" t="s">
        <v>3113</v>
      </c>
      <c r="C2" s="257" t="s">
        <v>83</v>
      </c>
      <c r="D2" s="63" t="s">
        <v>657</v>
      </c>
      <c r="E2" s="63" t="s">
        <v>3114</v>
      </c>
      <c r="F2" s="28"/>
    </row>
    <row r="3" ht="18.75" customHeight="1">
      <c r="A3" s="256">
        <v>2.0</v>
      </c>
      <c r="B3" s="139" t="s">
        <v>3115</v>
      </c>
      <c r="C3" s="257" t="s">
        <v>95</v>
      </c>
      <c r="D3" s="63" t="s">
        <v>3116</v>
      </c>
      <c r="E3" s="63" t="s">
        <v>3117</v>
      </c>
      <c r="F3" s="28"/>
    </row>
    <row r="4" ht="18.75" customHeight="1">
      <c r="A4" s="256">
        <v>3.0</v>
      </c>
      <c r="B4" s="139" t="s">
        <v>3118</v>
      </c>
      <c r="C4" s="257" t="s">
        <v>107</v>
      </c>
      <c r="D4" s="63" t="s">
        <v>3119</v>
      </c>
      <c r="E4" s="63" t="s">
        <v>3120</v>
      </c>
      <c r="F4" s="28"/>
    </row>
    <row r="5" ht="18.75" customHeight="1">
      <c r="A5" s="256">
        <v>4.0</v>
      </c>
      <c r="B5" s="139" t="s">
        <v>3121</v>
      </c>
      <c r="C5" s="258" t="s">
        <v>3122</v>
      </c>
      <c r="D5" s="63" t="s">
        <v>3123</v>
      </c>
      <c r="E5" s="63" t="s">
        <v>3124</v>
      </c>
      <c r="F5" s="28"/>
    </row>
    <row r="6" ht="18.75" customHeight="1">
      <c r="A6" s="256">
        <v>5.0</v>
      </c>
      <c r="B6" s="139" t="s">
        <v>3125</v>
      </c>
      <c r="C6" s="258" t="s">
        <v>3126</v>
      </c>
      <c r="D6" s="63" t="s">
        <v>3127</v>
      </c>
      <c r="E6" s="63" t="s">
        <v>3128</v>
      </c>
      <c r="F6" s="28"/>
    </row>
    <row r="7" ht="18.75" customHeight="1">
      <c r="A7" s="256">
        <v>6.0</v>
      </c>
      <c r="B7" s="139" t="s">
        <v>3129</v>
      </c>
      <c r="C7" s="257" t="s">
        <v>142</v>
      </c>
      <c r="D7" s="63" t="s">
        <v>1761</v>
      </c>
      <c r="E7" s="63" t="s">
        <v>3130</v>
      </c>
      <c r="F7" s="28"/>
    </row>
    <row r="8" ht="18.75" customHeight="1">
      <c r="A8" s="256">
        <v>7.0</v>
      </c>
      <c r="B8" s="139" t="s">
        <v>3131</v>
      </c>
      <c r="C8" s="257" t="s">
        <v>154</v>
      </c>
      <c r="D8" s="63" t="s">
        <v>3132</v>
      </c>
      <c r="E8" s="63" t="s">
        <v>3133</v>
      </c>
      <c r="F8" s="28"/>
    </row>
    <row r="9" ht="18.75" customHeight="1">
      <c r="A9" s="256">
        <v>8.0</v>
      </c>
      <c r="B9" s="139" t="s">
        <v>3134</v>
      </c>
      <c r="C9" s="259" t="s">
        <v>3135</v>
      </c>
      <c r="D9" s="260" t="s">
        <v>3136</v>
      </c>
      <c r="E9" s="63" t="s">
        <v>3137</v>
      </c>
      <c r="F9" s="28"/>
    </row>
    <row r="10" ht="18.75" customHeight="1">
      <c r="A10" s="256">
        <v>9.0</v>
      </c>
      <c r="B10" s="139" t="s">
        <v>3138</v>
      </c>
      <c r="C10" s="259" t="s">
        <v>3139</v>
      </c>
      <c r="D10" s="260" t="s">
        <v>3140</v>
      </c>
      <c r="E10" s="63" t="s">
        <v>3141</v>
      </c>
      <c r="F10" s="28"/>
    </row>
    <row r="11" ht="18.75" customHeight="1">
      <c r="A11" s="256">
        <v>10.0</v>
      </c>
      <c r="B11" s="139" t="s">
        <v>3142</v>
      </c>
      <c r="C11" s="258" t="s">
        <v>3143</v>
      </c>
      <c r="D11" s="63" t="s">
        <v>3144</v>
      </c>
      <c r="E11" s="63" t="s">
        <v>3145</v>
      </c>
      <c r="F11" s="28"/>
    </row>
    <row r="12" ht="18.75" customHeight="1">
      <c r="A12" s="256">
        <v>11.0</v>
      </c>
      <c r="B12" s="139" t="s">
        <v>3146</v>
      </c>
      <c r="C12" s="258" t="s">
        <v>3147</v>
      </c>
      <c r="D12" s="63" t="s">
        <v>3148</v>
      </c>
      <c r="E12" s="63" t="s">
        <v>3149</v>
      </c>
      <c r="F12" s="28"/>
    </row>
    <row r="13" ht="18.75" customHeight="1">
      <c r="A13" s="256">
        <v>12.0</v>
      </c>
      <c r="B13" s="139" t="s">
        <v>3150</v>
      </c>
      <c r="C13" s="257" t="s">
        <v>212</v>
      </c>
      <c r="D13" s="63" t="s">
        <v>166</v>
      </c>
      <c r="E13" s="63" t="s">
        <v>3151</v>
      </c>
      <c r="F13" s="28"/>
    </row>
    <row r="14" ht="18.75" customHeight="1">
      <c r="A14" s="256">
        <v>13.0</v>
      </c>
      <c r="B14" s="139" t="s">
        <v>3152</v>
      </c>
      <c r="C14" s="258" t="s">
        <v>3153</v>
      </c>
      <c r="D14" s="63" t="s">
        <v>3154</v>
      </c>
      <c r="E14" s="63" t="s">
        <v>3155</v>
      </c>
      <c r="F14" s="28"/>
    </row>
    <row r="15" ht="18.75" customHeight="1">
      <c r="A15" s="256">
        <v>14.0</v>
      </c>
      <c r="B15" s="139" t="s">
        <v>3156</v>
      </c>
      <c r="C15" s="257" t="s">
        <v>236</v>
      </c>
      <c r="D15" s="63" t="s">
        <v>3157</v>
      </c>
      <c r="E15" s="63" t="s">
        <v>3158</v>
      </c>
      <c r="F15" s="28"/>
    </row>
    <row r="16" ht="18.75" customHeight="1">
      <c r="A16" s="256">
        <v>15.0</v>
      </c>
      <c r="B16" s="139" t="s">
        <v>3159</v>
      </c>
      <c r="C16" s="257" t="s">
        <v>247</v>
      </c>
      <c r="D16" s="257" t="s">
        <v>3160</v>
      </c>
      <c r="E16" s="63" t="s">
        <v>3161</v>
      </c>
      <c r="F16" s="28"/>
    </row>
    <row r="17" ht="18.75" customHeight="1">
      <c r="A17" s="256">
        <v>16.0</v>
      </c>
      <c r="B17" s="139" t="s">
        <v>3162</v>
      </c>
      <c r="C17" s="259" t="s">
        <v>3163</v>
      </c>
      <c r="D17" s="260" t="s">
        <v>3164</v>
      </c>
      <c r="E17" s="63" t="s">
        <v>3165</v>
      </c>
      <c r="F17" s="28"/>
    </row>
    <row r="18" ht="18.75" customHeight="1">
      <c r="A18" s="256">
        <v>17.0</v>
      </c>
      <c r="B18" s="139" t="s">
        <v>3166</v>
      </c>
      <c r="C18" s="257" t="s">
        <v>270</v>
      </c>
      <c r="D18" s="63" t="s">
        <v>3167</v>
      </c>
      <c r="E18" s="63" t="s">
        <v>3168</v>
      </c>
      <c r="F18" s="28"/>
      <c r="G18" s="4" t="s">
        <v>3169</v>
      </c>
    </row>
    <row r="19" ht="18.75" customHeight="1">
      <c r="A19" s="256">
        <v>18.0</v>
      </c>
      <c r="B19" s="139" t="s">
        <v>3170</v>
      </c>
      <c r="C19" s="257" t="s">
        <v>282</v>
      </c>
      <c r="D19" s="63" t="s">
        <v>3171</v>
      </c>
      <c r="E19" s="63" t="s">
        <v>3172</v>
      </c>
      <c r="F19" s="28"/>
    </row>
    <row r="20" ht="18.75" customHeight="1">
      <c r="A20" s="256">
        <v>19.0</v>
      </c>
      <c r="B20" s="139" t="s">
        <v>3173</v>
      </c>
      <c r="C20" s="258" t="s">
        <v>293</v>
      </c>
      <c r="D20" s="63" t="s">
        <v>3174</v>
      </c>
      <c r="E20" s="63" t="s">
        <v>3175</v>
      </c>
      <c r="F20" s="28"/>
    </row>
    <row r="21" ht="18.75" customHeight="1">
      <c r="A21" s="256">
        <v>20.0</v>
      </c>
      <c r="B21" s="139" t="s">
        <v>3176</v>
      </c>
      <c r="C21" s="258" t="s">
        <v>303</v>
      </c>
      <c r="D21" s="63" t="s">
        <v>303</v>
      </c>
      <c r="E21" s="63" t="s">
        <v>3177</v>
      </c>
      <c r="F21" s="28"/>
    </row>
    <row r="22" ht="18.75" customHeight="1">
      <c r="A22" s="256">
        <v>21.0</v>
      </c>
      <c r="B22" s="139" t="s">
        <v>3178</v>
      </c>
      <c r="C22" s="258" t="s">
        <v>313</v>
      </c>
      <c r="D22" s="63" t="s">
        <v>3179</v>
      </c>
      <c r="E22" s="63" t="s">
        <v>3180</v>
      </c>
      <c r="F22" s="28"/>
    </row>
    <row r="23" ht="18.75" customHeight="1">
      <c r="A23" s="256">
        <v>22.0</v>
      </c>
      <c r="B23" s="139" t="s">
        <v>3181</v>
      </c>
      <c r="C23" s="258" t="s">
        <v>322</v>
      </c>
      <c r="D23" s="63" t="s">
        <v>3182</v>
      </c>
      <c r="E23" s="63" t="s">
        <v>3183</v>
      </c>
      <c r="F23" s="28"/>
    </row>
    <row r="24" ht="18.75" customHeight="1">
      <c r="A24" s="256">
        <v>23.0</v>
      </c>
      <c r="B24" s="139" t="s">
        <v>3184</v>
      </c>
      <c r="C24" s="258" t="s">
        <v>332</v>
      </c>
      <c r="D24" s="63" t="s">
        <v>3185</v>
      </c>
      <c r="E24" s="63" t="s">
        <v>3186</v>
      </c>
      <c r="F24" s="28"/>
    </row>
    <row r="25" ht="18.75" customHeight="1">
      <c r="A25" s="256">
        <v>24.0</v>
      </c>
      <c r="B25" s="139" t="s">
        <v>3187</v>
      </c>
      <c r="C25" s="258" t="s">
        <v>341</v>
      </c>
      <c r="D25" s="63" t="s">
        <v>3188</v>
      </c>
      <c r="E25" s="63" t="s">
        <v>3189</v>
      </c>
      <c r="F25" s="28"/>
    </row>
    <row r="26" ht="18.75" customHeight="1">
      <c r="A26" s="256">
        <v>25.0</v>
      </c>
      <c r="B26" s="139" t="s">
        <v>3190</v>
      </c>
      <c r="C26" s="258" t="s">
        <v>349</v>
      </c>
      <c r="D26" s="63" t="s">
        <v>3191</v>
      </c>
      <c r="E26" s="63" t="s">
        <v>3192</v>
      </c>
      <c r="F26" s="28"/>
    </row>
    <row r="27" ht="18.75" customHeight="1">
      <c r="A27" s="256">
        <v>26.0</v>
      </c>
      <c r="B27" s="139" t="s">
        <v>3193</v>
      </c>
      <c r="C27" s="258" t="s">
        <v>356</v>
      </c>
      <c r="D27" s="63" t="s">
        <v>3194</v>
      </c>
      <c r="E27" s="63" t="s">
        <v>3195</v>
      </c>
      <c r="F27" s="28"/>
    </row>
    <row r="28" ht="18.75" customHeight="1">
      <c r="A28" s="261">
        <v>27.0</v>
      </c>
      <c r="B28" s="139" t="s">
        <v>3196</v>
      </c>
      <c r="C28" s="258" t="s">
        <v>3197</v>
      </c>
      <c r="D28" s="63" t="str">
        <f>IFERROR(__xludf.DUMMYFUNCTION("GOOGLETRANSLATE(C28,""auto"")"),"銀行搶匪")</f>
        <v>銀行搶匪</v>
      </c>
      <c r="E28" s="63" t="s">
        <v>3198</v>
      </c>
      <c r="F28" s="227" t="s">
        <v>3199</v>
      </c>
    </row>
    <row r="29" ht="16.5" customHeight="1">
      <c r="A29" s="193" t="s">
        <v>1560</v>
      </c>
      <c r="B29" s="137" t="s">
        <v>1561</v>
      </c>
      <c r="C29" s="156" t="s">
        <v>815</v>
      </c>
      <c r="D29" s="156" t="s">
        <v>814</v>
      </c>
      <c r="E29" s="156" t="s">
        <v>816</v>
      </c>
      <c r="F29" s="28"/>
    </row>
    <row r="30" ht="16.5" customHeight="1">
      <c r="A30" s="256">
        <v>1.0</v>
      </c>
      <c r="B30" s="139" t="s">
        <v>3200</v>
      </c>
      <c r="C30" s="73" t="s">
        <v>537</v>
      </c>
      <c r="D30" s="257" t="s">
        <v>646</v>
      </c>
      <c r="E30" s="63" t="s">
        <v>3201</v>
      </c>
      <c r="F30" s="28"/>
    </row>
    <row r="31" ht="16.5" customHeight="1">
      <c r="A31" s="256">
        <v>2.0</v>
      </c>
      <c r="B31" s="139" t="s">
        <v>3202</v>
      </c>
      <c r="C31" s="73" t="s">
        <v>546</v>
      </c>
      <c r="D31" s="257" t="s">
        <v>647</v>
      </c>
      <c r="E31" s="63" t="s">
        <v>3203</v>
      </c>
      <c r="F31" s="28"/>
    </row>
    <row r="32" ht="16.5" customHeight="1">
      <c r="A32" s="194">
        <v>3.0</v>
      </c>
      <c r="B32" s="143" t="s">
        <v>3204</v>
      </c>
      <c r="C32" s="62" t="s">
        <v>552</v>
      </c>
      <c r="D32" s="62" t="s">
        <v>3205</v>
      </c>
      <c r="E32" s="62" t="s">
        <v>3206</v>
      </c>
      <c r="F32" s="28"/>
    </row>
    <row r="33" ht="16.5" customHeight="1">
      <c r="A33" s="194">
        <v>4.0</v>
      </c>
      <c r="B33" s="143" t="s">
        <v>3207</v>
      </c>
      <c r="C33" s="62" t="s">
        <v>557</v>
      </c>
      <c r="D33" s="62" t="s">
        <v>3208</v>
      </c>
      <c r="E33" s="62" t="s">
        <v>3209</v>
      </c>
      <c r="F33" s="28"/>
    </row>
    <row r="34" ht="16.5" customHeight="1">
      <c r="A34" s="194">
        <v>5.0</v>
      </c>
      <c r="B34" s="143" t="s">
        <v>3210</v>
      </c>
      <c r="C34" s="62" t="s">
        <v>562</v>
      </c>
      <c r="D34" s="62" t="s">
        <v>3211</v>
      </c>
      <c r="E34" s="62" t="s">
        <v>3212</v>
      </c>
      <c r="F34" s="28"/>
    </row>
    <row r="35" ht="16.5" customHeight="1">
      <c r="A35" s="194">
        <v>6.0</v>
      </c>
      <c r="B35" s="143" t="s">
        <v>3213</v>
      </c>
      <c r="C35" s="62" t="s">
        <v>567</v>
      </c>
      <c r="D35" s="62" t="s">
        <v>3214</v>
      </c>
      <c r="E35" s="62" t="s">
        <v>3215</v>
      </c>
      <c r="F35" s="28"/>
    </row>
    <row r="36" ht="16.5" customHeight="1">
      <c r="A36" s="194">
        <v>7.0</v>
      </c>
      <c r="B36" s="143" t="s">
        <v>3216</v>
      </c>
      <c r="C36" s="62" t="s">
        <v>572</v>
      </c>
      <c r="D36" s="62" t="s">
        <v>3217</v>
      </c>
      <c r="E36" s="62" t="s">
        <v>3218</v>
      </c>
      <c r="F36" s="28"/>
    </row>
    <row r="37" ht="16.5" customHeight="1"/>
    <row r="38" ht="16.5" customHeight="1">
      <c r="B38" s="199" t="s">
        <v>1686</v>
      </c>
    </row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autoFilter ref="$A$1:$F$1001"/>
  <mergeCells count="1">
    <mergeCell ref="G18:J25"/>
  </mergeCells>
  <hyperlinks>
    <hyperlink r:id="rId1" ref="B38"/>
  </hyperlinks>
  <printOptions/>
  <pageMargins bottom="0.75" footer="0.0" header="0.0" left="0.7" right="0.7" top="0.75"/>
  <pageSetup orientation="landscape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33"/>
    <col customWidth="1" min="2" max="2" width="8.0"/>
    <col customWidth="1" min="3" max="4" width="10.33"/>
    <col customWidth="1" min="5" max="5" width="16.56"/>
    <col customWidth="1" min="6" max="6" width="18.89"/>
    <col customWidth="1" min="7" max="7" width="15.67"/>
    <col customWidth="1" min="8" max="26" width="6.78"/>
  </cols>
  <sheetData>
    <row r="1">
      <c r="A1" s="137" t="s">
        <v>3219</v>
      </c>
      <c r="B1" s="240" t="s">
        <v>1561</v>
      </c>
      <c r="C1" s="137" t="s">
        <v>815</v>
      </c>
      <c r="D1" s="137" t="s">
        <v>814</v>
      </c>
      <c r="E1" s="137" t="s">
        <v>816</v>
      </c>
      <c r="F1" s="137" t="s">
        <v>1016</v>
      </c>
      <c r="G1" s="262" t="s">
        <v>3220</v>
      </c>
    </row>
    <row r="2">
      <c r="A2" s="263">
        <v>1.0</v>
      </c>
      <c r="B2" s="53">
        <v>10025.0</v>
      </c>
      <c r="C2" s="213" t="s">
        <v>84</v>
      </c>
      <c r="D2" s="213" t="s">
        <v>3221</v>
      </c>
      <c r="E2" s="213" t="s">
        <v>3222</v>
      </c>
      <c r="F2" s="213" t="s">
        <v>3223</v>
      </c>
      <c r="G2" s="213" t="s">
        <v>3222</v>
      </c>
    </row>
    <row r="3">
      <c r="A3" s="263">
        <v>2.0</v>
      </c>
      <c r="B3" s="53">
        <v>10023.0</v>
      </c>
      <c r="C3" s="213" t="s">
        <v>96</v>
      </c>
      <c r="D3" s="213" t="s">
        <v>3224</v>
      </c>
      <c r="E3" s="213" t="s">
        <v>3225</v>
      </c>
      <c r="F3" s="213" t="s">
        <v>3226</v>
      </c>
      <c r="G3" s="213" t="s">
        <v>3225</v>
      </c>
    </row>
    <row r="4">
      <c r="A4" s="263">
        <v>3.0</v>
      </c>
      <c r="B4" s="53">
        <v>10005.0</v>
      </c>
      <c r="C4" s="62" t="s">
        <v>108</v>
      </c>
      <c r="D4" s="62" t="s">
        <v>658</v>
      </c>
      <c r="E4" s="62" t="s">
        <v>3227</v>
      </c>
      <c r="F4" s="62" t="s">
        <v>3228</v>
      </c>
      <c r="G4" s="62" t="s">
        <v>3227</v>
      </c>
    </row>
    <row r="5">
      <c r="A5" s="263">
        <v>4.0</v>
      </c>
      <c r="B5" s="53">
        <v>10008.0</v>
      </c>
      <c r="C5" s="62" t="s">
        <v>120</v>
      </c>
      <c r="D5" s="62" t="s">
        <v>120</v>
      </c>
      <c r="E5" s="62" t="s">
        <v>3229</v>
      </c>
      <c r="F5" s="62" t="s">
        <v>3230</v>
      </c>
      <c r="G5" s="62" t="s">
        <v>3229</v>
      </c>
    </row>
    <row r="6">
      <c r="A6" s="263">
        <v>5.0</v>
      </c>
      <c r="B6" s="53">
        <v>10013.0</v>
      </c>
      <c r="C6" s="62" t="s">
        <v>132</v>
      </c>
      <c r="D6" s="62" t="s">
        <v>132</v>
      </c>
      <c r="E6" s="62" t="s">
        <v>3231</v>
      </c>
      <c r="F6" s="62" t="s">
        <v>3232</v>
      </c>
      <c r="G6" s="62" t="s">
        <v>3231</v>
      </c>
    </row>
    <row r="7">
      <c r="A7" s="263">
        <v>6.0</v>
      </c>
      <c r="B7" s="53">
        <v>10010.0</v>
      </c>
      <c r="C7" s="62" t="s">
        <v>143</v>
      </c>
      <c r="D7" s="62" t="s">
        <v>3233</v>
      </c>
      <c r="E7" s="62" t="s">
        <v>3234</v>
      </c>
      <c r="F7" s="62" t="s">
        <v>3235</v>
      </c>
      <c r="G7" s="62" t="s">
        <v>3234</v>
      </c>
    </row>
    <row r="8">
      <c r="A8" s="263">
        <v>7.0</v>
      </c>
      <c r="B8" s="53">
        <v>10001.0</v>
      </c>
      <c r="C8" s="62" t="s">
        <v>88</v>
      </c>
      <c r="D8" s="62" t="s">
        <v>651</v>
      </c>
      <c r="E8" s="62" t="s">
        <v>3236</v>
      </c>
      <c r="F8" s="62" t="s">
        <v>3237</v>
      </c>
      <c r="G8" s="62" t="s">
        <v>3236</v>
      </c>
    </row>
    <row r="9">
      <c r="A9" s="263">
        <v>8.0</v>
      </c>
      <c r="B9" s="53">
        <v>10002.0</v>
      </c>
      <c r="C9" s="62" t="s">
        <v>166</v>
      </c>
      <c r="D9" s="62" t="s">
        <v>166</v>
      </c>
      <c r="E9" s="62" t="s">
        <v>3238</v>
      </c>
      <c r="F9" s="62" t="s">
        <v>3239</v>
      </c>
      <c r="G9" s="62" t="s">
        <v>3238</v>
      </c>
    </row>
    <row r="10">
      <c r="A10" s="263">
        <v>9.0</v>
      </c>
      <c r="B10" s="53">
        <v>10006.0</v>
      </c>
      <c r="C10" s="62" t="s">
        <v>178</v>
      </c>
      <c r="D10" s="62" t="s">
        <v>3240</v>
      </c>
      <c r="E10" s="62" t="s">
        <v>3241</v>
      </c>
      <c r="F10" s="62" t="s">
        <v>3242</v>
      </c>
      <c r="G10" s="62" t="s">
        <v>3241</v>
      </c>
    </row>
    <row r="11">
      <c r="A11" s="263">
        <v>10.0</v>
      </c>
      <c r="B11" s="53">
        <v>10004.0</v>
      </c>
      <c r="C11" s="62" t="s">
        <v>190</v>
      </c>
      <c r="D11" s="62" t="s">
        <v>3243</v>
      </c>
      <c r="E11" s="62" t="s">
        <v>3244</v>
      </c>
      <c r="F11" s="62" t="s">
        <v>3245</v>
      </c>
      <c r="G11" s="62" t="s">
        <v>3244</v>
      </c>
      <c r="H11" s="162" t="s">
        <v>3246</v>
      </c>
    </row>
    <row r="12">
      <c r="A12" s="263">
        <v>11.0</v>
      </c>
      <c r="B12" s="53">
        <v>10019.0</v>
      </c>
      <c r="C12" s="62" t="s">
        <v>202</v>
      </c>
      <c r="D12" s="62" t="s">
        <v>3247</v>
      </c>
      <c r="E12" s="62" t="s">
        <v>3248</v>
      </c>
      <c r="F12" s="62" t="s">
        <v>3249</v>
      </c>
      <c r="G12" s="62" t="s">
        <v>3248</v>
      </c>
    </row>
    <row r="13">
      <c r="A13" s="263">
        <v>12.0</v>
      </c>
      <c r="B13" s="53">
        <v>10007.0</v>
      </c>
      <c r="C13" s="62" t="s">
        <v>213</v>
      </c>
      <c r="D13" s="62" t="s">
        <v>213</v>
      </c>
      <c r="E13" s="62" t="s">
        <v>2901</v>
      </c>
      <c r="F13" s="62" t="s">
        <v>3250</v>
      </c>
      <c r="G13" s="62" t="s">
        <v>2901</v>
      </c>
    </row>
    <row r="14">
      <c r="A14" s="263">
        <v>13.0</v>
      </c>
      <c r="B14" s="53">
        <v>10012.0</v>
      </c>
      <c r="C14" s="62" t="s">
        <v>225</v>
      </c>
      <c r="D14" s="62" t="s">
        <v>3251</v>
      </c>
      <c r="E14" s="62" t="s">
        <v>3252</v>
      </c>
      <c r="F14" s="62" t="s">
        <v>3253</v>
      </c>
      <c r="G14" s="62" t="s">
        <v>3252</v>
      </c>
    </row>
    <row r="15">
      <c r="A15" s="263">
        <v>14.0</v>
      </c>
      <c r="B15" s="53">
        <v>10016.0</v>
      </c>
      <c r="C15" s="62" t="s">
        <v>237</v>
      </c>
      <c r="D15" s="62" t="s">
        <v>3254</v>
      </c>
      <c r="E15" s="62" t="s">
        <v>3255</v>
      </c>
      <c r="F15" s="62" t="s">
        <v>3256</v>
      </c>
      <c r="G15" s="62" t="s">
        <v>3255</v>
      </c>
    </row>
    <row r="16">
      <c r="A16" s="263">
        <v>15.0</v>
      </c>
      <c r="B16" s="53">
        <v>10003.0</v>
      </c>
      <c r="C16" s="62" t="s">
        <v>248</v>
      </c>
      <c r="D16" s="62" t="s">
        <v>3257</v>
      </c>
      <c r="E16" s="62" t="s">
        <v>3258</v>
      </c>
      <c r="F16" s="62" t="s">
        <v>3259</v>
      </c>
      <c r="G16" s="62" t="s">
        <v>3258</v>
      </c>
    </row>
    <row r="17">
      <c r="A17" s="263">
        <v>16.0</v>
      </c>
      <c r="B17" s="53">
        <v>10018.0</v>
      </c>
      <c r="C17" s="62" t="s">
        <v>259</v>
      </c>
      <c r="D17" s="62" t="s">
        <v>3260</v>
      </c>
      <c r="E17" s="62" t="s">
        <v>3261</v>
      </c>
      <c r="F17" s="62" t="s">
        <v>3262</v>
      </c>
      <c r="G17" s="62" t="s">
        <v>3261</v>
      </c>
    </row>
    <row r="18">
      <c r="A18" s="263">
        <v>17.0</v>
      </c>
      <c r="B18" s="53">
        <v>10009.0</v>
      </c>
      <c r="C18" s="62" t="s">
        <v>271</v>
      </c>
      <c r="D18" s="62" t="s">
        <v>271</v>
      </c>
      <c r="E18" s="62" t="s">
        <v>3263</v>
      </c>
      <c r="F18" s="62" t="s">
        <v>3264</v>
      </c>
      <c r="G18" s="62" t="s">
        <v>3263</v>
      </c>
    </row>
    <row r="19">
      <c r="A19" s="263">
        <v>18.0</v>
      </c>
      <c r="B19" s="53">
        <v>10015.0</v>
      </c>
      <c r="C19" s="62" t="s">
        <v>283</v>
      </c>
      <c r="D19" s="62" t="s">
        <v>3265</v>
      </c>
      <c r="E19" s="62" t="s">
        <v>3266</v>
      </c>
      <c r="F19" s="62" t="s">
        <v>3267</v>
      </c>
      <c r="G19" s="62" t="s">
        <v>3266</v>
      </c>
    </row>
    <row r="20">
      <c r="A20" s="263">
        <v>19.0</v>
      </c>
      <c r="B20" s="53">
        <v>10020.0</v>
      </c>
      <c r="C20" s="62" t="s">
        <v>294</v>
      </c>
      <c r="D20" s="62" t="s">
        <v>3268</v>
      </c>
      <c r="E20" s="62" t="s">
        <v>3269</v>
      </c>
      <c r="F20" s="62" t="s">
        <v>3270</v>
      </c>
      <c r="G20" s="62" t="s">
        <v>3269</v>
      </c>
    </row>
    <row r="21">
      <c r="A21" s="263">
        <v>20.0</v>
      </c>
      <c r="B21" s="53">
        <v>10021.0</v>
      </c>
      <c r="C21" s="62" t="s">
        <v>304</v>
      </c>
      <c r="D21" s="62" t="s">
        <v>1608</v>
      </c>
      <c r="E21" s="62" t="s">
        <v>3271</v>
      </c>
      <c r="F21" s="62" t="s">
        <v>3272</v>
      </c>
      <c r="G21" s="62" t="s">
        <v>3271</v>
      </c>
    </row>
    <row r="22">
      <c r="A22" s="263">
        <v>21.0</v>
      </c>
      <c r="B22" s="53">
        <v>10022.0</v>
      </c>
      <c r="C22" s="62" t="s">
        <v>314</v>
      </c>
      <c r="D22" s="62" t="s">
        <v>314</v>
      </c>
      <c r="E22" s="62" t="s">
        <v>3273</v>
      </c>
      <c r="F22" s="62" t="s">
        <v>3274</v>
      </c>
      <c r="G22" s="62" t="s">
        <v>3273</v>
      </c>
    </row>
    <row r="23">
      <c r="A23" s="263">
        <v>22.0</v>
      </c>
      <c r="B23" s="53">
        <v>20002.0</v>
      </c>
      <c r="C23" s="62" t="s">
        <v>323</v>
      </c>
      <c r="D23" s="62" t="s">
        <v>3275</v>
      </c>
      <c r="E23" s="62" t="s">
        <v>3276</v>
      </c>
      <c r="F23" s="62" t="s">
        <v>3277</v>
      </c>
      <c r="G23" s="62" t="s">
        <v>3276</v>
      </c>
    </row>
    <row r="24">
      <c r="A24" s="263">
        <v>23.0</v>
      </c>
      <c r="B24" s="53">
        <v>10029.0</v>
      </c>
      <c r="C24" s="62" t="s">
        <v>3278</v>
      </c>
      <c r="D24" s="62" t="s">
        <v>3279</v>
      </c>
      <c r="E24" s="62" t="s">
        <v>3280</v>
      </c>
      <c r="F24" s="62" t="s">
        <v>3281</v>
      </c>
      <c r="G24" s="62" t="s">
        <v>3280</v>
      </c>
    </row>
    <row r="25">
      <c r="A25" s="263">
        <v>24.0</v>
      </c>
      <c r="B25" s="53">
        <v>10030.0</v>
      </c>
      <c r="C25" s="62" t="s">
        <v>3282</v>
      </c>
      <c r="D25" s="62" t="s">
        <v>3283</v>
      </c>
      <c r="E25" s="62" t="s">
        <v>3284</v>
      </c>
      <c r="F25" s="62" t="s">
        <v>3285</v>
      </c>
      <c r="G25" s="62" t="s">
        <v>3284</v>
      </c>
    </row>
    <row r="26">
      <c r="A26" s="264"/>
      <c r="B26" s="265"/>
      <c r="C26" s="266"/>
      <c r="D26" s="266"/>
      <c r="E26" s="266"/>
      <c r="F26" s="266"/>
      <c r="G26" s="266"/>
    </row>
    <row r="27">
      <c r="A27" s="264"/>
      <c r="B27" s="265"/>
      <c r="C27" s="266"/>
      <c r="D27" s="266"/>
      <c r="E27" s="266"/>
      <c r="F27" s="266"/>
      <c r="G27" s="266"/>
    </row>
    <row r="28">
      <c r="A28" s="267" t="s">
        <v>3286</v>
      </c>
      <c r="B28" s="268" t="s">
        <v>1561</v>
      </c>
      <c r="C28" s="269" t="s">
        <v>815</v>
      </c>
      <c r="D28" s="269" t="s">
        <v>814</v>
      </c>
      <c r="E28" s="269" t="s">
        <v>816</v>
      </c>
      <c r="F28" s="269" t="s">
        <v>1016</v>
      </c>
      <c r="G28" s="270" t="s">
        <v>3220</v>
      </c>
    </row>
    <row r="29">
      <c r="A29" s="263">
        <v>1.0</v>
      </c>
      <c r="B29" s="53">
        <v>501.0</v>
      </c>
      <c r="C29" s="213" t="s">
        <v>538</v>
      </c>
      <c r="D29" s="213" t="s">
        <v>640</v>
      </c>
      <c r="E29" s="213" t="s">
        <v>1679</v>
      </c>
      <c r="F29" s="213" t="s">
        <v>3287</v>
      </c>
      <c r="G29" s="213" t="s">
        <v>1679</v>
      </c>
    </row>
    <row r="30">
      <c r="A30" s="263">
        <v>2.0</v>
      </c>
      <c r="B30" s="53">
        <v>502.0</v>
      </c>
      <c r="C30" s="213" t="s">
        <v>547</v>
      </c>
      <c r="D30" s="213" t="s">
        <v>3288</v>
      </c>
      <c r="E30" s="213" t="s">
        <v>3289</v>
      </c>
      <c r="F30" s="213" t="s">
        <v>3290</v>
      </c>
      <c r="G30" s="213" t="s">
        <v>3289</v>
      </c>
    </row>
    <row r="31">
      <c r="B31" s="271"/>
    </row>
    <row r="32">
      <c r="B32" s="272" t="s">
        <v>3291</v>
      </c>
    </row>
    <row r="33">
      <c r="B33" s="271"/>
    </row>
    <row r="34">
      <c r="B34" s="271"/>
    </row>
    <row r="35">
      <c r="B35" s="271"/>
    </row>
    <row r="36">
      <c r="B36" s="271"/>
    </row>
    <row r="37">
      <c r="B37" s="271"/>
    </row>
    <row r="38">
      <c r="B38" s="271"/>
    </row>
    <row r="39">
      <c r="B39" s="271"/>
    </row>
    <row r="40">
      <c r="B40" s="271"/>
    </row>
    <row r="41">
      <c r="B41" s="271"/>
    </row>
    <row r="42">
      <c r="B42" s="271"/>
    </row>
    <row r="43">
      <c r="B43" s="271"/>
    </row>
    <row r="44">
      <c r="B44" s="271"/>
    </row>
    <row r="45">
      <c r="B45" s="271"/>
    </row>
    <row r="46">
      <c r="B46" s="271"/>
    </row>
    <row r="47">
      <c r="B47" s="271"/>
    </row>
    <row r="48">
      <c r="B48" s="271"/>
    </row>
    <row r="49">
      <c r="B49" s="271"/>
    </row>
    <row r="50">
      <c r="B50" s="271"/>
    </row>
    <row r="51">
      <c r="B51" s="271"/>
    </row>
    <row r="52">
      <c r="B52" s="271"/>
    </row>
    <row r="53">
      <c r="B53" s="271"/>
    </row>
    <row r="54">
      <c r="B54" s="271"/>
    </row>
    <row r="55">
      <c r="B55" s="271"/>
    </row>
    <row r="56">
      <c r="B56" s="271"/>
    </row>
    <row r="57">
      <c r="B57" s="271"/>
    </row>
    <row r="58">
      <c r="B58" s="271"/>
    </row>
    <row r="59">
      <c r="B59" s="271"/>
    </row>
    <row r="60">
      <c r="B60" s="271"/>
    </row>
    <row r="61">
      <c r="B61" s="271"/>
    </row>
    <row r="62">
      <c r="B62" s="271"/>
    </row>
    <row r="63">
      <c r="B63" s="271"/>
    </row>
    <row r="64">
      <c r="B64" s="271"/>
    </row>
    <row r="65">
      <c r="B65" s="271"/>
    </row>
    <row r="66">
      <c r="B66" s="271"/>
    </row>
    <row r="67">
      <c r="B67" s="271"/>
    </row>
    <row r="68">
      <c r="B68" s="271"/>
    </row>
    <row r="69">
      <c r="B69" s="271"/>
    </row>
    <row r="70">
      <c r="B70" s="271"/>
    </row>
    <row r="71">
      <c r="B71" s="271"/>
    </row>
    <row r="72">
      <c r="B72" s="271"/>
    </row>
    <row r="73">
      <c r="B73" s="271"/>
    </row>
    <row r="74">
      <c r="B74" s="271"/>
    </row>
    <row r="75">
      <c r="B75" s="271"/>
    </row>
    <row r="76">
      <c r="B76" s="271"/>
    </row>
    <row r="77">
      <c r="B77" s="271"/>
    </row>
    <row r="78">
      <c r="B78" s="271"/>
    </row>
    <row r="79">
      <c r="B79" s="271"/>
    </row>
    <row r="80">
      <c r="B80" s="271"/>
    </row>
    <row r="81">
      <c r="B81" s="271"/>
    </row>
    <row r="82">
      <c r="B82" s="271"/>
    </row>
    <row r="83">
      <c r="B83" s="271"/>
    </row>
    <row r="84">
      <c r="B84" s="271"/>
    </row>
    <row r="85">
      <c r="B85" s="271"/>
    </row>
    <row r="86">
      <c r="B86" s="271"/>
    </row>
    <row r="87">
      <c r="B87" s="271"/>
    </row>
    <row r="88">
      <c r="B88" s="271"/>
    </row>
    <row r="89">
      <c r="B89" s="271"/>
    </row>
    <row r="90">
      <c r="B90" s="271"/>
    </row>
    <row r="91">
      <c r="B91" s="271"/>
    </row>
    <row r="92">
      <c r="B92" s="271"/>
    </row>
    <row r="93">
      <c r="B93" s="271"/>
    </row>
    <row r="94">
      <c r="B94" s="271"/>
    </row>
    <row r="95">
      <c r="B95" s="271"/>
    </row>
    <row r="96">
      <c r="B96" s="271"/>
    </row>
    <row r="97">
      <c r="B97" s="271"/>
    </row>
    <row r="98">
      <c r="B98" s="271"/>
    </row>
    <row r="99">
      <c r="B99" s="271"/>
    </row>
    <row r="100">
      <c r="B100" s="271"/>
    </row>
    <row r="101">
      <c r="B101" s="271"/>
    </row>
    <row r="102">
      <c r="B102" s="271"/>
    </row>
    <row r="103">
      <c r="B103" s="271"/>
    </row>
    <row r="104">
      <c r="B104" s="271"/>
    </row>
    <row r="105">
      <c r="B105" s="271"/>
    </row>
    <row r="106">
      <c r="B106" s="271"/>
    </row>
    <row r="107">
      <c r="B107" s="271"/>
    </row>
    <row r="108">
      <c r="B108" s="271"/>
    </row>
    <row r="109">
      <c r="B109" s="271"/>
    </row>
    <row r="110">
      <c r="B110" s="271"/>
    </row>
    <row r="111">
      <c r="B111" s="271"/>
    </row>
    <row r="112">
      <c r="B112" s="271"/>
    </row>
    <row r="113">
      <c r="B113" s="271"/>
    </row>
    <row r="114">
      <c r="B114" s="271"/>
    </row>
    <row r="115">
      <c r="B115" s="271"/>
    </row>
    <row r="116">
      <c r="B116" s="271"/>
    </row>
    <row r="117">
      <c r="B117" s="271"/>
    </row>
    <row r="118">
      <c r="B118" s="271"/>
    </row>
    <row r="119">
      <c r="B119" s="271"/>
    </row>
    <row r="120">
      <c r="B120" s="271"/>
    </row>
    <row r="121">
      <c r="B121" s="271"/>
    </row>
    <row r="122">
      <c r="B122" s="271"/>
    </row>
    <row r="123">
      <c r="B123" s="271"/>
    </row>
    <row r="124">
      <c r="B124" s="271"/>
    </row>
    <row r="125">
      <c r="B125" s="271"/>
    </row>
    <row r="126">
      <c r="B126" s="271"/>
    </row>
    <row r="127">
      <c r="B127" s="271"/>
    </row>
    <row r="128">
      <c r="B128" s="271"/>
    </row>
    <row r="129">
      <c r="B129" s="271"/>
    </row>
    <row r="130">
      <c r="B130" s="271"/>
    </row>
    <row r="131">
      <c r="B131" s="271"/>
    </row>
    <row r="132">
      <c r="B132" s="271"/>
    </row>
    <row r="133">
      <c r="B133" s="271"/>
    </row>
    <row r="134">
      <c r="B134" s="271"/>
    </row>
    <row r="135">
      <c r="B135" s="271"/>
    </row>
    <row r="136">
      <c r="B136" s="271"/>
    </row>
    <row r="137">
      <c r="B137" s="271"/>
    </row>
    <row r="138">
      <c r="B138" s="271"/>
    </row>
    <row r="139">
      <c r="B139" s="271"/>
    </row>
    <row r="140">
      <c r="B140" s="271"/>
    </row>
    <row r="141">
      <c r="B141" s="271"/>
    </row>
    <row r="142">
      <c r="B142" s="271"/>
    </row>
    <row r="143">
      <c r="B143" s="271"/>
    </row>
    <row r="144">
      <c r="B144" s="271"/>
    </row>
    <row r="145">
      <c r="B145" s="271"/>
    </row>
    <row r="146">
      <c r="B146" s="271"/>
    </row>
    <row r="147">
      <c r="B147" s="271"/>
    </row>
    <row r="148">
      <c r="B148" s="271"/>
    </row>
    <row r="149">
      <c r="B149" s="271"/>
    </row>
    <row r="150">
      <c r="B150" s="271"/>
    </row>
    <row r="151">
      <c r="B151" s="271"/>
    </row>
    <row r="152">
      <c r="B152" s="271"/>
    </row>
    <row r="153">
      <c r="B153" s="271"/>
    </row>
    <row r="154">
      <c r="B154" s="271"/>
    </row>
    <row r="155">
      <c r="B155" s="271"/>
    </row>
    <row r="156">
      <c r="B156" s="271"/>
    </row>
    <row r="157">
      <c r="B157" s="271"/>
    </row>
    <row r="158">
      <c r="B158" s="271"/>
    </row>
    <row r="159">
      <c r="B159" s="271"/>
    </row>
    <row r="160">
      <c r="B160" s="271"/>
    </row>
    <row r="161">
      <c r="B161" s="271"/>
    </row>
    <row r="162">
      <c r="B162" s="271"/>
    </row>
    <row r="163">
      <c r="B163" s="271"/>
    </row>
    <row r="164">
      <c r="B164" s="271"/>
    </row>
    <row r="165">
      <c r="B165" s="271"/>
    </row>
    <row r="166">
      <c r="B166" s="271"/>
    </row>
    <row r="167">
      <c r="B167" s="271"/>
    </row>
    <row r="168">
      <c r="B168" s="271"/>
    </row>
    <row r="169">
      <c r="B169" s="271"/>
    </row>
    <row r="170">
      <c r="B170" s="271"/>
    </row>
    <row r="171">
      <c r="B171" s="271"/>
    </row>
    <row r="172">
      <c r="B172" s="271"/>
    </row>
    <row r="173">
      <c r="B173" s="271"/>
    </row>
    <row r="174">
      <c r="B174" s="271"/>
    </row>
    <row r="175">
      <c r="B175" s="271"/>
    </row>
    <row r="176">
      <c r="B176" s="271"/>
    </row>
    <row r="177">
      <c r="B177" s="271"/>
    </row>
    <row r="178">
      <c r="B178" s="271"/>
    </row>
    <row r="179">
      <c r="B179" s="271"/>
    </row>
    <row r="180">
      <c r="B180" s="271"/>
    </row>
    <row r="181">
      <c r="B181" s="271"/>
    </row>
    <row r="182">
      <c r="B182" s="271"/>
    </row>
    <row r="183">
      <c r="B183" s="271"/>
    </row>
    <row r="184">
      <c r="B184" s="271"/>
    </row>
    <row r="185">
      <c r="B185" s="271"/>
    </row>
    <row r="186">
      <c r="B186" s="271"/>
    </row>
    <row r="187">
      <c r="B187" s="271"/>
    </row>
    <row r="188">
      <c r="B188" s="271"/>
    </row>
    <row r="189">
      <c r="B189" s="271"/>
    </row>
    <row r="190">
      <c r="B190" s="271"/>
    </row>
    <row r="191">
      <c r="B191" s="271"/>
    </row>
    <row r="192">
      <c r="B192" s="271"/>
    </row>
    <row r="193">
      <c r="B193" s="271"/>
    </row>
    <row r="194">
      <c r="B194" s="271"/>
    </row>
    <row r="195">
      <c r="B195" s="271"/>
    </row>
    <row r="196">
      <c r="B196" s="271"/>
    </row>
    <row r="197">
      <c r="B197" s="271"/>
    </row>
    <row r="198">
      <c r="B198" s="271"/>
    </row>
    <row r="199">
      <c r="B199" s="271"/>
    </row>
    <row r="200">
      <c r="B200" s="271"/>
    </row>
    <row r="201">
      <c r="B201" s="271"/>
    </row>
    <row r="202">
      <c r="B202" s="271"/>
    </row>
    <row r="203">
      <c r="B203" s="271"/>
    </row>
    <row r="204">
      <c r="B204" s="271"/>
    </row>
    <row r="205">
      <c r="B205" s="271"/>
    </row>
    <row r="206">
      <c r="B206" s="271"/>
    </row>
    <row r="207">
      <c r="B207" s="271"/>
    </row>
    <row r="208">
      <c r="B208" s="271"/>
    </row>
    <row r="209">
      <c r="B209" s="271"/>
    </row>
    <row r="210">
      <c r="B210" s="271"/>
    </row>
    <row r="211">
      <c r="B211" s="271"/>
    </row>
    <row r="212">
      <c r="B212" s="271"/>
    </row>
    <row r="213">
      <c r="B213" s="271"/>
    </row>
    <row r="214">
      <c r="B214" s="271"/>
    </row>
    <row r="215">
      <c r="B215" s="271"/>
    </row>
    <row r="216">
      <c r="B216" s="271"/>
    </row>
    <row r="217">
      <c r="B217" s="271"/>
    </row>
    <row r="218">
      <c r="B218" s="271"/>
    </row>
    <row r="219">
      <c r="B219" s="271"/>
    </row>
    <row r="220">
      <c r="B220" s="271"/>
    </row>
    <row r="221">
      <c r="B221" s="271"/>
    </row>
    <row r="222">
      <c r="B222" s="271"/>
    </row>
    <row r="223">
      <c r="B223" s="271"/>
    </row>
    <row r="224">
      <c r="B224" s="271"/>
    </row>
    <row r="225">
      <c r="B225" s="271"/>
    </row>
    <row r="226">
      <c r="B226" s="271"/>
    </row>
    <row r="227">
      <c r="B227" s="271"/>
    </row>
    <row r="228">
      <c r="B228" s="271"/>
    </row>
    <row r="229">
      <c r="B229" s="271"/>
    </row>
    <row r="230">
      <c r="B230" s="271"/>
    </row>
    <row r="231">
      <c r="B231" s="271"/>
    </row>
    <row r="232">
      <c r="B232" s="271"/>
    </row>
    <row r="233">
      <c r="B233" s="271"/>
    </row>
    <row r="234">
      <c r="B234" s="271"/>
    </row>
    <row r="235">
      <c r="B235" s="271"/>
    </row>
    <row r="236">
      <c r="B236" s="271"/>
    </row>
    <row r="237">
      <c r="B237" s="271"/>
    </row>
    <row r="238">
      <c r="B238" s="271"/>
    </row>
    <row r="239">
      <c r="B239" s="271"/>
    </row>
    <row r="240">
      <c r="B240" s="271"/>
    </row>
    <row r="241">
      <c r="B241" s="271"/>
    </row>
    <row r="242">
      <c r="B242" s="271"/>
    </row>
    <row r="243">
      <c r="B243" s="271"/>
    </row>
    <row r="244">
      <c r="B244" s="271"/>
    </row>
    <row r="245">
      <c r="B245" s="271"/>
    </row>
    <row r="246">
      <c r="B246" s="271"/>
    </row>
    <row r="247">
      <c r="B247" s="271"/>
    </row>
    <row r="248">
      <c r="B248" s="271"/>
    </row>
    <row r="249">
      <c r="B249" s="271"/>
    </row>
    <row r="250">
      <c r="B250" s="271"/>
    </row>
    <row r="251">
      <c r="B251" s="271"/>
    </row>
    <row r="252">
      <c r="B252" s="271"/>
    </row>
    <row r="253">
      <c r="B253" s="271"/>
    </row>
    <row r="254">
      <c r="B254" s="271"/>
    </row>
    <row r="255">
      <c r="B255" s="271"/>
    </row>
    <row r="256">
      <c r="B256" s="271"/>
    </row>
    <row r="257">
      <c r="B257" s="271"/>
    </row>
    <row r="258">
      <c r="B258" s="271"/>
    </row>
    <row r="259">
      <c r="B259" s="271"/>
    </row>
    <row r="260">
      <c r="B260" s="271"/>
    </row>
    <row r="261">
      <c r="B261" s="271"/>
    </row>
    <row r="262">
      <c r="B262" s="271"/>
    </row>
    <row r="263">
      <c r="B263" s="271"/>
    </row>
    <row r="264">
      <c r="B264" s="271"/>
    </row>
    <row r="265">
      <c r="B265" s="271"/>
    </row>
    <row r="266">
      <c r="B266" s="271"/>
    </row>
    <row r="267">
      <c r="B267" s="271"/>
    </row>
    <row r="268">
      <c r="B268" s="271"/>
    </row>
    <row r="269">
      <c r="B269" s="271"/>
    </row>
    <row r="270">
      <c r="B270" s="271"/>
    </row>
    <row r="271">
      <c r="B271" s="271"/>
    </row>
    <row r="272">
      <c r="B272" s="271"/>
    </row>
    <row r="273">
      <c r="B273" s="271"/>
    </row>
    <row r="274">
      <c r="B274" s="271"/>
    </row>
    <row r="275">
      <c r="B275" s="271"/>
    </row>
    <row r="276">
      <c r="B276" s="271"/>
    </row>
    <row r="277">
      <c r="B277" s="271"/>
    </row>
    <row r="278">
      <c r="B278" s="271"/>
    </row>
    <row r="279">
      <c r="B279" s="271"/>
    </row>
    <row r="280">
      <c r="B280" s="271"/>
    </row>
    <row r="281">
      <c r="B281" s="271"/>
    </row>
    <row r="282">
      <c r="B282" s="271"/>
    </row>
    <row r="283">
      <c r="B283" s="271"/>
    </row>
    <row r="284">
      <c r="B284" s="271"/>
    </row>
    <row r="285">
      <c r="B285" s="271"/>
    </row>
    <row r="286">
      <c r="B286" s="271"/>
    </row>
    <row r="287">
      <c r="B287" s="271"/>
    </row>
    <row r="288">
      <c r="B288" s="271"/>
    </row>
    <row r="289">
      <c r="B289" s="271"/>
    </row>
    <row r="290">
      <c r="B290" s="271"/>
    </row>
    <row r="291">
      <c r="B291" s="271"/>
    </row>
    <row r="292">
      <c r="B292" s="271"/>
    </row>
    <row r="293">
      <c r="B293" s="271"/>
    </row>
    <row r="294">
      <c r="B294" s="271"/>
    </row>
    <row r="295">
      <c r="B295" s="271"/>
    </row>
    <row r="296">
      <c r="B296" s="271"/>
    </row>
    <row r="297">
      <c r="B297" s="271"/>
    </row>
    <row r="298">
      <c r="B298" s="271"/>
    </row>
    <row r="299">
      <c r="B299" s="271"/>
    </row>
    <row r="300">
      <c r="B300" s="271"/>
    </row>
    <row r="301">
      <c r="B301" s="271"/>
    </row>
    <row r="302">
      <c r="B302" s="271"/>
    </row>
    <row r="303">
      <c r="B303" s="271"/>
    </row>
    <row r="304">
      <c r="B304" s="271"/>
    </row>
    <row r="305">
      <c r="B305" s="271"/>
    </row>
    <row r="306">
      <c r="B306" s="271"/>
    </row>
    <row r="307">
      <c r="B307" s="271"/>
    </row>
    <row r="308">
      <c r="B308" s="271"/>
    </row>
    <row r="309">
      <c r="B309" s="271"/>
    </row>
    <row r="310">
      <c r="B310" s="271"/>
    </row>
    <row r="311">
      <c r="B311" s="271"/>
    </row>
    <row r="312">
      <c r="B312" s="271"/>
    </row>
    <row r="313">
      <c r="B313" s="271"/>
    </row>
    <row r="314">
      <c r="B314" s="271"/>
    </row>
    <row r="315">
      <c r="B315" s="271"/>
    </row>
    <row r="316">
      <c r="B316" s="271"/>
    </row>
    <row r="317">
      <c r="B317" s="271"/>
    </row>
    <row r="318">
      <c r="B318" s="271"/>
    </row>
    <row r="319">
      <c r="B319" s="271"/>
    </row>
    <row r="320">
      <c r="B320" s="271"/>
    </row>
    <row r="321">
      <c r="B321" s="271"/>
    </row>
    <row r="322">
      <c r="B322" s="271"/>
    </row>
    <row r="323">
      <c r="B323" s="271"/>
    </row>
    <row r="324">
      <c r="B324" s="271"/>
    </row>
    <row r="325">
      <c r="B325" s="271"/>
    </row>
    <row r="326">
      <c r="B326" s="271"/>
    </row>
    <row r="327">
      <c r="B327" s="271"/>
    </row>
    <row r="328">
      <c r="B328" s="271"/>
    </row>
    <row r="329">
      <c r="B329" s="271"/>
    </row>
    <row r="330">
      <c r="B330" s="271"/>
    </row>
    <row r="331">
      <c r="B331" s="271"/>
    </row>
    <row r="332">
      <c r="B332" s="271"/>
    </row>
    <row r="333">
      <c r="B333" s="271"/>
    </row>
    <row r="334">
      <c r="B334" s="271"/>
    </row>
    <row r="335">
      <c r="B335" s="271"/>
    </row>
    <row r="336">
      <c r="B336" s="271"/>
    </row>
    <row r="337">
      <c r="B337" s="271"/>
    </row>
    <row r="338">
      <c r="B338" s="271"/>
    </row>
    <row r="339">
      <c r="B339" s="271"/>
    </row>
    <row r="340">
      <c r="B340" s="271"/>
    </row>
    <row r="341">
      <c r="B341" s="271"/>
    </row>
    <row r="342">
      <c r="B342" s="271"/>
    </row>
    <row r="343">
      <c r="B343" s="271"/>
    </row>
    <row r="344">
      <c r="B344" s="271"/>
    </row>
    <row r="345">
      <c r="B345" s="271"/>
    </row>
    <row r="346">
      <c r="B346" s="271"/>
    </row>
    <row r="347">
      <c r="B347" s="271"/>
    </row>
    <row r="348">
      <c r="B348" s="271"/>
    </row>
    <row r="349">
      <c r="B349" s="271"/>
    </row>
    <row r="350">
      <c r="B350" s="271"/>
    </row>
    <row r="351">
      <c r="B351" s="271"/>
    </row>
    <row r="352">
      <c r="B352" s="271"/>
    </row>
    <row r="353">
      <c r="B353" s="271"/>
    </row>
    <row r="354">
      <c r="B354" s="271"/>
    </row>
    <row r="355">
      <c r="B355" s="271"/>
    </row>
    <row r="356">
      <c r="B356" s="271"/>
    </row>
    <row r="357">
      <c r="B357" s="271"/>
    </row>
    <row r="358">
      <c r="B358" s="271"/>
    </row>
    <row r="359">
      <c r="B359" s="271"/>
    </row>
    <row r="360">
      <c r="B360" s="271"/>
    </row>
    <row r="361">
      <c r="B361" s="271"/>
    </row>
    <row r="362">
      <c r="B362" s="271"/>
    </row>
    <row r="363">
      <c r="B363" s="271"/>
    </row>
    <row r="364">
      <c r="B364" s="271"/>
    </row>
    <row r="365">
      <c r="B365" s="271"/>
    </row>
    <row r="366">
      <c r="B366" s="271"/>
    </row>
    <row r="367">
      <c r="B367" s="271"/>
    </row>
    <row r="368">
      <c r="B368" s="271"/>
    </row>
    <row r="369">
      <c r="B369" s="271"/>
    </row>
    <row r="370">
      <c r="B370" s="271"/>
    </row>
    <row r="371">
      <c r="B371" s="271"/>
    </row>
    <row r="372">
      <c r="B372" s="271"/>
    </row>
    <row r="373">
      <c r="B373" s="271"/>
    </row>
    <row r="374">
      <c r="B374" s="271"/>
    </row>
    <row r="375">
      <c r="B375" s="271"/>
    </row>
    <row r="376">
      <c r="B376" s="271"/>
    </row>
    <row r="377">
      <c r="B377" s="271"/>
    </row>
    <row r="378">
      <c r="B378" s="271"/>
    </row>
    <row r="379">
      <c r="B379" s="271"/>
    </row>
    <row r="380">
      <c r="B380" s="271"/>
    </row>
    <row r="381">
      <c r="B381" s="271"/>
    </row>
    <row r="382">
      <c r="B382" s="271"/>
    </row>
    <row r="383">
      <c r="B383" s="271"/>
    </row>
    <row r="384">
      <c r="B384" s="271"/>
    </row>
    <row r="385">
      <c r="B385" s="271"/>
    </row>
    <row r="386">
      <c r="B386" s="271"/>
    </row>
    <row r="387">
      <c r="B387" s="271"/>
    </row>
    <row r="388">
      <c r="B388" s="271"/>
    </row>
    <row r="389">
      <c r="B389" s="271"/>
    </row>
    <row r="390">
      <c r="B390" s="271"/>
    </row>
    <row r="391">
      <c r="B391" s="271"/>
    </row>
    <row r="392">
      <c r="B392" s="271"/>
    </row>
    <row r="393">
      <c r="B393" s="271"/>
    </row>
    <row r="394">
      <c r="B394" s="271"/>
    </row>
    <row r="395">
      <c r="B395" s="271"/>
    </row>
    <row r="396">
      <c r="B396" s="271"/>
    </row>
    <row r="397">
      <c r="B397" s="271"/>
    </row>
    <row r="398">
      <c r="B398" s="271"/>
    </row>
    <row r="399">
      <c r="B399" s="271"/>
    </row>
    <row r="400">
      <c r="B400" s="271"/>
    </row>
    <row r="401">
      <c r="B401" s="271"/>
    </row>
    <row r="402">
      <c r="B402" s="271"/>
    </row>
    <row r="403">
      <c r="B403" s="271"/>
    </row>
    <row r="404">
      <c r="B404" s="271"/>
    </row>
    <row r="405">
      <c r="B405" s="271"/>
    </row>
    <row r="406">
      <c r="B406" s="271"/>
    </row>
    <row r="407">
      <c r="B407" s="271"/>
    </row>
    <row r="408">
      <c r="B408" s="271"/>
    </row>
    <row r="409">
      <c r="B409" s="271"/>
    </row>
    <row r="410">
      <c r="B410" s="271"/>
    </row>
    <row r="411">
      <c r="B411" s="271"/>
    </row>
    <row r="412">
      <c r="B412" s="271"/>
    </row>
    <row r="413">
      <c r="B413" s="271"/>
    </row>
    <row r="414">
      <c r="B414" s="271"/>
    </row>
    <row r="415">
      <c r="B415" s="271"/>
    </row>
    <row r="416">
      <c r="B416" s="271"/>
    </row>
    <row r="417">
      <c r="B417" s="271"/>
    </row>
    <row r="418">
      <c r="B418" s="271"/>
    </row>
    <row r="419">
      <c r="B419" s="271"/>
    </row>
    <row r="420">
      <c r="B420" s="271"/>
    </row>
    <row r="421">
      <c r="B421" s="271"/>
    </row>
    <row r="422">
      <c r="B422" s="271"/>
    </row>
    <row r="423">
      <c r="B423" s="271"/>
    </row>
    <row r="424">
      <c r="B424" s="271"/>
    </row>
    <row r="425">
      <c r="B425" s="271"/>
    </row>
    <row r="426">
      <c r="B426" s="271"/>
    </row>
    <row r="427">
      <c r="B427" s="271"/>
    </row>
    <row r="428">
      <c r="B428" s="271"/>
    </row>
    <row r="429">
      <c r="B429" s="271"/>
    </row>
    <row r="430">
      <c r="B430" s="271"/>
    </row>
    <row r="431">
      <c r="B431" s="271"/>
    </row>
    <row r="432">
      <c r="B432" s="271"/>
    </row>
    <row r="433">
      <c r="B433" s="271"/>
    </row>
    <row r="434">
      <c r="B434" s="271"/>
    </row>
    <row r="435">
      <c r="B435" s="271"/>
    </row>
    <row r="436">
      <c r="B436" s="271"/>
    </row>
    <row r="437">
      <c r="B437" s="271"/>
    </row>
    <row r="438">
      <c r="B438" s="271"/>
    </row>
    <row r="439">
      <c r="B439" s="271"/>
    </row>
    <row r="440">
      <c r="B440" s="271"/>
    </row>
    <row r="441">
      <c r="B441" s="271"/>
    </row>
    <row r="442">
      <c r="B442" s="271"/>
    </row>
    <row r="443">
      <c r="B443" s="271"/>
    </row>
    <row r="444">
      <c r="B444" s="271"/>
    </row>
    <row r="445">
      <c r="B445" s="271"/>
    </row>
    <row r="446">
      <c r="B446" s="271"/>
    </row>
    <row r="447">
      <c r="B447" s="271"/>
    </row>
    <row r="448">
      <c r="B448" s="271"/>
    </row>
    <row r="449">
      <c r="B449" s="271"/>
    </row>
    <row r="450">
      <c r="B450" s="271"/>
    </row>
    <row r="451">
      <c r="B451" s="271"/>
    </row>
    <row r="452">
      <c r="B452" s="271"/>
    </row>
    <row r="453">
      <c r="B453" s="271"/>
    </row>
    <row r="454">
      <c r="B454" s="271"/>
    </row>
    <row r="455">
      <c r="B455" s="271"/>
    </row>
    <row r="456">
      <c r="B456" s="271"/>
    </row>
    <row r="457">
      <c r="B457" s="271"/>
    </row>
    <row r="458">
      <c r="B458" s="271"/>
    </row>
    <row r="459">
      <c r="B459" s="271"/>
    </row>
    <row r="460">
      <c r="B460" s="271"/>
    </row>
    <row r="461">
      <c r="B461" s="271"/>
    </row>
    <row r="462">
      <c r="B462" s="271"/>
    </row>
    <row r="463">
      <c r="B463" s="271"/>
    </row>
    <row r="464">
      <c r="B464" s="271"/>
    </row>
    <row r="465">
      <c r="B465" s="271"/>
    </row>
    <row r="466">
      <c r="B466" s="271"/>
    </row>
    <row r="467">
      <c r="B467" s="271"/>
    </row>
    <row r="468">
      <c r="B468" s="271"/>
    </row>
    <row r="469">
      <c r="B469" s="271"/>
    </row>
    <row r="470">
      <c r="B470" s="271"/>
    </row>
    <row r="471">
      <c r="B471" s="271"/>
    </row>
    <row r="472">
      <c r="B472" s="271"/>
    </row>
    <row r="473">
      <c r="B473" s="271"/>
    </row>
    <row r="474">
      <c r="B474" s="271"/>
    </row>
    <row r="475">
      <c r="B475" s="271"/>
    </row>
    <row r="476">
      <c r="B476" s="271"/>
    </row>
    <row r="477">
      <c r="B477" s="271"/>
    </row>
    <row r="478">
      <c r="B478" s="271"/>
    </row>
    <row r="479">
      <c r="B479" s="271"/>
    </row>
    <row r="480">
      <c r="B480" s="271"/>
    </row>
    <row r="481">
      <c r="B481" s="271"/>
    </row>
    <row r="482">
      <c r="B482" s="271"/>
    </row>
    <row r="483">
      <c r="B483" s="271"/>
    </row>
    <row r="484">
      <c r="B484" s="271"/>
    </row>
    <row r="485">
      <c r="B485" s="271"/>
    </row>
    <row r="486">
      <c r="B486" s="271"/>
    </row>
    <row r="487">
      <c r="B487" s="271"/>
    </row>
    <row r="488">
      <c r="B488" s="271"/>
    </row>
    <row r="489">
      <c r="B489" s="271"/>
    </row>
    <row r="490">
      <c r="B490" s="271"/>
    </row>
    <row r="491">
      <c r="B491" s="271"/>
    </row>
    <row r="492">
      <c r="B492" s="271"/>
    </row>
    <row r="493">
      <c r="B493" s="271"/>
    </row>
    <row r="494">
      <c r="B494" s="271"/>
    </row>
    <row r="495">
      <c r="B495" s="271"/>
    </row>
    <row r="496">
      <c r="B496" s="271"/>
    </row>
    <row r="497">
      <c r="B497" s="271"/>
    </row>
    <row r="498">
      <c r="B498" s="271"/>
    </row>
    <row r="499">
      <c r="B499" s="271"/>
    </row>
    <row r="500">
      <c r="B500" s="271"/>
    </row>
    <row r="501">
      <c r="B501" s="271"/>
    </row>
    <row r="502">
      <c r="B502" s="271"/>
    </row>
    <row r="503">
      <c r="B503" s="271"/>
    </row>
    <row r="504">
      <c r="B504" s="271"/>
    </row>
    <row r="505">
      <c r="B505" s="271"/>
    </row>
    <row r="506">
      <c r="B506" s="271"/>
    </row>
    <row r="507">
      <c r="B507" s="271"/>
    </row>
    <row r="508">
      <c r="B508" s="271"/>
    </row>
    <row r="509">
      <c r="B509" s="271"/>
    </row>
    <row r="510">
      <c r="B510" s="271"/>
    </row>
    <row r="511">
      <c r="B511" s="271"/>
    </row>
    <row r="512">
      <c r="B512" s="271"/>
    </row>
    <row r="513">
      <c r="B513" s="271"/>
    </row>
    <row r="514">
      <c r="B514" s="271"/>
    </row>
    <row r="515">
      <c r="B515" s="271"/>
    </row>
    <row r="516">
      <c r="B516" s="271"/>
    </row>
    <row r="517">
      <c r="B517" s="271"/>
    </row>
    <row r="518">
      <c r="B518" s="271"/>
    </row>
    <row r="519">
      <c r="B519" s="271"/>
    </row>
    <row r="520">
      <c r="B520" s="271"/>
    </row>
    <row r="521">
      <c r="B521" s="271"/>
    </row>
    <row r="522">
      <c r="B522" s="271"/>
    </row>
    <row r="523">
      <c r="B523" s="271"/>
    </row>
    <row r="524">
      <c r="B524" s="271"/>
    </row>
    <row r="525">
      <c r="B525" s="271"/>
    </row>
    <row r="526">
      <c r="B526" s="271"/>
    </row>
    <row r="527">
      <c r="B527" s="271"/>
    </row>
    <row r="528">
      <c r="B528" s="271"/>
    </row>
    <row r="529">
      <c r="B529" s="271"/>
    </row>
    <row r="530">
      <c r="B530" s="271"/>
    </row>
    <row r="531">
      <c r="B531" s="271"/>
    </row>
    <row r="532">
      <c r="B532" s="271"/>
    </row>
    <row r="533">
      <c r="B533" s="271"/>
    </row>
    <row r="534">
      <c r="B534" s="271"/>
    </row>
    <row r="535">
      <c r="B535" s="271"/>
    </row>
    <row r="536">
      <c r="B536" s="271"/>
    </row>
    <row r="537">
      <c r="B537" s="271"/>
    </row>
    <row r="538">
      <c r="B538" s="271"/>
    </row>
    <row r="539">
      <c r="B539" s="271"/>
    </row>
    <row r="540">
      <c r="B540" s="271"/>
    </row>
    <row r="541">
      <c r="B541" s="271"/>
    </row>
    <row r="542">
      <c r="B542" s="271"/>
    </row>
    <row r="543">
      <c r="B543" s="271"/>
    </row>
    <row r="544">
      <c r="B544" s="271"/>
    </row>
    <row r="545">
      <c r="B545" s="271"/>
    </row>
    <row r="546">
      <c r="B546" s="271"/>
    </row>
    <row r="547">
      <c r="B547" s="271"/>
    </row>
    <row r="548">
      <c r="B548" s="271"/>
    </row>
    <row r="549">
      <c r="B549" s="271"/>
    </row>
    <row r="550">
      <c r="B550" s="271"/>
    </row>
    <row r="551">
      <c r="B551" s="271"/>
    </row>
    <row r="552">
      <c r="B552" s="271"/>
    </row>
    <row r="553">
      <c r="B553" s="271"/>
    </row>
    <row r="554">
      <c r="B554" s="271"/>
    </row>
    <row r="555">
      <c r="B555" s="271"/>
    </row>
    <row r="556">
      <c r="B556" s="271"/>
    </row>
    <row r="557">
      <c r="B557" s="271"/>
    </row>
    <row r="558">
      <c r="B558" s="271"/>
    </row>
    <row r="559">
      <c r="B559" s="271"/>
    </row>
    <row r="560">
      <c r="B560" s="271"/>
    </row>
    <row r="561">
      <c r="B561" s="271"/>
    </row>
    <row r="562">
      <c r="B562" s="271"/>
    </row>
    <row r="563">
      <c r="B563" s="271"/>
    </row>
    <row r="564">
      <c r="B564" s="271"/>
    </row>
    <row r="565">
      <c r="B565" s="271"/>
    </row>
    <row r="566">
      <c r="B566" s="271"/>
    </row>
    <row r="567">
      <c r="B567" s="271"/>
    </row>
    <row r="568">
      <c r="B568" s="271"/>
    </row>
    <row r="569">
      <c r="B569" s="271"/>
    </row>
    <row r="570">
      <c r="B570" s="271"/>
    </row>
    <row r="571">
      <c r="B571" s="271"/>
    </row>
    <row r="572">
      <c r="B572" s="271"/>
    </row>
    <row r="573">
      <c r="B573" s="271"/>
    </row>
    <row r="574">
      <c r="B574" s="271"/>
    </row>
    <row r="575">
      <c r="B575" s="271"/>
    </row>
    <row r="576">
      <c r="B576" s="271"/>
    </row>
    <row r="577">
      <c r="B577" s="271"/>
    </row>
    <row r="578">
      <c r="B578" s="271"/>
    </row>
    <row r="579">
      <c r="B579" s="271"/>
    </row>
    <row r="580">
      <c r="B580" s="271"/>
    </row>
    <row r="581">
      <c r="B581" s="271"/>
    </row>
    <row r="582">
      <c r="B582" s="271"/>
    </row>
    <row r="583">
      <c r="B583" s="271"/>
    </row>
    <row r="584">
      <c r="B584" s="271"/>
    </row>
    <row r="585">
      <c r="B585" s="271"/>
    </row>
    <row r="586">
      <c r="B586" s="271"/>
    </row>
    <row r="587">
      <c r="B587" s="271"/>
    </row>
    <row r="588">
      <c r="B588" s="271"/>
    </row>
    <row r="589">
      <c r="B589" s="271"/>
    </row>
    <row r="590">
      <c r="B590" s="271"/>
    </row>
    <row r="591">
      <c r="B591" s="271"/>
    </row>
    <row r="592">
      <c r="B592" s="271"/>
    </row>
    <row r="593">
      <c r="B593" s="271"/>
    </row>
    <row r="594">
      <c r="B594" s="271"/>
    </row>
    <row r="595">
      <c r="B595" s="271"/>
    </row>
    <row r="596">
      <c r="B596" s="271"/>
    </row>
    <row r="597">
      <c r="B597" s="271"/>
    </row>
    <row r="598">
      <c r="B598" s="271"/>
    </row>
    <row r="599">
      <c r="B599" s="271"/>
    </row>
    <row r="600">
      <c r="B600" s="271"/>
    </row>
    <row r="601">
      <c r="B601" s="271"/>
    </row>
    <row r="602">
      <c r="B602" s="271"/>
    </row>
    <row r="603">
      <c r="B603" s="271"/>
    </row>
    <row r="604">
      <c r="B604" s="271"/>
    </row>
    <row r="605">
      <c r="B605" s="271"/>
    </row>
    <row r="606">
      <c r="B606" s="271"/>
    </row>
    <row r="607">
      <c r="B607" s="271"/>
    </row>
    <row r="608">
      <c r="B608" s="271"/>
    </row>
    <row r="609">
      <c r="B609" s="271"/>
    </row>
    <row r="610">
      <c r="B610" s="271"/>
    </row>
    <row r="611">
      <c r="B611" s="271"/>
    </row>
    <row r="612">
      <c r="B612" s="271"/>
    </row>
    <row r="613">
      <c r="B613" s="271"/>
    </row>
    <row r="614">
      <c r="B614" s="271"/>
    </row>
    <row r="615">
      <c r="B615" s="271"/>
    </row>
    <row r="616">
      <c r="B616" s="271"/>
    </row>
    <row r="617">
      <c r="B617" s="271"/>
    </row>
    <row r="618">
      <c r="B618" s="271"/>
    </row>
    <row r="619">
      <c r="B619" s="271"/>
    </row>
    <row r="620">
      <c r="B620" s="271"/>
    </row>
    <row r="621">
      <c r="B621" s="271"/>
    </row>
    <row r="622">
      <c r="B622" s="271"/>
    </row>
    <row r="623">
      <c r="B623" s="271"/>
    </row>
    <row r="624">
      <c r="B624" s="271"/>
    </row>
    <row r="625">
      <c r="B625" s="271"/>
    </row>
    <row r="626">
      <c r="B626" s="271"/>
    </row>
    <row r="627">
      <c r="B627" s="271"/>
    </row>
    <row r="628">
      <c r="B628" s="271"/>
    </row>
    <row r="629">
      <c r="B629" s="271"/>
    </row>
    <row r="630">
      <c r="B630" s="271"/>
    </row>
    <row r="631">
      <c r="B631" s="271"/>
    </row>
    <row r="632">
      <c r="B632" s="271"/>
    </row>
    <row r="633">
      <c r="B633" s="271"/>
    </row>
    <row r="634">
      <c r="B634" s="271"/>
    </row>
    <row r="635">
      <c r="B635" s="271"/>
    </row>
    <row r="636">
      <c r="B636" s="271"/>
    </row>
    <row r="637">
      <c r="B637" s="271"/>
    </row>
    <row r="638">
      <c r="B638" s="271"/>
    </row>
    <row r="639">
      <c r="B639" s="271"/>
    </row>
    <row r="640">
      <c r="B640" s="271"/>
    </row>
    <row r="641">
      <c r="B641" s="271"/>
    </row>
    <row r="642">
      <c r="B642" s="271"/>
    </row>
    <row r="643">
      <c r="B643" s="271"/>
    </row>
    <row r="644">
      <c r="B644" s="271"/>
    </row>
    <row r="645">
      <c r="B645" s="271"/>
    </row>
    <row r="646">
      <c r="B646" s="271"/>
    </row>
    <row r="647">
      <c r="B647" s="271"/>
    </row>
    <row r="648">
      <c r="B648" s="271"/>
    </row>
    <row r="649">
      <c r="B649" s="271"/>
    </row>
    <row r="650">
      <c r="B650" s="271"/>
    </row>
    <row r="651">
      <c r="B651" s="271"/>
    </row>
    <row r="652">
      <c r="B652" s="271"/>
    </row>
    <row r="653">
      <c r="B653" s="271"/>
    </row>
    <row r="654">
      <c r="B654" s="271"/>
    </row>
    <row r="655">
      <c r="B655" s="271"/>
    </row>
    <row r="656">
      <c r="B656" s="271"/>
    </row>
    <row r="657">
      <c r="B657" s="271"/>
    </row>
    <row r="658">
      <c r="B658" s="271"/>
    </row>
    <row r="659">
      <c r="B659" s="271"/>
    </row>
    <row r="660">
      <c r="B660" s="271"/>
    </row>
    <row r="661">
      <c r="B661" s="271"/>
    </row>
    <row r="662">
      <c r="B662" s="271"/>
    </row>
    <row r="663">
      <c r="B663" s="271"/>
    </row>
    <row r="664">
      <c r="B664" s="271"/>
    </row>
    <row r="665">
      <c r="B665" s="271"/>
    </row>
    <row r="666">
      <c r="B666" s="271"/>
    </row>
    <row r="667">
      <c r="B667" s="271"/>
    </row>
    <row r="668">
      <c r="B668" s="271"/>
    </row>
    <row r="669">
      <c r="B669" s="271"/>
    </row>
    <row r="670">
      <c r="B670" s="271"/>
    </row>
    <row r="671">
      <c r="B671" s="271"/>
    </row>
    <row r="672">
      <c r="B672" s="271"/>
    </row>
    <row r="673">
      <c r="B673" s="271"/>
    </row>
    <row r="674">
      <c r="B674" s="271"/>
    </row>
    <row r="675">
      <c r="B675" s="271"/>
    </row>
    <row r="676">
      <c r="B676" s="271"/>
    </row>
    <row r="677">
      <c r="B677" s="271"/>
    </row>
    <row r="678">
      <c r="B678" s="271"/>
    </row>
    <row r="679">
      <c r="B679" s="271"/>
    </row>
    <row r="680">
      <c r="B680" s="271"/>
    </row>
    <row r="681">
      <c r="B681" s="271"/>
    </row>
    <row r="682">
      <c r="B682" s="271"/>
    </row>
    <row r="683">
      <c r="B683" s="271"/>
    </row>
    <row r="684">
      <c r="B684" s="271"/>
    </row>
    <row r="685">
      <c r="B685" s="271"/>
    </row>
    <row r="686">
      <c r="B686" s="271"/>
    </row>
    <row r="687">
      <c r="B687" s="271"/>
    </row>
    <row r="688">
      <c r="B688" s="271"/>
    </row>
    <row r="689">
      <c r="B689" s="271"/>
    </row>
    <row r="690">
      <c r="B690" s="271"/>
    </row>
    <row r="691">
      <c r="B691" s="271"/>
    </row>
    <row r="692">
      <c r="B692" s="271"/>
    </row>
    <row r="693">
      <c r="B693" s="271"/>
    </row>
    <row r="694">
      <c r="B694" s="271"/>
    </row>
    <row r="695">
      <c r="B695" s="271"/>
    </row>
    <row r="696">
      <c r="B696" s="271"/>
    </row>
    <row r="697">
      <c r="B697" s="271"/>
    </row>
    <row r="698">
      <c r="B698" s="271"/>
    </row>
    <row r="699">
      <c r="B699" s="271"/>
    </row>
    <row r="700">
      <c r="B700" s="271"/>
    </row>
    <row r="701">
      <c r="B701" s="271"/>
    </row>
    <row r="702">
      <c r="B702" s="271"/>
    </row>
    <row r="703">
      <c r="B703" s="271"/>
    </row>
    <row r="704">
      <c r="B704" s="271"/>
    </row>
    <row r="705">
      <c r="B705" s="271"/>
    </row>
    <row r="706">
      <c r="B706" s="271"/>
    </row>
    <row r="707">
      <c r="B707" s="271"/>
    </row>
    <row r="708">
      <c r="B708" s="271"/>
    </row>
    <row r="709">
      <c r="B709" s="271"/>
    </row>
    <row r="710">
      <c r="B710" s="271"/>
    </row>
    <row r="711">
      <c r="B711" s="271"/>
    </row>
    <row r="712">
      <c r="B712" s="271"/>
    </row>
    <row r="713">
      <c r="B713" s="271"/>
    </row>
    <row r="714">
      <c r="B714" s="271"/>
    </row>
    <row r="715">
      <c r="B715" s="271"/>
    </row>
    <row r="716">
      <c r="B716" s="271"/>
    </row>
    <row r="717">
      <c r="B717" s="271"/>
    </row>
    <row r="718">
      <c r="B718" s="271"/>
    </row>
    <row r="719">
      <c r="B719" s="271"/>
    </row>
    <row r="720">
      <c r="B720" s="271"/>
    </row>
    <row r="721">
      <c r="B721" s="271"/>
    </row>
    <row r="722">
      <c r="B722" s="271"/>
    </row>
    <row r="723">
      <c r="B723" s="271"/>
    </row>
    <row r="724">
      <c r="B724" s="271"/>
    </row>
    <row r="725">
      <c r="B725" s="271"/>
    </row>
    <row r="726">
      <c r="B726" s="271"/>
    </row>
    <row r="727">
      <c r="B727" s="271"/>
    </row>
    <row r="728">
      <c r="B728" s="271"/>
    </row>
    <row r="729">
      <c r="B729" s="271"/>
    </row>
    <row r="730">
      <c r="B730" s="271"/>
    </row>
    <row r="731">
      <c r="B731" s="271"/>
    </row>
    <row r="732">
      <c r="B732" s="271"/>
    </row>
    <row r="733">
      <c r="B733" s="271"/>
    </row>
    <row r="734">
      <c r="B734" s="271"/>
    </row>
    <row r="735">
      <c r="B735" s="271"/>
    </row>
    <row r="736">
      <c r="B736" s="271"/>
    </row>
    <row r="737">
      <c r="B737" s="271"/>
    </row>
    <row r="738">
      <c r="B738" s="271"/>
    </row>
    <row r="739">
      <c r="B739" s="271"/>
    </row>
    <row r="740">
      <c r="B740" s="271"/>
    </row>
    <row r="741">
      <c r="B741" s="271"/>
    </row>
    <row r="742">
      <c r="B742" s="271"/>
    </row>
    <row r="743">
      <c r="B743" s="271"/>
    </row>
    <row r="744">
      <c r="B744" s="271"/>
    </row>
    <row r="745">
      <c r="B745" s="271"/>
    </row>
    <row r="746">
      <c r="B746" s="271"/>
    </row>
    <row r="747">
      <c r="B747" s="271"/>
    </row>
    <row r="748">
      <c r="B748" s="271"/>
    </row>
    <row r="749">
      <c r="B749" s="271"/>
    </row>
    <row r="750">
      <c r="B750" s="271"/>
    </row>
    <row r="751">
      <c r="B751" s="271"/>
    </row>
    <row r="752">
      <c r="B752" s="271"/>
    </row>
    <row r="753">
      <c r="B753" s="271"/>
    </row>
    <row r="754">
      <c r="B754" s="271"/>
    </row>
    <row r="755">
      <c r="B755" s="271"/>
    </row>
    <row r="756">
      <c r="B756" s="271"/>
    </row>
    <row r="757">
      <c r="B757" s="271"/>
    </row>
    <row r="758">
      <c r="B758" s="271"/>
    </row>
    <row r="759">
      <c r="B759" s="271"/>
    </row>
    <row r="760">
      <c r="B760" s="271"/>
    </row>
    <row r="761">
      <c r="B761" s="271"/>
    </row>
    <row r="762">
      <c r="B762" s="271"/>
    </row>
    <row r="763">
      <c r="B763" s="271"/>
    </row>
    <row r="764">
      <c r="B764" s="271"/>
    </row>
    <row r="765">
      <c r="B765" s="271"/>
    </row>
    <row r="766">
      <c r="B766" s="271"/>
    </row>
    <row r="767">
      <c r="B767" s="271"/>
    </row>
    <row r="768">
      <c r="B768" s="271"/>
    </row>
    <row r="769">
      <c r="B769" s="271"/>
    </row>
    <row r="770">
      <c r="B770" s="271"/>
    </row>
    <row r="771">
      <c r="B771" s="271"/>
    </row>
    <row r="772">
      <c r="B772" s="271"/>
    </row>
    <row r="773">
      <c r="B773" s="271"/>
    </row>
    <row r="774">
      <c r="B774" s="271"/>
    </row>
    <row r="775">
      <c r="B775" s="271"/>
    </row>
    <row r="776">
      <c r="B776" s="271"/>
    </row>
    <row r="777">
      <c r="B777" s="271"/>
    </row>
    <row r="778">
      <c r="B778" s="271"/>
    </row>
    <row r="779">
      <c r="B779" s="271"/>
    </row>
    <row r="780">
      <c r="B780" s="271"/>
    </row>
    <row r="781">
      <c r="B781" s="271"/>
    </row>
    <row r="782">
      <c r="B782" s="271"/>
    </row>
    <row r="783">
      <c r="B783" s="271"/>
    </row>
    <row r="784">
      <c r="B784" s="271"/>
    </row>
    <row r="785">
      <c r="B785" s="271"/>
    </row>
    <row r="786">
      <c r="B786" s="271"/>
    </row>
    <row r="787">
      <c r="B787" s="271"/>
    </row>
    <row r="788">
      <c r="B788" s="271"/>
    </row>
    <row r="789">
      <c r="B789" s="271"/>
    </row>
    <row r="790">
      <c r="B790" s="271"/>
    </row>
    <row r="791">
      <c r="B791" s="271"/>
    </row>
    <row r="792">
      <c r="B792" s="271"/>
    </row>
    <row r="793">
      <c r="B793" s="271"/>
    </row>
    <row r="794">
      <c r="B794" s="271"/>
    </row>
    <row r="795">
      <c r="B795" s="271"/>
    </row>
    <row r="796">
      <c r="B796" s="271"/>
    </row>
    <row r="797">
      <c r="B797" s="271"/>
    </row>
    <row r="798">
      <c r="B798" s="271"/>
    </row>
    <row r="799">
      <c r="B799" s="271"/>
    </row>
    <row r="800">
      <c r="B800" s="271"/>
    </row>
    <row r="801">
      <c r="B801" s="271"/>
    </row>
    <row r="802">
      <c r="B802" s="271"/>
    </row>
    <row r="803">
      <c r="B803" s="271"/>
    </row>
    <row r="804">
      <c r="B804" s="271"/>
    </row>
    <row r="805">
      <c r="B805" s="271"/>
    </row>
    <row r="806">
      <c r="B806" s="271"/>
    </row>
    <row r="807">
      <c r="B807" s="271"/>
    </row>
    <row r="808">
      <c r="B808" s="271"/>
    </row>
    <row r="809">
      <c r="B809" s="271"/>
    </row>
    <row r="810">
      <c r="B810" s="271"/>
    </row>
    <row r="811">
      <c r="B811" s="271"/>
    </row>
    <row r="812">
      <c r="B812" s="271"/>
    </row>
    <row r="813">
      <c r="B813" s="271"/>
    </row>
    <row r="814">
      <c r="B814" s="271"/>
    </row>
    <row r="815">
      <c r="B815" s="271"/>
    </row>
    <row r="816">
      <c r="B816" s="271"/>
    </row>
    <row r="817">
      <c r="B817" s="271"/>
    </row>
    <row r="818">
      <c r="B818" s="271"/>
    </row>
    <row r="819">
      <c r="B819" s="271"/>
    </row>
    <row r="820">
      <c r="B820" s="271"/>
    </row>
    <row r="821">
      <c r="B821" s="271"/>
    </row>
    <row r="822">
      <c r="B822" s="271"/>
    </row>
    <row r="823">
      <c r="B823" s="271"/>
    </row>
    <row r="824">
      <c r="B824" s="271"/>
    </row>
    <row r="825">
      <c r="B825" s="271"/>
    </row>
    <row r="826">
      <c r="B826" s="271"/>
    </row>
    <row r="827">
      <c r="B827" s="271"/>
    </row>
    <row r="828">
      <c r="B828" s="271"/>
    </row>
    <row r="829">
      <c r="B829" s="271"/>
    </row>
    <row r="830">
      <c r="B830" s="271"/>
    </row>
    <row r="831">
      <c r="B831" s="271"/>
    </row>
    <row r="832">
      <c r="B832" s="271"/>
    </row>
    <row r="833">
      <c r="B833" s="271"/>
    </row>
    <row r="834">
      <c r="B834" s="271"/>
    </row>
    <row r="835">
      <c r="B835" s="271"/>
    </row>
    <row r="836">
      <c r="B836" s="271"/>
    </row>
    <row r="837">
      <c r="B837" s="271"/>
    </row>
    <row r="838">
      <c r="B838" s="271"/>
    </row>
    <row r="839">
      <c r="B839" s="271"/>
    </row>
    <row r="840">
      <c r="B840" s="271"/>
    </row>
    <row r="841">
      <c r="B841" s="271"/>
    </row>
    <row r="842">
      <c r="B842" s="271"/>
    </row>
    <row r="843">
      <c r="B843" s="271"/>
    </row>
    <row r="844">
      <c r="B844" s="271"/>
    </row>
    <row r="845">
      <c r="B845" s="271"/>
    </row>
    <row r="846">
      <c r="B846" s="271"/>
    </row>
    <row r="847">
      <c r="B847" s="271"/>
    </row>
    <row r="848">
      <c r="B848" s="271"/>
    </row>
    <row r="849">
      <c r="B849" s="271"/>
    </row>
    <row r="850">
      <c r="B850" s="271"/>
    </row>
    <row r="851">
      <c r="B851" s="271"/>
    </row>
    <row r="852">
      <c r="B852" s="271"/>
    </row>
    <row r="853">
      <c r="B853" s="271"/>
    </row>
    <row r="854">
      <c r="B854" s="271"/>
    </row>
    <row r="855">
      <c r="B855" s="271"/>
    </row>
    <row r="856">
      <c r="B856" s="271"/>
    </row>
    <row r="857">
      <c r="B857" s="271"/>
    </row>
    <row r="858">
      <c r="B858" s="271"/>
    </row>
    <row r="859">
      <c r="B859" s="271"/>
    </row>
    <row r="860">
      <c r="B860" s="271"/>
    </row>
    <row r="861">
      <c r="B861" s="271"/>
    </row>
    <row r="862">
      <c r="B862" s="271"/>
    </row>
    <row r="863">
      <c r="B863" s="271"/>
    </row>
    <row r="864">
      <c r="B864" s="271"/>
    </row>
    <row r="865">
      <c r="B865" s="271"/>
    </row>
    <row r="866">
      <c r="B866" s="271"/>
    </row>
    <row r="867">
      <c r="B867" s="271"/>
    </row>
    <row r="868">
      <c r="B868" s="271"/>
    </row>
    <row r="869">
      <c r="B869" s="271"/>
    </row>
    <row r="870">
      <c r="B870" s="271"/>
    </row>
    <row r="871">
      <c r="B871" s="271"/>
    </row>
    <row r="872">
      <c r="B872" s="271"/>
    </row>
    <row r="873">
      <c r="B873" s="271"/>
    </row>
    <row r="874">
      <c r="B874" s="271"/>
    </row>
    <row r="875">
      <c r="B875" s="271"/>
    </row>
    <row r="876">
      <c r="B876" s="271"/>
    </row>
    <row r="877">
      <c r="B877" s="271"/>
    </row>
    <row r="878">
      <c r="B878" s="271"/>
    </row>
    <row r="879">
      <c r="B879" s="271"/>
    </row>
    <row r="880">
      <c r="B880" s="271"/>
    </row>
    <row r="881">
      <c r="B881" s="271"/>
    </row>
    <row r="882">
      <c r="B882" s="271"/>
    </row>
    <row r="883">
      <c r="B883" s="271"/>
    </row>
    <row r="884">
      <c r="B884" s="271"/>
    </row>
    <row r="885">
      <c r="B885" s="271"/>
    </row>
    <row r="886">
      <c r="B886" s="271"/>
    </row>
    <row r="887">
      <c r="B887" s="271"/>
    </row>
    <row r="888">
      <c r="B888" s="271"/>
    </row>
    <row r="889">
      <c r="B889" s="271"/>
    </row>
    <row r="890">
      <c r="B890" s="271"/>
    </row>
    <row r="891">
      <c r="B891" s="271"/>
    </row>
    <row r="892">
      <c r="B892" s="271"/>
    </row>
    <row r="893">
      <c r="B893" s="271"/>
    </row>
    <row r="894">
      <c r="B894" s="271"/>
    </row>
    <row r="895">
      <c r="B895" s="271"/>
    </row>
    <row r="896">
      <c r="B896" s="271"/>
    </row>
    <row r="897">
      <c r="B897" s="271"/>
    </row>
    <row r="898">
      <c r="B898" s="271"/>
    </row>
    <row r="899">
      <c r="B899" s="271"/>
    </row>
    <row r="900">
      <c r="B900" s="271"/>
    </row>
    <row r="901">
      <c r="B901" s="271"/>
    </row>
    <row r="902">
      <c r="B902" s="271"/>
    </row>
    <row r="903">
      <c r="B903" s="271"/>
    </row>
    <row r="904">
      <c r="B904" s="271"/>
    </row>
    <row r="905">
      <c r="B905" s="271"/>
    </row>
    <row r="906">
      <c r="B906" s="271"/>
    </row>
    <row r="907">
      <c r="B907" s="271"/>
    </row>
    <row r="908">
      <c r="B908" s="271"/>
    </row>
    <row r="909">
      <c r="B909" s="271"/>
    </row>
    <row r="910">
      <c r="B910" s="271"/>
    </row>
    <row r="911">
      <c r="B911" s="271"/>
    </row>
    <row r="912">
      <c r="B912" s="271"/>
    </row>
    <row r="913">
      <c r="B913" s="271"/>
    </row>
    <row r="914">
      <c r="B914" s="271"/>
    </row>
    <row r="915">
      <c r="B915" s="271"/>
    </row>
    <row r="916">
      <c r="B916" s="271"/>
    </row>
    <row r="917">
      <c r="B917" s="271"/>
    </row>
    <row r="918">
      <c r="B918" s="271"/>
    </row>
    <row r="919">
      <c r="B919" s="271"/>
    </row>
    <row r="920">
      <c r="B920" s="271"/>
    </row>
    <row r="921">
      <c r="B921" s="271"/>
    </row>
    <row r="922">
      <c r="B922" s="271"/>
    </row>
    <row r="923">
      <c r="B923" s="271"/>
    </row>
    <row r="924">
      <c r="B924" s="271"/>
    </row>
    <row r="925">
      <c r="B925" s="271"/>
    </row>
    <row r="926">
      <c r="B926" s="271"/>
    </row>
    <row r="927">
      <c r="B927" s="271"/>
    </row>
    <row r="928">
      <c r="B928" s="271"/>
    </row>
    <row r="929">
      <c r="B929" s="271"/>
    </row>
    <row r="930">
      <c r="B930" s="271"/>
    </row>
    <row r="931">
      <c r="B931" s="271"/>
    </row>
    <row r="932">
      <c r="B932" s="271"/>
    </row>
    <row r="933">
      <c r="B933" s="271"/>
    </row>
    <row r="934">
      <c r="B934" s="271"/>
    </row>
    <row r="935">
      <c r="B935" s="271"/>
    </row>
    <row r="936">
      <c r="B936" s="271"/>
    </row>
    <row r="937">
      <c r="B937" s="271"/>
    </row>
    <row r="938">
      <c r="B938" s="271"/>
    </row>
    <row r="939">
      <c r="B939" s="271"/>
    </row>
    <row r="940">
      <c r="B940" s="271"/>
    </row>
    <row r="941">
      <c r="B941" s="271"/>
    </row>
    <row r="942">
      <c r="B942" s="271"/>
    </row>
    <row r="943">
      <c r="B943" s="271"/>
    </row>
    <row r="944">
      <c r="B944" s="271"/>
    </row>
    <row r="945">
      <c r="B945" s="271"/>
    </row>
    <row r="946">
      <c r="B946" s="271"/>
    </row>
    <row r="947">
      <c r="B947" s="271"/>
    </row>
    <row r="948">
      <c r="B948" s="271"/>
    </row>
    <row r="949">
      <c r="B949" s="271"/>
    </row>
    <row r="950">
      <c r="B950" s="271"/>
    </row>
    <row r="951">
      <c r="B951" s="271"/>
    </row>
    <row r="952">
      <c r="B952" s="271"/>
    </row>
    <row r="953">
      <c r="B953" s="271"/>
    </row>
    <row r="954">
      <c r="B954" s="271"/>
    </row>
    <row r="955">
      <c r="B955" s="271"/>
    </row>
    <row r="956">
      <c r="B956" s="271"/>
    </row>
    <row r="957">
      <c r="B957" s="271"/>
    </row>
    <row r="958">
      <c r="B958" s="271"/>
    </row>
    <row r="959">
      <c r="B959" s="271"/>
    </row>
    <row r="960">
      <c r="B960" s="271"/>
    </row>
    <row r="961">
      <c r="B961" s="271"/>
    </row>
    <row r="962">
      <c r="B962" s="271"/>
    </row>
    <row r="963">
      <c r="B963" s="271"/>
    </row>
    <row r="964">
      <c r="B964" s="271"/>
    </row>
    <row r="965">
      <c r="B965" s="271"/>
    </row>
    <row r="966">
      <c r="B966" s="271"/>
    </row>
    <row r="967">
      <c r="B967" s="271"/>
    </row>
    <row r="968">
      <c r="B968" s="271"/>
    </row>
    <row r="969">
      <c r="B969" s="271"/>
    </row>
    <row r="970">
      <c r="B970" s="271"/>
    </row>
    <row r="971">
      <c r="B971" s="271"/>
    </row>
    <row r="972">
      <c r="B972" s="271"/>
    </row>
    <row r="973">
      <c r="B973" s="271"/>
    </row>
    <row r="974">
      <c r="B974" s="271"/>
    </row>
    <row r="975">
      <c r="B975" s="271"/>
    </row>
    <row r="976">
      <c r="B976" s="271"/>
    </row>
    <row r="977">
      <c r="B977" s="271"/>
    </row>
    <row r="978">
      <c r="B978" s="271"/>
    </row>
    <row r="979">
      <c r="B979" s="271"/>
    </row>
    <row r="980">
      <c r="B980" s="271"/>
    </row>
    <row r="981">
      <c r="B981" s="271"/>
    </row>
    <row r="982">
      <c r="B982" s="271"/>
    </row>
    <row r="983">
      <c r="B983" s="271"/>
    </row>
    <row r="984">
      <c r="B984" s="271"/>
    </row>
    <row r="985">
      <c r="B985" s="271"/>
    </row>
    <row r="986">
      <c r="B986" s="271"/>
    </row>
    <row r="987">
      <c r="B987" s="271"/>
    </row>
    <row r="988">
      <c r="B988" s="271"/>
    </row>
    <row r="989">
      <c r="B989" s="271"/>
    </row>
    <row r="990">
      <c r="B990" s="271"/>
    </row>
    <row r="991">
      <c r="B991" s="271"/>
    </row>
    <row r="992">
      <c r="B992" s="271"/>
    </row>
    <row r="993">
      <c r="B993" s="271"/>
    </row>
    <row r="994">
      <c r="B994" s="271"/>
    </row>
    <row r="995">
      <c r="B995" s="271"/>
    </row>
    <row r="996">
      <c r="B996" s="271"/>
    </row>
    <row r="997">
      <c r="B997" s="271"/>
    </row>
    <row r="998">
      <c r="B998" s="271"/>
    </row>
    <row r="999">
      <c r="B999" s="271"/>
    </row>
    <row r="1000">
      <c r="B1000" s="271"/>
    </row>
    <row r="1001">
      <c r="B1001" s="271"/>
    </row>
    <row r="1002">
      <c r="B1002" s="271"/>
    </row>
    <row r="1003">
      <c r="B1003" s="271"/>
    </row>
  </sheetData>
  <mergeCells count="1">
    <mergeCell ref="H11:K18"/>
  </mergeCells>
  <hyperlinks>
    <hyperlink r:id="rId1" ref="B32"/>
  </hyperlinks>
  <printOptions/>
  <pageMargins bottom="0.75" footer="0.0" header="0.0" left="0.7" right="0.7" top="0.75"/>
  <pageSetup orientation="landscape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78"/>
    <col customWidth="1" min="2" max="2" width="10.0"/>
    <col customWidth="1" min="3" max="3" width="12.33"/>
    <col customWidth="1" min="4" max="4" width="12.67"/>
    <col customWidth="1" min="5" max="5" width="15.22"/>
    <col customWidth="1" min="6" max="6" width="11.56"/>
    <col customWidth="1" min="7" max="7" width="6.78"/>
    <col customWidth="1" min="8" max="8" width="21.78"/>
    <col customWidth="1" min="9" max="26" width="6.78"/>
  </cols>
  <sheetData>
    <row r="1" ht="16.5" customHeight="1">
      <c r="A1" s="240" t="s">
        <v>2</v>
      </c>
      <c r="B1" s="240" t="s">
        <v>1561</v>
      </c>
      <c r="C1" s="240" t="s">
        <v>815</v>
      </c>
      <c r="D1" s="240" t="s">
        <v>814</v>
      </c>
      <c r="E1" s="240" t="s">
        <v>816</v>
      </c>
      <c r="F1" s="30" t="s">
        <v>1687</v>
      </c>
    </row>
    <row r="2" ht="16.5" customHeight="1">
      <c r="A2" s="236">
        <v>1.0</v>
      </c>
      <c r="B2" s="273">
        <v>4.0</v>
      </c>
      <c r="C2" s="273" t="s">
        <v>85</v>
      </c>
      <c r="D2" s="274" t="s">
        <v>85</v>
      </c>
      <c r="E2" s="273" t="s">
        <v>3292</v>
      </c>
      <c r="F2" s="28"/>
    </row>
    <row r="3" ht="16.5" customHeight="1">
      <c r="A3" s="236">
        <v>2.0</v>
      </c>
      <c r="B3" s="273">
        <v>25.0</v>
      </c>
      <c r="C3" s="273" t="s">
        <v>97</v>
      </c>
      <c r="D3" s="273" t="s">
        <v>3293</v>
      </c>
      <c r="E3" s="273" t="s">
        <v>3294</v>
      </c>
      <c r="F3" s="28"/>
    </row>
    <row r="4" ht="16.5" customHeight="1">
      <c r="A4" s="236">
        <v>3.0</v>
      </c>
      <c r="B4" s="273">
        <v>40.0</v>
      </c>
      <c r="C4" s="273" t="s">
        <v>109</v>
      </c>
      <c r="D4" s="274" t="s">
        <v>3295</v>
      </c>
      <c r="E4" s="273" t="s">
        <v>3296</v>
      </c>
      <c r="F4" s="28"/>
    </row>
    <row r="5" ht="16.5" customHeight="1">
      <c r="A5" s="236">
        <v>4.0</v>
      </c>
      <c r="B5" s="273">
        <v>28.0</v>
      </c>
      <c r="C5" s="273" t="s">
        <v>121</v>
      </c>
      <c r="D5" s="274" t="s">
        <v>3297</v>
      </c>
      <c r="E5" s="273" t="s">
        <v>3298</v>
      </c>
      <c r="F5" s="28"/>
    </row>
    <row r="6" ht="16.5" customHeight="1">
      <c r="A6" s="236">
        <v>5.0</v>
      </c>
      <c r="B6" s="273">
        <v>117.0</v>
      </c>
      <c r="C6" s="273" t="s">
        <v>133</v>
      </c>
      <c r="D6" s="274" t="s">
        <v>3299</v>
      </c>
      <c r="E6" s="273" t="s">
        <v>3300</v>
      </c>
      <c r="F6" s="28"/>
      <c r="G6" s="4" t="s">
        <v>3301</v>
      </c>
    </row>
    <row r="7" ht="16.5" customHeight="1">
      <c r="A7" s="236">
        <v>6.0</v>
      </c>
      <c r="B7" s="273">
        <v>42.0</v>
      </c>
      <c r="C7" s="275" t="s">
        <v>3302</v>
      </c>
      <c r="D7" s="276" t="s">
        <v>3303</v>
      </c>
      <c r="E7" s="275" t="s">
        <v>3304</v>
      </c>
      <c r="F7" s="28"/>
    </row>
    <row r="8" ht="16.5" customHeight="1">
      <c r="A8" s="236">
        <v>7.0</v>
      </c>
      <c r="B8" s="273">
        <v>8.0</v>
      </c>
      <c r="C8" s="274" t="s">
        <v>155</v>
      </c>
      <c r="D8" s="274" t="s">
        <v>155</v>
      </c>
      <c r="E8" s="274" t="s">
        <v>3305</v>
      </c>
      <c r="F8" s="28"/>
    </row>
    <row r="9" ht="16.5" customHeight="1">
      <c r="A9" s="236">
        <v>8.0</v>
      </c>
      <c r="B9" s="273">
        <v>36.0</v>
      </c>
      <c r="C9" s="274" t="s">
        <v>167</v>
      </c>
      <c r="D9" s="274" t="s">
        <v>3306</v>
      </c>
      <c r="E9" s="274" t="s">
        <v>3307</v>
      </c>
      <c r="F9" s="28"/>
    </row>
    <row r="10" ht="16.5" customHeight="1">
      <c r="A10" s="236">
        <v>9.0</v>
      </c>
      <c r="B10" s="273">
        <v>14.0</v>
      </c>
      <c r="C10" s="274" t="s">
        <v>179</v>
      </c>
      <c r="D10" s="274" t="s">
        <v>3308</v>
      </c>
      <c r="E10" s="274" t="s">
        <v>3309</v>
      </c>
      <c r="F10" s="28"/>
    </row>
    <row r="11" ht="16.5" customHeight="1">
      <c r="A11" s="236">
        <v>10.0</v>
      </c>
      <c r="B11" s="273">
        <v>45.0</v>
      </c>
      <c r="C11" s="274" t="s">
        <v>191</v>
      </c>
      <c r="D11" s="274" t="s">
        <v>191</v>
      </c>
      <c r="E11" s="274" t="s">
        <v>3310</v>
      </c>
      <c r="F11" s="28"/>
    </row>
    <row r="12" ht="16.5" customHeight="1">
      <c r="A12" s="236">
        <v>11.0</v>
      </c>
      <c r="B12" s="273">
        <v>3.0</v>
      </c>
      <c r="C12" s="277">
        <v>777.0</v>
      </c>
      <c r="D12" s="274">
        <v>777.0</v>
      </c>
      <c r="E12" s="277">
        <v>777.0</v>
      </c>
      <c r="F12" s="28"/>
    </row>
    <row r="13" ht="16.5" customHeight="1">
      <c r="A13" s="236">
        <v>12.0</v>
      </c>
      <c r="B13" s="273">
        <v>41.0</v>
      </c>
      <c r="C13" s="277" t="s">
        <v>214</v>
      </c>
      <c r="D13" s="274" t="s">
        <v>214</v>
      </c>
      <c r="E13" s="277" t="s">
        <v>2516</v>
      </c>
      <c r="F13" s="28"/>
    </row>
    <row r="14" ht="16.5" customHeight="1">
      <c r="A14" s="236">
        <v>13.0</v>
      </c>
      <c r="B14" s="273">
        <v>39.0</v>
      </c>
      <c r="C14" s="277" t="s">
        <v>226</v>
      </c>
      <c r="D14" s="274" t="s">
        <v>3311</v>
      </c>
      <c r="E14" s="277" t="s">
        <v>3312</v>
      </c>
      <c r="F14" s="28"/>
    </row>
    <row r="15" ht="16.5" customHeight="1">
      <c r="A15" s="236">
        <v>14.0</v>
      </c>
      <c r="B15" s="273">
        <v>27.0</v>
      </c>
      <c r="C15" s="277" t="s">
        <v>238</v>
      </c>
      <c r="D15" s="274" t="s">
        <v>3313</v>
      </c>
      <c r="E15" s="277" t="s">
        <v>3314</v>
      </c>
      <c r="F15" s="28"/>
    </row>
    <row r="16" ht="16.5" customHeight="1">
      <c r="A16" s="236">
        <v>15.0</v>
      </c>
      <c r="B16" s="273">
        <v>19.0</v>
      </c>
      <c r="C16" s="277" t="s">
        <v>249</v>
      </c>
      <c r="D16" s="274" t="s">
        <v>3315</v>
      </c>
      <c r="E16" s="277" t="s">
        <v>3316</v>
      </c>
      <c r="F16" s="28"/>
    </row>
    <row r="17" ht="16.5" customHeight="1">
      <c r="A17" s="236">
        <v>16.0</v>
      </c>
      <c r="B17" s="273">
        <v>5.0</v>
      </c>
      <c r="C17" s="277" t="s">
        <v>260</v>
      </c>
      <c r="D17" s="274" t="s">
        <v>3317</v>
      </c>
      <c r="E17" s="277" t="s">
        <v>3318</v>
      </c>
      <c r="F17" s="28"/>
    </row>
    <row r="18" ht="16.5" customHeight="1">
      <c r="A18" s="236">
        <v>17.0</v>
      </c>
      <c r="B18" s="273">
        <v>7.0</v>
      </c>
      <c r="C18" s="277" t="s">
        <v>272</v>
      </c>
      <c r="D18" s="274" t="s">
        <v>3319</v>
      </c>
      <c r="E18" s="277" t="s">
        <v>3320</v>
      </c>
      <c r="F18" s="28"/>
    </row>
    <row r="19" ht="16.5" customHeight="1">
      <c r="A19" s="236">
        <v>18.0</v>
      </c>
      <c r="B19" s="273">
        <v>10.0</v>
      </c>
      <c r="C19" s="277" t="s">
        <v>284</v>
      </c>
      <c r="D19" s="274" t="s">
        <v>3082</v>
      </c>
      <c r="E19" s="277" t="s">
        <v>3321</v>
      </c>
      <c r="F19" s="28"/>
    </row>
    <row r="20" ht="16.5" customHeight="1">
      <c r="A20" s="236">
        <v>19.0</v>
      </c>
      <c r="B20" s="273">
        <v>22.0</v>
      </c>
      <c r="C20" s="277" t="s">
        <v>295</v>
      </c>
      <c r="D20" s="274" t="s">
        <v>295</v>
      </c>
      <c r="E20" s="277" t="s">
        <v>3322</v>
      </c>
      <c r="F20" s="28"/>
    </row>
    <row r="21" ht="16.5" customHeight="1">
      <c r="A21" s="236">
        <v>20.0</v>
      </c>
      <c r="B21" s="273">
        <v>9.0</v>
      </c>
      <c r="C21" s="277" t="s">
        <v>305</v>
      </c>
      <c r="D21" s="273" t="s">
        <v>3002</v>
      </c>
      <c r="E21" s="277" t="s">
        <v>3323</v>
      </c>
      <c r="F21" s="28"/>
    </row>
    <row r="22" ht="16.5" customHeight="1">
      <c r="A22" s="236">
        <v>21.0</v>
      </c>
      <c r="B22" s="273">
        <v>51.0</v>
      </c>
      <c r="C22" s="277" t="s">
        <v>3324</v>
      </c>
      <c r="D22" s="274" t="s">
        <v>3324</v>
      </c>
      <c r="E22" s="277" t="s">
        <v>1825</v>
      </c>
      <c r="F22" s="227" t="s">
        <v>1777</v>
      </c>
    </row>
    <row r="23" ht="16.5" customHeight="1">
      <c r="A23" s="236">
        <v>22.0</v>
      </c>
      <c r="B23" s="273">
        <v>55.0</v>
      </c>
      <c r="C23" s="277" t="s">
        <v>3325</v>
      </c>
      <c r="D23" s="274" t="s">
        <v>3326</v>
      </c>
      <c r="E23" s="277" t="s">
        <v>3327</v>
      </c>
      <c r="F23" s="227" t="s">
        <v>1777</v>
      </c>
    </row>
    <row r="24" ht="16.5" customHeight="1">
      <c r="A24" s="236">
        <v>23.0</v>
      </c>
      <c r="B24" s="273">
        <v>2003.0</v>
      </c>
      <c r="C24" s="277" t="s">
        <v>83</v>
      </c>
      <c r="D24" s="274" t="s">
        <v>657</v>
      </c>
      <c r="E24" s="277" t="s">
        <v>3328</v>
      </c>
      <c r="F24" s="227" t="s">
        <v>1777</v>
      </c>
    </row>
    <row r="25" ht="16.5" customHeight="1">
      <c r="A25" s="236">
        <v>24.0</v>
      </c>
      <c r="B25" s="273">
        <v>2009.0</v>
      </c>
      <c r="C25" s="277" t="s">
        <v>3329</v>
      </c>
      <c r="D25" s="274" t="s">
        <v>3330</v>
      </c>
      <c r="E25" s="277" t="s">
        <v>3331</v>
      </c>
      <c r="F25" s="227" t="s">
        <v>1777</v>
      </c>
    </row>
    <row r="26" ht="16.5" customHeight="1">
      <c r="A26" s="236">
        <v>25.0</v>
      </c>
      <c r="B26" s="273">
        <v>13.0</v>
      </c>
      <c r="C26" s="277" t="s">
        <v>3332</v>
      </c>
      <c r="D26" s="274" t="s">
        <v>3333</v>
      </c>
      <c r="E26" s="277" t="s">
        <v>3334</v>
      </c>
      <c r="F26" s="227" t="s">
        <v>1777</v>
      </c>
    </row>
    <row r="27" ht="16.5" customHeight="1">
      <c r="A27" s="236">
        <v>26.0</v>
      </c>
      <c r="B27" s="273">
        <v>38.0</v>
      </c>
      <c r="C27" s="277" t="s">
        <v>3335</v>
      </c>
      <c r="D27" s="274" t="s">
        <v>3336</v>
      </c>
      <c r="E27" s="277" t="s">
        <v>3337</v>
      </c>
      <c r="F27" s="227" t="s">
        <v>1777</v>
      </c>
    </row>
    <row r="28" ht="16.5" customHeight="1">
      <c r="A28" s="236">
        <v>27.0</v>
      </c>
      <c r="B28" s="273">
        <v>12.0</v>
      </c>
      <c r="C28" s="277" t="s">
        <v>3338</v>
      </c>
      <c r="D28" s="274" t="s">
        <v>3339</v>
      </c>
      <c r="E28" s="277" t="s">
        <v>3340</v>
      </c>
      <c r="F28" s="227" t="s">
        <v>1777</v>
      </c>
    </row>
    <row r="29" ht="16.5" customHeight="1">
      <c r="A29" s="271"/>
      <c r="B29" s="271"/>
      <c r="C29" s="271"/>
      <c r="D29" s="271"/>
      <c r="E29" s="271"/>
    </row>
    <row r="30" ht="16.5" customHeight="1">
      <c r="A30" s="271"/>
      <c r="B30" s="272" t="s">
        <v>3291</v>
      </c>
      <c r="C30" s="271"/>
      <c r="D30" s="271"/>
      <c r="E30" s="271"/>
    </row>
    <row r="31" ht="16.5" customHeight="1">
      <c r="A31" s="271"/>
      <c r="B31" s="271"/>
      <c r="C31" s="271"/>
      <c r="D31" s="271"/>
      <c r="E31" s="271"/>
    </row>
    <row r="32" ht="16.5" customHeight="1">
      <c r="A32" s="271"/>
      <c r="B32" s="271"/>
      <c r="C32" s="271"/>
      <c r="D32" s="271"/>
      <c r="E32" s="271"/>
    </row>
    <row r="33" ht="16.5" customHeight="1">
      <c r="A33" s="271"/>
      <c r="B33" s="271"/>
      <c r="C33" s="271"/>
      <c r="D33" s="271"/>
      <c r="E33" s="271"/>
    </row>
    <row r="34" ht="16.5" customHeight="1">
      <c r="A34" s="271"/>
      <c r="B34" s="271"/>
      <c r="C34" s="271"/>
      <c r="D34" s="271"/>
      <c r="E34" s="271"/>
    </row>
    <row r="35" ht="16.5" customHeight="1">
      <c r="A35" s="271"/>
      <c r="B35" s="271"/>
      <c r="C35" s="271"/>
      <c r="D35" s="271"/>
      <c r="E35" s="271"/>
    </row>
    <row r="36" ht="16.5" customHeight="1">
      <c r="A36" s="271"/>
      <c r="B36" s="271"/>
      <c r="C36" s="271"/>
      <c r="D36" s="271"/>
      <c r="E36" s="271"/>
    </row>
    <row r="37" ht="16.5" customHeight="1">
      <c r="A37" s="271"/>
      <c r="B37" s="271"/>
      <c r="C37" s="271"/>
      <c r="D37" s="271"/>
      <c r="E37" s="271"/>
    </row>
    <row r="38" ht="16.5" customHeight="1">
      <c r="A38" s="271"/>
      <c r="B38" s="271"/>
      <c r="C38" s="271"/>
      <c r="D38" s="271"/>
      <c r="E38" s="271"/>
    </row>
    <row r="39" ht="16.5" customHeight="1">
      <c r="A39" s="271"/>
      <c r="B39" s="271"/>
      <c r="C39" s="271"/>
      <c r="D39" s="271"/>
      <c r="E39" s="271"/>
    </row>
    <row r="40" ht="16.5" customHeight="1">
      <c r="A40" s="271"/>
      <c r="B40" s="271"/>
      <c r="C40" s="271"/>
      <c r="D40" s="271"/>
      <c r="E40" s="271"/>
    </row>
    <row r="41" ht="16.5" customHeight="1">
      <c r="A41" s="271"/>
      <c r="B41" s="271"/>
      <c r="C41" s="271"/>
      <c r="D41" s="271"/>
      <c r="E41" s="271"/>
    </row>
    <row r="42" ht="16.5" customHeight="1">
      <c r="A42" s="271"/>
      <c r="B42" s="271"/>
      <c r="C42" s="271"/>
      <c r="D42" s="271"/>
      <c r="E42" s="271"/>
    </row>
    <row r="43" ht="16.5" customHeight="1">
      <c r="A43" s="271"/>
      <c r="B43" s="271"/>
      <c r="C43" s="271"/>
      <c r="D43" s="271"/>
      <c r="E43" s="271"/>
    </row>
    <row r="44" ht="16.5" customHeight="1">
      <c r="A44" s="271"/>
      <c r="B44" s="271"/>
      <c r="C44" s="271"/>
      <c r="D44" s="271"/>
      <c r="E44" s="271"/>
    </row>
    <row r="45" ht="16.5" customHeight="1">
      <c r="A45" s="271"/>
      <c r="B45" s="271"/>
      <c r="C45" s="271"/>
      <c r="D45" s="271"/>
      <c r="E45" s="271"/>
    </row>
    <row r="46" ht="16.5" customHeight="1">
      <c r="A46" s="271"/>
      <c r="B46" s="271"/>
      <c r="C46" s="271"/>
      <c r="D46" s="271"/>
      <c r="E46" s="271"/>
    </row>
    <row r="47" ht="16.5" customHeight="1">
      <c r="A47" s="271"/>
      <c r="B47" s="271"/>
      <c r="C47" s="271"/>
      <c r="D47" s="271"/>
      <c r="E47" s="271"/>
    </row>
    <row r="48" ht="16.5" customHeight="1">
      <c r="A48" s="271"/>
      <c r="B48" s="271"/>
      <c r="C48" s="271"/>
      <c r="D48" s="271"/>
      <c r="E48" s="271"/>
    </row>
    <row r="49" ht="16.5" customHeight="1">
      <c r="A49" s="271"/>
      <c r="B49" s="271"/>
      <c r="C49" s="271"/>
      <c r="D49" s="271"/>
      <c r="E49" s="271"/>
    </row>
    <row r="50" ht="16.5" customHeight="1">
      <c r="A50" s="271"/>
      <c r="B50" s="271"/>
      <c r="C50" s="271"/>
      <c r="D50" s="271"/>
      <c r="E50" s="271"/>
    </row>
    <row r="51" ht="16.5" customHeight="1">
      <c r="A51" s="271"/>
      <c r="B51" s="271"/>
      <c r="C51" s="271"/>
      <c r="D51" s="271"/>
      <c r="E51" s="271"/>
    </row>
    <row r="52" ht="16.5" customHeight="1">
      <c r="A52" s="271"/>
      <c r="B52" s="271"/>
      <c r="C52" s="271"/>
      <c r="D52" s="271"/>
      <c r="E52" s="271"/>
    </row>
    <row r="53" ht="16.5" customHeight="1">
      <c r="A53" s="271"/>
      <c r="B53" s="271"/>
      <c r="C53" s="271"/>
      <c r="D53" s="271"/>
      <c r="E53" s="271"/>
    </row>
    <row r="54" ht="16.5" customHeight="1">
      <c r="A54" s="271"/>
      <c r="B54" s="271"/>
      <c r="C54" s="271"/>
      <c r="D54" s="271"/>
      <c r="E54" s="271"/>
    </row>
    <row r="55" ht="16.5" customHeight="1">
      <c r="A55" s="271"/>
      <c r="B55" s="271"/>
      <c r="C55" s="271"/>
      <c r="D55" s="271"/>
      <c r="E55" s="271"/>
    </row>
    <row r="56" ht="16.5" customHeight="1">
      <c r="A56" s="271"/>
      <c r="B56" s="271"/>
      <c r="C56" s="271"/>
      <c r="D56" s="271"/>
      <c r="E56" s="271"/>
    </row>
    <row r="57" ht="16.5" customHeight="1">
      <c r="A57" s="271"/>
      <c r="B57" s="271"/>
      <c r="C57" s="271"/>
      <c r="D57" s="271"/>
      <c r="E57" s="271"/>
    </row>
    <row r="58" ht="16.5" customHeight="1">
      <c r="A58" s="271"/>
      <c r="B58" s="271"/>
      <c r="C58" s="271"/>
      <c r="D58" s="271"/>
      <c r="E58" s="271"/>
    </row>
    <row r="59" ht="16.5" customHeight="1">
      <c r="A59" s="271"/>
      <c r="B59" s="271"/>
      <c r="C59" s="271"/>
      <c r="D59" s="271"/>
      <c r="E59" s="271"/>
    </row>
    <row r="60" ht="16.5" customHeight="1">
      <c r="A60" s="271"/>
      <c r="B60" s="271"/>
      <c r="C60" s="271"/>
      <c r="D60" s="271"/>
      <c r="E60" s="271"/>
    </row>
    <row r="61" ht="16.5" customHeight="1">
      <c r="A61" s="271"/>
      <c r="B61" s="271"/>
      <c r="C61" s="271"/>
      <c r="D61" s="271"/>
      <c r="E61" s="271"/>
    </row>
    <row r="62" ht="16.5" customHeight="1">
      <c r="A62" s="271"/>
      <c r="B62" s="271"/>
      <c r="C62" s="271"/>
      <c r="D62" s="271"/>
      <c r="E62" s="271"/>
    </row>
    <row r="63" ht="16.5" customHeight="1">
      <c r="A63" s="271"/>
      <c r="B63" s="271"/>
      <c r="C63" s="271"/>
      <c r="D63" s="271"/>
      <c r="E63" s="271"/>
    </row>
    <row r="64" ht="16.5" customHeight="1">
      <c r="A64" s="271"/>
      <c r="B64" s="271"/>
      <c r="C64" s="271"/>
      <c r="D64" s="271"/>
      <c r="E64" s="271"/>
    </row>
    <row r="65" ht="16.5" customHeight="1">
      <c r="A65" s="271"/>
      <c r="B65" s="271"/>
      <c r="C65" s="271"/>
      <c r="D65" s="271"/>
      <c r="E65" s="271"/>
    </row>
    <row r="66" ht="16.5" customHeight="1">
      <c r="A66" s="271"/>
      <c r="B66" s="271"/>
      <c r="C66" s="271"/>
      <c r="D66" s="271"/>
      <c r="E66" s="271"/>
    </row>
    <row r="67" ht="16.5" customHeight="1">
      <c r="A67" s="271"/>
      <c r="B67" s="271"/>
      <c r="C67" s="271"/>
      <c r="D67" s="271"/>
      <c r="E67" s="271"/>
    </row>
    <row r="68" ht="16.5" customHeight="1">
      <c r="A68" s="271"/>
      <c r="B68" s="271"/>
      <c r="C68" s="271"/>
      <c r="D68" s="271"/>
      <c r="E68" s="271"/>
    </row>
    <row r="69" ht="16.5" customHeight="1">
      <c r="A69" s="271"/>
      <c r="B69" s="271"/>
      <c r="C69" s="271"/>
      <c r="D69" s="271"/>
      <c r="E69" s="271"/>
    </row>
    <row r="70" ht="16.5" customHeight="1">
      <c r="A70" s="271"/>
      <c r="B70" s="271"/>
      <c r="C70" s="271"/>
      <c r="D70" s="271"/>
      <c r="E70" s="271"/>
    </row>
    <row r="71" ht="16.5" customHeight="1">
      <c r="A71" s="271"/>
      <c r="B71" s="271"/>
      <c r="C71" s="271"/>
      <c r="D71" s="271"/>
      <c r="E71" s="271"/>
    </row>
    <row r="72" ht="16.5" customHeight="1">
      <c r="A72" s="271"/>
      <c r="B72" s="271"/>
      <c r="C72" s="271"/>
      <c r="D72" s="271"/>
      <c r="E72" s="271"/>
    </row>
    <row r="73" ht="16.5" customHeight="1">
      <c r="A73" s="271"/>
      <c r="B73" s="271"/>
      <c r="C73" s="271"/>
      <c r="D73" s="271"/>
      <c r="E73" s="271"/>
    </row>
    <row r="74" ht="16.5" customHeight="1">
      <c r="A74" s="271"/>
      <c r="B74" s="271"/>
      <c r="C74" s="271"/>
      <c r="D74" s="271"/>
      <c r="E74" s="271"/>
    </row>
    <row r="75" ht="16.5" customHeight="1">
      <c r="A75" s="271"/>
      <c r="B75" s="271"/>
      <c r="C75" s="271"/>
      <c r="D75" s="271"/>
      <c r="E75" s="271"/>
    </row>
    <row r="76" ht="16.5" customHeight="1">
      <c r="A76" s="271"/>
      <c r="B76" s="271"/>
      <c r="C76" s="271"/>
      <c r="D76" s="271"/>
      <c r="E76" s="271"/>
    </row>
    <row r="77" ht="16.5" customHeight="1">
      <c r="A77" s="271"/>
      <c r="B77" s="271"/>
      <c r="C77" s="271"/>
      <c r="D77" s="271"/>
      <c r="E77" s="271"/>
    </row>
    <row r="78" ht="16.5" customHeight="1">
      <c r="A78" s="271"/>
      <c r="B78" s="271"/>
      <c r="C78" s="271"/>
      <c r="D78" s="271"/>
      <c r="E78" s="271"/>
    </row>
    <row r="79" ht="16.5" customHeight="1">
      <c r="A79" s="271"/>
      <c r="B79" s="271"/>
      <c r="C79" s="271"/>
      <c r="D79" s="271"/>
      <c r="E79" s="271"/>
    </row>
    <row r="80" ht="16.5" customHeight="1">
      <c r="A80" s="271"/>
      <c r="B80" s="271"/>
      <c r="C80" s="271"/>
      <c r="D80" s="271"/>
      <c r="E80" s="271"/>
    </row>
    <row r="81" ht="16.5" customHeight="1">
      <c r="A81" s="271"/>
      <c r="B81" s="271"/>
      <c r="C81" s="271"/>
      <c r="D81" s="271"/>
      <c r="E81" s="271"/>
    </row>
    <row r="82" ht="16.5" customHeight="1">
      <c r="A82" s="271"/>
      <c r="B82" s="271"/>
      <c r="C82" s="271"/>
      <c r="D82" s="271"/>
      <c r="E82" s="271"/>
    </row>
    <row r="83" ht="16.5" customHeight="1">
      <c r="A83" s="271"/>
      <c r="B83" s="271"/>
      <c r="C83" s="271"/>
      <c r="D83" s="271"/>
      <c r="E83" s="271"/>
    </row>
    <row r="84" ht="16.5" customHeight="1">
      <c r="A84" s="271"/>
      <c r="B84" s="271"/>
      <c r="C84" s="271"/>
      <c r="D84" s="271"/>
      <c r="E84" s="271"/>
    </row>
    <row r="85" ht="16.5" customHeight="1">
      <c r="A85" s="271"/>
      <c r="B85" s="271"/>
      <c r="C85" s="271"/>
      <c r="D85" s="271"/>
      <c r="E85" s="271"/>
    </row>
    <row r="86" ht="16.5" customHeight="1">
      <c r="A86" s="271"/>
      <c r="B86" s="271"/>
      <c r="C86" s="271"/>
      <c r="D86" s="271"/>
      <c r="E86" s="271"/>
    </row>
    <row r="87" ht="16.5" customHeight="1">
      <c r="A87" s="271"/>
      <c r="B87" s="271"/>
      <c r="C87" s="271"/>
      <c r="D87" s="271"/>
      <c r="E87" s="271"/>
    </row>
    <row r="88" ht="16.5" customHeight="1">
      <c r="A88" s="271"/>
      <c r="B88" s="271"/>
      <c r="C88" s="271"/>
      <c r="D88" s="271"/>
      <c r="E88" s="271"/>
    </row>
    <row r="89" ht="16.5" customHeight="1">
      <c r="A89" s="271"/>
      <c r="B89" s="271"/>
      <c r="C89" s="271"/>
      <c r="D89" s="271"/>
      <c r="E89" s="271"/>
    </row>
    <row r="90" ht="16.5" customHeight="1">
      <c r="A90" s="271"/>
      <c r="B90" s="271"/>
      <c r="C90" s="271"/>
      <c r="D90" s="271"/>
      <c r="E90" s="271"/>
    </row>
    <row r="91" ht="16.5" customHeight="1">
      <c r="A91" s="271"/>
      <c r="B91" s="271"/>
      <c r="C91" s="271"/>
      <c r="D91" s="271"/>
      <c r="E91" s="271"/>
    </row>
    <row r="92" ht="16.5" customHeight="1">
      <c r="A92" s="271"/>
      <c r="B92" s="271"/>
      <c r="C92" s="271"/>
      <c r="D92" s="271"/>
      <c r="E92" s="271"/>
    </row>
    <row r="93" ht="16.5" customHeight="1">
      <c r="A93" s="271"/>
      <c r="B93" s="271"/>
      <c r="C93" s="271"/>
      <c r="D93" s="271"/>
      <c r="E93" s="271"/>
    </row>
    <row r="94" ht="16.5" customHeight="1">
      <c r="A94" s="271"/>
      <c r="B94" s="271"/>
      <c r="C94" s="271"/>
      <c r="D94" s="271"/>
      <c r="E94" s="271"/>
    </row>
    <row r="95" ht="16.5" customHeight="1">
      <c r="A95" s="271"/>
      <c r="B95" s="271"/>
      <c r="C95" s="271"/>
      <c r="D95" s="271"/>
      <c r="E95" s="271"/>
    </row>
    <row r="96" ht="16.5" customHeight="1">
      <c r="A96" s="271"/>
      <c r="B96" s="271"/>
      <c r="C96" s="271"/>
      <c r="D96" s="271"/>
      <c r="E96" s="271"/>
    </row>
    <row r="97" ht="16.5" customHeight="1">
      <c r="A97" s="271"/>
      <c r="B97" s="271"/>
      <c r="C97" s="271"/>
      <c r="D97" s="271"/>
      <c r="E97" s="271"/>
    </row>
    <row r="98" ht="16.5" customHeight="1">
      <c r="A98" s="271"/>
      <c r="B98" s="271"/>
      <c r="C98" s="271"/>
      <c r="D98" s="271"/>
      <c r="E98" s="271"/>
    </row>
    <row r="99" ht="16.5" customHeight="1">
      <c r="A99" s="271"/>
      <c r="B99" s="271"/>
      <c r="C99" s="271"/>
      <c r="D99" s="271"/>
      <c r="E99" s="271"/>
    </row>
    <row r="100" ht="16.5" customHeight="1">
      <c r="A100" s="271"/>
      <c r="B100" s="271"/>
      <c r="C100" s="271"/>
      <c r="D100" s="271"/>
      <c r="E100" s="271"/>
    </row>
    <row r="101" ht="16.5" customHeight="1">
      <c r="A101" s="271"/>
      <c r="B101" s="271"/>
      <c r="C101" s="271"/>
      <c r="D101" s="271"/>
      <c r="E101" s="271"/>
    </row>
    <row r="102" ht="16.5" customHeight="1">
      <c r="A102" s="271"/>
      <c r="B102" s="271"/>
      <c r="C102" s="271"/>
      <c r="D102" s="271"/>
      <c r="E102" s="271"/>
    </row>
    <row r="103" ht="16.5" customHeight="1">
      <c r="A103" s="271"/>
      <c r="B103" s="271"/>
      <c r="C103" s="271"/>
      <c r="D103" s="271"/>
      <c r="E103" s="271"/>
    </row>
    <row r="104" ht="16.5" customHeight="1">
      <c r="A104" s="271"/>
      <c r="B104" s="271"/>
      <c r="C104" s="271"/>
      <c r="D104" s="271"/>
      <c r="E104" s="271"/>
    </row>
    <row r="105" ht="16.5" customHeight="1">
      <c r="A105" s="271"/>
      <c r="B105" s="271"/>
      <c r="C105" s="271"/>
      <c r="D105" s="271"/>
      <c r="E105" s="271"/>
    </row>
    <row r="106" ht="16.5" customHeight="1">
      <c r="A106" s="271"/>
      <c r="B106" s="271"/>
      <c r="C106" s="271"/>
      <c r="D106" s="271"/>
      <c r="E106" s="271"/>
    </row>
    <row r="107" ht="16.5" customHeight="1">
      <c r="A107" s="271"/>
      <c r="B107" s="271"/>
      <c r="C107" s="271"/>
      <c r="D107" s="271"/>
      <c r="E107" s="271"/>
    </row>
    <row r="108" ht="16.5" customHeight="1">
      <c r="A108" s="271"/>
      <c r="B108" s="271"/>
      <c r="C108" s="271"/>
      <c r="D108" s="271"/>
      <c r="E108" s="271"/>
    </row>
    <row r="109" ht="16.5" customHeight="1">
      <c r="A109" s="271"/>
      <c r="B109" s="271"/>
      <c r="C109" s="271"/>
      <c r="D109" s="271"/>
      <c r="E109" s="271"/>
    </row>
    <row r="110" ht="16.5" customHeight="1">
      <c r="A110" s="271"/>
      <c r="B110" s="271"/>
      <c r="C110" s="271"/>
      <c r="D110" s="271"/>
      <c r="E110" s="271"/>
    </row>
    <row r="111" ht="16.5" customHeight="1">
      <c r="A111" s="271"/>
      <c r="B111" s="271"/>
      <c r="C111" s="271"/>
      <c r="D111" s="271"/>
      <c r="E111" s="271"/>
    </row>
    <row r="112" ht="16.5" customHeight="1">
      <c r="A112" s="271"/>
      <c r="B112" s="271"/>
      <c r="C112" s="271"/>
      <c r="D112" s="271"/>
      <c r="E112" s="271"/>
    </row>
    <row r="113" ht="16.5" customHeight="1">
      <c r="A113" s="271"/>
      <c r="B113" s="271"/>
      <c r="C113" s="271"/>
      <c r="D113" s="271"/>
      <c r="E113" s="271"/>
    </row>
    <row r="114" ht="16.5" customHeight="1">
      <c r="A114" s="271"/>
      <c r="B114" s="271"/>
      <c r="C114" s="271"/>
      <c r="D114" s="271"/>
      <c r="E114" s="271"/>
    </row>
    <row r="115" ht="16.5" customHeight="1">
      <c r="A115" s="271"/>
      <c r="B115" s="271"/>
      <c r="C115" s="271"/>
      <c r="D115" s="271"/>
      <c r="E115" s="271"/>
    </row>
    <row r="116" ht="16.5" customHeight="1">
      <c r="A116" s="271"/>
      <c r="B116" s="271"/>
      <c r="C116" s="271"/>
      <c r="D116" s="271"/>
      <c r="E116" s="271"/>
    </row>
    <row r="117" ht="16.5" customHeight="1">
      <c r="A117" s="271"/>
      <c r="B117" s="271"/>
      <c r="C117" s="271"/>
      <c r="D117" s="271"/>
      <c r="E117" s="271"/>
    </row>
    <row r="118" ht="16.5" customHeight="1">
      <c r="A118" s="271"/>
      <c r="B118" s="271"/>
      <c r="C118" s="271"/>
      <c r="D118" s="271"/>
      <c r="E118" s="271"/>
    </row>
    <row r="119" ht="16.5" customHeight="1">
      <c r="A119" s="271"/>
      <c r="B119" s="271"/>
      <c r="C119" s="271"/>
      <c r="D119" s="271"/>
      <c r="E119" s="271"/>
    </row>
    <row r="120" ht="16.5" customHeight="1">
      <c r="A120" s="271"/>
      <c r="B120" s="271"/>
      <c r="C120" s="271"/>
      <c r="D120" s="271"/>
      <c r="E120" s="271"/>
    </row>
    <row r="121" ht="16.5" customHeight="1">
      <c r="A121" s="271"/>
      <c r="B121" s="271"/>
      <c r="C121" s="271"/>
      <c r="D121" s="271"/>
      <c r="E121" s="271"/>
    </row>
    <row r="122" ht="16.5" customHeight="1">
      <c r="A122" s="271"/>
      <c r="B122" s="271"/>
      <c r="C122" s="271"/>
      <c r="D122" s="271"/>
      <c r="E122" s="271"/>
    </row>
    <row r="123" ht="16.5" customHeight="1">
      <c r="A123" s="271"/>
      <c r="B123" s="271"/>
      <c r="C123" s="271"/>
      <c r="D123" s="271"/>
      <c r="E123" s="271"/>
    </row>
    <row r="124" ht="16.5" customHeight="1">
      <c r="A124" s="271"/>
      <c r="B124" s="271"/>
      <c r="C124" s="271"/>
      <c r="D124" s="271"/>
      <c r="E124" s="271"/>
    </row>
    <row r="125" ht="16.5" customHeight="1">
      <c r="A125" s="271"/>
      <c r="B125" s="271"/>
      <c r="C125" s="271"/>
      <c r="D125" s="271"/>
      <c r="E125" s="271"/>
    </row>
    <row r="126" ht="16.5" customHeight="1">
      <c r="A126" s="271"/>
      <c r="B126" s="271"/>
      <c r="C126" s="271"/>
      <c r="D126" s="271"/>
      <c r="E126" s="271"/>
    </row>
    <row r="127" ht="16.5" customHeight="1">
      <c r="A127" s="271"/>
      <c r="B127" s="271"/>
      <c r="C127" s="271"/>
      <c r="D127" s="271"/>
      <c r="E127" s="271"/>
    </row>
    <row r="128" ht="16.5" customHeight="1">
      <c r="A128" s="271"/>
      <c r="B128" s="271"/>
      <c r="C128" s="271"/>
      <c r="D128" s="271"/>
      <c r="E128" s="271"/>
    </row>
    <row r="129" ht="16.5" customHeight="1">
      <c r="A129" s="271"/>
      <c r="B129" s="271"/>
      <c r="C129" s="271"/>
      <c r="D129" s="271"/>
      <c r="E129" s="271"/>
    </row>
    <row r="130" ht="16.5" customHeight="1">
      <c r="A130" s="271"/>
      <c r="B130" s="271"/>
      <c r="C130" s="271"/>
      <c r="D130" s="271"/>
      <c r="E130" s="271"/>
    </row>
    <row r="131" ht="16.5" customHeight="1">
      <c r="A131" s="271"/>
      <c r="B131" s="271"/>
      <c r="C131" s="271"/>
      <c r="D131" s="271"/>
      <c r="E131" s="271"/>
    </row>
    <row r="132" ht="16.5" customHeight="1">
      <c r="A132" s="271"/>
      <c r="B132" s="271"/>
      <c r="C132" s="271"/>
      <c r="D132" s="271"/>
      <c r="E132" s="271"/>
    </row>
    <row r="133" ht="16.5" customHeight="1">
      <c r="A133" s="271"/>
      <c r="B133" s="271"/>
      <c r="C133" s="271"/>
      <c r="D133" s="271"/>
      <c r="E133" s="271"/>
    </row>
    <row r="134" ht="16.5" customHeight="1">
      <c r="A134" s="271"/>
      <c r="B134" s="271"/>
      <c r="C134" s="271"/>
      <c r="D134" s="271"/>
      <c r="E134" s="271"/>
    </row>
    <row r="135" ht="16.5" customHeight="1">
      <c r="A135" s="271"/>
      <c r="B135" s="271"/>
      <c r="C135" s="271"/>
      <c r="D135" s="271"/>
      <c r="E135" s="271"/>
    </row>
    <row r="136" ht="16.5" customHeight="1">
      <c r="A136" s="271"/>
      <c r="B136" s="271"/>
      <c r="C136" s="271"/>
      <c r="D136" s="271"/>
      <c r="E136" s="271"/>
    </row>
    <row r="137" ht="16.5" customHeight="1">
      <c r="A137" s="271"/>
      <c r="B137" s="271"/>
      <c r="C137" s="271"/>
      <c r="D137" s="271"/>
      <c r="E137" s="271"/>
    </row>
    <row r="138" ht="16.5" customHeight="1">
      <c r="A138" s="271"/>
      <c r="B138" s="271"/>
      <c r="C138" s="271"/>
      <c r="D138" s="271"/>
      <c r="E138" s="271"/>
    </row>
    <row r="139" ht="16.5" customHeight="1">
      <c r="A139" s="271"/>
      <c r="B139" s="271"/>
      <c r="C139" s="271"/>
      <c r="D139" s="271"/>
      <c r="E139" s="271"/>
    </row>
    <row r="140" ht="16.5" customHeight="1">
      <c r="A140" s="271"/>
      <c r="B140" s="271"/>
      <c r="C140" s="271"/>
      <c r="D140" s="271"/>
      <c r="E140" s="271"/>
    </row>
    <row r="141" ht="16.5" customHeight="1">
      <c r="A141" s="271"/>
      <c r="B141" s="271"/>
      <c r="C141" s="271"/>
      <c r="D141" s="271"/>
      <c r="E141" s="271"/>
    </row>
    <row r="142" ht="16.5" customHeight="1">
      <c r="A142" s="271"/>
      <c r="B142" s="271"/>
      <c r="C142" s="271"/>
      <c r="D142" s="271"/>
      <c r="E142" s="271"/>
    </row>
    <row r="143" ht="16.5" customHeight="1">
      <c r="A143" s="271"/>
      <c r="B143" s="271"/>
      <c r="C143" s="271"/>
      <c r="D143" s="271"/>
      <c r="E143" s="271"/>
    </row>
    <row r="144" ht="16.5" customHeight="1">
      <c r="A144" s="271"/>
      <c r="B144" s="271"/>
      <c r="C144" s="271"/>
      <c r="D144" s="271"/>
      <c r="E144" s="271"/>
    </row>
    <row r="145" ht="16.5" customHeight="1">
      <c r="A145" s="271"/>
      <c r="B145" s="271"/>
      <c r="C145" s="271"/>
      <c r="D145" s="271"/>
      <c r="E145" s="271"/>
    </row>
    <row r="146" ht="16.5" customHeight="1">
      <c r="A146" s="271"/>
      <c r="B146" s="271"/>
      <c r="C146" s="271"/>
      <c r="D146" s="271"/>
      <c r="E146" s="271"/>
    </row>
    <row r="147" ht="16.5" customHeight="1">
      <c r="A147" s="271"/>
      <c r="B147" s="271"/>
      <c r="C147" s="271"/>
      <c r="D147" s="271"/>
      <c r="E147" s="271"/>
    </row>
    <row r="148" ht="16.5" customHeight="1">
      <c r="A148" s="271"/>
      <c r="B148" s="271"/>
      <c r="C148" s="271"/>
      <c r="D148" s="271"/>
      <c r="E148" s="271"/>
    </row>
    <row r="149" ht="16.5" customHeight="1">
      <c r="A149" s="271"/>
      <c r="B149" s="271"/>
      <c r="C149" s="271"/>
      <c r="D149" s="271"/>
      <c r="E149" s="271"/>
    </row>
    <row r="150" ht="16.5" customHeight="1">
      <c r="A150" s="271"/>
      <c r="B150" s="271"/>
      <c r="C150" s="271"/>
      <c r="D150" s="271"/>
      <c r="E150" s="271"/>
    </row>
    <row r="151" ht="16.5" customHeight="1">
      <c r="A151" s="271"/>
      <c r="B151" s="271"/>
      <c r="C151" s="271"/>
      <c r="D151" s="271"/>
      <c r="E151" s="271"/>
    </row>
    <row r="152" ht="16.5" customHeight="1">
      <c r="A152" s="271"/>
      <c r="B152" s="271"/>
      <c r="C152" s="271"/>
      <c r="D152" s="271"/>
      <c r="E152" s="271"/>
    </row>
    <row r="153" ht="16.5" customHeight="1">
      <c r="A153" s="271"/>
      <c r="B153" s="271"/>
      <c r="C153" s="271"/>
      <c r="D153" s="271"/>
      <c r="E153" s="271"/>
    </row>
    <row r="154" ht="16.5" customHeight="1">
      <c r="A154" s="271"/>
      <c r="B154" s="271"/>
      <c r="C154" s="271"/>
      <c r="D154" s="271"/>
      <c r="E154" s="271"/>
    </row>
    <row r="155" ht="16.5" customHeight="1">
      <c r="A155" s="271"/>
      <c r="B155" s="271"/>
      <c r="C155" s="271"/>
      <c r="D155" s="271"/>
      <c r="E155" s="271"/>
    </row>
    <row r="156" ht="16.5" customHeight="1">
      <c r="A156" s="271"/>
      <c r="B156" s="271"/>
      <c r="C156" s="271"/>
      <c r="D156" s="271"/>
      <c r="E156" s="271"/>
    </row>
    <row r="157" ht="16.5" customHeight="1">
      <c r="A157" s="271"/>
      <c r="B157" s="271"/>
      <c r="C157" s="271"/>
      <c r="D157" s="271"/>
      <c r="E157" s="271"/>
    </row>
    <row r="158" ht="16.5" customHeight="1">
      <c r="A158" s="271"/>
      <c r="B158" s="271"/>
      <c r="C158" s="271"/>
      <c r="D158" s="271"/>
      <c r="E158" s="271"/>
    </row>
    <row r="159" ht="16.5" customHeight="1">
      <c r="A159" s="271"/>
      <c r="B159" s="271"/>
      <c r="C159" s="271"/>
      <c r="D159" s="271"/>
      <c r="E159" s="271"/>
    </row>
    <row r="160" ht="16.5" customHeight="1">
      <c r="A160" s="271"/>
      <c r="B160" s="271"/>
      <c r="C160" s="271"/>
      <c r="D160" s="271"/>
      <c r="E160" s="271"/>
    </row>
    <row r="161" ht="16.5" customHeight="1">
      <c r="A161" s="271"/>
      <c r="B161" s="271"/>
      <c r="C161" s="271"/>
      <c r="D161" s="271"/>
      <c r="E161" s="271"/>
    </row>
    <row r="162" ht="16.5" customHeight="1">
      <c r="A162" s="271"/>
      <c r="B162" s="271"/>
      <c r="C162" s="271"/>
      <c r="D162" s="271"/>
      <c r="E162" s="271"/>
    </row>
    <row r="163" ht="16.5" customHeight="1">
      <c r="A163" s="271"/>
      <c r="B163" s="271"/>
      <c r="C163" s="271"/>
      <c r="D163" s="271"/>
      <c r="E163" s="271"/>
    </row>
    <row r="164" ht="16.5" customHeight="1">
      <c r="A164" s="271"/>
      <c r="B164" s="271"/>
      <c r="C164" s="271"/>
      <c r="D164" s="271"/>
      <c r="E164" s="271"/>
    </row>
    <row r="165" ht="16.5" customHeight="1">
      <c r="A165" s="271"/>
      <c r="B165" s="271"/>
      <c r="C165" s="271"/>
      <c r="D165" s="271"/>
      <c r="E165" s="271"/>
    </row>
    <row r="166" ht="16.5" customHeight="1">
      <c r="A166" s="271"/>
      <c r="B166" s="271"/>
      <c r="C166" s="271"/>
      <c r="D166" s="271"/>
      <c r="E166" s="271"/>
    </row>
    <row r="167" ht="16.5" customHeight="1">
      <c r="A167" s="271"/>
      <c r="B167" s="271"/>
      <c r="C167" s="271"/>
      <c r="D167" s="271"/>
      <c r="E167" s="271"/>
    </row>
    <row r="168" ht="16.5" customHeight="1">
      <c r="A168" s="271"/>
      <c r="B168" s="271"/>
      <c r="C168" s="271"/>
      <c r="D168" s="271"/>
      <c r="E168" s="271"/>
    </row>
    <row r="169" ht="16.5" customHeight="1">
      <c r="A169" s="271"/>
      <c r="B169" s="271"/>
      <c r="C169" s="271"/>
      <c r="D169" s="271"/>
      <c r="E169" s="271"/>
    </row>
    <row r="170" ht="16.5" customHeight="1">
      <c r="A170" s="271"/>
      <c r="B170" s="271"/>
      <c r="C170" s="271"/>
      <c r="D170" s="271"/>
      <c r="E170" s="271"/>
    </row>
    <row r="171" ht="16.5" customHeight="1">
      <c r="A171" s="271"/>
      <c r="B171" s="271"/>
      <c r="C171" s="271"/>
      <c r="D171" s="271"/>
      <c r="E171" s="271"/>
    </row>
    <row r="172" ht="16.5" customHeight="1">
      <c r="A172" s="271"/>
      <c r="B172" s="271"/>
      <c r="C172" s="271"/>
      <c r="D172" s="271"/>
      <c r="E172" s="271"/>
    </row>
    <row r="173" ht="16.5" customHeight="1">
      <c r="A173" s="271"/>
      <c r="B173" s="271"/>
      <c r="C173" s="271"/>
      <c r="D173" s="271"/>
      <c r="E173" s="271"/>
    </row>
    <row r="174" ht="16.5" customHeight="1">
      <c r="A174" s="271"/>
      <c r="B174" s="271"/>
      <c r="C174" s="271"/>
      <c r="D174" s="271"/>
      <c r="E174" s="271"/>
    </row>
    <row r="175" ht="16.5" customHeight="1">
      <c r="A175" s="271"/>
      <c r="B175" s="271"/>
      <c r="C175" s="271"/>
      <c r="D175" s="271"/>
      <c r="E175" s="271"/>
    </row>
    <row r="176" ht="16.5" customHeight="1">
      <c r="A176" s="271"/>
      <c r="B176" s="271"/>
      <c r="C176" s="271"/>
      <c r="D176" s="271"/>
      <c r="E176" s="271"/>
    </row>
    <row r="177" ht="16.5" customHeight="1">
      <c r="A177" s="271"/>
      <c r="B177" s="271"/>
      <c r="C177" s="271"/>
      <c r="D177" s="271"/>
      <c r="E177" s="271"/>
    </row>
    <row r="178" ht="16.5" customHeight="1">
      <c r="A178" s="271"/>
      <c r="B178" s="271"/>
      <c r="C178" s="271"/>
      <c r="D178" s="271"/>
      <c r="E178" s="271"/>
    </row>
    <row r="179" ht="16.5" customHeight="1">
      <c r="A179" s="271"/>
      <c r="B179" s="271"/>
      <c r="C179" s="271"/>
      <c r="D179" s="271"/>
      <c r="E179" s="271"/>
    </row>
    <row r="180" ht="16.5" customHeight="1">
      <c r="A180" s="271"/>
      <c r="B180" s="271"/>
      <c r="C180" s="271"/>
      <c r="D180" s="271"/>
      <c r="E180" s="271"/>
    </row>
    <row r="181" ht="16.5" customHeight="1">
      <c r="A181" s="271"/>
      <c r="B181" s="271"/>
      <c r="C181" s="271"/>
      <c r="D181" s="271"/>
      <c r="E181" s="271"/>
    </row>
    <row r="182" ht="16.5" customHeight="1">
      <c r="A182" s="271"/>
      <c r="B182" s="271"/>
      <c r="C182" s="271"/>
      <c r="D182" s="271"/>
      <c r="E182" s="271"/>
    </row>
    <row r="183" ht="16.5" customHeight="1">
      <c r="A183" s="271"/>
      <c r="B183" s="271"/>
      <c r="C183" s="271"/>
      <c r="D183" s="271"/>
      <c r="E183" s="271"/>
    </row>
    <row r="184" ht="16.5" customHeight="1">
      <c r="A184" s="271"/>
      <c r="B184" s="271"/>
      <c r="C184" s="271"/>
      <c r="D184" s="271"/>
      <c r="E184" s="271"/>
    </row>
    <row r="185" ht="16.5" customHeight="1">
      <c r="A185" s="271"/>
      <c r="B185" s="271"/>
      <c r="C185" s="271"/>
      <c r="D185" s="271"/>
      <c r="E185" s="271"/>
    </row>
    <row r="186" ht="16.5" customHeight="1">
      <c r="A186" s="271"/>
      <c r="B186" s="271"/>
      <c r="C186" s="271"/>
      <c r="D186" s="271"/>
      <c r="E186" s="271"/>
    </row>
    <row r="187" ht="16.5" customHeight="1">
      <c r="A187" s="271"/>
      <c r="B187" s="271"/>
      <c r="C187" s="271"/>
      <c r="D187" s="271"/>
      <c r="E187" s="271"/>
    </row>
    <row r="188" ht="16.5" customHeight="1">
      <c r="A188" s="271"/>
      <c r="B188" s="271"/>
      <c r="C188" s="271"/>
      <c r="D188" s="271"/>
      <c r="E188" s="271"/>
    </row>
    <row r="189" ht="16.5" customHeight="1">
      <c r="A189" s="271"/>
      <c r="B189" s="271"/>
      <c r="C189" s="271"/>
      <c r="D189" s="271"/>
      <c r="E189" s="271"/>
    </row>
    <row r="190" ht="16.5" customHeight="1">
      <c r="A190" s="271"/>
      <c r="B190" s="271"/>
      <c r="C190" s="271"/>
      <c r="D190" s="271"/>
      <c r="E190" s="271"/>
    </row>
    <row r="191" ht="16.5" customHeight="1">
      <c r="A191" s="271"/>
      <c r="B191" s="271"/>
      <c r="C191" s="271"/>
      <c r="D191" s="271"/>
      <c r="E191" s="271"/>
    </row>
    <row r="192" ht="16.5" customHeight="1">
      <c r="A192" s="271"/>
      <c r="B192" s="271"/>
      <c r="C192" s="271"/>
      <c r="D192" s="271"/>
      <c r="E192" s="271"/>
    </row>
    <row r="193" ht="16.5" customHeight="1">
      <c r="A193" s="271"/>
      <c r="B193" s="271"/>
      <c r="C193" s="271"/>
      <c r="D193" s="271"/>
      <c r="E193" s="271"/>
    </row>
    <row r="194" ht="16.5" customHeight="1">
      <c r="A194" s="271"/>
      <c r="B194" s="271"/>
      <c r="C194" s="271"/>
      <c r="D194" s="271"/>
      <c r="E194" s="271"/>
    </row>
    <row r="195" ht="16.5" customHeight="1">
      <c r="A195" s="271"/>
      <c r="B195" s="271"/>
      <c r="C195" s="271"/>
      <c r="D195" s="271"/>
      <c r="E195" s="271"/>
    </row>
    <row r="196" ht="16.5" customHeight="1">
      <c r="A196" s="271"/>
      <c r="B196" s="271"/>
      <c r="C196" s="271"/>
      <c r="D196" s="271"/>
      <c r="E196" s="271"/>
    </row>
    <row r="197" ht="16.5" customHeight="1">
      <c r="A197" s="271"/>
      <c r="B197" s="271"/>
      <c r="C197" s="271"/>
      <c r="D197" s="271"/>
      <c r="E197" s="271"/>
    </row>
    <row r="198" ht="16.5" customHeight="1">
      <c r="A198" s="271"/>
      <c r="B198" s="271"/>
      <c r="C198" s="271"/>
      <c r="D198" s="271"/>
      <c r="E198" s="271"/>
    </row>
    <row r="199" ht="16.5" customHeight="1">
      <c r="A199" s="271"/>
      <c r="B199" s="271"/>
      <c r="C199" s="271"/>
      <c r="D199" s="271"/>
      <c r="E199" s="271"/>
    </row>
    <row r="200" ht="16.5" customHeight="1">
      <c r="A200" s="271"/>
      <c r="B200" s="271"/>
      <c r="C200" s="271"/>
      <c r="D200" s="271"/>
      <c r="E200" s="271"/>
    </row>
    <row r="201" ht="16.5" customHeight="1">
      <c r="A201" s="271"/>
      <c r="B201" s="271"/>
      <c r="C201" s="271"/>
      <c r="D201" s="271"/>
      <c r="E201" s="271"/>
    </row>
    <row r="202" ht="16.5" customHeight="1">
      <c r="A202" s="271"/>
      <c r="B202" s="271"/>
      <c r="C202" s="271"/>
      <c r="D202" s="271"/>
      <c r="E202" s="271"/>
    </row>
    <row r="203" ht="16.5" customHeight="1">
      <c r="A203" s="271"/>
      <c r="B203" s="271"/>
      <c r="C203" s="271"/>
      <c r="D203" s="271"/>
      <c r="E203" s="271"/>
    </row>
    <row r="204" ht="16.5" customHeight="1">
      <c r="A204" s="271"/>
      <c r="B204" s="271"/>
      <c r="C204" s="271"/>
      <c r="D204" s="271"/>
      <c r="E204" s="271"/>
    </row>
    <row r="205" ht="16.5" customHeight="1">
      <c r="A205" s="271"/>
      <c r="B205" s="271"/>
      <c r="C205" s="271"/>
      <c r="D205" s="271"/>
      <c r="E205" s="271"/>
    </row>
    <row r="206" ht="16.5" customHeight="1">
      <c r="A206" s="271"/>
      <c r="B206" s="271"/>
      <c r="C206" s="271"/>
      <c r="D206" s="271"/>
      <c r="E206" s="271"/>
    </row>
    <row r="207" ht="16.5" customHeight="1">
      <c r="A207" s="271"/>
      <c r="B207" s="271"/>
      <c r="C207" s="271"/>
      <c r="D207" s="271"/>
      <c r="E207" s="271"/>
    </row>
    <row r="208" ht="16.5" customHeight="1">
      <c r="A208" s="271"/>
      <c r="B208" s="271"/>
      <c r="C208" s="271"/>
      <c r="D208" s="271"/>
      <c r="E208" s="271"/>
    </row>
    <row r="209" ht="16.5" customHeight="1">
      <c r="A209" s="271"/>
      <c r="B209" s="271"/>
      <c r="C209" s="271"/>
      <c r="D209" s="271"/>
      <c r="E209" s="271"/>
    </row>
    <row r="210" ht="16.5" customHeight="1">
      <c r="A210" s="271"/>
      <c r="B210" s="271"/>
      <c r="C210" s="271"/>
      <c r="D210" s="271"/>
      <c r="E210" s="271"/>
    </row>
    <row r="211" ht="16.5" customHeight="1">
      <c r="A211" s="271"/>
      <c r="B211" s="271"/>
      <c r="C211" s="271"/>
      <c r="D211" s="271"/>
      <c r="E211" s="271"/>
    </row>
    <row r="212" ht="16.5" customHeight="1">
      <c r="A212" s="271"/>
      <c r="B212" s="271"/>
      <c r="C212" s="271"/>
      <c r="D212" s="271"/>
      <c r="E212" s="271"/>
    </row>
    <row r="213" ht="16.5" customHeight="1">
      <c r="A213" s="271"/>
      <c r="B213" s="271"/>
      <c r="C213" s="271"/>
      <c r="D213" s="271"/>
      <c r="E213" s="271"/>
    </row>
    <row r="214" ht="16.5" customHeight="1">
      <c r="A214" s="271"/>
      <c r="B214" s="271"/>
      <c r="C214" s="271"/>
      <c r="D214" s="271"/>
      <c r="E214" s="271"/>
    </row>
    <row r="215" ht="16.5" customHeight="1">
      <c r="A215" s="271"/>
      <c r="B215" s="271"/>
      <c r="C215" s="271"/>
      <c r="D215" s="271"/>
      <c r="E215" s="271"/>
    </row>
    <row r="216" ht="16.5" customHeight="1">
      <c r="A216" s="271"/>
      <c r="B216" s="271"/>
      <c r="C216" s="271"/>
      <c r="D216" s="271"/>
      <c r="E216" s="271"/>
    </row>
    <row r="217" ht="16.5" customHeight="1">
      <c r="A217" s="271"/>
      <c r="B217" s="271"/>
      <c r="C217" s="271"/>
      <c r="D217" s="271"/>
      <c r="E217" s="271"/>
    </row>
    <row r="218" ht="16.5" customHeight="1">
      <c r="A218" s="271"/>
      <c r="B218" s="271"/>
      <c r="C218" s="271"/>
      <c r="D218" s="271"/>
      <c r="E218" s="271"/>
    </row>
    <row r="219" ht="16.5" customHeight="1">
      <c r="A219" s="271"/>
      <c r="B219" s="271"/>
      <c r="C219" s="271"/>
      <c r="D219" s="271"/>
      <c r="E219" s="271"/>
    </row>
    <row r="220" ht="16.5" customHeight="1">
      <c r="A220" s="271"/>
      <c r="B220" s="271"/>
      <c r="C220" s="271"/>
      <c r="D220" s="271"/>
      <c r="E220" s="271"/>
    </row>
    <row r="221" ht="16.5" customHeight="1">
      <c r="A221" s="271"/>
      <c r="B221" s="271"/>
      <c r="C221" s="271"/>
      <c r="D221" s="271"/>
      <c r="E221" s="271"/>
    </row>
    <row r="222" ht="16.5" customHeight="1">
      <c r="A222" s="271"/>
      <c r="B222" s="271"/>
      <c r="C222" s="271"/>
      <c r="D222" s="271"/>
      <c r="E222" s="271"/>
    </row>
    <row r="223" ht="16.5" customHeight="1">
      <c r="A223" s="271"/>
      <c r="B223" s="271"/>
      <c r="C223" s="271"/>
      <c r="D223" s="271"/>
      <c r="E223" s="271"/>
    </row>
    <row r="224" ht="16.5" customHeight="1">
      <c r="A224" s="271"/>
      <c r="B224" s="271"/>
      <c r="C224" s="271"/>
      <c r="D224" s="271"/>
      <c r="E224" s="271"/>
    </row>
    <row r="225" ht="16.5" customHeight="1">
      <c r="A225" s="271"/>
      <c r="B225" s="271"/>
      <c r="C225" s="271"/>
      <c r="D225" s="271"/>
      <c r="E225" s="271"/>
    </row>
    <row r="226" ht="16.5" customHeight="1">
      <c r="A226" s="271"/>
      <c r="B226" s="271"/>
      <c r="C226" s="271"/>
      <c r="D226" s="271"/>
      <c r="E226" s="271"/>
    </row>
    <row r="227" ht="16.5" customHeight="1">
      <c r="A227" s="271"/>
      <c r="B227" s="271"/>
      <c r="C227" s="271"/>
      <c r="D227" s="271"/>
      <c r="E227" s="271"/>
    </row>
    <row r="228" ht="16.5" customHeight="1">
      <c r="A228" s="271"/>
      <c r="B228" s="271"/>
      <c r="C228" s="271"/>
      <c r="D228" s="271"/>
      <c r="E228" s="271"/>
    </row>
    <row r="229" ht="16.5" customHeight="1">
      <c r="A229" s="271"/>
      <c r="B229" s="271"/>
      <c r="C229" s="271"/>
      <c r="D229" s="271"/>
      <c r="E229" s="271"/>
    </row>
    <row r="230" ht="16.5" customHeight="1">
      <c r="A230" s="271"/>
      <c r="B230" s="271"/>
      <c r="C230" s="271"/>
      <c r="D230" s="271"/>
      <c r="E230" s="271"/>
    </row>
    <row r="231" ht="16.5" customHeight="1">
      <c r="A231" s="271"/>
      <c r="B231" s="271"/>
      <c r="C231" s="271"/>
      <c r="D231" s="271"/>
      <c r="E231" s="271"/>
    </row>
    <row r="232" ht="16.5" customHeight="1">
      <c r="A232" s="271"/>
      <c r="B232" s="271"/>
      <c r="C232" s="271"/>
      <c r="D232" s="271"/>
      <c r="E232" s="271"/>
    </row>
    <row r="233" ht="16.5" customHeight="1">
      <c r="A233" s="271"/>
      <c r="B233" s="271"/>
      <c r="C233" s="271"/>
      <c r="D233" s="271"/>
      <c r="E233" s="271"/>
    </row>
    <row r="234" ht="16.5" customHeight="1">
      <c r="A234" s="271"/>
      <c r="B234" s="271"/>
      <c r="C234" s="271"/>
      <c r="D234" s="271"/>
      <c r="E234" s="271"/>
    </row>
    <row r="235" ht="16.5" customHeight="1">
      <c r="A235" s="271"/>
      <c r="B235" s="271"/>
      <c r="C235" s="271"/>
      <c r="D235" s="271"/>
      <c r="E235" s="271"/>
    </row>
    <row r="236" ht="16.5" customHeight="1">
      <c r="A236" s="271"/>
      <c r="B236" s="271"/>
      <c r="C236" s="271"/>
      <c r="D236" s="271"/>
      <c r="E236" s="271"/>
    </row>
    <row r="237" ht="16.5" customHeight="1">
      <c r="A237" s="271"/>
      <c r="B237" s="271"/>
      <c r="C237" s="271"/>
      <c r="D237" s="271"/>
      <c r="E237" s="271"/>
    </row>
    <row r="238" ht="16.5" customHeight="1">
      <c r="A238" s="271"/>
      <c r="B238" s="271"/>
      <c r="C238" s="271"/>
      <c r="D238" s="271"/>
      <c r="E238" s="271"/>
    </row>
    <row r="239" ht="16.5" customHeight="1">
      <c r="A239" s="271"/>
      <c r="B239" s="271"/>
      <c r="C239" s="271"/>
      <c r="D239" s="271"/>
      <c r="E239" s="271"/>
    </row>
    <row r="240" ht="16.5" customHeight="1">
      <c r="A240" s="271"/>
      <c r="B240" s="271"/>
      <c r="C240" s="271"/>
      <c r="D240" s="271"/>
      <c r="E240" s="271"/>
    </row>
    <row r="241" ht="16.5" customHeight="1">
      <c r="A241" s="271"/>
      <c r="B241" s="271"/>
      <c r="C241" s="271"/>
      <c r="D241" s="271"/>
      <c r="E241" s="271"/>
    </row>
    <row r="242" ht="16.5" customHeight="1">
      <c r="A242" s="271"/>
      <c r="B242" s="271"/>
      <c r="C242" s="271"/>
      <c r="D242" s="271"/>
      <c r="E242" s="271"/>
    </row>
    <row r="243" ht="16.5" customHeight="1">
      <c r="A243" s="271"/>
      <c r="B243" s="271"/>
      <c r="C243" s="271"/>
      <c r="D243" s="271"/>
      <c r="E243" s="271"/>
    </row>
    <row r="244" ht="16.5" customHeight="1">
      <c r="A244" s="271"/>
      <c r="B244" s="271"/>
      <c r="C244" s="271"/>
      <c r="D244" s="271"/>
      <c r="E244" s="271"/>
    </row>
    <row r="245" ht="16.5" customHeight="1">
      <c r="A245" s="271"/>
      <c r="B245" s="271"/>
      <c r="C245" s="271"/>
      <c r="D245" s="271"/>
      <c r="E245" s="271"/>
    </row>
    <row r="246" ht="16.5" customHeight="1">
      <c r="A246" s="271"/>
      <c r="B246" s="271"/>
      <c r="C246" s="271"/>
      <c r="D246" s="271"/>
      <c r="E246" s="271"/>
    </row>
    <row r="247" ht="16.5" customHeight="1">
      <c r="A247" s="271"/>
      <c r="B247" s="271"/>
      <c r="C247" s="271"/>
      <c r="D247" s="271"/>
      <c r="E247" s="271"/>
    </row>
    <row r="248" ht="16.5" customHeight="1">
      <c r="A248" s="271"/>
      <c r="B248" s="271"/>
      <c r="C248" s="271"/>
      <c r="D248" s="271"/>
      <c r="E248" s="271"/>
    </row>
    <row r="249" ht="16.5" customHeight="1">
      <c r="A249" s="271"/>
      <c r="B249" s="271"/>
      <c r="C249" s="271"/>
      <c r="D249" s="271"/>
      <c r="E249" s="271"/>
    </row>
    <row r="250" ht="16.5" customHeight="1">
      <c r="A250" s="271"/>
      <c r="B250" s="271"/>
      <c r="C250" s="271"/>
      <c r="D250" s="271"/>
      <c r="E250" s="271"/>
    </row>
    <row r="251" ht="16.5" customHeight="1">
      <c r="A251" s="271"/>
      <c r="B251" s="271"/>
      <c r="C251" s="271"/>
      <c r="D251" s="271"/>
      <c r="E251" s="271"/>
    </row>
    <row r="252" ht="16.5" customHeight="1">
      <c r="A252" s="271"/>
      <c r="B252" s="271"/>
      <c r="C252" s="271"/>
      <c r="D252" s="271"/>
      <c r="E252" s="271"/>
    </row>
    <row r="253" ht="16.5" customHeight="1">
      <c r="A253" s="271"/>
      <c r="B253" s="271"/>
      <c r="C253" s="271"/>
      <c r="D253" s="271"/>
      <c r="E253" s="271"/>
    </row>
    <row r="254" ht="16.5" customHeight="1">
      <c r="A254" s="271"/>
      <c r="B254" s="271"/>
      <c r="C254" s="271"/>
      <c r="D254" s="271"/>
      <c r="E254" s="271"/>
    </row>
    <row r="255" ht="16.5" customHeight="1">
      <c r="A255" s="271"/>
      <c r="B255" s="271"/>
      <c r="C255" s="271"/>
      <c r="D255" s="271"/>
      <c r="E255" s="271"/>
    </row>
    <row r="256" ht="16.5" customHeight="1">
      <c r="A256" s="271"/>
      <c r="B256" s="271"/>
      <c r="C256" s="271"/>
      <c r="D256" s="271"/>
      <c r="E256" s="271"/>
    </row>
    <row r="257" ht="16.5" customHeight="1">
      <c r="A257" s="271"/>
      <c r="B257" s="271"/>
      <c r="C257" s="271"/>
      <c r="D257" s="271"/>
      <c r="E257" s="271"/>
    </row>
    <row r="258" ht="16.5" customHeight="1">
      <c r="A258" s="271"/>
      <c r="B258" s="271"/>
      <c r="C258" s="271"/>
      <c r="D258" s="271"/>
      <c r="E258" s="271"/>
    </row>
    <row r="259" ht="16.5" customHeight="1">
      <c r="A259" s="271"/>
      <c r="B259" s="271"/>
      <c r="C259" s="271"/>
      <c r="D259" s="271"/>
      <c r="E259" s="271"/>
    </row>
    <row r="260" ht="16.5" customHeight="1">
      <c r="A260" s="271"/>
      <c r="B260" s="271"/>
      <c r="C260" s="271"/>
      <c r="D260" s="271"/>
      <c r="E260" s="271"/>
    </row>
    <row r="261" ht="16.5" customHeight="1">
      <c r="A261" s="271"/>
      <c r="B261" s="271"/>
      <c r="C261" s="271"/>
      <c r="D261" s="271"/>
      <c r="E261" s="271"/>
    </row>
    <row r="262" ht="16.5" customHeight="1">
      <c r="A262" s="271"/>
      <c r="B262" s="271"/>
      <c r="C262" s="271"/>
      <c r="D262" s="271"/>
      <c r="E262" s="271"/>
    </row>
    <row r="263" ht="16.5" customHeight="1">
      <c r="A263" s="271"/>
      <c r="B263" s="271"/>
      <c r="C263" s="271"/>
      <c r="D263" s="271"/>
      <c r="E263" s="271"/>
    </row>
    <row r="264" ht="16.5" customHeight="1">
      <c r="A264" s="271"/>
      <c r="B264" s="271"/>
      <c r="C264" s="271"/>
      <c r="D264" s="271"/>
      <c r="E264" s="271"/>
    </row>
    <row r="265" ht="16.5" customHeight="1">
      <c r="A265" s="271"/>
      <c r="B265" s="271"/>
      <c r="C265" s="271"/>
      <c r="D265" s="271"/>
      <c r="E265" s="271"/>
    </row>
    <row r="266" ht="16.5" customHeight="1">
      <c r="A266" s="271"/>
      <c r="B266" s="271"/>
      <c r="C266" s="271"/>
      <c r="D266" s="271"/>
      <c r="E266" s="271"/>
    </row>
    <row r="267" ht="16.5" customHeight="1">
      <c r="A267" s="271"/>
      <c r="B267" s="271"/>
      <c r="C267" s="271"/>
      <c r="D267" s="271"/>
      <c r="E267" s="271"/>
    </row>
    <row r="268" ht="16.5" customHeight="1">
      <c r="A268" s="271"/>
      <c r="B268" s="271"/>
      <c r="C268" s="271"/>
      <c r="D268" s="271"/>
      <c r="E268" s="271"/>
    </row>
    <row r="269" ht="16.5" customHeight="1">
      <c r="A269" s="271"/>
      <c r="B269" s="271"/>
      <c r="C269" s="271"/>
      <c r="D269" s="271"/>
      <c r="E269" s="271"/>
    </row>
    <row r="270" ht="16.5" customHeight="1">
      <c r="A270" s="271"/>
      <c r="B270" s="271"/>
      <c r="C270" s="271"/>
      <c r="D270" s="271"/>
      <c r="E270" s="271"/>
    </row>
    <row r="271" ht="16.5" customHeight="1">
      <c r="A271" s="271"/>
      <c r="B271" s="271"/>
      <c r="C271" s="271"/>
      <c r="D271" s="271"/>
      <c r="E271" s="271"/>
    </row>
    <row r="272" ht="16.5" customHeight="1">
      <c r="A272" s="271"/>
      <c r="B272" s="271"/>
      <c r="C272" s="271"/>
      <c r="D272" s="271"/>
      <c r="E272" s="271"/>
    </row>
    <row r="273" ht="16.5" customHeight="1">
      <c r="A273" s="271"/>
      <c r="B273" s="271"/>
      <c r="C273" s="271"/>
      <c r="D273" s="271"/>
      <c r="E273" s="271"/>
    </row>
    <row r="274" ht="16.5" customHeight="1">
      <c r="A274" s="271"/>
      <c r="B274" s="271"/>
      <c r="C274" s="271"/>
      <c r="D274" s="271"/>
      <c r="E274" s="271"/>
    </row>
    <row r="275" ht="16.5" customHeight="1">
      <c r="A275" s="271"/>
      <c r="B275" s="271"/>
      <c r="C275" s="271"/>
      <c r="D275" s="271"/>
      <c r="E275" s="271"/>
    </row>
    <row r="276" ht="16.5" customHeight="1">
      <c r="A276" s="271"/>
      <c r="B276" s="271"/>
      <c r="C276" s="271"/>
      <c r="D276" s="271"/>
      <c r="E276" s="271"/>
    </row>
    <row r="277" ht="16.5" customHeight="1">
      <c r="A277" s="271"/>
      <c r="B277" s="271"/>
      <c r="C277" s="271"/>
      <c r="D277" s="271"/>
      <c r="E277" s="271"/>
    </row>
    <row r="278" ht="16.5" customHeight="1">
      <c r="A278" s="271"/>
      <c r="B278" s="271"/>
      <c r="C278" s="271"/>
      <c r="D278" s="271"/>
      <c r="E278" s="271"/>
    </row>
    <row r="279" ht="16.5" customHeight="1">
      <c r="A279" s="271"/>
      <c r="B279" s="271"/>
      <c r="C279" s="271"/>
      <c r="D279" s="271"/>
      <c r="E279" s="271"/>
    </row>
    <row r="280" ht="16.5" customHeight="1">
      <c r="A280" s="271"/>
      <c r="B280" s="271"/>
      <c r="C280" s="271"/>
      <c r="D280" s="271"/>
      <c r="E280" s="271"/>
    </row>
    <row r="281" ht="16.5" customHeight="1">
      <c r="A281" s="271"/>
      <c r="B281" s="271"/>
      <c r="C281" s="271"/>
      <c r="D281" s="271"/>
      <c r="E281" s="271"/>
    </row>
    <row r="282" ht="16.5" customHeight="1">
      <c r="A282" s="271"/>
      <c r="B282" s="271"/>
      <c r="C282" s="271"/>
      <c r="D282" s="271"/>
      <c r="E282" s="271"/>
    </row>
    <row r="283" ht="16.5" customHeight="1">
      <c r="A283" s="271"/>
      <c r="B283" s="271"/>
      <c r="C283" s="271"/>
      <c r="D283" s="271"/>
      <c r="E283" s="271"/>
    </row>
    <row r="284" ht="16.5" customHeight="1">
      <c r="A284" s="271"/>
      <c r="B284" s="271"/>
      <c r="C284" s="271"/>
      <c r="D284" s="271"/>
      <c r="E284" s="271"/>
    </row>
    <row r="285" ht="16.5" customHeight="1">
      <c r="A285" s="271"/>
      <c r="B285" s="271"/>
      <c r="C285" s="271"/>
      <c r="D285" s="271"/>
      <c r="E285" s="271"/>
    </row>
    <row r="286" ht="16.5" customHeight="1">
      <c r="A286" s="271"/>
      <c r="B286" s="271"/>
      <c r="C286" s="271"/>
      <c r="D286" s="271"/>
      <c r="E286" s="271"/>
    </row>
    <row r="287" ht="16.5" customHeight="1">
      <c r="A287" s="271"/>
      <c r="B287" s="271"/>
      <c r="C287" s="271"/>
      <c r="D287" s="271"/>
      <c r="E287" s="271"/>
    </row>
    <row r="288" ht="16.5" customHeight="1">
      <c r="A288" s="271"/>
      <c r="B288" s="271"/>
      <c r="C288" s="271"/>
      <c r="D288" s="271"/>
      <c r="E288" s="271"/>
    </row>
    <row r="289" ht="16.5" customHeight="1">
      <c r="A289" s="271"/>
      <c r="B289" s="271"/>
      <c r="C289" s="271"/>
      <c r="D289" s="271"/>
      <c r="E289" s="271"/>
    </row>
    <row r="290" ht="16.5" customHeight="1">
      <c r="A290" s="271"/>
      <c r="B290" s="271"/>
      <c r="C290" s="271"/>
      <c r="D290" s="271"/>
      <c r="E290" s="271"/>
    </row>
    <row r="291" ht="16.5" customHeight="1">
      <c r="A291" s="271"/>
      <c r="B291" s="271"/>
      <c r="C291" s="271"/>
      <c r="D291" s="271"/>
      <c r="E291" s="271"/>
    </row>
    <row r="292" ht="16.5" customHeight="1">
      <c r="A292" s="271"/>
      <c r="B292" s="271"/>
      <c r="C292" s="271"/>
      <c r="D292" s="271"/>
      <c r="E292" s="271"/>
    </row>
    <row r="293" ht="16.5" customHeight="1">
      <c r="A293" s="271"/>
      <c r="B293" s="271"/>
      <c r="C293" s="271"/>
      <c r="D293" s="271"/>
      <c r="E293" s="271"/>
    </row>
    <row r="294" ht="16.5" customHeight="1">
      <c r="A294" s="271"/>
      <c r="B294" s="271"/>
      <c r="C294" s="271"/>
      <c r="D294" s="271"/>
      <c r="E294" s="271"/>
    </row>
    <row r="295" ht="16.5" customHeight="1">
      <c r="A295" s="271"/>
      <c r="B295" s="271"/>
      <c r="C295" s="271"/>
      <c r="D295" s="271"/>
      <c r="E295" s="271"/>
    </row>
    <row r="296" ht="16.5" customHeight="1">
      <c r="A296" s="271"/>
      <c r="B296" s="271"/>
      <c r="C296" s="271"/>
      <c r="D296" s="271"/>
      <c r="E296" s="271"/>
    </row>
    <row r="297" ht="16.5" customHeight="1">
      <c r="A297" s="271"/>
      <c r="B297" s="271"/>
      <c r="C297" s="271"/>
      <c r="D297" s="271"/>
      <c r="E297" s="271"/>
    </row>
    <row r="298" ht="16.5" customHeight="1">
      <c r="A298" s="271"/>
      <c r="B298" s="271"/>
      <c r="C298" s="271"/>
      <c r="D298" s="271"/>
      <c r="E298" s="271"/>
    </row>
    <row r="299" ht="16.5" customHeight="1">
      <c r="A299" s="271"/>
      <c r="B299" s="271"/>
      <c r="C299" s="271"/>
      <c r="D299" s="271"/>
      <c r="E299" s="271"/>
    </row>
    <row r="300" ht="16.5" customHeight="1">
      <c r="A300" s="271"/>
      <c r="B300" s="271"/>
      <c r="C300" s="271"/>
      <c r="D300" s="271"/>
      <c r="E300" s="271"/>
    </row>
    <row r="301" ht="16.5" customHeight="1">
      <c r="A301" s="271"/>
      <c r="B301" s="271"/>
      <c r="C301" s="271"/>
      <c r="D301" s="271"/>
      <c r="E301" s="271"/>
    </row>
    <row r="302" ht="16.5" customHeight="1">
      <c r="A302" s="271"/>
      <c r="B302" s="271"/>
      <c r="C302" s="271"/>
      <c r="D302" s="271"/>
      <c r="E302" s="271"/>
    </row>
    <row r="303" ht="16.5" customHeight="1">
      <c r="A303" s="271"/>
      <c r="B303" s="271"/>
      <c r="C303" s="271"/>
      <c r="D303" s="271"/>
      <c r="E303" s="271"/>
    </row>
    <row r="304" ht="16.5" customHeight="1">
      <c r="A304" s="271"/>
      <c r="B304" s="271"/>
      <c r="C304" s="271"/>
      <c r="D304" s="271"/>
      <c r="E304" s="271"/>
    </row>
    <row r="305" ht="16.5" customHeight="1">
      <c r="A305" s="271"/>
      <c r="B305" s="271"/>
      <c r="C305" s="271"/>
      <c r="D305" s="271"/>
      <c r="E305" s="271"/>
    </row>
    <row r="306" ht="16.5" customHeight="1">
      <c r="A306" s="271"/>
      <c r="B306" s="271"/>
      <c r="C306" s="271"/>
      <c r="D306" s="271"/>
      <c r="E306" s="271"/>
    </row>
    <row r="307" ht="16.5" customHeight="1">
      <c r="A307" s="271"/>
      <c r="B307" s="271"/>
      <c r="C307" s="271"/>
      <c r="D307" s="271"/>
      <c r="E307" s="271"/>
    </row>
    <row r="308" ht="16.5" customHeight="1">
      <c r="A308" s="271"/>
      <c r="B308" s="271"/>
      <c r="C308" s="271"/>
      <c r="D308" s="271"/>
      <c r="E308" s="271"/>
    </row>
    <row r="309" ht="16.5" customHeight="1">
      <c r="A309" s="271"/>
      <c r="B309" s="271"/>
      <c r="C309" s="271"/>
      <c r="D309" s="271"/>
      <c r="E309" s="271"/>
    </row>
    <row r="310" ht="16.5" customHeight="1">
      <c r="A310" s="271"/>
      <c r="B310" s="271"/>
      <c r="C310" s="271"/>
      <c r="D310" s="271"/>
      <c r="E310" s="271"/>
    </row>
    <row r="311" ht="16.5" customHeight="1">
      <c r="A311" s="271"/>
      <c r="B311" s="271"/>
      <c r="C311" s="271"/>
      <c r="D311" s="271"/>
      <c r="E311" s="271"/>
    </row>
    <row r="312" ht="16.5" customHeight="1">
      <c r="A312" s="271"/>
      <c r="B312" s="271"/>
      <c r="C312" s="271"/>
      <c r="D312" s="271"/>
      <c r="E312" s="271"/>
    </row>
    <row r="313" ht="16.5" customHeight="1">
      <c r="A313" s="271"/>
      <c r="B313" s="271"/>
      <c r="C313" s="271"/>
      <c r="D313" s="271"/>
      <c r="E313" s="271"/>
    </row>
    <row r="314" ht="16.5" customHeight="1">
      <c r="A314" s="271"/>
      <c r="B314" s="271"/>
      <c r="C314" s="271"/>
      <c r="D314" s="271"/>
      <c r="E314" s="271"/>
    </row>
    <row r="315" ht="16.5" customHeight="1">
      <c r="A315" s="271"/>
      <c r="B315" s="271"/>
      <c r="C315" s="271"/>
      <c r="D315" s="271"/>
      <c r="E315" s="271"/>
    </row>
    <row r="316" ht="16.5" customHeight="1">
      <c r="A316" s="271"/>
      <c r="B316" s="271"/>
      <c r="C316" s="271"/>
      <c r="D316" s="271"/>
      <c r="E316" s="271"/>
    </row>
    <row r="317" ht="16.5" customHeight="1">
      <c r="A317" s="271"/>
      <c r="B317" s="271"/>
      <c r="C317" s="271"/>
      <c r="D317" s="271"/>
      <c r="E317" s="271"/>
    </row>
    <row r="318" ht="16.5" customHeight="1">
      <c r="A318" s="271"/>
      <c r="B318" s="271"/>
      <c r="C318" s="271"/>
      <c r="D318" s="271"/>
      <c r="E318" s="271"/>
    </row>
    <row r="319" ht="16.5" customHeight="1">
      <c r="A319" s="271"/>
      <c r="B319" s="271"/>
      <c r="C319" s="271"/>
      <c r="D319" s="271"/>
      <c r="E319" s="271"/>
    </row>
    <row r="320" ht="16.5" customHeight="1">
      <c r="A320" s="271"/>
      <c r="B320" s="271"/>
      <c r="C320" s="271"/>
      <c r="D320" s="271"/>
      <c r="E320" s="271"/>
    </row>
    <row r="321" ht="16.5" customHeight="1">
      <c r="A321" s="271"/>
      <c r="B321" s="271"/>
      <c r="C321" s="271"/>
      <c r="D321" s="271"/>
      <c r="E321" s="271"/>
    </row>
    <row r="322" ht="16.5" customHeight="1">
      <c r="A322" s="271"/>
      <c r="B322" s="271"/>
      <c r="C322" s="271"/>
      <c r="D322" s="271"/>
      <c r="E322" s="271"/>
    </row>
    <row r="323" ht="16.5" customHeight="1">
      <c r="A323" s="271"/>
      <c r="B323" s="271"/>
      <c r="C323" s="271"/>
      <c r="D323" s="271"/>
      <c r="E323" s="271"/>
    </row>
    <row r="324" ht="16.5" customHeight="1">
      <c r="A324" s="271"/>
      <c r="B324" s="271"/>
      <c r="C324" s="271"/>
      <c r="D324" s="271"/>
      <c r="E324" s="271"/>
    </row>
    <row r="325" ht="16.5" customHeight="1">
      <c r="A325" s="271"/>
      <c r="B325" s="271"/>
      <c r="C325" s="271"/>
      <c r="D325" s="271"/>
      <c r="E325" s="271"/>
    </row>
    <row r="326" ht="16.5" customHeight="1">
      <c r="A326" s="271"/>
      <c r="B326" s="271"/>
      <c r="C326" s="271"/>
      <c r="D326" s="271"/>
      <c r="E326" s="271"/>
    </row>
    <row r="327" ht="16.5" customHeight="1">
      <c r="A327" s="271"/>
      <c r="B327" s="271"/>
      <c r="C327" s="271"/>
      <c r="D327" s="271"/>
      <c r="E327" s="271"/>
    </row>
    <row r="328" ht="16.5" customHeight="1">
      <c r="A328" s="271"/>
      <c r="B328" s="271"/>
      <c r="C328" s="271"/>
      <c r="D328" s="271"/>
      <c r="E328" s="271"/>
    </row>
    <row r="329" ht="16.5" customHeight="1">
      <c r="A329" s="271"/>
      <c r="B329" s="271"/>
      <c r="C329" s="271"/>
      <c r="D329" s="271"/>
      <c r="E329" s="271"/>
    </row>
    <row r="330" ht="16.5" customHeight="1">
      <c r="A330" s="271"/>
      <c r="B330" s="271"/>
      <c r="C330" s="271"/>
      <c r="D330" s="271"/>
      <c r="E330" s="271"/>
    </row>
    <row r="331" ht="16.5" customHeight="1">
      <c r="A331" s="271"/>
      <c r="B331" s="271"/>
      <c r="C331" s="271"/>
      <c r="D331" s="271"/>
      <c r="E331" s="271"/>
    </row>
    <row r="332" ht="16.5" customHeight="1">
      <c r="A332" s="271"/>
      <c r="B332" s="271"/>
      <c r="C332" s="271"/>
      <c r="D332" s="271"/>
      <c r="E332" s="271"/>
    </row>
    <row r="333" ht="16.5" customHeight="1">
      <c r="A333" s="271"/>
      <c r="B333" s="271"/>
      <c r="C333" s="271"/>
      <c r="D333" s="271"/>
      <c r="E333" s="271"/>
    </row>
    <row r="334" ht="16.5" customHeight="1">
      <c r="A334" s="271"/>
      <c r="B334" s="271"/>
      <c r="C334" s="271"/>
      <c r="D334" s="271"/>
      <c r="E334" s="271"/>
    </row>
    <row r="335" ht="16.5" customHeight="1">
      <c r="A335" s="271"/>
      <c r="B335" s="271"/>
      <c r="C335" s="271"/>
      <c r="D335" s="271"/>
      <c r="E335" s="271"/>
    </row>
    <row r="336" ht="16.5" customHeight="1">
      <c r="A336" s="271"/>
      <c r="B336" s="271"/>
      <c r="C336" s="271"/>
      <c r="D336" s="271"/>
      <c r="E336" s="271"/>
    </row>
    <row r="337" ht="16.5" customHeight="1">
      <c r="A337" s="271"/>
      <c r="B337" s="271"/>
      <c r="C337" s="271"/>
      <c r="D337" s="271"/>
      <c r="E337" s="271"/>
    </row>
    <row r="338" ht="16.5" customHeight="1">
      <c r="A338" s="271"/>
      <c r="B338" s="271"/>
      <c r="C338" s="271"/>
      <c r="D338" s="271"/>
      <c r="E338" s="271"/>
    </row>
    <row r="339" ht="16.5" customHeight="1">
      <c r="A339" s="271"/>
      <c r="B339" s="271"/>
      <c r="C339" s="271"/>
      <c r="D339" s="271"/>
      <c r="E339" s="271"/>
    </row>
    <row r="340" ht="16.5" customHeight="1">
      <c r="A340" s="271"/>
      <c r="B340" s="271"/>
      <c r="C340" s="271"/>
      <c r="D340" s="271"/>
      <c r="E340" s="271"/>
    </row>
    <row r="341" ht="16.5" customHeight="1">
      <c r="A341" s="271"/>
      <c r="B341" s="271"/>
      <c r="C341" s="271"/>
      <c r="D341" s="271"/>
      <c r="E341" s="271"/>
    </row>
    <row r="342" ht="16.5" customHeight="1">
      <c r="A342" s="271"/>
      <c r="B342" s="271"/>
      <c r="C342" s="271"/>
      <c r="D342" s="271"/>
      <c r="E342" s="271"/>
    </row>
    <row r="343" ht="16.5" customHeight="1">
      <c r="A343" s="271"/>
      <c r="B343" s="271"/>
      <c r="C343" s="271"/>
      <c r="D343" s="271"/>
      <c r="E343" s="271"/>
    </row>
    <row r="344" ht="16.5" customHeight="1">
      <c r="A344" s="271"/>
      <c r="B344" s="271"/>
      <c r="C344" s="271"/>
      <c r="D344" s="271"/>
      <c r="E344" s="271"/>
    </row>
    <row r="345" ht="16.5" customHeight="1">
      <c r="A345" s="271"/>
      <c r="B345" s="271"/>
      <c r="C345" s="271"/>
      <c r="D345" s="271"/>
      <c r="E345" s="271"/>
    </row>
    <row r="346" ht="16.5" customHeight="1">
      <c r="A346" s="271"/>
      <c r="B346" s="271"/>
      <c r="C346" s="271"/>
      <c r="D346" s="271"/>
      <c r="E346" s="271"/>
    </row>
    <row r="347" ht="16.5" customHeight="1">
      <c r="A347" s="271"/>
      <c r="B347" s="271"/>
      <c r="C347" s="271"/>
      <c r="D347" s="271"/>
      <c r="E347" s="271"/>
    </row>
    <row r="348" ht="16.5" customHeight="1">
      <c r="A348" s="271"/>
      <c r="B348" s="271"/>
      <c r="C348" s="271"/>
      <c r="D348" s="271"/>
      <c r="E348" s="271"/>
    </row>
    <row r="349" ht="16.5" customHeight="1">
      <c r="A349" s="271"/>
      <c r="B349" s="271"/>
      <c r="C349" s="271"/>
      <c r="D349" s="271"/>
      <c r="E349" s="271"/>
    </row>
    <row r="350" ht="16.5" customHeight="1">
      <c r="A350" s="271"/>
      <c r="B350" s="271"/>
      <c r="C350" s="271"/>
      <c r="D350" s="271"/>
      <c r="E350" s="271"/>
    </row>
    <row r="351" ht="16.5" customHeight="1">
      <c r="A351" s="271"/>
      <c r="B351" s="271"/>
      <c r="C351" s="271"/>
      <c r="D351" s="271"/>
      <c r="E351" s="271"/>
    </row>
    <row r="352" ht="16.5" customHeight="1">
      <c r="A352" s="271"/>
      <c r="B352" s="271"/>
      <c r="C352" s="271"/>
      <c r="D352" s="271"/>
      <c r="E352" s="271"/>
    </row>
    <row r="353" ht="16.5" customHeight="1">
      <c r="A353" s="271"/>
      <c r="B353" s="271"/>
      <c r="C353" s="271"/>
      <c r="D353" s="271"/>
      <c r="E353" s="271"/>
    </row>
    <row r="354" ht="16.5" customHeight="1">
      <c r="A354" s="271"/>
      <c r="B354" s="271"/>
      <c r="C354" s="271"/>
      <c r="D354" s="271"/>
      <c r="E354" s="271"/>
    </row>
    <row r="355" ht="16.5" customHeight="1">
      <c r="A355" s="271"/>
      <c r="B355" s="271"/>
      <c r="C355" s="271"/>
      <c r="D355" s="271"/>
      <c r="E355" s="271"/>
    </row>
    <row r="356" ht="16.5" customHeight="1">
      <c r="A356" s="271"/>
      <c r="B356" s="271"/>
      <c r="C356" s="271"/>
      <c r="D356" s="271"/>
      <c r="E356" s="271"/>
    </row>
    <row r="357" ht="16.5" customHeight="1">
      <c r="A357" s="271"/>
      <c r="B357" s="271"/>
      <c r="C357" s="271"/>
      <c r="D357" s="271"/>
      <c r="E357" s="271"/>
    </row>
    <row r="358" ht="16.5" customHeight="1">
      <c r="A358" s="271"/>
      <c r="B358" s="271"/>
      <c r="C358" s="271"/>
      <c r="D358" s="271"/>
      <c r="E358" s="271"/>
    </row>
    <row r="359" ht="16.5" customHeight="1">
      <c r="A359" s="271"/>
      <c r="B359" s="271"/>
      <c r="C359" s="271"/>
      <c r="D359" s="271"/>
      <c r="E359" s="271"/>
    </row>
    <row r="360" ht="16.5" customHeight="1">
      <c r="A360" s="271"/>
      <c r="B360" s="271"/>
      <c r="C360" s="271"/>
      <c r="D360" s="271"/>
      <c r="E360" s="271"/>
    </row>
    <row r="361" ht="16.5" customHeight="1">
      <c r="A361" s="271"/>
      <c r="B361" s="271"/>
      <c r="C361" s="271"/>
      <c r="D361" s="271"/>
      <c r="E361" s="271"/>
    </row>
    <row r="362" ht="16.5" customHeight="1">
      <c r="A362" s="271"/>
      <c r="B362" s="271"/>
      <c r="C362" s="271"/>
      <c r="D362" s="271"/>
      <c r="E362" s="271"/>
    </row>
    <row r="363" ht="16.5" customHeight="1">
      <c r="A363" s="271"/>
      <c r="B363" s="271"/>
      <c r="C363" s="271"/>
      <c r="D363" s="271"/>
      <c r="E363" s="271"/>
    </row>
    <row r="364" ht="16.5" customHeight="1">
      <c r="A364" s="271"/>
      <c r="B364" s="271"/>
      <c r="C364" s="271"/>
      <c r="D364" s="271"/>
      <c r="E364" s="271"/>
    </row>
    <row r="365" ht="16.5" customHeight="1">
      <c r="A365" s="271"/>
      <c r="B365" s="271"/>
      <c r="C365" s="271"/>
      <c r="D365" s="271"/>
      <c r="E365" s="271"/>
    </row>
    <row r="366" ht="16.5" customHeight="1">
      <c r="A366" s="271"/>
      <c r="B366" s="271"/>
      <c r="C366" s="271"/>
      <c r="D366" s="271"/>
      <c r="E366" s="271"/>
    </row>
    <row r="367" ht="16.5" customHeight="1">
      <c r="A367" s="271"/>
      <c r="B367" s="271"/>
      <c r="C367" s="271"/>
      <c r="D367" s="271"/>
      <c r="E367" s="271"/>
    </row>
    <row r="368" ht="16.5" customHeight="1">
      <c r="A368" s="271"/>
      <c r="B368" s="271"/>
      <c r="C368" s="271"/>
      <c r="D368" s="271"/>
      <c r="E368" s="271"/>
    </row>
    <row r="369" ht="16.5" customHeight="1">
      <c r="A369" s="271"/>
      <c r="B369" s="271"/>
      <c r="C369" s="271"/>
      <c r="D369" s="271"/>
      <c r="E369" s="271"/>
    </row>
    <row r="370" ht="16.5" customHeight="1">
      <c r="A370" s="271"/>
      <c r="B370" s="271"/>
      <c r="C370" s="271"/>
      <c r="D370" s="271"/>
      <c r="E370" s="271"/>
    </row>
    <row r="371" ht="16.5" customHeight="1">
      <c r="A371" s="271"/>
      <c r="B371" s="271"/>
      <c r="C371" s="271"/>
      <c r="D371" s="271"/>
      <c r="E371" s="271"/>
    </row>
    <row r="372" ht="16.5" customHeight="1">
      <c r="A372" s="271"/>
      <c r="B372" s="271"/>
      <c r="C372" s="271"/>
      <c r="D372" s="271"/>
      <c r="E372" s="271"/>
    </row>
    <row r="373" ht="16.5" customHeight="1">
      <c r="A373" s="271"/>
      <c r="B373" s="271"/>
      <c r="C373" s="271"/>
      <c r="D373" s="271"/>
      <c r="E373" s="271"/>
    </row>
    <row r="374" ht="16.5" customHeight="1">
      <c r="A374" s="271"/>
      <c r="B374" s="271"/>
      <c r="C374" s="271"/>
      <c r="D374" s="271"/>
      <c r="E374" s="271"/>
    </row>
    <row r="375" ht="16.5" customHeight="1">
      <c r="A375" s="271"/>
      <c r="B375" s="271"/>
      <c r="C375" s="271"/>
      <c r="D375" s="271"/>
      <c r="E375" s="271"/>
    </row>
    <row r="376" ht="16.5" customHeight="1">
      <c r="A376" s="271"/>
      <c r="B376" s="271"/>
      <c r="C376" s="271"/>
      <c r="D376" s="271"/>
      <c r="E376" s="271"/>
    </row>
    <row r="377" ht="16.5" customHeight="1">
      <c r="A377" s="271"/>
      <c r="B377" s="271"/>
      <c r="C377" s="271"/>
      <c r="D377" s="271"/>
      <c r="E377" s="271"/>
    </row>
    <row r="378" ht="16.5" customHeight="1">
      <c r="A378" s="271"/>
      <c r="B378" s="271"/>
      <c r="C378" s="271"/>
      <c r="D378" s="271"/>
      <c r="E378" s="271"/>
    </row>
    <row r="379" ht="16.5" customHeight="1">
      <c r="A379" s="271"/>
      <c r="B379" s="271"/>
      <c r="C379" s="271"/>
      <c r="D379" s="271"/>
      <c r="E379" s="271"/>
    </row>
    <row r="380" ht="16.5" customHeight="1">
      <c r="A380" s="271"/>
      <c r="B380" s="271"/>
      <c r="C380" s="271"/>
      <c r="D380" s="271"/>
      <c r="E380" s="271"/>
    </row>
    <row r="381" ht="16.5" customHeight="1">
      <c r="A381" s="271"/>
      <c r="B381" s="271"/>
      <c r="C381" s="271"/>
      <c r="D381" s="271"/>
      <c r="E381" s="271"/>
    </row>
    <row r="382" ht="16.5" customHeight="1">
      <c r="A382" s="271"/>
      <c r="B382" s="271"/>
      <c r="C382" s="271"/>
      <c r="D382" s="271"/>
      <c r="E382" s="271"/>
    </row>
    <row r="383" ht="16.5" customHeight="1">
      <c r="A383" s="271"/>
      <c r="B383" s="271"/>
      <c r="C383" s="271"/>
      <c r="D383" s="271"/>
      <c r="E383" s="271"/>
    </row>
    <row r="384" ht="16.5" customHeight="1">
      <c r="A384" s="271"/>
      <c r="B384" s="271"/>
      <c r="C384" s="271"/>
      <c r="D384" s="271"/>
      <c r="E384" s="271"/>
    </row>
    <row r="385" ht="16.5" customHeight="1">
      <c r="A385" s="271"/>
      <c r="B385" s="271"/>
      <c r="C385" s="271"/>
      <c r="D385" s="271"/>
      <c r="E385" s="271"/>
    </row>
    <row r="386" ht="16.5" customHeight="1">
      <c r="A386" s="271"/>
      <c r="B386" s="271"/>
      <c r="C386" s="271"/>
      <c r="D386" s="271"/>
      <c r="E386" s="271"/>
    </row>
    <row r="387" ht="16.5" customHeight="1">
      <c r="A387" s="271"/>
      <c r="B387" s="271"/>
      <c r="C387" s="271"/>
      <c r="D387" s="271"/>
      <c r="E387" s="271"/>
    </row>
    <row r="388" ht="16.5" customHeight="1">
      <c r="A388" s="271"/>
      <c r="B388" s="271"/>
      <c r="C388" s="271"/>
      <c r="D388" s="271"/>
      <c r="E388" s="271"/>
    </row>
    <row r="389" ht="16.5" customHeight="1">
      <c r="A389" s="271"/>
      <c r="B389" s="271"/>
      <c r="C389" s="271"/>
      <c r="D389" s="271"/>
      <c r="E389" s="271"/>
    </row>
    <row r="390" ht="16.5" customHeight="1">
      <c r="A390" s="271"/>
      <c r="B390" s="271"/>
      <c r="C390" s="271"/>
      <c r="D390" s="271"/>
      <c r="E390" s="271"/>
    </row>
    <row r="391" ht="16.5" customHeight="1">
      <c r="A391" s="271"/>
      <c r="B391" s="271"/>
      <c r="C391" s="271"/>
      <c r="D391" s="271"/>
      <c r="E391" s="271"/>
    </row>
    <row r="392" ht="16.5" customHeight="1">
      <c r="A392" s="271"/>
      <c r="B392" s="271"/>
      <c r="C392" s="271"/>
      <c r="D392" s="271"/>
      <c r="E392" s="271"/>
    </row>
    <row r="393" ht="16.5" customHeight="1">
      <c r="A393" s="271"/>
      <c r="B393" s="271"/>
      <c r="C393" s="271"/>
      <c r="D393" s="271"/>
      <c r="E393" s="271"/>
    </row>
    <row r="394" ht="16.5" customHeight="1">
      <c r="A394" s="271"/>
      <c r="B394" s="271"/>
      <c r="C394" s="271"/>
      <c r="D394" s="271"/>
      <c r="E394" s="271"/>
    </row>
    <row r="395" ht="16.5" customHeight="1">
      <c r="A395" s="271"/>
      <c r="B395" s="271"/>
      <c r="C395" s="271"/>
      <c r="D395" s="271"/>
      <c r="E395" s="271"/>
    </row>
    <row r="396" ht="16.5" customHeight="1">
      <c r="A396" s="271"/>
      <c r="B396" s="271"/>
      <c r="C396" s="271"/>
      <c r="D396" s="271"/>
      <c r="E396" s="271"/>
    </row>
    <row r="397" ht="16.5" customHeight="1">
      <c r="A397" s="271"/>
      <c r="B397" s="271"/>
      <c r="C397" s="271"/>
      <c r="D397" s="271"/>
      <c r="E397" s="271"/>
    </row>
    <row r="398" ht="16.5" customHeight="1">
      <c r="A398" s="271"/>
      <c r="B398" s="271"/>
      <c r="C398" s="271"/>
      <c r="D398" s="271"/>
      <c r="E398" s="271"/>
    </row>
    <row r="399" ht="16.5" customHeight="1">
      <c r="A399" s="271"/>
      <c r="B399" s="271"/>
      <c r="C399" s="271"/>
      <c r="D399" s="271"/>
      <c r="E399" s="271"/>
    </row>
    <row r="400" ht="16.5" customHeight="1">
      <c r="A400" s="271"/>
      <c r="B400" s="271"/>
      <c r="C400" s="271"/>
      <c r="D400" s="271"/>
      <c r="E400" s="271"/>
    </row>
    <row r="401" ht="16.5" customHeight="1">
      <c r="A401" s="271"/>
      <c r="B401" s="271"/>
      <c r="C401" s="271"/>
      <c r="D401" s="271"/>
      <c r="E401" s="271"/>
    </row>
    <row r="402" ht="16.5" customHeight="1">
      <c r="A402" s="271"/>
      <c r="B402" s="271"/>
      <c r="C402" s="271"/>
      <c r="D402" s="271"/>
      <c r="E402" s="271"/>
    </row>
    <row r="403" ht="16.5" customHeight="1">
      <c r="A403" s="271"/>
      <c r="B403" s="271"/>
      <c r="C403" s="271"/>
      <c r="D403" s="271"/>
      <c r="E403" s="271"/>
    </row>
    <row r="404" ht="16.5" customHeight="1">
      <c r="A404" s="271"/>
      <c r="B404" s="271"/>
      <c r="C404" s="271"/>
      <c r="D404" s="271"/>
      <c r="E404" s="271"/>
    </row>
    <row r="405" ht="16.5" customHeight="1">
      <c r="A405" s="271"/>
      <c r="B405" s="271"/>
      <c r="C405" s="271"/>
      <c r="D405" s="271"/>
      <c r="E405" s="271"/>
    </row>
    <row r="406" ht="16.5" customHeight="1">
      <c r="A406" s="271"/>
      <c r="B406" s="271"/>
      <c r="C406" s="271"/>
      <c r="D406" s="271"/>
      <c r="E406" s="271"/>
    </row>
    <row r="407" ht="16.5" customHeight="1">
      <c r="A407" s="271"/>
      <c r="B407" s="271"/>
      <c r="C407" s="271"/>
      <c r="D407" s="271"/>
      <c r="E407" s="271"/>
    </row>
    <row r="408" ht="16.5" customHeight="1">
      <c r="A408" s="271"/>
      <c r="B408" s="271"/>
      <c r="C408" s="271"/>
      <c r="D408" s="271"/>
      <c r="E408" s="271"/>
    </row>
    <row r="409" ht="16.5" customHeight="1">
      <c r="A409" s="271"/>
      <c r="B409" s="271"/>
      <c r="C409" s="271"/>
      <c r="D409" s="271"/>
      <c r="E409" s="271"/>
    </row>
    <row r="410" ht="16.5" customHeight="1">
      <c r="A410" s="271"/>
      <c r="B410" s="271"/>
      <c r="C410" s="271"/>
      <c r="D410" s="271"/>
      <c r="E410" s="271"/>
    </row>
    <row r="411" ht="16.5" customHeight="1">
      <c r="A411" s="271"/>
      <c r="B411" s="271"/>
      <c r="C411" s="271"/>
      <c r="D411" s="271"/>
      <c r="E411" s="271"/>
    </row>
    <row r="412" ht="16.5" customHeight="1">
      <c r="A412" s="271"/>
      <c r="B412" s="271"/>
      <c r="C412" s="271"/>
      <c r="D412" s="271"/>
      <c r="E412" s="271"/>
    </row>
    <row r="413" ht="16.5" customHeight="1">
      <c r="A413" s="271"/>
      <c r="B413" s="271"/>
      <c r="C413" s="271"/>
      <c r="D413" s="271"/>
      <c r="E413" s="271"/>
    </row>
    <row r="414" ht="16.5" customHeight="1">
      <c r="A414" s="271"/>
      <c r="B414" s="271"/>
      <c r="C414" s="271"/>
      <c r="D414" s="271"/>
      <c r="E414" s="271"/>
    </row>
    <row r="415" ht="16.5" customHeight="1">
      <c r="A415" s="271"/>
      <c r="B415" s="271"/>
      <c r="C415" s="271"/>
      <c r="D415" s="271"/>
      <c r="E415" s="271"/>
    </row>
    <row r="416" ht="16.5" customHeight="1">
      <c r="A416" s="271"/>
      <c r="B416" s="271"/>
      <c r="C416" s="271"/>
      <c r="D416" s="271"/>
      <c r="E416" s="271"/>
    </row>
    <row r="417" ht="16.5" customHeight="1">
      <c r="A417" s="271"/>
      <c r="B417" s="271"/>
      <c r="C417" s="271"/>
      <c r="D417" s="271"/>
      <c r="E417" s="271"/>
    </row>
    <row r="418" ht="16.5" customHeight="1">
      <c r="A418" s="271"/>
      <c r="B418" s="271"/>
      <c r="C418" s="271"/>
      <c r="D418" s="271"/>
      <c r="E418" s="271"/>
    </row>
    <row r="419" ht="16.5" customHeight="1">
      <c r="A419" s="271"/>
      <c r="B419" s="271"/>
      <c r="C419" s="271"/>
      <c r="D419" s="271"/>
      <c r="E419" s="271"/>
    </row>
    <row r="420" ht="16.5" customHeight="1">
      <c r="A420" s="271"/>
      <c r="B420" s="271"/>
      <c r="C420" s="271"/>
      <c r="D420" s="271"/>
      <c r="E420" s="271"/>
    </row>
    <row r="421" ht="16.5" customHeight="1">
      <c r="A421" s="271"/>
      <c r="B421" s="271"/>
      <c r="C421" s="271"/>
      <c r="D421" s="271"/>
      <c r="E421" s="271"/>
    </row>
    <row r="422" ht="16.5" customHeight="1">
      <c r="A422" s="271"/>
      <c r="B422" s="271"/>
      <c r="C422" s="271"/>
      <c r="D422" s="271"/>
      <c r="E422" s="271"/>
    </row>
    <row r="423" ht="16.5" customHeight="1">
      <c r="A423" s="271"/>
      <c r="B423" s="271"/>
      <c r="C423" s="271"/>
      <c r="D423" s="271"/>
      <c r="E423" s="271"/>
    </row>
    <row r="424" ht="16.5" customHeight="1">
      <c r="A424" s="271"/>
      <c r="B424" s="271"/>
      <c r="C424" s="271"/>
      <c r="D424" s="271"/>
      <c r="E424" s="271"/>
    </row>
    <row r="425" ht="16.5" customHeight="1">
      <c r="A425" s="271"/>
      <c r="B425" s="271"/>
      <c r="C425" s="271"/>
      <c r="D425" s="271"/>
      <c r="E425" s="271"/>
    </row>
    <row r="426" ht="16.5" customHeight="1">
      <c r="A426" s="271"/>
      <c r="B426" s="271"/>
      <c r="C426" s="271"/>
      <c r="D426" s="271"/>
      <c r="E426" s="271"/>
    </row>
    <row r="427" ht="16.5" customHeight="1">
      <c r="A427" s="271"/>
      <c r="B427" s="271"/>
      <c r="C427" s="271"/>
      <c r="D427" s="271"/>
      <c r="E427" s="271"/>
    </row>
    <row r="428" ht="16.5" customHeight="1">
      <c r="A428" s="271"/>
      <c r="B428" s="271"/>
      <c r="C428" s="271"/>
      <c r="D428" s="271"/>
      <c r="E428" s="271"/>
    </row>
    <row r="429" ht="16.5" customHeight="1">
      <c r="A429" s="271"/>
      <c r="B429" s="271"/>
      <c r="C429" s="271"/>
      <c r="D429" s="271"/>
      <c r="E429" s="271"/>
    </row>
    <row r="430" ht="16.5" customHeight="1">
      <c r="A430" s="271"/>
      <c r="B430" s="271"/>
      <c r="C430" s="271"/>
      <c r="D430" s="271"/>
      <c r="E430" s="271"/>
    </row>
    <row r="431" ht="16.5" customHeight="1">
      <c r="A431" s="271"/>
      <c r="B431" s="271"/>
      <c r="C431" s="271"/>
      <c r="D431" s="271"/>
      <c r="E431" s="271"/>
    </row>
    <row r="432" ht="16.5" customHeight="1">
      <c r="A432" s="271"/>
      <c r="B432" s="271"/>
      <c r="C432" s="271"/>
      <c r="D432" s="271"/>
      <c r="E432" s="271"/>
    </row>
    <row r="433" ht="16.5" customHeight="1">
      <c r="A433" s="271"/>
      <c r="B433" s="271"/>
      <c r="C433" s="271"/>
      <c r="D433" s="271"/>
      <c r="E433" s="271"/>
    </row>
    <row r="434" ht="16.5" customHeight="1">
      <c r="A434" s="271"/>
      <c r="B434" s="271"/>
      <c r="C434" s="271"/>
      <c r="D434" s="271"/>
      <c r="E434" s="271"/>
    </row>
    <row r="435" ht="16.5" customHeight="1">
      <c r="A435" s="271"/>
      <c r="B435" s="271"/>
      <c r="C435" s="271"/>
      <c r="D435" s="271"/>
      <c r="E435" s="271"/>
    </row>
    <row r="436" ht="16.5" customHeight="1">
      <c r="A436" s="271"/>
      <c r="B436" s="271"/>
      <c r="C436" s="271"/>
      <c r="D436" s="271"/>
      <c r="E436" s="271"/>
    </row>
    <row r="437" ht="16.5" customHeight="1">
      <c r="A437" s="271"/>
      <c r="B437" s="271"/>
      <c r="C437" s="271"/>
      <c r="D437" s="271"/>
      <c r="E437" s="271"/>
    </row>
    <row r="438" ht="16.5" customHeight="1">
      <c r="A438" s="271"/>
      <c r="B438" s="271"/>
      <c r="C438" s="271"/>
      <c r="D438" s="271"/>
      <c r="E438" s="271"/>
    </row>
    <row r="439" ht="16.5" customHeight="1">
      <c r="A439" s="271"/>
      <c r="B439" s="271"/>
      <c r="C439" s="271"/>
      <c r="D439" s="271"/>
      <c r="E439" s="271"/>
    </row>
    <row r="440" ht="16.5" customHeight="1">
      <c r="A440" s="271"/>
      <c r="B440" s="271"/>
      <c r="C440" s="271"/>
      <c r="D440" s="271"/>
      <c r="E440" s="271"/>
    </row>
    <row r="441" ht="16.5" customHeight="1">
      <c r="A441" s="271"/>
      <c r="B441" s="271"/>
      <c r="C441" s="271"/>
      <c r="D441" s="271"/>
      <c r="E441" s="271"/>
    </row>
    <row r="442" ht="16.5" customHeight="1">
      <c r="A442" s="271"/>
      <c r="B442" s="271"/>
      <c r="C442" s="271"/>
      <c r="D442" s="271"/>
      <c r="E442" s="271"/>
    </row>
    <row r="443" ht="16.5" customHeight="1">
      <c r="A443" s="271"/>
      <c r="B443" s="271"/>
      <c r="C443" s="271"/>
      <c r="D443" s="271"/>
      <c r="E443" s="271"/>
    </row>
    <row r="444" ht="16.5" customHeight="1">
      <c r="A444" s="271"/>
      <c r="B444" s="271"/>
      <c r="C444" s="271"/>
      <c r="D444" s="271"/>
      <c r="E444" s="271"/>
    </row>
    <row r="445" ht="16.5" customHeight="1">
      <c r="A445" s="271"/>
      <c r="B445" s="271"/>
      <c r="C445" s="271"/>
      <c r="D445" s="271"/>
      <c r="E445" s="271"/>
    </row>
    <row r="446" ht="16.5" customHeight="1">
      <c r="A446" s="271"/>
      <c r="B446" s="271"/>
      <c r="C446" s="271"/>
      <c r="D446" s="271"/>
      <c r="E446" s="271"/>
    </row>
    <row r="447" ht="16.5" customHeight="1">
      <c r="A447" s="271"/>
      <c r="B447" s="271"/>
      <c r="C447" s="271"/>
      <c r="D447" s="271"/>
      <c r="E447" s="271"/>
    </row>
    <row r="448" ht="16.5" customHeight="1">
      <c r="A448" s="271"/>
      <c r="B448" s="271"/>
      <c r="C448" s="271"/>
      <c r="D448" s="271"/>
      <c r="E448" s="271"/>
    </row>
    <row r="449" ht="16.5" customHeight="1">
      <c r="A449" s="271"/>
      <c r="B449" s="271"/>
      <c r="C449" s="271"/>
      <c r="D449" s="271"/>
      <c r="E449" s="271"/>
    </row>
    <row r="450" ht="16.5" customHeight="1">
      <c r="A450" s="271"/>
      <c r="B450" s="271"/>
      <c r="C450" s="271"/>
      <c r="D450" s="271"/>
      <c r="E450" s="271"/>
    </row>
    <row r="451" ht="16.5" customHeight="1">
      <c r="A451" s="271"/>
      <c r="B451" s="271"/>
      <c r="C451" s="271"/>
      <c r="D451" s="271"/>
      <c r="E451" s="271"/>
    </row>
    <row r="452" ht="16.5" customHeight="1">
      <c r="A452" s="271"/>
      <c r="B452" s="271"/>
      <c r="C452" s="271"/>
      <c r="D452" s="271"/>
      <c r="E452" s="271"/>
    </row>
    <row r="453" ht="16.5" customHeight="1">
      <c r="A453" s="271"/>
      <c r="B453" s="271"/>
      <c r="C453" s="271"/>
      <c r="D453" s="271"/>
      <c r="E453" s="271"/>
    </row>
    <row r="454" ht="16.5" customHeight="1">
      <c r="A454" s="271"/>
      <c r="B454" s="271"/>
      <c r="C454" s="271"/>
      <c r="D454" s="271"/>
      <c r="E454" s="271"/>
    </row>
    <row r="455" ht="16.5" customHeight="1">
      <c r="A455" s="271"/>
      <c r="B455" s="271"/>
      <c r="C455" s="271"/>
      <c r="D455" s="271"/>
      <c r="E455" s="271"/>
    </row>
    <row r="456" ht="16.5" customHeight="1">
      <c r="A456" s="271"/>
      <c r="B456" s="271"/>
      <c r="C456" s="271"/>
      <c r="D456" s="271"/>
      <c r="E456" s="271"/>
    </row>
    <row r="457" ht="16.5" customHeight="1">
      <c r="A457" s="271"/>
      <c r="B457" s="271"/>
      <c r="C457" s="271"/>
      <c r="D457" s="271"/>
      <c r="E457" s="271"/>
    </row>
    <row r="458" ht="16.5" customHeight="1">
      <c r="A458" s="271"/>
      <c r="B458" s="271"/>
      <c r="C458" s="271"/>
      <c r="D458" s="271"/>
      <c r="E458" s="271"/>
    </row>
    <row r="459" ht="16.5" customHeight="1">
      <c r="A459" s="271"/>
      <c r="B459" s="271"/>
      <c r="C459" s="271"/>
      <c r="D459" s="271"/>
      <c r="E459" s="271"/>
    </row>
    <row r="460" ht="16.5" customHeight="1">
      <c r="A460" s="271"/>
      <c r="B460" s="271"/>
      <c r="C460" s="271"/>
      <c r="D460" s="271"/>
      <c r="E460" s="271"/>
    </row>
    <row r="461" ht="16.5" customHeight="1">
      <c r="A461" s="271"/>
      <c r="B461" s="271"/>
      <c r="C461" s="271"/>
      <c r="D461" s="271"/>
      <c r="E461" s="271"/>
    </row>
    <row r="462" ht="16.5" customHeight="1">
      <c r="A462" s="271"/>
      <c r="B462" s="271"/>
      <c r="C462" s="271"/>
      <c r="D462" s="271"/>
      <c r="E462" s="271"/>
    </row>
    <row r="463" ht="16.5" customHeight="1">
      <c r="A463" s="271"/>
      <c r="B463" s="271"/>
      <c r="C463" s="271"/>
      <c r="D463" s="271"/>
      <c r="E463" s="271"/>
    </row>
    <row r="464" ht="16.5" customHeight="1">
      <c r="A464" s="271"/>
      <c r="B464" s="271"/>
      <c r="C464" s="271"/>
      <c r="D464" s="271"/>
      <c r="E464" s="271"/>
    </row>
    <row r="465" ht="16.5" customHeight="1">
      <c r="A465" s="271"/>
      <c r="B465" s="271"/>
      <c r="C465" s="271"/>
      <c r="D465" s="271"/>
      <c r="E465" s="271"/>
    </row>
    <row r="466" ht="16.5" customHeight="1">
      <c r="A466" s="271"/>
      <c r="B466" s="271"/>
      <c r="C466" s="271"/>
      <c r="D466" s="271"/>
      <c r="E466" s="271"/>
    </row>
    <row r="467" ht="16.5" customHeight="1">
      <c r="A467" s="271"/>
      <c r="B467" s="271"/>
      <c r="C467" s="271"/>
      <c r="D467" s="271"/>
      <c r="E467" s="271"/>
    </row>
    <row r="468" ht="16.5" customHeight="1">
      <c r="A468" s="271"/>
      <c r="B468" s="271"/>
      <c r="C468" s="271"/>
      <c r="D468" s="271"/>
      <c r="E468" s="271"/>
    </row>
    <row r="469" ht="16.5" customHeight="1">
      <c r="A469" s="271"/>
      <c r="B469" s="271"/>
      <c r="C469" s="271"/>
      <c r="D469" s="271"/>
      <c r="E469" s="271"/>
    </row>
    <row r="470" ht="16.5" customHeight="1">
      <c r="A470" s="271"/>
      <c r="B470" s="271"/>
      <c r="C470" s="271"/>
      <c r="D470" s="271"/>
      <c r="E470" s="271"/>
    </row>
    <row r="471" ht="16.5" customHeight="1">
      <c r="A471" s="271"/>
      <c r="B471" s="271"/>
      <c r="C471" s="271"/>
      <c r="D471" s="271"/>
      <c r="E471" s="271"/>
    </row>
    <row r="472" ht="16.5" customHeight="1">
      <c r="A472" s="271"/>
      <c r="B472" s="271"/>
      <c r="C472" s="271"/>
      <c r="D472" s="271"/>
      <c r="E472" s="271"/>
    </row>
    <row r="473" ht="16.5" customHeight="1">
      <c r="A473" s="271"/>
      <c r="B473" s="271"/>
      <c r="C473" s="271"/>
      <c r="D473" s="271"/>
      <c r="E473" s="271"/>
    </row>
    <row r="474" ht="16.5" customHeight="1">
      <c r="A474" s="271"/>
      <c r="B474" s="271"/>
      <c r="C474" s="271"/>
      <c r="D474" s="271"/>
      <c r="E474" s="271"/>
    </row>
    <row r="475" ht="16.5" customHeight="1">
      <c r="A475" s="271"/>
      <c r="B475" s="271"/>
      <c r="C475" s="271"/>
      <c r="D475" s="271"/>
      <c r="E475" s="271"/>
    </row>
    <row r="476" ht="16.5" customHeight="1">
      <c r="A476" s="271"/>
      <c r="B476" s="271"/>
      <c r="C476" s="271"/>
      <c r="D476" s="271"/>
      <c r="E476" s="271"/>
    </row>
    <row r="477" ht="16.5" customHeight="1">
      <c r="A477" s="271"/>
      <c r="B477" s="271"/>
      <c r="C477" s="271"/>
      <c r="D477" s="271"/>
      <c r="E477" s="271"/>
    </row>
    <row r="478" ht="16.5" customHeight="1">
      <c r="A478" s="271"/>
      <c r="B478" s="271"/>
      <c r="C478" s="271"/>
      <c r="D478" s="271"/>
      <c r="E478" s="271"/>
    </row>
    <row r="479" ht="16.5" customHeight="1">
      <c r="A479" s="271"/>
      <c r="B479" s="271"/>
      <c r="C479" s="271"/>
      <c r="D479" s="271"/>
      <c r="E479" s="271"/>
    </row>
    <row r="480" ht="16.5" customHeight="1">
      <c r="A480" s="271"/>
      <c r="B480" s="271"/>
      <c r="C480" s="271"/>
      <c r="D480" s="271"/>
      <c r="E480" s="271"/>
    </row>
    <row r="481" ht="16.5" customHeight="1">
      <c r="A481" s="271"/>
      <c r="B481" s="271"/>
      <c r="C481" s="271"/>
      <c r="D481" s="271"/>
      <c r="E481" s="271"/>
    </row>
    <row r="482" ht="16.5" customHeight="1">
      <c r="A482" s="271"/>
      <c r="B482" s="271"/>
      <c r="C482" s="271"/>
      <c r="D482" s="271"/>
      <c r="E482" s="271"/>
    </row>
    <row r="483" ht="16.5" customHeight="1">
      <c r="A483" s="271"/>
      <c r="B483" s="271"/>
      <c r="C483" s="271"/>
      <c r="D483" s="271"/>
      <c r="E483" s="271"/>
    </row>
    <row r="484" ht="16.5" customHeight="1">
      <c r="A484" s="271"/>
      <c r="B484" s="271"/>
      <c r="C484" s="271"/>
      <c r="D484" s="271"/>
      <c r="E484" s="271"/>
    </row>
    <row r="485" ht="16.5" customHeight="1">
      <c r="A485" s="271"/>
      <c r="B485" s="271"/>
      <c r="C485" s="271"/>
      <c r="D485" s="271"/>
      <c r="E485" s="271"/>
    </row>
    <row r="486" ht="16.5" customHeight="1">
      <c r="A486" s="271"/>
      <c r="B486" s="271"/>
      <c r="C486" s="271"/>
      <c r="D486" s="271"/>
      <c r="E486" s="271"/>
    </row>
    <row r="487" ht="16.5" customHeight="1">
      <c r="A487" s="271"/>
      <c r="B487" s="271"/>
      <c r="C487" s="271"/>
      <c r="D487" s="271"/>
      <c r="E487" s="271"/>
    </row>
    <row r="488" ht="16.5" customHeight="1">
      <c r="A488" s="271"/>
      <c r="B488" s="271"/>
      <c r="C488" s="271"/>
      <c r="D488" s="271"/>
      <c r="E488" s="271"/>
    </row>
    <row r="489" ht="16.5" customHeight="1">
      <c r="A489" s="271"/>
      <c r="B489" s="271"/>
      <c r="C489" s="271"/>
      <c r="D489" s="271"/>
      <c r="E489" s="271"/>
    </row>
    <row r="490" ht="16.5" customHeight="1">
      <c r="A490" s="271"/>
      <c r="B490" s="271"/>
      <c r="C490" s="271"/>
      <c r="D490" s="271"/>
      <c r="E490" s="271"/>
    </row>
    <row r="491" ht="16.5" customHeight="1">
      <c r="A491" s="271"/>
      <c r="B491" s="271"/>
      <c r="C491" s="271"/>
      <c r="D491" s="271"/>
      <c r="E491" s="271"/>
    </row>
    <row r="492" ht="16.5" customHeight="1">
      <c r="A492" s="271"/>
      <c r="B492" s="271"/>
      <c r="C492" s="271"/>
      <c r="D492" s="271"/>
      <c r="E492" s="271"/>
    </row>
    <row r="493" ht="16.5" customHeight="1">
      <c r="A493" s="271"/>
      <c r="B493" s="271"/>
      <c r="C493" s="271"/>
      <c r="D493" s="271"/>
      <c r="E493" s="271"/>
    </row>
    <row r="494" ht="16.5" customHeight="1">
      <c r="A494" s="271"/>
      <c r="B494" s="271"/>
      <c r="C494" s="271"/>
      <c r="D494" s="271"/>
      <c r="E494" s="271"/>
    </row>
    <row r="495" ht="16.5" customHeight="1">
      <c r="A495" s="271"/>
      <c r="B495" s="271"/>
      <c r="C495" s="271"/>
      <c r="D495" s="271"/>
      <c r="E495" s="271"/>
    </row>
    <row r="496" ht="16.5" customHeight="1">
      <c r="A496" s="271"/>
      <c r="B496" s="271"/>
      <c r="C496" s="271"/>
      <c r="D496" s="271"/>
      <c r="E496" s="271"/>
    </row>
    <row r="497" ht="16.5" customHeight="1">
      <c r="A497" s="271"/>
      <c r="B497" s="271"/>
      <c r="C497" s="271"/>
      <c r="D497" s="271"/>
      <c r="E497" s="271"/>
    </row>
    <row r="498" ht="16.5" customHeight="1">
      <c r="A498" s="271"/>
      <c r="B498" s="271"/>
      <c r="C498" s="271"/>
      <c r="D498" s="271"/>
      <c r="E498" s="271"/>
    </row>
    <row r="499" ht="16.5" customHeight="1">
      <c r="A499" s="271"/>
      <c r="B499" s="271"/>
      <c r="C499" s="271"/>
      <c r="D499" s="271"/>
      <c r="E499" s="271"/>
    </row>
    <row r="500" ht="16.5" customHeight="1">
      <c r="A500" s="271"/>
      <c r="B500" s="271"/>
      <c r="C500" s="271"/>
      <c r="D500" s="271"/>
      <c r="E500" s="271"/>
    </row>
    <row r="501" ht="16.5" customHeight="1">
      <c r="A501" s="271"/>
      <c r="B501" s="271"/>
      <c r="C501" s="271"/>
      <c r="D501" s="271"/>
      <c r="E501" s="271"/>
    </row>
    <row r="502" ht="16.5" customHeight="1">
      <c r="A502" s="271"/>
      <c r="B502" s="271"/>
      <c r="C502" s="271"/>
      <c r="D502" s="271"/>
      <c r="E502" s="271"/>
    </row>
    <row r="503" ht="16.5" customHeight="1">
      <c r="A503" s="271"/>
      <c r="B503" s="271"/>
      <c r="C503" s="271"/>
      <c r="D503" s="271"/>
      <c r="E503" s="271"/>
    </row>
    <row r="504" ht="16.5" customHeight="1">
      <c r="A504" s="271"/>
      <c r="B504" s="271"/>
      <c r="C504" s="271"/>
      <c r="D504" s="271"/>
      <c r="E504" s="271"/>
    </row>
    <row r="505" ht="16.5" customHeight="1">
      <c r="A505" s="271"/>
      <c r="B505" s="271"/>
      <c r="C505" s="271"/>
      <c r="D505" s="271"/>
      <c r="E505" s="271"/>
    </row>
    <row r="506" ht="16.5" customHeight="1">
      <c r="A506" s="271"/>
      <c r="B506" s="271"/>
      <c r="C506" s="271"/>
      <c r="D506" s="271"/>
      <c r="E506" s="271"/>
    </row>
    <row r="507" ht="16.5" customHeight="1">
      <c r="A507" s="271"/>
      <c r="B507" s="271"/>
      <c r="C507" s="271"/>
      <c r="D507" s="271"/>
      <c r="E507" s="271"/>
    </row>
    <row r="508" ht="16.5" customHeight="1">
      <c r="A508" s="271"/>
      <c r="B508" s="271"/>
      <c r="C508" s="271"/>
      <c r="D508" s="271"/>
      <c r="E508" s="271"/>
    </row>
    <row r="509" ht="16.5" customHeight="1">
      <c r="A509" s="271"/>
      <c r="B509" s="271"/>
      <c r="C509" s="271"/>
      <c r="D509" s="271"/>
      <c r="E509" s="271"/>
    </row>
    <row r="510" ht="16.5" customHeight="1">
      <c r="A510" s="271"/>
      <c r="B510" s="271"/>
      <c r="C510" s="271"/>
      <c r="D510" s="271"/>
      <c r="E510" s="271"/>
    </row>
    <row r="511" ht="16.5" customHeight="1">
      <c r="A511" s="271"/>
      <c r="B511" s="271"/>
      <c r="C511" s="271"/>
      <c r="D511" s="271"/>
      <c r="E511" s="271"/>
    </row>
    <row r="512" ht="16.5" customHeight="1">
      <c r="A512" s="271"/>
      <c r="B512" s="271"/>
      <c r="C512" s="271"/>
      <c r="D512" s="271"/>
      <c r="E512" s="271"/>
    </row>
    <row r="513" ht="16.5" customHeight="1">
      <c r="A513" s="271"/>
      <c r="B513" s="271"/>
      <c r="C513" s="271"/>
      <c r="D513" s="271"/>
      <c r="E513" s="271"/>
    </row>
    <row r="514" ht="16.5" customHeight="1">
      <c r="A514" s="271"/>
      <c r="B514" s="271"/>
      <c r="C514" s="271"/>
      <c r="D514" s="271"/>
      <c r="E514" s="271"/>
    </row>
    <row r="515" ht="16.5" customHeight="1">
      <c r="A515" s="271"/>
      <c r="B515" s="271"/>
      <c r="C515" s="271"/>
      <c r="D515" s="271"/>
      <c r="E515" s="271"/>
    </row>
    <row r="516" ht="16.5" customHeight="1">
      <c r="A516" s="271"/>
      <c r="B516" s="271"/>
      <c r="C516" s="271"/>
      <c r="D516" s="271"/>
      <c r="E516" s="271"/>
    </row>
    <row r="517" ht="16.5" customHeight="1">
      <c r="A517" s="271"/>
      <c r="B517" s="271"/>
      <c r="C517" s="271"/>
      <c r="D517" s="271"/>
      <c r="E517" s="271"/>
    </row>
    <row r="518" ht="16.5" customHeight="1">
      <c r="A518" s="271"/>
      <c r="B518" s="271"/>
      <c r="C518" s="271"/>
      <c r="D518" s="271"/>
      <c r="E518" s="271"/>
    </row>
    <row r="519" ht="16.5" customHeight="1">
      <c r="A519" s="271"/>
      <c r="B519" s="271"/>
      <c r="C519" s="271"/>
      <c r="D519" s="271"/>
      <c r="E519" s="271"/>
    </row>
    <row r="520" ht="16.5" customHeight="1">
      <c r="A520" s="271"/>
      <c r="B520" s="271"/>
      <c r="C520" s="271"/>
      <c r="D520" s="271"/>
      <c r="E520" s="271"/>
    </row>
    <row r="521" ht="16.5" customHeight="1">
      <c r="A521" s="271"/>
      <c r="B521" s="271"/>
      <c r="C521" s="271"/>
      <c r="D521" s="271"/>
      <c r="E521" s="271"/>
    </row>
    <row r="522" ht="16.5" customHeight="1">
      <c r="A522" s="271"/>
      <c r="B522" s="271"/>
      <c r="C522" s="271"/>
      <c r="D522" s="271"/>
      <c r="E522" s="271"/>
    </row>
    <row r="523" ht="16.5" customHeight="1">
      <c r="A523" s="271"/>
      <c r="B523" s="271"/>
      <c r="C523" s="271"/>
      <c r="D523" s="271"/>
      <c r="E523" s="271"/>
    </row>
    <row r="524" ht="16.5" customHeight="1">
      <c r="A524" s="271"/>
      <c r="B524" s="271"/>
      <c r="C524" s="271"/>
      <c r="D524" s="271"/>
      <c r="E524" s="271"/>
    </row>
    <row r="525" ht="16.5" customHeight="1">
      <c r="A525" s="271"/>
      <c r="B525" s="271"/>
      <c r="C525" s="271"/>
      <c r="D525" s="271"/>
      <c r="E525" s="271"/>
    </row>
    <row r="526" ht="16.5" customHeight="1">
      <c r="A526" s="271"/>
      <c r="B526" s="271"/>
      <c r="C526" s="271"/>
      <c r="D526" s="271"/>
      <c r="E526" s="271"/>
    </row>
    <row r="527" ht="16.5" customHeight="1">
      <c r="A527" s="271"/>
      <c r="B527" s="271"/>
      <c r="C527" s="271"/>
      <c r="D527" s="271"/>
      <c r="E527" s="271"/>
    </row>
    <row r="528" ht="16.5" customHeight="1">
      <c r="A528" s="271"/>
      <c r="B528" s="271"/>
      <c r="C528" s="271"/>
      <c r="D528" s="271"/>
      <c r="E528" s="271"/>
    </row>
    <row r="529" ht="16.5" customHeight="1">
      <c r="A529" s="271"/>
      <c r="B529" s="271"/>
      <c r="C529" s="271"/>
      <c r="D529" s="271"/>
      <c r="E529" s="271"/>
    </row>
    <row r="530" ht="16.5" customHeight="1">
      <c r="A530" s="271"/>
      <c r="B530" s="271"/>
      <c r="C530" s="271"/>
      <c r="D530" s="271"/>
      <c r="E530" s="271"/>
    </row>
    <row r="531" ht="16.5" customHeight="1">
      <c r="A531" s="271"/>
      <c r="B531" s="271"/>
      <c r="C531" s="271"/>
      <c r="D531" s="271"/>
      <c r="E531" s="271"/>
    </row>
    <row r="532" ht="16.5" customHeight="1">
      <c r="A532" s="271"/>
      <c r="B532" s="271"/>
      <c r="C532" s="271"/>
      <c r="D532" s="271"/>
      <c r="E532" s="271"/>
    </row>
    <row r="533" ht="16.5" customHeight="1">
      <c r="A533" s="271"/>
      <c r="B533" s="271"/>
      <c r="C533" s="271"/>
      <c r="D533" s="271"/>
      <c r="E533" s="271"/>
    </row>
    <row r="534" ht="16.5" customHeight="1">
      <c r="A534" s="271"/>
      <c r="B534" s="271"/>
      <c r="C534" s="271"/>
      <c r="D534" s="271"/>
      <c r="E534" s="271"/>
    </row>
    <row r="535" ht="16.5" customHeight="1">
      <c r="A535" s="271"/>
      <c r="B535" s="271"/>
      <c r="C535" s="271"/>
      <c r="D535" s="271"/>
      <c r="E535" s="271"/>
    </row>
    <row r="536" ht="16.5" customHeight="1">
      <c r="A536" s="271"/>
      <c r="B536" s="271"/>
      <c r="C536" s="271"/>
      <c r="D536" s="271"/>
      <c r="E536" s="271"/>
    </row>
    <row r="537" ht="16.5" customHeight="1">
      <c r="A537" s="271"/>
      <c r="B537" s="271"/>
      <c r="C537" s="271"/>
      <c r="D537" s="271"/>
      <c r="E537" s="271"/>
    </row>
    <row r="538" ht="16.5" customHeight="1">
      <c r="A538" s="271"/>
      <c r="B538" s="271"/>
      <c r="C538" s="271"/>
      <c r="D538" s="271"/>
      <c r="E538" s="271"/>
    </row>
    <row r="539" ht="16.5" customHeight="1">
      <c r="A539" s="271"/>
      <c r="B539" s="271"/>
      <c r="C539" s="271"/>
      <c r="D539" s="271"/>
      <c r="E539" s="271"/>
    </row>
    <row r="540" ht="16.5" customHeight="1">
      <c r="A540" s="271"/>
      <c r="B540" s="271"/>
      <c r="C540" s="271"/>
      <c r="D540" s="271"/>
      <c r="E540" s="271"/>
    </row>
    <row r="541" ht="16.5" customHeight="1">
      <c r="A541" s="271"/>
      <c r="B541" s="271"/>
      <c r="C541" s="271"/>
      <c r="D541" s="271"/>
      <c r="E541" s="271"/>
    </row>
    <row r="542" ht="16.5" customHeight="1">
      <c r="A542" s="271"/>
      <c r="B542" s="271"/>
      <c r="C542" s="271"/>
      <c r="D542" s="271"/>
      <c r="E542" s="271"/>
    </row>
    <row r="543" ht="16.5" customHeight="1">
      <c r="A543" s="271"/>
      <c r="B543" s="271"/>
      <c r="C543" s="271"/>
      <c r="D543" s="271"/>
      <c r="E543" s="271"/>
    </row>
    <row r="544" ht="16.5" customHeight="1">
      <c r="A544" s="271"/>
      <c r="B544" s="271"/>
      <c r="C544" s="271"/>
      <c r="D544" s="271"/>
      <c r="E544" s="271"/>
    </row>
    <row r="545" ht="16.5" customHeight="1">
      <c r="A545" s="271"/>
      <c r="B545" s="271"/>
      <c r="C545" s="271"/>
      <c r="D545" s="271"/>
      <c r="E545" s="271"/>
    </row>
    <row r="546" ht="16.5" customHeight="1">
      <c r="A546" s="271"/>
      <c r="B546" s="271"/>
      <c r="C546" s="271"/>
      <c r="D546" s="271"/>
      <c r="E546" s="271"/>
    </row>
    <row r="547" ht="16.5" customHeight="1">
      <c r="A547" s="271"/>
      <c r="B547" s="271"/>
      <c r="C547" s="271"/>
      <c r="D547" s="271"/>
      <c r="E547" s="271"/>
    </row>
    <row r="548" ht="16.5" customHeight="1">
      <c r="A548" s="271"/>
      <c r="B548" s="271"/>
      <c r="C548" s="271"/>
      <c r="D548" s="271"/>
      <c r="E548" s="271"/>
    </row>
    <row r="549" ht="16.5" customHeight="1">
      <c r="A549" s="271"/>
      <c r="B549" s="271"/>
      <c r="C549" s="271"/>
      <c r="D549" s="271"/>
      <c r="E549" s="271"/>
    </row>
    <row r="550" ht="16.5" customHeight="1">
      <c r="A550" s="271"/>
      <c r="B550" s="271"/>
      <c r="C550" s="271"/>
      <c r="D550" s="271"/>
      <c r="E550" s="271"/>
    </row>
    <row r="551" ht="16.5" customHeight="1">
      <c r="A551" s="271"/>
      <c r="B551" s="271"/>
      <c r="C551" s="271"/>
      <c r="D551" s="271"/>
      <c r="E551" s="271"/>
    </row>
    <row r="552" ht="16.5" customHeight="1">
      <c r="A552" s="271"/>
      <c r="B552" s="271"/>
      <c r="C552" s="271"/>
      <c r="D552" s="271"/>
      <c r="E552" s="271"/>
    </row>
    <row r="553" ht="16.5" customHeight="1">
      <c r="A553" s="271"/>
      <c r="B553" s="271"/>
      <c r="C553" s="271"/>
      <c r="D553" s="271"/>
      <c r="E553" s="271"/>
    </row>
    <row r="554" ht="16.5" customHeight="1">
      <c r="A554" s="271"/>
      <c r="B554" s="271"/>
      <c r="C554" s="271"/>
      <c r="D554" s="271"/>
      <c r="E554" s="271"/>
    </row>
    <row r="555" ht="16.5" customHeight="1">
      <c r="A555" s="271"/>
      <c r="B555" s="271"/>
      <c r="C555" s="271"/>
      <c r="D555" s="271"/>
      <c r="E555" s="271"/>
    </row>
    <row r="556" ht="16.5" customHeight="1">
      <c r="A556" s="271"/>
      <c r="B556" s="271"/>
      <c r="C556" s="271"/>
      <c r="D556" s="271"/>
      <c r="E556" s="271"/>
    </row>
    <row r="557" ht="16.5" customHeight="1">
      <c r="A557" s="271"/>
      <c r="B557" s="271"/>
      <c r="C557" s="271"/>
      <c r="D557" s="271"/>
      <c r="E557" s="271"/>
    </row>
    <row r="558" ht="16.5" customHeight="1">
      <c r="A558" s="271"/>
      <c r="B558" s="271"/>
      <c r="C558" s="271"/>
      <c r="D558" s="271"/>
      <c r="E558" s="271"/>
    </row>
    <row r="559" ht="16.5" customHeight="1">
      <c r="A559" s="271"/>
      <c r="B559" s="271"/>
      <c r="C559" s="271"/>
      <c r="D559" s="271"/>
      <c r="E559" s="271"/>
    </row>
    <row r="560" ht="16.5" customHeight="1">
      <c r="A560" s="271"/>
      <c r="B560" s="271"/>
      <c r="C560" s="271"/>
      <c r="D560" s="271"/>
      <c r="E560" s="271"/>
    </row>
    <row r="561" ht="16.5" customHeight="1">
      <c r="A561" s="271"/>
      <c r="B561" s="271"/>
      <c r="C561" s="271"/>
      <c r="D561" s="271"/>
      <c r="E561" s="271"/>
    </row>
    <row r="562" ht="16.5" customHeight="1">
      <c r="A562" s="271"/>
      <c r="B562" s="271"/>
      <c r="C562" s="271"/>
      <c r="D562" s="271"/>
      <c r="E562" s="271"/>
    </row>
    <row r="563" ht="16.5" customHeight="1">
      <c r="A563" s="271"/>
      <c r="B563" s="271"/>
      <c r="C563" s="271"/>
      <c r="D563" s="271"/>
      <c r="E563" s="271"/>
    </row>
    <row r="564" ht="16.5" customHeight="1">
      <c r="A564" s="271"/>
      <c r="B564" s="271"/>
      <c r="C564" s="271"/>
      <c r="D564" s="271"/>
      <c r="E564" s="271"/>
    </row>
    <row r="565" ht="16.5" customHeight="1">
      <c r="A565" s="271"/>
      <c r="B565" s="271"/>
      <c r="C565" s="271"/>
      <c r="D565" s="271"/>
      <c r="E565" s="271"/>
    </row>
    <row r="566" ht="16.5" customHeight="1">
      <c r="A566" s="271"/>
      <c r="B566" s="271"/>
      <c r="C566" s="271"/>
      <c r="D566" s="271"/>
      <c r="E566" s="271"/>
    </row>
    <row r="567" ht="16.5" customHeight="1">
      <c r="A567" s="271"/>
      <c r="B567" s="271"/>
      <c r="C567" s="271"/>
      <c r="D567" s="271"/>
      <c r="E567" s="271"/>
    </row>
    <row r="568" ht="16.5" customHeight="1">
      <c r="A568" s="271"/>
      <c r="B568" s="271"/>
      <c r="C568" s="271"/>
      <c r="D568" s="271"/>
      <c r="E568" s="271"/>
    </row>
    <row r="569" ht="16.5" customHeight="1">
      <c r="A569" s="271"/>
      <c r="B569" s="271"/>
      <c r="C569" s="271"/>
      <c r="D569" s="271"/>
      <c r="E569" s="271"/>
    </row>
    <row r="570" ht="16.5" customHeight="1">
      <c r="A570" s="271"/>
      <c r="B570" s="271"/>
      <c r="C570" s="271"/>
      <c r="D570" s="271"/>
      <c r="E570" s="271"/>
    </row>
    <row r="571" ht="16.5" customHeight="1">
      <c r="A571" s="271"/>
      <c r="B571" s="271"/>
      <c r="C571" s="271"/>
      <c r="D571" s="271"/>
      <c r="E571" s="271"/>
    </row>
    <row r="572" ht="16.5" customHeight="1">
      <c r="A572" s="271"/>
      <c r="B572" s="271"/>
      <c r="C572" s="271"/>
      <c r="D572" s="271"/>
      <c r="E572" s="271"/>
    </row>
    <row r="573" ht="16.5" customHeight="1">
      <c r="A573" s="271"/>
      <c r="B573" s="271"/>
      <c r="C573" s="271"/>
      <c r="D573" s="271"/>
      <c r="E573" s="271"/>
    </row>
    <row r="574" ht="16.5" customHeight="1">
      <c r="A574" s="271"/>
      <c r="B574" s="271"/>
      <c r="C574" s="271"/>
      <c r="D574" s="271"/>
      <c r="E574" s="271"/>
    </row>
    <row r="575" ht="16.5" customHeight="1">
      <c r="A575" s="271"/>
      <c r="B575" s="271"/>
      <c r="C575" s="271"/>
      <c r="D575" s="271"/>
      <c r="E575" s="271"/>
    </row>
    <row r="576" ht="16.5" customHeight="1">
      <c r="A576" s="271"/>
      <c r="B576" s="271"/>
      <c r="C576" s="271"/>
      <c r="D576" s="271"/>
      <c r="E576" s="271"/>
    </row>
    <row r="577" ht="16.5" customHeight="1">
      <c r="A577" s="271"/>
      <c r="B577" s="271"/>
      <c r="C577" s="271"/>
      <c r="D577" s="271"/>
      <c r="E577" s="271"/>
    </row>
    <row r="578" ht="16.5" customHeight="1">
      <c r="A578" s="271"/>
      <c r="B578" s="271"/>
      <c r="C578" s="271"/>
      <c r="D578" s="271"/>
      <c r="E578" s="271"/>
    </row>
    <row r="579" ht="16.5" customHeight="1">
      <c r="A579" s="271"/>
      <c r="B579" s="271"/>
      <c r="C579" s="271"/>
      <c r="D579" s="271"/>
      <c r="E579" s="271"/>
    </row>
    <row r="580" ht="16.5" customHeight="1">
      <c r="A580" s="271"/>
      <c r="B580" s="271"/>
      <c r="C580" s="271"/>
      <c r="D580" s="271"/>
      <c r="E580" s="271"/>
    </row>
    <row r="581" ht="16.5" customHeight="1">
      <c r="A581" s="271"/>
      <c r="B581" s="271"/>
      <c r="C581" s="271"/>
      <c r="D581" s="271"/>
      <c r="E581" s="271"/>
    </row>
    <row r="582" ht="16.5" customHeight="1">
      <c r="A582" s="271"/>
      <c r="B582" s="271"/>
      <c r="C582" s="271"/>
      <c r="D582" s="271"/>
      <c r="E582" s="271"/>
    </row>
    <row r="583" ht="16.5" customHeight="1">
      <c r="A583" s="271"/>
      <c r="B583" s="271"/>
      <c r="C583" s="271"/>
      <c r="D583" s="271"/>
      <c r="E583" s="271"/>
    </row>
    <row r="584" ht="16.5" customHeight="1">
      <c r="A584" s="271"/>
      <c r="B584" s="271"/>
      <c r="C584" s="271"/>
      <c r="D584" s="271"/>
      <c r="E584" s="271"/>
    </row>
    <row r="585" ht="16.5" customHeight="1">
      <c r="A585" s="271"/>
      <c r="B585" s="271"/>
      <c r="C585" s="271"/>
      <c r="D585" s="271"/>
      <c r="E585" s="271"/>
    </row>
    <row r="586" ht="16.5" customHeight="1">
      <c r="A586" s="271"/>
      <c r="B586" s="271"/>
      <c r="C586" s="271"/>
      <c r="D586" s="271"/>
      <c r="E586" s="271"/>
    </row>
    <row r="587" ht="16.5" customHeight="1">
      <c r="A587" s="271"/>
      <c r="B587" s="271"/>
      <c r="C587" s="271"/>
      <c r="D587" s="271"/>
      <c r="E587" s="271"/>
    </row>
    <row r="588" ht="16.5" customHeight="1">
      <c r="A588" s="271"/>
      <c r="B588" s="271"/>
      <c r="C588" s="271"/>
      <c r="D588" s="271"/>
      <c r="E588" s="271"/>
    </row>
    <row r="589" ht="16.5" customHeight="1">
      <c r="A589" s="271"/>
      <c r="B589" s="271"/>
      <c r="C589" s="271"/>
      <c r="D589" s="271"/>
      <c r="E589" s="271"/>
    </row>
    <row r="590" ht="16.5" customHeight="1">
      <c r="A590" s="271"/>
      <c r="B590" s="271"/>
      <c r="C590" s="271"/>
      <c r="D590" s="271"/>
      <c r="E590" s="271"/>
    </row>
    <row r="591" ht="16.5" customHeight="1">
      <c r="A591" s="271"/>
      <c r="B591" s="271"/>
      <c r="C591" s="271"/>
      <c r="D591" s="271"/>
      <c r="E591" s="271"/>
    </row>
    <row r="592" ht="16.5" customHeight="1">
      <c r="A592" s="271"/>
      <c r="B592" s="271"/>
      <c r="C592" s="271"/>
      <c r="D592" s="271"/>
      <c r="E592" s="271"/>
    </row>
    <row r="593" ht="16.5" customHeight="1">
      <c r="A593" s="271"/>
      <c r="B593" s="271"/>
      <c r="C593" s="271"/>
      <c r="D593" s="271"/>
      <c r="E593" s="271"/>
    </row>
    <row r="594" ht="16.5" customHeight="1">
      <c r="A594" s="271"/>
      <c r="B594" s="271"/>
      <c r="C594" s="271"/>
      <c r="D594" s="271"/>
      <c r="E594" s="271"/>
    </row>
    <row r="595" ht="16.5" customHeight="1">
      <c r="A595" s="271"/>
      <c r="B595" s="271"/>
      <c r="C595" s="271"/>
      <c r="D595" s="271"/>
      <c r="E595" s="271"/>
    </row>
    <row r="596" ht="16.5" customHeight="1">
      <c r="A596" s="271"/>
      <c r="B596" s="271"/>
      <c r="C596" s="271"/>
      <c r="D596" s="271"/>
      <c r="E596" s="271"/>
    </row>
    <row r="597" ht="16.5" customHeight="1">
      <c r="A597" s="271"/>
      <c r="B597" s="271"/>
      <c r="C597" s="271"/>
      <c r="D597" s="271"/>
      <c r="E597" s="271"/>
    </row>
    <row r="598" ht="16.5" customHeight="1">
      <c r="A598" s="271"/>
      <c r="B598" s="271"/>
      <c r="C598" s="271"/>
      <c r="D598" s="271"/>
      <c r="E598" s="271"/>
    </row>
    <row r="599" ht="16.5" customHeight="1">
      <c r="A599" s="271"/>
      <c r="B599" s="271"/>
      <c r="C599" s="271"/>
      <c r="D599" s="271"/>
      <c r="E599" s="271"/>
    </row>
    <row r="600" ht="16.5" customHeight="1">
      <c r="A600" s="271"/>
      <c r="B600" s="271"/>
      <c r="C600" s="271"/>
      <c r="D600" s="271"/>
      <c r="E600" s="271"/>
    </row>
    <row r="601" ht="16.5" customHeight="1">
      <c r="A601" s="271"/>
      <c r="B601" s="271"/>
      <c r="C601" s="271"/>
      <c r="D601" s="271"/>
      <c r="E601" s="271"/>
    </row>
    <row r="602" ht="16.5" customHeight="1">
      <c r="A602" s="271"/>
      <c r="B602" s="271"/>
      <c r="C602" s="271"/>
      <c r="D602" s="271"/>
      <c r="E602" s="271"/>
    </row>
    <row r="603" ht="16.5" customHeight="1">
      <c r="A603" s="271"/>
      <c r="B603" s="271"/>
      <c r="C603" s="271"/>
      <c r="D603" s="271"/>
      <c r="E603" s="271"/>
    </row>
    <row r="604" ht="16.5" customHeight="1">
      <c r="A604" s="271"/>
      <c r="B604" s="271"/>
      <c r="C604" s="271"/>
      <c r="D604" s="271"/>
      <c r="E604" s="271"/>
    </row>
    <row r="605" ht="16.5" customHeight="1">
      <c r="A605" s="271"/>
      <c r="B605" s="271"/>
      <c r="C605" s="271"/>
      <c r="D605" s="271"/>
      <c r="E605" s="271"/>
    </row>
    <row r="606" ht="16.5" customHeight="1">
      <c r="A606" s="271"/>
      <c r="B606" s="271"/>
      <c r="C606" s="271"/>
      <c r="D606" s="271"/>
      <c r="E606" s="271"/>
    </row>
    <row r="607" ht="16.5" customHeight="1">
      <c r="A607" s="271"/>
      <c r="B607" s="271"/>
      <c r="C607" s="271"/>
      <c r="D607" s="271"/>
      <c r="E607" s="271"/>
    </row>
    <row r="608" ht="16.5" customHeight="1">
      <c r="A608" s="271"/>
      <c r="B608" s="271"/>
      <c r="C608" s="271"/>
      <c r="D608" s="271"/>
      <c r="E608" s="271"/>
    </row>
    <row r="609" ht="16.5" customHeight="1">
      <c r="A609" s="271"/>
      <c r="B609" s="271"/>
      <c r="C609" s="271"/>
      <c r="D609" s="271"/>
      <c r="E609" s="271"/>
    </row>
    <row r="610" ht="16.5" customHeight="1">
      <c r="A610" s="271"/>
      <c r="B610" s="271"/>
      <c r="C610" s="271"/>
      <c r="D610" s="271"/>
      <c r="E610" s="271"/>
    </row>
    <row r="611" ht="16.5" customHeight="1">
      <c r="A611" s="271"/>
      <c r="B611" s="271"/>
      <c r="C611" s="271"/>
      <c r="D611" s="271"/>
      <c r="E611" s="271"/>
    </row>
    <row r="612" ht="16.5" customHeight="1">
      <c r="A612" s="271"/>
      <c r="B612" s="271"/>
      <c r="C612" s="271"/>
      <c r="D612" s="271"/>
      <c r="E612" s="271"/>
    </row>
    <row r="613" ht="16.5" customHeight="1">
      <c r="A613" s="271"/>
      <c r="B613" s="271"/>
      <c r="C613" s="271"/>
      <c r="D613" s="271"/>
      <c r="E613" s="271"/>
    </row>
    <row r="614" ht="16.5" customHeight="1">
      <c r="A614" s="271"/>
      <c r="B614" s="271"/>
      <c r="C614" s="271"/>
      <c r="D614" s="271"/>
      <c r="E614" s="271"/>
    </row>
    <row r="615" ht="16.5" customHeight="1">
      <c r="A615" s="271"/>
      <c r="B615" s="271"/>
      <c r="C615" s="271"/>
      <c r="D615" s="271"/>
      <c r="E615" s="271"/>
    </row>
    <row r="616" ht="16.5" customHeight="1">
      <c r="A616" s="271"/>
      <c r="B616" s="271"/>
      <c r="C616" s="271"/>
      <c r="D616" s="271"/>
      <c r="E616" s="271"/>
    </row>
    <row r="617" ht="16.5" customHeight="1">
      <c r="A617" s="271"/>
      <c r="B617" s="271"/>
      <c r="C617" s="271"/>
      <c r="D617" s="271"/>
      <c r="E617" s="271"/>
    </row>
    <row r="618" ht="16.5" customHeight="1">
      <c r="A618" s="271"/>
      <c r="B618" s="271"/>
      <c r="C618" s="271"/>
      <c r="D618" s="271"/>
      <c r="E618" s="271"/>
    </row>
    <row r="619" ht="16.5" customHeight="1">
      <c r="A619" s="271"/>
      <c r="B619" s="271"/>
      <c r="C619" s="271"/>
      <c r="D619" s="271"/>
      <c r="E619" s="271"/>
    </row>
    <row r="620" ht="16.5" customHeight="1">
      <c r="A620" s="271"/>
      <c r="B620" s="271"/>
      <c r="C620" s="271"/>
      <c r="D620" s="271"/>
      <c r="E620" s="271"/>
    </row>
    <row r="621" ht="16.5" customHeight="1">
      <c r="A621" s="271"/>
      <c r="B621" s="271"/>
      <c r="C621" s="271"/>
      <c r="D621" s="271"/>
      <c r="E621" s="271"/>
    </row>
    <row r="622" ht="16.5" customHeight="1">
      <c r="A622" s="271"/>
      <c r="B622" s="271"/>
      <c r="C622" s="271"/>
      <c r="D622" s="271"/>
      <c r="E622" s="271"/>
    </row>
    <row r="623" ht="16.5" customHeight="1">
      <c r="A623" s="271"/>
      <c r="B623" s="271"/>
      <c r="C623" s="271"/>
      <c r="D623" s="271"/>
      <c r="E623" s="271"/>
    </row>
    <row r="624" ht="16.5" customHeight="1">
      <c r="A624" s="271"/>
      <c r="B624" s="271"/>
      <c r="C624" s="271"/>
      <c r="D624" s="271"/>
      <c r="E624" s="271"/>
    </row>
    <row r="625" ht="16.5" customHeight="1">
      <c r="A625" s="271"/>
      <c r="B625" s="271"/>
      <c r="C625" s="271"/>
      <c r="D625" s="271"/>
      <c r="E625" s="271"/>
    </row>
    <row r="626" ht="16.5" customHeight="1">
      <c r="A626" s="271"/>
      <c r="B626" s="271"/>
      <c r="C626" s="271"/>
      <c r="D626" s="271"/>
      <c r="E626" s="271"/>
    </row>
    <row r="627" ht="16.5" customHeight="1">
      <c r="A627" s="271"/>
      <c r="B627" s="271"/>
      <c r="C627" s="271"/>
      <c r="D627" s="271"/>
      <c r="E627" s="271"/>
    </row>
    <row r="628" ht="16.5" customHeight="1">
      <c r="A628" s="271"/>
      <c r="B628" s="271"/>
      <c r="C628" s="271"/>
      <c r="D628" s="271"/>
      <c r="E628" s="271"/>
    </row>
    <row r="629" ht="16.5" customHeight="1">
      <c r="A629" s="271"/>
      <c r="B629" s="271"/>
      <c r="C629" s="271"/>
      <c r="D629" s="271"/>
      <c r="E629" s="271"/>
    </row>
    <row r="630" ht="16.5" customHeight="1">
      <c r="A630" s="271"/>
      <c r="B630" s="271"/>
      <c r="C630" s="271"/>
      <c r="D630" s="271"/>
      <c r="E630" s="271"/>
    </row>
    <row r="631" ht="16.5" customHeight="1">
      <c r="A631" s="271"/>
      <c r="B631" s="271"/>
      <c r="C631" s="271"/>
      <c r="D631" s="271"/>
      <c r="E631" s="271"/>
    </row>
    <row r="632" ht="16.5" customHeight="1">
      <c r="A632" s="271"/>
      <c r="B632" s="271"/>
      <c r="C632" s="271"/>
      <c r="D632" s="271"/>
      <c r="E632" s="271"/>
    </row>
    <row r="633" ht="16.5" customHeight="1">
      <c r="A633" s="271"/>
      <c r="B633" s="271"/>
      <c r="C633" s="271"/>
      <c r="D633" s="271"/>
      <c r="E633" s="271"/>
    </row>
    <row r="634" ht="16.5" customHeight="1">
      <c r="A634" s="271"/>
      <c r="B634" s="271"/>
      <c r="C634" s="271"/>
      <c r="D634" s="271"/>
      <c r="E634" s="271"/>
    </row>
    <row r="635" ht="16.5" customHeight="1">
      <c r="A635" s="271"/>
      <c r="B635" s="271"/>
      <c r="C635" s="271"/>
      <c r="D635" s="271"/>
      <c r="E635" s="271"/>
    </row>
    <row r="636" ht="16.5" customHeight="1">
      <c r="A636" s="271"/>
      <c r="B636" s="271"/>
      <c r="C636" s="271"/>
      <c r="D636" s="271"/>
      <c r="E636" s="271"/>
    </row>
    <row r="637" ht="16.5" customHeight="1">
      <c r="A637" s="271"/>
      <c r="B637" s="271"/>
      <c r="C637" s="271"/>
      <c r="D637" s="271"/>
      <c r="E637" s="271"/>
    </row>
    <row r="638" ht="16.5" customHeight="1">
      <c r="A638" s="271"/>
      <c r="B638" s="271"/>
      <c r="C638" s="271"/>
      <c r="D638" s="271"/>
      <c r="E638" s="271"/>
    </row>
    <row r="639" ht="16.5" customHeight="1">
      <c r="A639" s="271"/>
      <c r="B639" s="271"/>
      <c r="C639" s="271"/>
      <c r="D639" s="271"/>
      <c r="E639" s="271"/>
    </row>
    <row r="640" ht="16.5" customHeight="1">
      <c r="A640" s="271"/>
      <c r="B640" s="271"/>
      <c r="C640" s="271"/>
      <c r="D640" s="271"/>
      <c r="E640" s="271"/>
    </row>
    <row r="641" ht="16.5" customHeight="1">
      <c r="A641" s="271"/>
      <c r="B641" s="271"/>
      <c r="C641" s="271"/>
      <c r="D641" s="271"/>
      <c r="E641" s="271"/>
    </row>
    <row r="642" ht="16.5" customHeight="1">
      <c r="A642" s="271"/>
      <c r="B642" s="271"/>
      <c r="C642" s="271"/>
      <c r="D642" s="271"/>
      <c r="E642" s="271"/>
    </row>
    <row r="643" ht="16.5" customHeight="1">
      <c r="A643" s="271"/>
      <c r="B643" s="271"/>
      <c r="C643" s="271"/>
      <c r="D643" s="271"/>
      <c r="E643" s="271"/>
    </row>
    <row r="644" ht="16.5" customHeight="1">
      <c r="A644" s="271"/>
      <c r="B644" s="271"/>
      <c r="C644" s="271"/>
      <c r="D644" s="271"/>
      <c r="E644" s="271"/>
    </row>
    <row r="645" ht="16.5" customHeight="1">
      <c r="A645" s="271"/>
      <c r="B645" s="271"/>
      <c r="C645" s="271"/>
      <c r="D645" s="271"/>
      <c r="E645" s="271"/>
    </row>
    <row r="646" ht="16.5" customHeight="1">
      <c r="A646" s="271"/>
      <c r="B646" s="271"/>
      <c r="C646" s="271"/>
      <c r="D646" s="271"/>
      <c r="E646" s="271"/>
    </row>
    <row r="647" ht="16.5" customHeight="1">
      <c r="A647" s="271"/>
      <c r="B647" s="271"/>
      <c r="C647" s="271"/>
      <c r="D647" s="271"/>
      <c r="E647" s="271"/>
    </row>
    <row r="648" ht="16.5" customHeight="1">
      <c r="A648" s="271"/>
      <c r="B648" s="271"/>
      <c r="C648" s="271"/>
      <c r="D648" s="271"/>
      <c r="E648" s="271"/>
    </row>
    <row r="649" ht="16.5" customHeight="1">
      <c r="A649" s="271"/>
      <c r="B649" s="271"/>
      <c r="C649" s="271"/>
      <c r="D649" s="271"/>
      <c r="E649" s="271"/>
    </row>
    <row r="650" ht="16.5" customHeight="1">
      <c r="A650" s="271"/>
      <c r="B650" s="271"/>
      <c r="C650" s="271"/>
      <c r="D650" s="271"/>
      <c r="E650" s="271"/>
    </row>
    <row r="651" ht="16.5" customHeight="1">
      <c r="A651" s="271"/>
      <c r="B651" s="271"/>
      <c r="C651" s="271"/>
      <c r="D651" s="271"/>
      <c r="E651" s="271"/>
    </row>
    <row r="652" ht="16.5" customHeight="1">
      <c r="A652" s="271"/>
      <c r="B652" s="271"/>
      <c r="C652" s="271"/>
      <c r="D652" s="271"/>
      <c r="E652" s="271"/>
    </row>
    <row r="653" ht="16.5" customHeight="1">
      <c r="A653" s="271"/>
      <c r="B653" s="271"/>
      <c r="C653" s="271"/>
      <c r="D653" s="271"/>
      <c r="E653" s="271"/>
    </row>
    <row r="654" ht="16.5" customHeight="1">
      <c r="A654" s="271"/>
      <c r="B654" s="271"/>
      <c r="C654" s="271"/>
      <c r="D654" s="271"/>
      <c r="E654" s="271"/>
    </row>
    <row r="655" ht="16.5" customHeight="1">
      <c r="A655" s="271"/>
      <c r="B655" s="271"/>
      <c r="C655" s="271"/>
      <c r="D655" s="271"/>
      <c r="E655" s="271"/>
    </row>
    <row r="656" ht="16.5" customHeight="1">
      <c r="A656" s="271"/>
      <c r="B656" s="271"/>
      <c r="C656" s="271"/>
      <c r="D656" s="271"/>
      <c r="E656" s="271"/>
    </row>
    <row r="657" ht="16.5" customHeight="1">
      <c r="A657" s="271"/>
      <c r="B657" s="271"/>
      <c r="C657" s="271"/>
      <c r="D657" s="271"/>
      <c r="E657" s="271"/>
    </row>
    <row r="658" ht="16.5" customHeight="1">
      <c r="A658" s="271"/>
      <c r="B658" s="271"/>
      <c r="C658" s="271"/>
      <c r="D658" s="271"/>
      <c r="E658" s="271"/>
    </row>
    <row r="659" ht="16.5" customHeight="1">
      <c r="A659" s="271"/>
      <c r="B659" s="271"/>
      <c r="C659" s="271"/>
      <c r="D659" s="271"/>
      <c r="E659" s="271"/>
    </row>
    <row r="660" ht="16.5" customHeight="1">
      <c r="A660" s="271"/>
      <c r="B660" s="271"/>
      <c r="C660" s="271"/>
      <c r="D660" s="271"/>
      <c r="E660" s="271"/>
    </row>
    <row r="661" ht="16.5" customHeight="1">
      <c r="A661" s="271"/>
      <c r="B661" s="271"/>
      <c r="C661" s="271"/>
      <c r="D661" s="271"/>
      <c r="E661" s="271"/>
    </row>
    <row r="662" ht="16.5" customHeight="1">
      <c r="A662" s="271"/>
      <c r="B662" s="271"/>
      <c r="C662" s="271"/>
      <c r="D662" s="271"/>
      <c r="E662" s="271"/>
    </row>
    <row r="663" ht="16.5" customHeight="1">
      <c r="A663" s="271"/>
      <c r="B663" s="271"/>
      <c r="C663" s="271"/>
      <c r="D663" s="271"/>
      <c r="E663" s="271"/>
    </row>
    <row r="664" ht="16.5" customHeight="1">
      <c r="A664" s="271"/>
      <c r="B664" s="271"/>
      <c r="C664" s="271"/>
      <c r="D664" s="271"/>
      <c r="E664" s="271"/>
    </row>
    <row r="665" ht="16.5" customHeight="1">
      <c r="A665" s="271"/>
      <c r="B665" s="271"/>
      <c r="C665" s="271"/>
      <c r="D665" s="271"/>
      <c r="E665" s="271"/>
    </row>
    <row r="666" ht="16.5" customHeight="1">
      <c r="A666" s="271"/>
      <c r="B666" s="271"/>
      <c r="C666" s="271"/>
      <c r="D666" s="271"/>
      <c r="E666" s="271"/>
    </row>
    <row r="667" ht="16.5" customHeight="1">
      <c r="A667" s="271"/>
      <c r="B667" s="271"/>
      <c r="C667" s="271"/>
      <c r="D667" s="271"/>
      <c r="E667" s="271"/>
    </row>
    <row r="668" ht="16.5" customHeight="1">
      <c r="A668" s="271"/>
      <c r="B668" s="271"/>
      <c r="C668" s="271"/>
      <c r="D668" s="271"/>
      <c r="E668" s="271"/>
    </row>
    <row r="669" ht="16.5" customHeight="1">
      <c r="A669" s="271"/>
      <c r="B669" s="271"/>
      <c r="C669" s="271"/>
      <c r="D669" s="271"/>
      <c r="E669" s="271"/>
    </row>
    <row r="670" ht="16.5" customHeight="1">
      <c r="A670" s="271"/>
      <c r="B670" s="271"/>
      <c r="C670" s="271"/>
      <c r="D670" s="271"/>
      <c r="E670" s="271"/>
    </row>
    <row r="671" ht="16.5" customHeight="1">
      <c r="A671" s="271"/>
      <c r="B671" s="271"/>
      <c r="C671" s="271"/>
      <c r="D671" s="271"/>
      <c r="E671" s="271"/>
    </row>
    <row r="672" ht="16.5" customHeight="1">
      <c r="A672" s="271"/>
      <c r="B672" s="271"/>
      <c r="C672" s="271"/>
      <c r="D672" s="271"/>
      <c r="E672" s="271"/>
    </row>
    <row r="673" ht="16.5" customHeight="1">
      <c r="A673" s="271"/>
      <c r="B673" s="271"/>
      <c r="C673" s="271"/>
      <c r="D673" s="271"/>
      <c r="E673" s="271"/>
    </row>
    <row r="674" ht="16.5" customHeight="1">
      <c r="A674" s="271"/>
      <c r="B674" s="271"/>
      <c r="C674" s="271"/>
      <c r="D674" s="271"/>
      <c r="E674" s="271"/>
    </row>
    <row r="675" ht="16.5" customHeight="1">
      <c r="A675" s="271"/>
      <c r="B675" s="271"/>
      <c r="C675" s="271"/>
      <c r="D675" s="271"/>
      <c r="E675" s="271"/>
    </row>
    <row r="676" ht="16.5" customHeight="1">
      <c r="A676" s="271"/>
      <c r="B676" s="271"/>
      <c r="C676" s="271"/>
      <c r="D676" s="271"/>
      <c r="E676" s="271"/>
    </row>
    <row r="677" ht="16.5" customHeight="1">
      <c r="A677" s="271"/>
      <c r="B677" s="271"/>
      <c r="C677" s="271"/>
      <c r="D677" s="271"/>
      <c r="E677" s="271"/>
    </row>
    <row r="678" ht="16.5" customHeight="1">
      <c r="A678" s="271"/>
      <c r="B678" s="271"/>
      <c r="C678" s="271"/>
      <c r="D678" s="271"/>
      <c r="E678" s="271"/>
    </row>
    <row r="679" ht="16.5" customHeight="1">
      <c r="A679" s="271"/>
      <c r="B679" s="271"/>
      <c r="C679" s="271"/>
      <c r="D679" s="271"/>
      <c r="E679" s="271"/>
    </row>
    <row r="680" ht="16.5" customHeight="1">
      <c r="A680" s="271"/>
      <c r="B680" s="271"/>
      <c r="C680" s="271"/>
      <c r="D680" s="271"/>
      <c r="E680" s="271"/>
    </row>
    <row r="681" ht="16.5" customHeight="1">
      <c r="A681" s="271"/>
      <c r="B681" s="271"/>
      <c r="C681" s="271"/>
      <c r="D681" s="271"/>
      <c r="E681" s="271"/>
    </row>
    <row r="682" ht="16.5" customHeight="1">
      <c r="A682" s="271"/>
      <c r="B682" s="271"/>
      <c r="C682" s="271"/>
      <c r="D682" s="271"/>
      <c r="E682" s="271"/>
    </row>
    <row r="683" ht="16.5" customHeight="1">
      <c r="A683" s="271"/>
      <c r="B683" s="271"/>
      <c r="C683" s="271"/>
      <c r="D683" s="271"/>
      <c r="E683" s="271"/>
    </row>
    <row r="684" ht="16.5" customHeight="1">
      <c r="A684" s="271"/>
      <c r="B684" s="271"/>
      <c r="C684" s="271"/>
      <c r="D684" s="271"/>
      <c r="E684" s="271"/>
    </row>
    <row r="685" ht="16.5" customHeight="1">
      <c r="A685" s="271"/>
      <c r="B685" s="271"/>
      <c r="C685" s="271"/>
      <c r="D685" s="271"/>
      <c r="E685" s="271"/>
    </row>
    <row r="686" ht="16.5" customHeight="1">
      <c r="A686" s="271"/>
      <c r="B686" s="271"/>
      <c r="C686" s="271"/>
      <c r="D686" s="271"/>
      <c r="E686" s="271"/>
    </row>
    <row r="687" ht="16.5" customHeight="1">
      <c r="A687" s="271"/>
      <c r="B687" s="271"/>
      <c r="C687" s="271"/>
      <c r="D687" s="271"/>
      <c r="E687" s="271"/>
    </row>
    <row r="688" ht="16.5" customHeight="1">
      <c r="A688" s="271"/>
      <c r="B688" s="271"/>
      <c r="C688" s="271"/>
      <c r="D688" s="271"/>
      <c r="E688" s="271"/>
    </row>
    <row r="689" ht="16.5" customHeight="1">
      <c r="A689" s="271"/>
      <c r="B689" s="271"/>
      <c r="C689" s="271"/>
      <c r="D689" s="271"/>
      <c r="E689" s="271"/>
    </row>
    <row r="690" ht="16.5" customHeight="1">
      <c r="A690" s="271"/>
      <c r="B690" s="271"/>
      <c r="C690" s="271"/>
      <c r="D690" s="271"/>
      <c r="E690" s="271"/>
    </row>
    <row r="691" ht="16.5" customHeight="1">
      <c r="A691" s="271"/>
      <c r="B691" s="271"/>
      <c r="C691" s="271"/>
      <c r="D691" s="271"/>
      <c r="E691" s="271"/>
    </row>
    <row r="692" ht="16.5" customHeight="1">
      <c r="A692" s="271"/>
      <c r="B692" s="271"/>
      <c r="C692" s="271"/>
      <c r="D692" s="271"/>
      <c r="E692" s="271"/>
    </row>
    <row r="693" ht="16.5" customHeight="1">
      <c r="A693" s="271"/>
      <c r="B693" s="271"/>
      <c r="C693" s="271"/>
      <c r="D693" s="271"/>
      <c r="E693" s="271"/>
    </row>
    <row r="694" ht="16.5" customHeight="1">
      <c r="A694" s="271"/>
      <c r="B694" s="271"/>
      <c r="C694" s="271"/>
      <c r="D694" s="271"/>
      <c r="E694" s="271"/>
    </row>
    <row r="695" ht="16.5" customHeight="1">
      <c r="A695" s="271"/>
      <c r="B695" s="271"/>
      <c r="C695" s="271"/>
      <c r="D695" s="271"/>
      <c r="E695" s="271"/>
    </row>
    <row r="696" ht="16.5" customHeight="1">
      <c r="A696" s="271"/>
      <c r="B696" s="271"/>
      <c r="C696" s="271"/>
      <c r="D696" s="271"/>
      <c r="E696" s="271"/>
    </row>
    <row r="697" ht="16.5" customHeight="1">
      <c r="A697" s="271"/>
      <c r="B697" s="271"/>
      <c r="C697" s="271"/>
      <c r="D697" s="271"/>
      <c r="E697" s="271"/>
    </row>
    <row r="698" ht="16.5" customHeight="1">
      <c r="A698" s="271"/>
      <c r="B698" s="271"/>
      <c r="C698" s="271"/>
      <c r="D698" s="271"/>
      <c r="E698" s="271"/>
    </row>
    <row r="699" ht="16.5" customHeight="1">
      <c r="A699" s="271"/>
      <c r="B699" s="271"/>
      <c r="C699" s="271"/>
      <c r="D699" s="271"/>
      <c r="E699" s="271"/>
    </row>
    <row r="700" ht="16.5" customHeight="1">
      <c r="A700" s="271"/>
      <c r="B700" s="271"/>
      <c r="C700" s="271"/>
      <c r="D700" s="271"/>
      <c r="E700" s="271"/>
    </row>
    <row r="701" ht="16.5" customHeight="1">
      <c r="A701" s="271"/>
      <c r="B701" s="271"/>
      <c r="C701" s="271"/>
      <c r="D701" s="271"/>
      <c r="E701" s="271"/>
    </row>
    <row r="702" ht="16.5" customHeight="1">
      <c r="A702" s="271"/>
      <c r="B702" s="271"/>
      <c r="C702" s="271"/>
      <c r="D702" s="271"/>
      <c r="E702" s="271"/>
    </row>
    <row r="703" ht="16.5" customHeight="1">
      <c r="A703" s="271"/>
      <c r="B703" s="271"/>
      <c r="C703" s="271"/>
      <c r="D703" s="271"/>
      <c r="E703" s="271"/>
    </row>
    <row r="704" ht="16.5" customHeight="1">
      <c r="A704" s="271"/>
      <c r="B704" s="271"/>
      <c r="C704" s="271"/>
      <c r="D704" s="271"/>
      <c r="E704" s="271"/>
    </row>
    <row r="705" ht="16.5" customHeight="1">
      <c r="A705" s="271"/>
      <c r="B705" s="271"/>
      <c r="C705" s="271"/>
      <c r="D705" s="271"/>
      <c r="E705" s="271"/>
    </row>
    <row r="706" ht="16.5" customHeight="1">
      <c r="A706" s="271"/>
      <c r="B706" s="271"/>
      <c r="C706" s="271"/>
      <c r="D706" s="271"/>
      <c r="E706" s="271"/>
    </row>
    <row r="707" ht="16.5" customHeight="1">
      <c r="A707" s="271"/>
      <c r="B707" s="271"/>
      <c r="C707" s="271"/>
      <c r="D707" s="271"/>
      <c r="E707" s="271"/>
    </row>
    <row r="708" ht="16.5" customHeight="1">
      <c r="A708" s="271"/>
      <c r="B708" s="271"/>
      <c r="C708" s="271"/>
      <c r="D708" s="271"/>
      <c r="E708" s="271"/>
    </row>
    <row r="709" ht="16.5" customHeight="1">
      <c r="A709" s="271"/>
      <c r="B709" s="271"/>
      <c r="C709" s="271"/>
      <c r="D709" s="271"/>
      <c r="E709" s="271"/>
    </row>
    <row r="710" ht="16.5" customHeight="1">
      <c r="A710" s="271"/>
      <c r="B710" s="271"/>
      <c r="C710" s="271"/>
      <c r="D710" s="271"/>
      <c r="E710" s="271"/>
    </row>
    <row r="711" ht="16.5" customHeight="1">
      <c r="A711" s="271"/>
      <c r="B711" s="271"/>
      <c r="C711" s="271"/>
      <c r="D711" s="271"/>
      <c r="E711" s="271"/>
    </row>
    <row r="712" ht="16.5" customHeight="1">
      <c r="A712" s="271"/>
      <c r="B712" s="271"/>
      <c r="C712" s="271"/>
      <c r="D712" s="271"/>
      <c r="E712" s="271"/>
    </row>
    <row r="713" ht="16.5" customHeight="1">
      <c r="A713" s="271"/>
      <c r="B713" s="271"/>
      <c r="C713" s="271"/>
      <c r="D713" s="271"/>
      <c r="E713" s="271"/>
    </row>
    <row r="714" ht="16.5" customHeight="1">
      <c r="A714" s="271"/>
      <c r="B714" s="271"/>
      <c r="C714" s="271"/>
      <c r="D714" s="271"/>
      <c r="E714" s="271"/>
    </row>
    <row r="715" ht="16.5" customHeight="1">
      <c r="A715" s="271"/>
      <c r="B715" s="271"/>
      <c r="C715" s="271"/>
      <c r="D715" s="271"/>
      <c r="E715" s="271"/>
    </row>
    <row r="716" ht="16.5" customHeight="1">
      <c r="A716" s="271"/>
      <c r="B716" s="271"/>
      <c r="C716" s="271"/>
      <c r="D716" s="271"/>
      <c r="E716" s="271"/>
    </row>
    <row r="717" ht="16.5" customHeight="1">
      <c r="A717" s="271"/>
      <c r="B717" s="271"/>
      <c r="C717" s="271"/>
      <c r="D717" s="271"/>
      <c r="E717" s="271"/>
    </row>
    <row r="718" ht="16.5" customHeight="1">
      <c r="A718" s="271"/>
      <c r="B718" s="271"/>
      <c r="C718" s="271"/>
      <c r="D718" s="271"/>
      <c r="E718" s="271"/>
    </row>
    <row r="719" ht="16.5" customHeight="1">
      <c r="A719" s="271"/>
      <c r="B719" s="271"/>
      <c r="C719" s="271"/>
      <c r="D719" s="271"/>
      <c r="E719" s="271"/>
    </row>
    <row r="720" ht="16.5" customHeight="1">
      <c r="A720" s="271"/>
      <c r="B720" s="271"/>
      <c r="C720" s="271"/>
      <c r="D720" s="271"/>
      <c r="E720" s="271"/>
    </row>
    <row r="721" ht="16.5" customHeight="1">
      <c r="A721" s="271"/>
      <c r="B721" s="271"/>
      <c r="C721" s="271"/>
      <c r="D721" s="271"/>
      <c r="E721" s="271"/>
    </row>
    <row r="722" ht="16.5" customHeight="1">
      <c r="A722" s="271"/>
      <c r="B722" s="271"/>
      <c r="C722" s="271"/>
      <c r="D722" s="271"/>
      <c r="E722" s="271"/>
    </row>
    <row r="723" ht="16.5" customHeight="1">
      <c r="A723" s="271"/>
      <c r="B723" s="271"/>
      <c r="C723" s="271"/>
      <c r="D723" s="271"/>
      <c r="E723" s="271"/>
    </row>
    <row r="724" ht="16.5" customHeight="1">
      <c r="A724" s="271"/>
      <c r="B724" s="271"/>
      <c r="C724" s="271"/>
      <c r="D724" s="271"/>
      <c r="E724" s="271"/>
    </row>
    <row r="725" ht="16.5" customHeight="1">
      <c r="A725" s="271"/>
      <c r="B725" s="271"/>
      <c r="C725" s="271"/>
      <c r="D725" s="271"/>
      <c r="E725" s="271"/>
    </row>
    <row r="726" ht="16.5" customHeight="1">
      <c r="A726" s="271"/>
      <c r="B726" s="271"/>
      <c r="C726" s="271"/>
      <c r="D726" s="271"/>
      <c r="E726" s="271"/>
    </row>
    <row r="727" ht="16.5" customHeight="1">
      <c r="A727" s="271"/>
      <c r="B727" s="271"/>
      <c r="C727" s="271"/>
      <c r="D727" s="271"/>
      <c r="E727" s="271"/>
    </row>
    <row r="728" ht="16.5" customHeight="1">
      <c r="A728" s="271"/>
      <c r="B728" s="271"/>
      <c r="C728" s="271"/>
      <c r="D728" s="271"/>
      <c r="E728" s="271"/>
    </row>
    <row r="729" ht="16.5" customHeight="1">
      <c r="A729" s="271"/>
      <c r="B729" s="271"/>
      <c r="C729" s="271"/>
      <c r="D729" s="271"/>
      <c r="E729" s="271"/>
    </row>
    <row r="730" ht="16.5" customHeight="1">
      <c r="A730" s="271"/>
      <c r="B730" s="271"/>
      <c r="C730" s="271"/>
      <c r="D730" s="271"/>
      <c r="E730" s="271"/>
    </row>
    <row r="731" ht="16.5" customHeight="1">
      <c r="A731" s="271"/>
      <c r="B731" s="271"/>
      <c r="C731" s="271"/>
      <c r="D731" s="271"/>
      <c r="E731" s="271"/>
    </row>
    <row r="732" ht="16.5" customHeight="1">
      <c r="A732" s="271"/>
      <c r="B732" s="271"/>
      <c r="C732" s="271"/>
      <c r="D732" s="271"/>
      <c r="E732" s="271"/>
    </row>
    <row r="733" ht="16.5" customHeight="1">
      <c r="A733" s="271"/>
      <c r="B733" s="271"/>
      <c r="C733" s="271"/>
      <c r="D733" s="271"/>
      <c r="E733" s="271"/>
    </row>
    <row r="734" ht="16.5" customHeight="1">
      <c r="A734" s="271"/>
      <c r="B734" s="271"/>
      <c r="C734" s="271"/>
      <c r="D734" s="271"/>
      <c r="E734" s="271"/>
    </row>
    <row r="735" ht="16.5" customHeight="1">
      <c r="A735" s="271"/>
      <c r="B735" s="271"/>
      <c r="C735" s="271"/>
      <c r="D735" s="271"/>
      <c r="E735" s="271"/>
    </row>
    <row r="736" ht="16.5" customHeight="1">
      <c r="A736" s="271"/>
      <c r="B736" s="271"/>
      <c r="C736" s="271"/>
      <c r="D736" s="271"/>
      <c r="E736" s="271"/>
    </row>
    <row r="737" ht="16.5" customHeight="1">
      <c r="A737" s="271"/>
      <c r="B737" s="271"/>
      <c r="C737" s="271"/>
      <c r="D737" s="271"/>
      <c r="E737" s="271"/>
    </row>
    <row r="738" ht="16.5" customHeight="1">
      <c r="A738" s="271"/>
      <c r="B738" s="271"/>
      <c r="C738" s="271"/>
      <c r="D738" s="271"/>
      <c r="E738" s="271"/>
    </row>
    <row r="739" ht="16.5" customHeight="1">
      <c r="A739" s="271"/>
      <c r="B739" s="271"/>
      <c r="C739" s="271"/>
      <c r="D739" s="271"/>
      <c r="E739" s="271"/>
    </row>
    <row r="740" ht="16.5" customHeight="1">
      <c r="A740" s="271"/>
      <c r="B740" s="271"/>
      <c r="C740" s="271"/>
      <c r="D740" s="271"/>
      <c r="E740" s="271"/>
    </row>
    <row r="741" ht="16.5" customHeight="1">
      <c r="A741" s="271"/>
      <c r="B741" s="271"/>
      <c r="C741" s="271"/>
      <c r="D741" s="271"/>
      <c r="E741" s="271"/>
    </row>
    <row r="742" ht="16.5" customHeight="1">
      <c r="A742" s="271"/>
      <c r="B742" s="271"/>
      <c r="C742" s="271"/>
      <c r="D742" s="271"/>
      <c r="E742" s="271"/>
    </row>
    <row r="743" ht="16.5" customHeight="1">
      <c r="A743" s="271"/>
      <c r="B743" s="271"/>
      <c r="C743" s="271"/>
      <c r="D743" s="271"/>
      <c r="E743" s="271"/>
    </row>
    <row r="744" ht="16.5" customHeight="1">
      <c r="A744" s="271"/>
      <c r="B744" s="271"/>
      <c r="C744" s="271"/>
      <c r="D744" s="271"/>
      <c r="E744" s="271"/>
    </row>
    <row r="745" ht="16.5" customHeight="1">
      <c r="A745" s="271"/>
      <c r="B745" s="271"/>
      <c r="C745" s="271"/>
      <c r="D745" s="271"/>
      <c r="E745" s="271"/>
    </row>
    <row r="746" ht="16.5" customHeight="1">
      <c r="A746" s="271"/>
      <c r="B746" s="271"/>
      <c r="C746" s="271"/>
      <c r="D746" s="271"/>
      <c r="E746" s="271"/>
    </row>
    <row r="747" ht="16.5" customHeight="1">
      <c r="A747" s="271"/>
      <c r="B747" s="271"/>
      <c r="C747" s="271"/>
      <c r="D747" s="271"/>
      <c r="E747" s="271"/>
    </row>
    <row r="748" ht="16.5" customHeight="1">
      <c r="A748" s="271"/>
      <c r="B748" s="271"/>
      <c r="C748" s="271"/>
      <c r="D748" s="271"/>
      <c r="E748" s="271"/>
    </row>
    <row r="749" ht="16.5" customHeight="1">
      <c r="A749" s="271"/>
      <c r="B749" s="271"/>
      <c r="C749" s="271"/>
      <c r="D749" s="271"/>
      <c r="E749" s="271"/>
    </row>
    <row r="750" ht="16.5" customHeight="1">
      <c r="A750" s="271"/>
      <c r="B750" s="271"/>
      <c r="C750" s="271"/>
      <c r="D750" s="271"/>
      <c r="E750" s="271"/>
    </row>
    <row r="751" ht="16.5" customHeight="1">
      <c r="A751" s="271"/>
      <c r="B751" s="271"/>
      <c r="C751" s="271"/>
      <c r="D751" s="271"/>
      <c r="E751" s="271"/>
    </row>
    <row r="752" ht="16.5" customHeight="1">
      <c r="A752" s="271"/>
      <c r="B752" s="271"/>
      <c r="C752" s="271"/>
      <c r="D752" s="271"/>
      <c r="E752" s="271"/>
    </row>
    <row r="753" ht="16.5" customHeight="1">
      <c r="A753" s="271"/>
      <c r="B753" s="271"/>
      <c r="C753" s="271"/>
      <c r="D753" s="271"/>
      <c r="E753" s="271"/>
    </row>
    <row r="754" ht="16.5" customHeight="1">
      <c r="A754" s="271"/>
      <c r="B754" s="271"/>
      <c r="C754" s="271"/>
      <c r="D754" s="271"/>
      <c r="E754" s="271"/>
    </row>
    <row r="755" ht="16.5" customHeight="1">
      <c r="A755" s="271"/>
      <c r="B755" s="271"/>
      <c r="C755" s="271"/>
      <c r="D755" s="271"/>
      <c r="E755" s="271"/>
    </row>
    <row r="756" ht="16.5" customHeight="1">
      <c r="A756" s="271"/>
      <c r="B756" s="271"/>
      <c r="C756" s="271"/>
      <c r="D756" s="271"/>
      <c r="E756" s="271"/>
    </row>
    <row r="757" ht="16.5" customHeight="1">
      <c r="A757" s="271"/>
      <c r="B757" s="271"/>
      <c r="C757" s="271"/>
      <c r="D757" s="271"/>
      <c r="E757" s="271"/>
    </row>
    <row r="758" ht="16.5" customHeight="1">
      <c r="A758" s="271"/>
      <c r="B758" s="271"/>
      <c r="C758" s="271"/>
      <c r="D758" s="271"/>
      <c r="E758" s="271"/>
    </row>
    <row r="759" ht="16.5" customHeight="1">
      <c r="A759" s="271"/>
      <c r="B759" s="271"/>
      <c r="C759" s="271"/>
      <c r="D759" s="271"/>
      <c r="E759" s="271"/>
    </row>
    <row r="760" ht="16.5" customHeight="1">
      <c r="A760" s="271"/>
      <c r="B760" s="271"/>
      <c r="C760" s="271"/>
      <c r="D760" s="271"/>
      <c r="E760" s="271"/>
    </row>
    <row r="761" ht="16.5" customHeight="1">
      <c r="A761" s="271"/>
      <c r="B761" s="271"/>
      <c r="C761" s="271"/>
      <c r="D761" s="271"/>
      <c r="E761" s="271"/>
    </row>
    <row r="762" ht="16.5" customHeight="1">
      <c r="A762" s="271"/>
      <c r="B762" s="271"/>
      <c r="C762" s="271"/>
      <c r="D762" s="271"/>
      <c r="E762" s="271"/>
    </row>
    <row r="763" ht="16.5" customHeight="1">
      <c r="A763" s="271"/>
      <c r="B763" s="271"/>
      <c r="C763" s="271"/>
      <c r="D763" s="271"/>
      <c r="E763" s="271"/>
    </row>
    <row r="764" ht="16.5" customHeight="1">
      <c r="A764" s="271"/>
      <c r="B764" s="271"/>
      <c r="C764" s="271"/>
      <c r="D764" s="271"/>
      <c r="E764" s="271"/>
    </row>
    <row r="765" ht="16.5" customHeight="1">
      <c r="A765" s="271"/>
      <c r="B765" s="271"/>
      <c r="C765" s="271"/>
      <c r="D765" s="271"/>
      <c r="E765" s="271"/>
    </row>
    <row r="766" ht="16.5" customHeight="1">
      <c r="A766" s="271"/>
      <c r="B766" s="271"/>
      <c r="C766" s="271"/>
      <c r="D766" s="271"/>
      <c r="E766" s="271"/>
    </row>
    <row r="767" ht="16.5" customHeight="1">
      <c r="A767" s="271"/>
      <c r="B767" s="271"/>
      <c r="C767" s="271"/>
      <c r="D767" s="271"/>
      <c r="E767" s="271"/>
    </row>
    <row r="768" ht="16.5" customHeight="1">
      <c r="A768" s="271"/>
      <c r="B768" s="271"/>
      <c r="C768" s="271"/>
      <c r="D768" s="271"/>
      <c r="E768" s="271"/>
    </row>
    <row r="769" ht="16.5" customHeight="1">
      <c r="A769" s="271"/>
      <c r="B769" s="271"/>
      <c r="C769" s="271"/>
      <c r="D769" s="271"/>
      <c r="E769" s="271"/>
    </row>
    <row r="770" ht="16.5" customHeight="1">
      <c r="A770" s="271"/>
      <c r="B770" s="271"/>
      <c r="C770" s="271"/>
      <c r="D770" s="271"/>
      <c r="E770" s="271"/>
    </row>
    <row r="771" ht="16.5" customHeight="1">
      <c r="A771" s="271"/>
      <c r="B771" s="271"/>
      <c r="C771" s="271"/>
      <c r="D771" s="271"/>
      <c r="E771" s="271"/>
    </row>
    <row r="772" ht="16.5" customHeight="1">
      <c r="A772" s="271"/>
      <c r="B772" s="271"/>
      <c r="C772" s="271"/>
      <c r="D772" s="271"/>
      <c r="E772" s="271"/>
    </row>
    <row r="773" ht="16.5" customHeight="1">
      <c r="A773" s="271"/>
      <c r="B773" s="271"/>
      <c r="C773" s="271"/>
      <c r="D773" s="271"/>
      <c r="E773" s="271"/>
    </row>
    <row r="774" ht="16.5" customHeight="1">
      <c r="A774" s="271"/>
      <c r="B774" s="271"/>
      <c r="C774" s="271"/>
      <c r="D774" s="271"/>
      <c r="E774" s="271"/>
    </row>
    <row r="775" ht="16.5" customHeight="1">
      <c r="A775" s="271"/>
      <c r="B775" s="271"/>
      <c r="C775" s="271"/>
      <c r="D775" s="271"/>
      <c r="E775" s="271"/>
    </row>
    <row r="776" ht="16.5" customHeight="1">
      <c r="A776" s="271"/>
      <c r="B776" s="271"/>
      <c r="C776" s="271"/>
      <c r="D776" s="271"/>
      <c r="E776" s="271"/>
    </row>
    <row r="777" ht="16.5" customHeight="1">
      <c r="A777" s="271"/>
      <c r="B777" s="271"/>
      <c r="C777" s="271"/>
      <c r="D777" s="271"/>
      <c r="E777" s="271"/>
    </row>
    <row r="778" ht="16.5" customHeight="1">
      <c r="A778" s="271"/>
      <c r="B778" s="271"/>
      <c r="C778" s="271"/>
      <c r="D778" s="271"/>
      <c r="E778" s="271"/>
    </row>
    <row r="779" ht="16.5" customHeight="1">
      <c r="A779" s="271"/>
      <c r="B779" s="271"/>
      <c r="C779" s="271"/>
      <c r="D779" s="271"/>
      <c r="E779" s="271"/>
    </row>
    <row r="780" ht="16.5" customHeight="1">
      <c r="A780" s="271"/>
      <c r="B780" s="271"/>
      <c r="C780" s="271"/>
      <c r="D780" s="271"/>
      <c r="E780" s="271"/>
    </row>
    <row r="781" ht="16.5" customHeight="1">
      <c r="A781" s="271"/>
      <c r="B781" s="271"/>
      <c r="C781" s="271"/>
      <c r="D781" s="271"/>
      <c r="E781" s="271"/>
    </row>
    <row r="782" ht="16.5" customHeight="1">
      <c r="A782" s="271"/>
      <c r="B782" s="271"/>
      <c r="C782" s="271"/>
      <c r="D782" s="271"/>
      <c r="E782" s="271"/>
    </row>
    <row r="783" ht="16.5" customHeight="1">
      <c r="A783" s="271"/>
      <c r="B783" s="271"/>
      <c r="C783" s="271"/>
      <c r="D783" s="271"/>
      <c r="E783" s="271"/>
    </row>
    <row r="784" ht="16.5" customHeight="1">
      <c r="A784" s="271"/>
      <c r="B784" s="271"/>
      <c r="C784" s="271"/>
      <c r="D784" s="271"/>
      <c r="E784" s="271"/>
    </row>
    <row r="785" ht="16.5" customHeight="1">
      <c r="A785" s="271"/>
      <c r="B785" s="271"/>
      <c r="C785" s="271"/>
      <c r="D785" s="271"/>
      <c r="E785" s="271"/>
    </row>
    <row r="786" ht="16.5" customHeight="1">
      <c r="A786" s="271"/>
      <c r="B786" s="271"/>
      <c r="C786" s="271"/>
      <c r="D786" s="271"/>
      <c r="E786" s="271"/>
    </row>
    <row r="787" ht="16.5" customHeight="1">
      <c r="A787" s="271"/>
      <c r="B787" s="271"/>
      <c r="C787" s="271"/>
      <c r="D787" s="271"/>
      <c r="E787" s="271"/>
    </row>
    <row r="788" ht="16.5" customHeight="1">
      <c r="A788" s="271"/>
      <c r="B788" s="271"/>
      <c r="C788" s="271"/>
      <c r="D788" s="271"/>
      <c r="E788" s="271"/>
    </row>
    <row r="789" ht="16.5" customHeight="1">
      <c r="A789" s="271"/>
      <c r="B789" s="271"/>
      <c r="C789" s="271"/>
      <c r="D789" s="271"/>
      <c r="E789" s="271"/>
    </row>
    <row r="790" ht="16.5" customHeight="1">
      <c r="A790" s="271"/>
      <c r="B790" s="271"/>
      <c r="C790" s="271"/>
      <c r="D790" s="271"/>
      <c r="E790" s="271"/>
    </row>
    <row r="791" ht="16.5" customHeight="1">
      <c r="A791" s="271"/>
      <c r="B791" s="271"/>
      <c r="C791" s="271"/>
      <c r="D791" s="271"/>
      <c r="E791" s="271"/>
    </row>
    <row r="792" ht="16.5" customHeight="1">
      <c r="A792" s="271"/>
      <c r="B792" s="271"/>
      <c r="C792" s="271"/>
      <c r="D792" s="271"/>
      <c r="E792" s="271"/>
    </row>
    <row r="793" ht="16.5" customHeight="1">
      <c r="A793" s="271"/>
      <c r="B793" s="271"/>
      <c r="C793" s="271"/>
      <c r="D793" s="271"/>
      <c r="E793" s="271"/>
    </row>
    <row r="794" ht="16.5" customHeight="1">
      <c r="A794" s="271"/>
      <c r="B794" s="271"/>
      <c r="C794" s="271"/>
      <c r="D794" s="271"/>
      <c r="E794" s="271"/>
    </row>
    <row r="795" ht="16.5" customHeight="1">
      <c r="A795" s="271"/>
      <c r="B795" s="271"/>
      <c r="C795" s="271"/>
      <c r="D795" s="271"/>
      <c r="E795" s="271"/>
    </row>
    <row r="796" ht="16.5" customHeight="1">
      <c r="A796" s="271"/>
      <c r="B796" s="271"/>
      <c r="C796" s="271"/>
      <c r="D796" s="271"/>
      <c r="E796" s="271"/>
    </row>
    <row r="797" ht="16.5" customHeight="1">
      <c r="A797" s="271"/>
      <c r="B797" s="271"/>
      <c r="C797" s="271"/>
      <c r="D797" s="271"/>
      <c r="E797" s="271"/>
    </row>
    <row r="798" ht="16.5" customHeight="1">
      <c r="A798" s="271"/>
      <c r="B798" s="271"/>
      <c r="C798" s="271"/>
      <c r="D798" s="271"/>
      <c r="E798" s="271"/>
    </row>
    <row r="799" ht="16.5" customHeight="1">
      <c r="A799" s="271"/>
      <c r="B799" s="271"/>
      <c r="C799" s="271"/>
      <c r="D799" s="271"/>
      <c r="E799" s="271"/>
    </row>
    <row r="800" ht="16.5" customHeight="1">
      <c r="A800" s="271"/>
      <c r="B800" s="271"/>
      <c r="C800" s="271"/>
      <c r="D800" s="271"/>
      <c r="E800" s="271"/>
    </row>
    <row r="801" ht="16.5" customHeight="1">
      <c r="A801" s="271"/>
      <c r="B801" s="271"/>
      <c r="C801" s="271"/>
      <c r="D801" s="271"/>
      <c r="E801" s="271"/>
    </row>
    <row r="802" ht="16.5" customHeight="1">
      <c r="A802" s="271"/>
      <c r="B802" s="271"/>
      <c r="C802" s="271"/>
      <c r="D802" s="271"/>
      <c r="E802" s="271"/>
    </row>
    <row r="803" ht="16.5" customHeight="1">
      <c r="A803" s="271"/>
      <c r="B803" s="271"/>
      <c r="C803" s="271"/>
      <c r="D803" s="271"/>
      <c r="E803" s="271"/>
    </row>
    <row r="804" ht="16.5" customHeight="1">
      <c r="A804" s="271"/>
      <c r="B804" s="271"/>
      <c r="C804" s="271"/>
      <c r="D804" s="271"/>
      <c r="E804" s="271"/>
    </row>
    <row r="805" ht="16.5" customHeight="1">
      <c r="A805" s="271"/>
      <c r="B805" s="271"/>
      <c r="C805" s="271"/>
      <c r="D805" s="271"/>
      <c r="E805" s="271"/>
    </row>
    <row r="806" ht="16.5" customHeight="1">
      <c r="A806" s="271"/>
      <c r="B806" s="271"/>
      <c r="C806" s="271"/>
      <c r="D806" s="271"/>
      <c r="E806" s="271"/>
    </row>
    <row r="807" ht="16.5" customHeight="1">
      <c r="A807" s="271"/>
      <c r="B807" s="271"/>
      <c r="C807" s="271"/>
      <c r="D807" s="271"/>
      <c r="E807" s="271"/>
    </row>
    <row r="808" ht="16.5" customHeight="1">
      <c r="A808" s="271"/>
      <c r="B808" s="271"/>
      <c r="C808" s="271"/>
      <c r="D808" s="271"/>
      <c r="E808" s="271"/>
    </row>
    <row r="809" ht="16.5" customHeight="1">
      <c r="A809" s="271"/>
      <c r="B809" s="271"/>
      <c r="C809" s="271"/>
      <c r="D809" s="271"/>
      <c r="E809" s="271"/>
    </row>
    <row r="810" ht="16.5" customHeight="1">
      <c r="A810" s="271"/>
      <c r="B810" s="271"/>
      <c r="C810" s="271"/>
      <c r="D810" s="271"/>
      <c r="E810" s="271"/>
    </row>
    <row r="811" ht="16.5" customHeight="1">
      <c r="A811" s="271"/>
      <c r="B811" s="271"/>
      <c r="C811" s="271"/>
      <c r="D811" s="271"/>
      <c r="E811" s="271"/>
    </row>
    <row r="812" ht="16.5" customHeight="1">
      <c r="A812" s="271"/>
      <c r="B812" s="271"/>
      <c r="C812" s="271"/>
      <c r="D812" s="271"/>
      <c r="E812" s="271"/>
    </row>
    <row r="813" ht="16.5" customHeight="1">
      <c r="A813" s="271"/>
      <c r="B813" s="271"/>
      <c r="C813" s="271"/>
      <c r="D813" s="271"/>
      <c r="E813" s="271"/>
    </row>
    <row r="814" ht="16.5" customHeight="1">
      <c r="A814" s="271"/>
      <c r="B814" s="271"/>
      <c r="C814" s="271"/>
      <c r="D814" s="271"/>
      <c r="E814" s="271"/>
    </row>
    <row r="815" ht="16.5" customHeight="1">
      <c r="A815" s="271"/>
      <c r="B815" s="271"/>
      <c r="C815" s="271"/>
      <c r="D815" s="271"/>
      <c r="E815" s="271"/>
    </row>
    <row r="816" ht="16.5" customHeight="1">
      <c r="A816" s="271"/>
      <c r="B816" s="271"/>
      <c r="C816" s="271"/>
      <c r="D816" s="271"/>
      <c r="E816" s="271"/>
    </row>
    <row r="817" ht="16.5" customHeight="1">
      <c r="A817" s="271"/>
      <c r="B817" s="271"/>
      <c r="C817" s="271"/>
      <c r="D817" s="271"/>
      <c r="E817" s="271"/>
    </row>
    <row r="818" ht="16.5" customHeight="1">
      <c r="A818" s="271"/>
      <c r="B818" s="271"/>
      <c r="C818" s="271"/>
      <c r="D818" s="271"/>
      <c r="E818" s="271"/>
    </row>
    <row r="819" ht="16.5" customHeight="1">
      <c r="A819" s="271"/>
      <c r="B819" s="271"/>
      <c r="C819" s="271"/>
      <c r="D819" s="271"/>
      <c r="E819" s="271"/>
    </row>
    <row r="820" ht="16.5" customHeight="1">
      <c r="A820" s="271"/>
      <c r="B820" s="271"/>
      <c r="C820" s="271"/>
      <c r="D820" s="271"/>
      <c r="E820" s="271"/>
    </row>
    <row r="821" ht="16.5" customHeight="1">
      <c r="A821" s="271"/>
      <c r="B821" s="271"/>
      <c r="C821" s="271"/>
      <c r="D821" s="271"/>
      <c r="E821" s="271"/>
    </row>
    <row r="822" ht="16.5" customHeight="1">
      <c r="A822" s="271"/>
      <c r="B822" s="271"/>
      <c r="C822" s="271"/>
      <c r="D822" s="271"/>
      <c r="E822" s="271"/>
    </row>
    <row r="823" ht="16.5" customHeight="1">
      <c r="A823" s="271"/>
      <c r="B823" s="271"/>
      <c r="C823" s="271"/>
      <c r="D823" s="271"/>
      <c r="E823" s="271"/>
    </row>
    <row r="824" ht="16.5" customHeight="1">
      <c r="A824" s="271"/>
      <c r="B824" s="271"/>
      <c r="C824" s="271"/>
      <c r="D824" s="271"/>
      <c r="E824" s="271"/>
    </row>
    <row r="825" ht="16.5" customHeight="1">
      <c r="A825" s="271"/>
      <c r="B825" s="271"/>
      <c r="C825" s="271"/>
      <c r="D825" s="271"/>
      <c r="E825" s="271"/>
    </row>
    <row r="826" ht="16.5" customHeight="1">
      <c r="A826" s="271"/>
      <c r="B826" s="271"/>
      <c r="C826" s="271"/>
      <c r="D826" s="271"/>
      <c r="E826" s="271"/>
    </row>
    <row r="827" ht="16.5" customHeight="1">
      <c r="A827" s="271"/>
      <c r="B827" s="271"/>
      <c r="C827" s="271"/>
      <c r="D827" s="271"/>
      <c r="E827" s="271"/>
    </row>
    <row r="828" ht="16.5" customHeight="1">
      <c r="A828" s="271"/>
      <c r="B828" s="271"/>
      <c r="C828" s="271"/>
      <c r="D828" s="271"/>
      <c r="E828" s="271"/>
    </row>
    <row r="829" ht="16.5" customHeight="1">
      <c r="A829" s="271"/>
      <c r="B829" s="271"/>
      <c r="C829" s="271"/>
      <c r="D829" s="271"/>
      <c r="E829" s="271"/>
    </row>
    <row r="830" ht="16.5" customHeight="1">
      <c r="A830" s="271"/>
      <c r="B830" s="271"/>
      <c r="C830" s="271"/>
      <c r="D830" s="271"/>
      <c r="E830" s="271"/>
    </row>
    <row r="831" ht="16.5" customHeight="1">
      <c r="A831" s="271"/>
      <c r="B831" s="271"/>
      <c r="C831" s="271"/>
      <c r="D831" s="271"/>
      <c r="E831" s="271"/>
    </row>
    <row r="832" ht="16.5" customHeight="1">
      <c r="A832" s="271"/>
      <c r="B832" s="271"/>
      <c r="C832" s="271"/>
      <c r="D832" s="271"/>
      <c r="E832" s="271"/>
    </row>
    <row r="833" ht="16.5" customHeight="1">
      <c r="A833" s="271"/>
      <c r="B833" s="271"/>
      <c r="C833" s="271"/>
      <c r="D833" s="271"/>
      <c r="E833" s="271"/>
    </row>
    <row r="834" ht="16.5" customHeight="1">
      <c r="A834" s="271"/>
      <c r="B834" s="271"/>
      <c r="C834" s="271"/>
      <c r="D834" s="271"/>
      <c r="E834" s="271"/>
    </row>
    <row r="835" ht="16.5" customHeight="1">
      <c r="A835" s="271"/>
      <c r="B835" s="271"/>
      <c r="C835" s="271"/>
      <c r="D835" s="271"/>
      <c r="E835" s="271"/>
    </row>
    <row r="836" ht="16.5" customHeight="1">
      <c r="A836" s="271"/>
      <c r="B836" s="271"/>
      <c r="C836" s="271"/>
      <c r="D836" s="271"/>
      <c r="E836" s="271"/>
    </row>
    <row r="837" ht="16.5" customHeight="1">
      <c r="A837" s="271"/>
      <c r="B837" s="271"/>
      <c r="C837" s="271"/>
      <c r="D837" s="271"/>
      <c r="E837" s="271"/>
    </row>
    <row r="838" ht="16.5" customHeight="1">
      <c r="A838" s="271"/>
      <c r="B838" s="271"/>
      <c r="C838" s="271"/>
      <c r="D838" s="271"/>
      <c r="E838" s="271"/>
    </row>
    <row r="839" ht="16.5" customHeight="1">
      <c r="A839" s="271"/>
      <c r="B839" s="271"/>
      <c r="C839" s="271"/>
      <c r="D839" s="271"/>
      <c r="E839" s="271"/>
    </row>
    <row r="840" ht="16.5" customHeight="1">
      <c r="A840" s="271"/>
      <c r="B840" s="271"/>
      <c r="C840" s="271"/>
      <c r="D840" s="271"/>
      <c r="E840" s="271"/>
    </row>
    <row r="841" ht="16.5" customHeight="1">
      <c r="A841" s="271"/>
      <c r="B841" s="271"/>
      <c r="C841" s="271"/>
      <c r="D841" s="271"/>
      <c r="E841" s="271"/>
    </row>
    <row r="842" ht="16.5" customHeight="1">
      <c r="A842" s="271"/>
      <c r="B842" s="271"/>
      <c r="C842" s="271"/>
      <c r="D842" s="271"/>
      <c r="E842" s="271"/>
    </row>
    <row r="843" ht="16.5" customHeight="1">
      <c r="A843" s="271"/>
      <c r="B843" s="271"/>
      <c r="C843" s="271"/>
      <c r="D843" s="271"/>
      <c r="E843" s="271"/>
    </row>
    <row r="844" ht="16.5" customHeight="1">
      <c r="A844" s="271"/>
      <c r="B844" s="271"/>
      <c r="C844" s="271"/>
      <c r="D844" s="271"/>
      <c r="E844" s="271"/>
    </row>
    <row r="845" ht="16.5" customHeight="1">
      <c r="A845" s="271"/>
      <c r="B845" s="271"/>
      <c r="C845" s="271"/>
      <c r="D845" s="271"/>
      <c r="E845" s="271"/>
    </row>
    <row r="846" ht="16.5" customHeight="1">
      <c r="A846" s="271"/>
      <c r="B846" s="271"/>
      <c r="C846" s="271"/>
      <c r="D846" s="271"/>
      <c r="E846" s="271"/>
    </row>
    <row r="847" ht="16.5" customHeight="1">
      <c r="A847" s="271"/>
      <c r="B847" s="271"/>
      <c r="C847" s="271"/>
      <c r="D847" s="271"/>
      <c r="E847" s="271"/>
    </row>
    <row r="848" ht="16.5" customHeight="1">
      <c r="A848" s="271"/>
      <c r="B848" s="271"/>
      <c r="C848" s="271"/>
      <c r="D848" s="271"/>
      <c r="E848" s="271"/>
    </row>
    <row r="849" ht="16.5" customHeight="1">
      <c r="A849" s="271"/>
      <c r="B849" s="271"/>
      <c r="C849" s="271"/>
      <c r="D849" s="271"/>
      <c r="E849" s="271"/>
    </row>
    <row r="850" ht="16.5" customHeight="1">
      <c r="A850" s="271"/>
      <c r="B850" s="271"/>
      <c r="C850" s="271"/>
      <c r="D850" s="271"/>
      <c r="E850" s="271"/>
    </row>
    <row r="851" ht="16.5" customHeight="1">
      <c r="A851" s="271"/>
      <c r="B851" s="271"/>
      <c r="C851" s="271"/>
      <c r="D851" s="271"/>
      <c r="E851" s="271"/>
    </row>
    <row r="852" ht="16.5" customHeight="1">
      <c r="A852" s="271"/>
      <c r="B852" s="271"/>
      <c r="C852" s="271"/>
      <c r="D852" s="271"/>
      <c r="E852" s="271"/>
    </row>
    <row r="853" ht="16.5" customHeight="1">
      <c r="A853" s="271"/>
      <c r="B853" s="271"/>
      <c r="C853" s="271"/>
      <c r="D853" s="271"/>
      <c r="E853" s="271"/>
    </row>
    <row r="854" ht="16.5" customHeight="1">
      <c r="A854" s="271"/>
      <c r="B854" s="271"/>
      <c r="C854" s="271"/>
      <c r="D854" s="271"/>
      <c r="E854" s="271"/>
    </row>
    <row r="855" ht="16.5" customHeight="1">
      <c r="A855" s="271"/>
      <c r="B855" s="271"/>
      <c r="C855" s="271"/>
      <c r="D855" s="271"/>
      <c r="E855" s="271"/>
    </row>
    <row r="856" ht="16.5" customHeight="1">
      <c r="A856" s="271"/>
      <c r="B856" s="271"/>
      <c r="C856" s="271"/>
      <c r="D856" s="271"/>
      <c r="E856" s="271"/>
    </row>
    <row r="857" ht="16.5" customHeight="1">
      <c r="A857" s="271"/>
      <c r="B857" s="271"/>
      <c r="C857" s="271"/>
      <c r="D857" s="271"/>
      <c r="E857" s="271"/>
    </row>
    <row r="858" ht="16.5" customHeight="1">
      <c r="A858" s="271"/>
      <c r="B858" s="271"/>
      <c r="C858" s="271"/>
      <c r="D858" s="271"/>
      <c r="E858" s="271"/>
    </row>
    <row r="859" ht="16.5" customHeight="1">
      <c r="A859" s="271"/>
      <c r="B859" s="271"/>
      <c r="C859" s="271"/>
      <c r="D859" s="271"/>
      <c r="E859" s="271"/>
    </row>
    <row r="860" ht="16.5" customHeight="1">
      <c r="A860" s="271"/>
      <c r="B860" s="271"/>
      <c r="C860" s="271"/>
      <c r="D860" s="271"/>
      <c r="E860" s="271"/>
    </row>
    <row r="861" ht="16.5" customHeight="1">
      <c r="A861" s="271"/>
      <c r="B861" s="271"/>
      <c r="C861" s="271"/>
      <c r="D861" s="271"/>
      <c r="E861" s="271"/>
    </row>
    <row r="862" ht="16.5" customHeight="1">
      <c r="A862" s="271"/>
      <c r="B862" s="271"/>
      <c r="C862" s="271"/>
      <c r="D862" s="271"/>
      <c r="E862" s="271"/>
    </row>
    <row r="863" ht="16.5" customHeight="1">
      <c r="A863" s="271"/>
      <c r="B863" s="271"/>
      <c r="C863" s="271"/>
      <c r="D863" s="271"/>
      <c r="E863" s="271"/>
    </row>
    <row r="864" ht="16.5" customHeight="1">
      <c r="A864" s="271"/>
      <c r="B864" s="271"/>
      <c r="C864" s="271"/>
      <c r="D864" s="271"/>
      <c r="E864" s="271"/>
    </row>
    <row r="865" ht="16.5" customHeight="1">
      <c r="A865" s="271"/>
      <c r="B865" s="271"/>
      <c r="C865" s="271"/>
      <c r="D865" s="271"/>
      <c r="E865" s="271"/>
    </row>
    <row r="866" ht="16.5" customHeight="1">
      <c r="A866" s="271"/>
      <c r="B866" s="271"/>
      <c r="C866" s="271"/>
      <c r="D866" s="271"/>
      <c r="E866" s="271"/>
    </row>
    <row r="867" ht="16.5" customHeight="1">
      <c r="A867" s="271"/>
      <c r="B867" s="271"/>
      <c r="C867" s="271"/>
      <c r="D867" s="271"/>
      <c r="E867" s="271"/>
    </row>
    <row r="868" ht="16.5" customHeight="1">
      <c r="A868" s="271"/>
      <c r="B868" s="271"/>
      <c r="C868" s="271"/>
      <c r="D868" s="271"/>
      <c r="E868" s="271"/>
    </row>
    <row r="869" ht="16.5" customHeight="1">
      <c r="A869" s="271"/>
      <c r="B869" s="271"/>
      <c r="C869" s="271"/>
      <c r="D869" s="271"/>
      <c r="E869" s="271"/>
    </row>
    <row r="870" ht="16.5" customHeight="1">
      <c r="A870" s="271"/>
      <c r="B870" s="271"/>
      <c r="C870" s="271"/>
      <c r="D870" s="271"/>
      <c r="E870" s="271"/>
    </row>
    <row r="871" ht="16.5" customHeight="1">
      <c r="A871" s="271"/>
      <c r="B871" s="271"/>
      <c r="C871" s="271"/>
      <c r="D871" s="271"/>
      <c r="E871" s="271"/>
    </row>
    <row r="872" ht="16.5" customHeight="1">
      <c r="A872" s="271"/>
      <c r="B872" s="271"/>
      <c r="C872" s="271"/>
      <c r="D872" s="271"/>
      <c r="E872" s="271"/>
    </row>
    <row r="873" ht="16.5" customHeight="1">
      <c r="A873" s="271"/>
      <c r="B873" s="271"/>
      <c r="C873" s="271"/>
      <c r="D873" s="271"/>
      <c r="E873" s="271"/>
    </row>
    <row r="874" ht="16.5" customHeight="1">
      <c r="A874" s="271"/>
      <c r="B874" s="271"/>
      <c r="C874" s="271"/>
      <c r="D874" s="271"/>
      <c r="E874" s="271"/>
    </row>
    <row r="875" ht="16.5" customHeight="1">
      <c r="A875" s="271"/>
      <c r="B875" s="271"/>
      <c r="C875" s="271"/>
      <c r="D875" s="271"/>
      <c r="E875" s="271"/>
    </row>
    <row r="876" ht="16.5" customHeight="1">
      <c r="A876" s="271"/>
      <c r="B876" s="271"/>
      <c r="C876" s="271"/>
      <c r="D876" s="271"/>
      <c r="E876" s="271"/>
    </row>
    <row r="877" ht="16.5" customHeight="1">
      <c r="A877" s="271"/>
      <c r="B877" s="271"/>
      <c r="C877" s="271"/>
      <c r="D877" s="271"/>
      <c r="E877" s="271"/>
    </row>
    <row r="878" ht="16.5" customHeight="1">
      <c r="A878" s="271"/>
      <c r="B878" s="271"/>
      <c r="C878" s="271"/>
      <c r="D878" s="271"/>
      <c r="E878" s="271"/>
    </row>
    <row r="879" ht="16.5" customHeight="1">
      <c r="A879" s="271"/>
      <c r="B879" s="271"/>
      <c r="C879" s="271"/>
      <c r="D879" s="271"/>
      <c r="E879" s="271"/>
    </row>
    <row r="880" ht="16.5" customHeight="1">
      <c r="A880" s="271"/>
      <c r="B880" s="271"/>
      <c r="C880" s="271"/>
      <c r="D880" s="271"/>
      <c r="E880" s="271"/>
    </row>
    <row r="881" ht="16.5" customHeight="1">
      <c r="A881" s="271"/>
      <c r="B881" s="271"/>
      <c r="C881" s="271"/>
      <c r="D881" s="271"/>
      <c r="E881" s="271"/>
    </row>
    <row r="882" ht="16.5" customHeight="1">
      <c r="A882" s="271"/>
      <c r="B882" s="271"/>
      <c r="C882" s="271"/>
      <c r="D882" s="271"/>
      <c r="E882" s="271"/>
    </row>
    <row r="883" ht="16.5" customHeight="1">
      <c r="A883" s="271"/>
      <c r="B883" s="271"/>
      <c r="C883" s="271"/>
      <c r="D883" s="271"/>
      <c r="E883" s="271"/>
    </row>
    <row r="884" ht="16.5" customHeight="1">
      <c r="A884" s="271"/>
      <c r="B884" s="271"/>
      <c r="C884" s="271"/>
      <c r="D884" s="271"/>
      <c r="E884" s="271"/>
    </row>
    <row r="885" ht="16.5" customHeight="1">
      <c r="A885" s="271"/>
      <c r="B885" s="271"/>
      <c r="C885" s="271"/>
      <c r="D885" s="271"/>
      <c r="E885" s="271"/>
    </row>
    <row r="886" ht="16.5" customHeight="1">
      <c r="A886" s="271"/>
      <c r="B886" s="271"/>
      <c r="C886" s="271"/>
      <c r="D886" s="271"/>
      <c r="E886" s="271"/>
    </row>
    <row r="887" ht="16.5" customHeight="1">
      <c r="A887" s="271"/>
      <c r="B887" s="271"/>
      <c r="C887" s="271"/>
      <c r="D887" s="271"/>
      <c r="E887" s="271"/>
    </row>
    <row r="888" ht="16.5" customHeight="1">
      <c r="A888" s="271"/>
      <c r="B888" s="271"/>
      <c r="C888" s="271"/>
      <c r="D888" s="271"/>
      <c r="E888" s="271"/>
    </row>
    <row r="889" ht="16.5" customHeight="1">
      <c r="A889" s="271"/>
      <c r="B889" s="271"/>
      <c r="C889" s="271"/>
      <c r="D889" s="271"/>
      <c r="E889" s="271"/>
    </row>
    <row r="890" ht="16.5" customHeight="1">
      <c r="A890" s="271"/>
      <c r="B890" s="271"/>
      <c r="C890" s="271"/>
      <c r="D890" s="271"/>
      <c r="E890" s="271"/>
    </row>
    <row r="891" ht="16.5" customHeight="1">
      <c r="A891" s="271"/>
      <c r="B891" s="271"/>
      <c r="C891" s="271"/>
      <c r="D891" s="271"/>
      <c r="E891" s="271"/>
    </row>
    <row r="892" ht="16.5" customHeight="1">
      <c r="A892" s="271"/>
      <c r="B892" s="271"/>
      <c r="C892" s="271"/>
      <c r="D892" s="271"/>
      <c r="E892" s="271"/>
    </row>
    <row r="893" ht="16.5" customHeight="1">
      <c r="A893" s="271"/>
      <c r="B893" s="271"/>
      <c r="C893" s="271"/>
      <c r="D893" s="271"/>
      <c r="E893" s="271"/>
    </row>
    <row r="894" ht="16.5" customHeight="1">
      <c r="A894" s="271"/>
      <c r="B894" s="271"/>
      <c r="C894" s="271"/>
      <c r="D894" s="271"/>
      <c r="E894" s="271"/>
    </row>
    <row r="895" ht="16.5" customHeight="1">
      <c r="A895" s="271"/>
      <c r="B895" s="271"/>
      <c r="C895" s="271"/>
      <c r="D895" s="271"/>
      <c r="E895" s="271"/>
    </row>
    <row r="896" ht="16.5" customHeight="1">
      <c r="A896" s="271"/>
      <c r="B896" s="271"/>
      <c r="C896" s="271"/>
      <c r="D896" s="271"/>
      <c r="E896" s="271"/>
    </row>
    <row r="897" ht="16.5" customHeight="1">
      <c r="A897" s="271"/>
      <c r="B897" s="271"/>
      <c r="C897" s="271"/>
      <c r="D897" s="271"/>
      <c r="E897" s="271"/>
    </row>
    <row r="898" ht="16.5" customHeight="1">
      <c r="A898" s="271"/>
      <c r="B898" s="271"/>
      <c r="C898" s="271"/>
      <c r="D898" s="271"/>
      <c r="E898" s="271"/>
    </row>
    <row r="899" ht="16.5" customHeight="1">
      <c r="A899" s="271"/>
      <c r="B899" s="271"/>
      <c r="C899" s="271"/>
      <c r="D899" s="271"/>
      <c r="E899" s="271"/>
    </row>
    <row r="900" ht="16.5" customHeight="1">
      <c r="A900" s="271"/>
      <c r="B900" s="271"/>
      <c r="C900" s="271"/>
      <c r="D900" s="271"/>
      <c r="E900" s="271"/>
    </row>
    <row r="901" ht="16.5" customHeight="1">
      <c r="A901" s="271"/>
      <c r="B901" s="271"/>
      <c r="C901" s="271"/>
      <c r="D901" s="271"/>
      <c r="E901" s="271"/>
    </row>
    <row r="902" ht="16.5" customHeight="1">
      <c r="A902" s="271"/>
      <c r="B902" s="271"/>
      <c r="C902" s="271"/>
      <c r="D902" s="271"/>
      <c r="E902" s="271"/>
    </row>
    <row r="903" ht="16.5" customHeight="1">
      <c r="A903" s="271"/>
      <c r="B903" s="271"/>
      <c r="C903" s="271"/>
      <c r="D903" s="271"/>
      <c r="E903" s="271"/>
    </row>
    <row r="904" ht="16.5" customHeight="1">
      <c r="A904" s="271"/>
      <c r="B904" s="271"/>
      <c r="C904" s="271"/>
      <c r="D904" s="271"/>
      <c r="E904" s="271"/>
    </row>
    <row r="905" ht="16.5" customHeight="1">
      <c r="A905" s="271"/>
      <c r="B905" s="271"/>
      <c r="C905" s="271"/>
      <c r="D905" s="271"/>
      <c r="E905" s="271"/>
    </row>
    <row r="906" ht="16.5" customHeight="1">
      <c r="A906" s="271"/>
      <c r="B906" s="271"/>
      <c r="C906" s="271"/>
      <c r="D906" s="271"/>
      <c r="E906" s="271"/>
    </row>
    <row r="907" ht="16.5" customHeight="1">
      <c r="A907" s="271"/>
      <c r="B907" s="271"/>
      <c r="C907" s="271"/>
      <c r="D907" s="271"/>
      <c r="E907" s="271"/>
    </row>
    <row r="908" ht="16.5" customHeight="1">
      <c r="A908" s="271"/>
      <c r="B908" s="271"/>
      <c r="C908" s="271"/>
      <c r="D908" s="271"/>
      <c r="E908" s="271"/>
    </row>
    <row r="909" ht="16.5" customHeight="1">
      <c r="A909" s="271"/>
      <c r="B909" s="271"/>
      <c r="C909" s="271"/>
      <c r="D909" s="271"/>
      <c r="E909" s="271"/>
    </row>
    <row r="910" ht="16.5" customHeight="1">
      <c r="A910" s="271"/>
      <c r="B910" s="271"/>
      <c r="C910" s="271"/>
      <c r="D910" s="271"/>
      <c r="E910" s="271"/>
    </row>
    <row r="911" ht="16.5" customHeight="1">
      <c r="A911" s="271"/>
      <c r="B911" s="271"/>
      <c r="C911" s="271"/>
      <c r="D911" s="271"/>
      <c r="E911" s="271"/>
    </row>
    <row r="912" ht="16.5" customHeight="1">
      <c r="A912" s="271"/>
      <c r="B912" s="271"/>
      <c r="C912" s="271"/>
      <c r="D912" s="271"/>
      <c r="E912" s="271"/>
    </row>
    <row r="913" ht="16.5" customHeight="1">
      <c r="A913" s="271"/>
      <c r="B913" s="271"/>
      <c r="C913" s="271"/>
      <c r="D913" s="271"/>
      <c r="E913" s="271"/>
    </row>
    <row r="914" ht="16.5" customHeight="1">
      <c r="A914" s="271"/>
      <c r="B914" s="271"/>
      <c r="C914" s="271"/>
      <c r="D914" s="271"/>
      <c r="E914" s="271"/>
    </row>
    <row r="915" ht="16.5" customHeight="1">
      <c r="A915" s="271"/>
      <c r="B915" s="271"/>
      <c r="C915" s="271"/>
      <c r="D915" s="271"/>
      <c r="E915" s="271"/>
    </row>
    <row r="916" ht="16.5" customHeight="1">
      <c r="A916" s="271"/>
      <c r="B916" s="271"/>
      <c r="C916" s="271"/>
      <c r="D916" s="271"/>
      <c r="E916" s="271"/>
    </row>
    <row r="917" ht="16.5" customHeight="1">
      <c r="A917" s="271"/>
      <c r="B917" s="271"/>
      <c r="C917" s="271"/>
      <c r="D917" s="271"/>
      <c r="E917" s="271"/>
    </row>
    <row r="918" ht="16.5" customHeight="1">
      <c r="A918" s="271"/>
      <c r="B918" s="271"/>
      <c r="C918" s="271"/>
      <c r="D918" s="271"/>
      <c r="E918" s="271"/>
    </row>
    <row r="919" ht="16.5" customHeight="1">
      <c r="A919" s="271"/>
      <c r="B919" s="271"/>
      <c r="C919" s="271"/>
      <c r="D919" s="271"/>
      <c r="E919" s="271"/>
    </row>
    <row r="920" ht="16.5" customHeight="1">
      <c r="A920" s="271"/>
      <c r="B920" s="271"/>
      <c r="C920" s="271"/>
      <c r="D920" s="271"/>
      <c r="E920" s="271"/>
    </row>
    <row r="921" ht="16.5" customHeight="1">
      <c r="A921" s="271"/>
      <c r="B921" s="271"/>
      <c r="C921" s="271"/>
      <c r="D921" s="271"/>
      <c r="E921" s="271"/>
    </row>
    <row r="922" ht="16.5" customHeight="1">
      <c r="A922" s="271"/>
      <c r="B922" s="271"/>
      <c r="C922" s="271"/>
      <c r="D922" s="271"/>
      <c r="E922" s="271"/>
    </row>
    <row r="923" ht="16.5" customHeight="1">
      <c r="A923" s="271"/>
      <c r="B923" s="271"/>
      <c r="C923" s="271"/>
      <c r="D923" s="271"/>
      <c r="E923" s="271"/>
    </row>
    <row r="924" ht="16.5" customHeight="1">
      <c r="A924" s="271"/>
      <c r="B924" s="271"/>
      <c r="C924" s="271"/>
      <c r="D924" s="271"/>
      <c r="E924" s="271"/>
    </row>
    <row r="925" ht="16.5" customHeight="1">
      <c r="A925" s="271"/>
      <c r="B925" s="271"/>
      <c r="C925" s="271"/>
      <c r="D925" s="271"/>
      <c r="E925" s="271"/>
    </row>
    <row r="926" ht="16.5" customHeight="1">
      <c r="A926" s="271"/>
      <c r="B926" s="271"/>
      <c r="C926" s="271"/>
      <c r="D926" s="271"/>
      <c r="E926" s="271"/>
    </row>
    <row r="927" ht="16.5" customHeight="1">
      <c r="A927" s="271"/>
      <c r="B927" s="271"/>
      <c r="C927" s="271"/>
      <c r="D927" s="271"/>
      <c r="E927" s="271"/>
    </row>
    <row r="928" ht="16.5" customHeight="1">
      <c r="A928" s="271"/>
      <c r="B928" s="271"/>
      <c r="C928" s="271"/>
      <c r="D928" s="271"/>
      <c r="E928" s="271"/>
    </row>
    <row r="929" ht="16.5" customHeight="1">
      <c r="A929" s="271"/>
      <c r="B929" s="271"/>
      <c r="C929" s="271"/>
      <c r="D929" s="271"/>
      <c r="E929" s="271"/>
    </row>
    <row r="930" ht="16.5" customHeight="1">
      <c r="A930" s="271"/>
      <c r="B930" s="271"/>
      <c r="C930" s="271"/>
      <c r="D930" s="271"/>
      <c r="E930" s="271"/>
    </row>
    <row r="931" ht="16.5" customHeight="1">
      <c r="A931" s="271"/>
      <c r="B931" s="271"/>
      <c r="C931" s="271"/>
      <c r="D931" s="271"/>
      <c r="E931" s="271"/>
    </row>
    <row r="932" ht="16.5" customHeight="1">
      <c r="A932" s="271"/>
      <c r="B932" s="271"/>
      <c r="C932" s="271"/>
      <c r="D932" s="271"/>
      <c r="E932" s="271"/>
    </row>
    <row r="933" ht="16.5" customHeight="1">
      <c r="A933" s="271"/>
      <c r="B933" s="271"/>
      <c r="C933" s="271"/>
      <c r="D933" s="271"/>
      <c r="E933" s="271"/>
    </row>
    <row r="934" ht="16.5" customHeight="1">
      <c r="A934" s="271"/>
      <c r="B934" s="271"/>
      <c r="C934" s="271"/>
      <c r="D934" s="271"/>
      <c r="E934" s="271"/>
    </row>
    <row r="935" ht="16.5" customHeight="1">
      <c r="A935" s="271"/>
      <c r="B935" s="271"/>
      <c r="C935" s="271"/>
      <c r="D935" s="271"/>
      <c r="E935" s="271"/>
    </row>
    <row r="936" ht="16.5" customHeight="1">
      <c r="A936" s="271"/>
      <c r="B936" s="271"/>
      <c r="C936" s="271"/>
      <c r="D936" s="271"/>
      <c r="E936" s="271"/>
    </row>
    <row r="937" ht="16.5" customHeight="1">
      <c r="A937" s="271"/>
      <c r="B937" s="271"/>
      <c r="C937" s="271"/>
      <c r="D937" s="271"/>
      <c r="E937" s="271"/>
    </row>
    <row r="938" ht="16.5" customHeight="1">
      <c r="A938" s="271"/>
      <c r="B938" s="271"/>
      <c r="C938" s="271"/>
      <c r="D938" s="271"/>
      <c r="E938" s="271"/>
    </row>
    <row r="939" ht="16.5" customHeight="1">
      <c r="A939" s="271"/>
      <c r="B939" s="271"/>
      <c r="C939" s="271"/>
      <c r="D939" s="271"/>
      <c r="E939" s="271"/>
    </row>
    <row r="940" ht="16.5" customHeight="1">
      <c r="A940" s="271"/>
      <c r="B940" s="271"/>
      <c r="C940" s="271"/>
      <c r="D940" s="271"/>
      <c r="E940" s="271"/>
    </row>
    <row r="941" ht="16.5" customHeight="1">
      <c r="A941" s="271"/>
      <c r="B941" s="271"/>
      <c r="C941" s="271"/>
      <c r="D941" s="271"/>
      <c r="E941" s="271"/>
    </row>
    <row r="942" ht="16.5" customHeight="1">
      <c r="A942" s="271"/>
      <c r="B942" s="271"/>
      <c r="C942" s="271"/>
      <c r="D942" s="271"/>
      <c r="E942" s="271"/>
    </row>
    <row r="943" ht="16.5" customHeight="1">
      <c r="A943" s="271"/>
      <c r="B943" s="271"/>
      <c r="C943" s="271"/>
      <c r="D943" s="271"/>
      <c r="E943" s="271"/>
    </row>
    <row r="944" ht="16.5" customHeight="1">
      <c r="A944" s="271"/>
      <c r="B944" s="271"/>
      <c r="C944" s="271"/>
      <c r="D944" s="271"/>
      <c r="E944" s="271"/>
    </row>
    <row r="945" ht="16.5" customHeight="1">
      <c r="A945" s="271"/>
      <c r="B945" s="271"/>
      <c r="C945" s="271"/>
      <c r="D945" s="271"/>
      <c r="E945" s="271"/>
    </row>
    <row r="946" ht="16.5" customHeight="1">
      <c r="A946" s="271"/>
      <c r="B946" s="271"/>
      <c r="C946" s="271"/>
      <c r="D946" s="271"/>
      <c r="E946" s="271"/>
    </row>
    <row r="947" ht="16.5" customHeight="1">
      <c r="A947" s="271"/>
      <c r="B947" s="271"/>
      <c r="C947" s="271"/>
      <c r="D947" s="271"/>
      <c r="E947" s="271"/>
    </row>
    <row r="948" ht="16.5" customHeight="1">
      <c r="A948" s="271"/>
      <c r="B948" s="271"/>
      <c r="C948" s="271"/>
      <c r="D948" s="271"/>
      <c r="E948" s="271"/>
    </row>
    <row r="949" ht="16.5" customHeight="1">
      <c r="A949" s="271"/>
      <c r="B949" s="271"/>
      <c r="C949" s="271"/>
      <c r="D949" s="271"/>
      <c r="E949" s="271"/>
    </row>
    <row r="950" ht="16.5" customHeight="1">
      <c r="A950" s="271"/>
      <c r="B950" s="271"/>
      <c r="C950" s="271"/>
      <c r="D950" s="271"/>
      <c r="E950" s="271"/>
    </row>
    <row r="951" ht="16.5" customHeight="1">
      <c r="A951" s="271"/>
      <c r="B951" s="271"/>
      <c r="C951" s="271"/>
      <c r="D951" s="271"/>
      <c r="E951" s="271"/>
    </row>
    <row r="952" ht="16.5" customHeight="1">
      <c r="A952" s="271"/>
      <c r="B952" s="271"/>
      <c r="C952" s="271"/>
      <c r="D952" s="271"/>
      <c r="E952" s="271"/>
    </row>
    <row r="953" ht="16.5" customHeight="1">
      <c r="A953" s="271"/>
      <c r="B953" s="271"/>
      <c r="C953" s="271"/>
      <c r="D953" s="271"/>
      <c r="E953" s="271"/>
    </row>
    <row r="954" ht="16.5" customHeight="1">
      <c r="A954" s="271"/>
      <c r="B954" s="271"/>
      <c r="C954" s="271"/>
      <c r="D954" s="271"/>
      <c r="E954" s="271"/>
    </row>
    <row r="955" ht="16.5" customHeight="1">
      <c r="A955" s="271"/>
      <c r="B955" s="271"/>
      <c r="C955" s="271"/>
      <c r="D955" s="271"/>
      <c r="E955" s="271"/>
    </row>
    <row r="956" ht="16.5" customHeight="1">
      <c r="A956" s="271"/>
      <c r="B956" s="271"/>
      <c r="C956" s="271"/>
      <c r="D956" s="271"/>
      <c r="E956" s="271"/>
    </row>
    <row r="957" ht="16.5" customHeight="1">
      <c r="A957" s="271"/>
      <c r="B957" s="271"/>
      <c r="C957" s="271"/>
      <c r="D957" s="271"/>
      <c r="E957" s="271"/>
    </row>
    <row r="958" ht="16.5" customHeight="1">
      <c r="A958" s="271"/>
      <c r="B958" s="271"/>
      <c r="C958" s="271"/>
      <c r="D958" s="271"/>
      <c r="E958" s="271"/>
    </row>
    <row r="959" ht="16.5" customHeight="1">
      <c r="A959" s="271"/>
      <c r="B959" s="271"/>
      <c r="C959" s="271"/>
      <c r="D959" s="271"/>
      <c r="E959" s="271"/>
    </row>
    <row r="960" ht="16.5" customHeight="1">
      <c r="A960" s="271"/>
      <c r="B960" s="271"/>
      <c r="C960" s="271"/>
      <c r="D960" s="271"/>
      <c r="E960" s="271"/>
    </row>
    <row r="961" ht="16.5" customHeight="1">
      <c r="A961" s="271"/>
      <c r="B961" s="271"/>
      <c r="C961" s="271"/>
      <c r="D961" s="271"/>
      <c r="E961" s="271"/>
    </row>
    <row r="962" ht="16.5" customHeight="1">
      <c r="A962" s="271"/>
      <c r="B962" s="271"/>
      <c r="C962" s="271"/>
      <c r="D962" s="271"/>
      <c r="E962" s="271"/>
    </row>
    <row r="963" ht="16.5" customHeight="1">
      <c r="A963" s="271"/>
      <c r="B963" s="271"/>
      <c r="C963" s="271"/>
      <c r="D963" s="271"/>
      <c r="E963" s="271"/>
    </row>
    <row r="964" ht="16.5" customHeight="1">
      <c r="A964" s="271"/>
      <c r="B964" s="271"/>
      <c r="C964" s="271"/>
      <c r="D964" s="271"/>
      <c r="E964" s="271"/>
    </row>
    <row r="965" ht="16.5" customHeight="1">
      <c r="A965" s="271"/>
      <c r="B965" s="271"/>
      <c r="C965" s="271"/>
      <c r="D965" s="271"/>
      <c r="E965" s="271"/>
    </row>
    <row r="966" ht="16.5" customHeight="1">
      <c r="A966" s="271"/>
      <c r="B966" s="271"/>
      <c r="C966" s="271"/>
      <c r="D966" s="271"/>
      <c r="E966" s="271"/>
    </row>
    <row r="967" ht="16.5" customHeight="1">
      <c r="A967" s="271"/>
      <c r="B967" s="271"/>
      <c r="C967" s="271"/>
      <c r="D967" s="271"/>
      <c r="E967" s="271"/>
    </row>
    <row r="968" ht="16.5" customHeight="1">
      <c r="A968" s="271"/>
      <c r="B968" s="271"/>
      <c r="C968" s="271"/>
      <c r="D968" s="271"/>
      <c r="E968" s="271"/>
    </row>
    <row r="969" ht="16.5" customHeight="1">
      <c r="A969" s="271"/>
      <c r="B969" s="271"/>
      <c r="C969" s="271"/>
      <c r="D969" s="271"/>
      <c r="E969" s="271"/>
    </row>
    <row r="970" ht="16.5" customHeight="1">
      <c r="A970" s="271"/>
      <c r="B970" s="271"/>
      <c r="C970" s="271"/>
      <c r="D970" s="271"/>
      <c r="E970" s="271"/>
    </row>
    <row r="971" ht="16.5" customHeight="1">
      <c r="A971" s="271"/>
      <c r="B971" s="271"/>
      <c r="C971" s="271"/>
      <c r="D971" s="271"/>
      <c r="E971" s="271"/>
    </row>
    <row r="972" ht="16.5" customHeight="1">
      <c r="A972" s="271"/>
      <c r="B972" s="271"/>
      <c r="C972" s="271"/>
      <c r="D972" s="271"/>
      <c r="E972" s="271"/>
    </row>
    <row r="973" ht="16.5" customHeight="1">
      <c r="A973" s="271"/>
      <c r="B973" s="271"/>
      <c r="C973" s="271"/>
      <c r="D973" s="271"/>
      <c r="E973" s="271"/>
    </row>
    <row r="974" ht="16.5" customHeight="1">
      <c r="A974" s="271"/>
      <c r="B974" s="271"/>
      <c r="C974" s="271"/>
      <c r="D974" s="271"/>
      <c r="E974" s="271"/>
    </row>
    <row r="975" ht="16.5" customHeight="1">
      <c r="A975" s="271"/>
      <c r="B975" s="271"/>
      <c r="C975" s="271"/>
      <c r="D975" s="271"/>
      <c r="E975" s="271"/>
    </row>
    <row r="976" ht="16.5" customHeight="1">
      <c r="A976" s="271"/>
      <c r="B976" s="271"/>
      <c r="C976" s="271"/>
      <c r="D976" s="271"/>
      <c r="E976" s="271"/>
    </row>
    <row r="977" ht="16.5" customHeight="1">
      <c r="A977" s="271"/>
      <c r="B977" s="271"/>
      <c r="C977" s="271"/>
      <c r="D977" s="271"/>
      <c r="E977" s="271"/>
    </row>
    <row r="978" ht="16.5" customHeight="1">
      <c r="A978" s="271"/>
      <c r="B978" s="271"/>
      <c r="C978" s="271"/>
      <c r="D978" s="271"/>
      <c r="E978" s="271"/>
    </row>
    <row r="979" ht="16.5" customHeight="1">
      <c r="A979" s="271"/>
      <c r="B979" s="271"/>
      <c r="C979" s="271"/>
      <c r="D979" s="271"/>
      <c r="E979" s="271"/>
    </row>
    <row r="980" ht="16.5" customHeight="1">
      <c r="A980" s="271"/>
      <c r="B980" s="271"/>
      <c r="C980" s="271"/>
      <c r="D980" s="271"/>
      <c r="E980" s="271"/>
    </row>
    <row r="981" ht="16.5" customHeight="1">
      <c r="A981" s="271"/>
      <c r="B981" s="271"/>
      <c r="C981" s="271"/>
      <c r="D981" s="271"/>
      <c r="E981" s="271"/>
    </row>
    <row r="982" ht="16.5" customHeight="1">
      <c r="A982" s="271"/>
      <c r="B982" s="271"/>
      <c r="C982" s="271"/>
      <c r="D982" s="271"/>
      <c r="E982" s="271"/>
    </row>
    <row r="983" ht="16.5" customHeight="1">
      <c r="A983" s="271"/>
      <c r="B983" s="271"/>
      <c r="C983" s="271"/>
      <c r="D983" s="271"/>
      <c r="E983" s="271"/>
    </row>
    <row r="984" ht="16.5" customHeight="1">
      <c r="A984" s="271"/>
      <c r="B984" s="271"/>
      <c r="C984" s="271"/>
      <c r="D984" s="271"/>
      <c r="E984" s="271"/>
    </row>
    <row r="985" ht="16.5" customHeight="1">
      <c r="A985" s="271"/>
      <c r="B985" s="271"/>
      <c r="C985" s="271"/>
      <c r="D985" s="271"/>
      <c r="E985" s="271"/>
    </row>
    <row r="986" ht="16.5" customHeight="1">
      <c r="A986" s="271"/>
      <c r="B986" s="271"/>
      <c r="C986" s="271"/>
      <c r="D986" s="271"/>
      <c r="E986" s="271"/>
    </row>
    <row r="987" ht="16.5" customHeight="1">
      <c r="A987" s="271"/>
      <c r="B987" s="271"/>
      <c r="C987" s="271"/>
      <c r="D987" s="271"/>
      <c r="E987" s="271"/>
    </row>
    <row r="988" ht="16.5" customHeight="1">
      <c r="A988" s="271"/>
      <c r="B988" s="271"/>
      <c r="C988" s="271"/>
      <c r="D988" s="271"/>
      <c r="E988" s="271"/>
    </row>
    <row r="989" ht="16.5" customHeight="1">
      <c r="A989" s="271"/>
      <c r="B989" s="271"/>
      <c r="C989" s="271"/>
      <c r="D989" s="271"/>
      <c r="E989" s="271"/>
    </row>
    <row r="990" ht="16.5" customHeight="1">
      <c r="A990" s="271"/>
      <c r="B990" s="271"/>
      <c r="C990" s="271"/>
      <c r="D990" s="271"/>
      <c r="E990" s="271"/>
    </row>
    <row r="991" ht="16.5" customHeight="1">
      <c r="A991" s="271"/>
      <c r="B991" s="271"/>
      <c r="C991" s="271"/>
      <c r="D991" s="271"/>
      <c r="E991" s="271"/>
    </row>
    <row r="992" ht="16.5" customHeight="1">
      <c r="A992" s="271"/>
      <c r="B992" s="271"/>
      <c r="C992" s="271"/>
      <c r="D992" s="271"/>
      <c r="E992" s="271"/>
    </row>
    <row r="993" ht="16.5" customHeight="1">
      <c r="A993" s="271"/>
      <c r="B993" s="271"/>
      <c r="C993" s="271"/>
      <c r="D993" s="271"/>
      <c r="E993" s="271"/>
    </row>
    <row r="994" ht="16.5" customHeight="1">
      <c r="A994" s="271"/>
      <c r="B994" s="271"/>
      <c r="C994" s="271"/>
      <c r="D994" s="271"/>
      <c r="E994" s="271"/>
    </row>
    <row r="995" ht="16.5" customHeight="1">
      <c r="A995" s="271"/>
      <c r="B995" s="271"/>
      <c r="C995" s="271"/>
      <c r="D995" s="271"/>
      <c r="E995" s="271"/>
    </row>
    <row r="996" ht="16.5" customHeight="1">
      <c r="A996" s="271"/>
      <c r="B996" s="271"/>
      <c r="C996" s="271"/>
      <c r="D996" s="271"/>
      <c r="E996" s="271"/>
    </row>
    <row r="997" ht="16.5" customHeight="1">
      <c r="A997" s="271"/>
      <c r="B997" s="271"/>
      <c r="C997" s="271"/>
      <c r="D997" s="271"/>
      <c r="E997" s="271"/>
    </row>
    <row r="998" ht="16.5" customHeight="1">
      <c r="A998" s="271"/>
      <c r="B998" s="271"/>
      <c r="C998" s="271"/>
      <c r="D998" s="271"/>
      <c r="E998" s="271"/>
    </row>
    <row r="999" ht="16.5" customHeight="1">
      <c r="A999" s="271"/>
      <c r="B999" s="271"/>
      <c r="C999" s="271"/>
      <c r="D999" s="271"/>
      <c r="E999" s="271"/>
    </row>
  </sheetData>
  <mergeCells count="1">
    <mergeCell ref="G6:J13"/>
  </mergeCells>
  <hyperlinks>
    <hyperlink r:id="rId1" ref="B30"/>
  </hyperlinks>
  <printOptions/>
  <pageMargins bottom="0.75" footer="0.0" header="0.0" left="0.7" right="0.7" top="0.75"/>
  <pageSetup orientation="landscape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10.78"/>
    <col customWidth="1" min="3" max="3" width="10.33"/>
    <col customWidth="1" min="4" max="4" width="12.11"/>
    <col customWidth="1" min="5" max="5" width="12.56"/>
    <col customWidth="1" min="6" max="6" width="17.22"/>
    <col customWidth="1" min="7" max="7" width="21.78"/>
    <col customWidth="1" min="8" max="8" width="14.89"/>
  </cols>
  <sheetData>
    <row r="1">
      <c r="A1" s="160" t="s">
        <v>2</v>
      </c>
      <c r="B1" s="160" t="s">
        <v>3341</v>
      </c>
      <c r="C1" s="160" t="s">
        <v>3342</v>
      </c>
      <c r="D1" s="160" t="s">
        <v>3343</v>
      </c>
      <c r="E1" s="160" t="s">
        <v>3344</v>
      </c>
      <c r="F1" s="160" t="s">
        <v>3345</v>
      </c>
      <c r="G1" s="160" t="s">
        <v>3346</v>
      </c>
      <c r="H1" s="160" t="s">
        <v>3347</v>
      </c>
    </row>
    <row r="2">
      <c r="A2" s="278">
        <v>1.0</v>
      </c>
      <c r="B2" s="278">
        <v>3001.0</v>
      </c>
      <c r="C2" s="278" t="s">
        <v>3348</v>
      </c>
      <c r="D2" s="278" t="s">
        <v>3349</v>
      </c>
      <c r="E2" s="278" t="s">
        <v>3350</v>
      </c>
      <c r="F2" s="278" t="s">
        <v>3351</v>
      </c>
      <c r="G2" s="278" t="s">
        <v>3351</v>
      </c>
      <c r="H2" s="278" t="s">
        <v>3351</v>
      </c>
    </row>
    <row r="3">
      <c r="A3" s="278">
        <v>2.0</v>
      </c>
      <c r="B3" s="278">
        <v>3002.0</v>
      </c>
      <c r="C3" s="278" t="s">
        <v>3348</v>
      </c>
      <c r="D3" s="278" t="s">
        <v>3352</v>
      </c>
      <c r="E3" s="278" t="s">
        <v>3353</v>
      </c>
      <c r="F3" s="278" t="s">
        <v>3354</v>
      </c>
      <c r="G3" s="278" t="s">
        <v>3355</v>
      </c>
      <c r="H3" s="278" t="s">
        <v>3356</v>
      </c>
    </row>
    <row r="4">
      <c r="A4" s="278">
        <v>3.0</v>
      </c>
      <c r="B4" s="278">
        <v>3006.0</v>
      </c>
      <c r="C4" s="278" t="s">
        <v>3348</v>
      </c>
      <c r="D4" s="278" t="s">
        <v>3357</v>
      </c>
      <c r="E4" s="278" t="s">
        <v>3358</v>
      </c>
      <c r="F4" s="278" t="s">
        <v>3359</v>
      </c>
      <c r="G4" s="278" t="s">
        <v>3359</v>
      </c>
      <c r="H4" s="278" t="s">
        <v>3359</v>
      </c>
    </row>
    <row r="5">
      <c r="A5" s="278">
        <v>4.0</v>
      </c>
      <c r="B5" s="278">
        <v>3007.0</v>
      </c>
      <c r="C5" s="278" t="s">
        <v>3348</v>
      </c>
      <c r="D5" s="278" t="s">
        <v>3360</v>
      </c>
      <c r="E5" s="278" t="s">
        <v>3361</v>
      </c>
      <c r="F5" s="278" t="s">
        <v>3362</v>
      </c>
      <c r="G5" s="278" t="s">
        <v>3363</v>
      </c>
      <c r="H5" s="278" t="s">
        <v>3364</v>
      </c>
    </row>
    <row r="6">
      <c r="A6" s="278">
        <v>5.0</v>
      </c>
      <c r="B6" s="278">
        <v>3009.0</v>
      </c>
      <c r="C6" s="278" t="s">
        <v>3348</v>
      </c>
      <c r="D6" s="278" t="s">
        <v>3365</v>
      </c>
      <c r="E6" s="278" t="s">
        <v>3365</v>
      </c>
      <c r="F6" s="278" t="s">
        <v>1392</v>
      </c>
      <c r="G6" s="278" t="s">
        <v>1392</v>
      </c>
      <c r="H6" s="278" t="s">
        <v>1392</v>
      </c>
    </row>
    <row r="7">
      <c r="A7" s="278">
        <v>6.0</v>
      </c>
      <c r="B7" s="278">
        <v>3010.0</v>
      </c>
      <c r="C7" s="278" t="s">
        <v>3348</v>
      </c>
      <c r="D7" s="278" t="s">
        <v>3366</v>
      </c>
      <c r="E7" s="278" t="s">
        <v>3367</v>
      </c>
      <c r="F7" s="278" t="s">
        <v>3368</v>
      </c>
      <c r="G7" s="278" t="s">
        <v>3368</v>
      </c>
      <c r="H7" s="278" t="s">
        <v>3368</v>
      </c>
    </row>
    <row r="8">
      <c r="A8" s="278"/>
      <c r="B8" s="278"/>
      <c r="C8" s="278"/>
      <c r="D8" s="278"/>
      <c r="E8" s="278"/>
      <c r="F8" s="278"/>
      <c r="G8" s="278"/>
      <c r="H8" s="278"/>
    </row>
    <row r="9">
      <c r="A9" s="279" t="s">
        <v>3</v>
      </c>
      <c r="B9" s="160" t="s">
        <v>3341</v>
      </c>
      <c r="C9" s="160" t="s">
        <v>3342</v>
      </c>
      <c r="D9" s="160" t="s">
        <v>3343</v>
      </c>
      <c r="E9" s="160" t="s">
        <v>3344</v>
      </c>
      <c r="F9" s="160" t="s">
        <v>3345</v>
      </c>
      <c r="G9" s="160" t="s">
        <v>3346</v>
      </c>
      <c r="H9" s="160" t="s">
        <v>3347</v>
      </c>
    </row>
    <row r="10">
      <c r="A10" s="278">
        <v>1.0</v>
      </c>
      <c r="B10" s="278">
        <v>3005.0</v>
      </c>
      <c r="C10" s="278" t="s">
        <v>3369</v>
      </c>
      <c r="D10" s="278" t="s">
        <v>3370</v>
      </c>
      <c r="E10" s="278" t="s">
        <v>3371</v>
      </c>
      <c r="F10" s="278" t="s">
        <v>3372</v>
      </c>
      <c r="G10" s="278" t="s">
        <v>3373</v>
      </c>
      <c r="H10" s="278" t="s">
        <v>3374</v>
      </c>
    </row>
    <row r="11">
      <c r="A11" s="278">
        <v>2.0</v>
      </c>
      <c r="B11" s="278">
        <v>6001.0</v>
      </c>
      <c r="C11" s="278" t="s">
        <v>3369</v>
      </c>
      <c r="D11" s="278" t="s">
        <v>3375</v>
      </c>
      <c r="E11" s="278" t="s">
        <v>3376</v>
      </c>
      <c r="F11" s="278" t="s">
        <v>3377</v>
      </c>
      <c r="G11" s="278" t="s">
        <v>3377</v>
      </c>
      <c r="H11" s="278" t="s">
        <v>3377</v>
      </c>
    </row>
    <row r="12">
      <c r="A12" s="278">
        <v>3.0</v>
      </c>
      <c r="B12" s="278">
        <v>6002.0</v>
      </c>
      <c r="C12" s="278" t="s">
        <v>3369</v>
      </c>
      <c r="D12" s="278" t="s">
        <v>3378</v>
      </c>
      <c r="E12" s="278" t="s">
        <v>3378</v>
      </c>
      <c r="F12" s="278" t="s">
        <v>3379</v>
      </c>
      <c r="G12" s="278" t="s">
        <v>3380</v>
      </c>
      <c r="H12" s="278" t="s">
        <v>3381</v>
      </c>
    </row>
    <row r="13">
      <c r="A13" s="278">
        <v>4.0</v>
      </c>
      <c r="B13" s="278">
        <v>6003.0</v>
      </c>
      <c r="C13" s="278" t="s">
        <v>3369</v>
      </c>
      <c r="D13" s="278" t="s">
        <v>3382</v>
      </c>
      <c r="E13" s="278" t="s">
        <v>3383</v>
      </c>
      <c r="F13" s="278" t="s">
        <v>3384</v>
      </c>
      <c r="G13" s="278" t="s">
        <v>3385</v>
      </c>
      <c r="H13" s="278" t="s">
        <v>3386</v>
      </c>
    </row>
    <row r="14">
      <c r="A14" s="135"/>
      <c r="B14" s="135"/>
      <c r="C14" s="135"/>
      <c r="D14" s="135"/>
      <c r="E14" s="135"/>
      <c r="F14" s="135"/>
      <c r="G14" s="135"/>
      <c r="H14" s="135"/>
    </row>
    <row r="15">
      <c r="A15" s="280"/>
      <c r="C15" s="135"/>
      <c r="D15" s="135"/>
      <c r="E15" s="135"/>
      <c r="F15" s="135"/>
      <c r="G15" s="135"/>
      <c r="H15" s="135"/>
    </row>
    <row r="16">
      <c r="A16" s="135"/>
      <c r="B16" s="135"/>
      <c r="C16" s="135"/>
      <c r="D16" s="135"/>
      <c r="E16" s="135"/>
      <c r="F16" s="135"/>
      <c r="G16" s="135"/>
      <c r="H16" s="135"/>
    </row>
    <row r="17">
      <c r="A17" s="135"/>
      <c r="B17" s="135"/>
      <c r="C17" s="135"/>
      <c r="D17" s="135"/>
      <c r="E17" s="135"/>
      <c r="F17" s="135"/>
      <c r="G17" s="135"/>
      <c r="H17" s="135"/>
    </row>
    <row r="18">
      <c r="A18" s="135"/>
      <c r="B18" s="135"/>
      <c r="C18" s="135"/>
      <c r="D18" s="135"/>
      <c r="E18" s="135"/>
      <c r="F18" s="135"/>
      <c r="G18" s="135"/>
      <c r="H18" s="135"/>
    </row>
    <row r="19">
      <c r="A19" s="135"/>
      <c r="B19" s="135"/>
      <c r="C19" s="135"/>
      <c r="D19" s="135"/>
      <c r="E19" s="135"/>
      <c r="F19" s="135"/>
      <c r="G19" s="135"/>
      <c r="H19" s="135"/>
    </row>
    <row r="20">
      <c r="A20" s="135"/>
      <c r="B20" s="135"/>
      <c r="C20" s="135"/>
      <c r="D20" s="135"/>
      <c r="E20" s="135"/>
      <c r="F20" s="135"/>
      <c r="G20" s="135"/>
      <c r="H20" s="135"/>
    </row>
    <row r="21">
      <c r="A21" s="135"/>
      <c r="B21" s="135"/>
      <c r="C21" s="135"/>
      <c r="D21" s="135"/>
      <c r="E21" s="135"/>
      <c r="F21" s="135"/>
      <c r="G21" s="135"/>
      <c r="H21" s="135"/>
    </row>
    <row r="22">
      <c r="A22" s="135"/>
      <c r="B22" s="135"/>
      <c r="C22" s="135"/>
      <c r="D22" s="135"/>
      <c r="E22" s="135"/>
      <c r="F22" s="135"/>
      <c r="G22" s="135"/>
      <c r="H22" s="135"/>
    </row>
    <row r="23">
      <c r="A23" s="280"/>
      <c r="B23" s="135"/>
      <c r="C23" s="135"/>
      <c r="D23" s="135"/>
      <c r="E23" s="135"/>
      <c r="F23" s="135"/>
      <c r="G23" s="135"/>
      <c r="H23" s="135"/>
    </row>
    <row r="24">
      <c r="A24" s="135"/>
      <c r="B24" s="135"/>
      <c r="C24" s="135"/>
      <c r="D24" s="135"/>
      <c r="E24" s="135"/>
      <c r="F24" s="135"/>
      <c r="G24" s="135"/>
      <c r="H24" s="135"/>
    </row>
    <row r="25">
      <c r="A25" s="135"/>
      <c r="B25" s="135"/>
      <c r="C25" s="135"/>
      <c r="D25" s="135"/>
      <c r="E25" s="135"/>
      <c r="F25" s="135"/>
      <c r="G25" s="135"/>
      <c r="H25" s="135"/>
    </row>
    <row r="26">
      <c r="A26" s="135"/>
      <c r="B26" s="135"/>
      <c r="C26" s="135"/>
      <c r="D26" s="135"/>
      <c r="E26" s="135"/>
      <c r="F26" s="135"/>
      <c r="G26" s="135"/>
      <c r="H26" s="135"/>
    </row>
    <row r="27">
      <c r="A27" s="135"/>
      <c r="B27" s="135"/>
      <c r="C27" s="135"/>
      <c r="D27" s="135"/>
      <c r="E27" s="135"/>
      <c r="F27" s="135"/>
      <c r="G27" s="135"/>
      <c r="H27" s="135"/>
    </row>
    <row r="28">
      <c r="A28" s="135"/>
      <c r="B28" s="135"/>
      <c r="C28" s="135"/>
      <c r="D28" s="135"/>
      <c r="E28" s="135"/>
      <c r="F28" s="135"/>
      <c r="G28" s="135"/>
      <c r="H28" s="135"/>
    </row>
    <row r="29">
      <c r="A29" s="135"/>
      <c r="B29" s="135"/>
      <c r="C29" s="135"/>
      <c r="D29" s="135"/>
      <c r="E29" s="135"/>
      <c r="F29" s="135"/>
      <c r="G29" s="135"/>
      <c r="H29" s="135"/>
    </row>
    <row r="30">
      <c r="A30" s="135"/>
      <c r="B30" s="135"/>
      <c r="C30" s="135"/>
      <c r="D30" s="135"/>
      <c r="E30" s="135"/>
      <c r="F30" s="135"/>
      <c r="G30" s="135"/>
      <c r="H30" s="135"/>
    </row>
    <row r="31">
      <c r="A31" s="135"/>
      <c r="B31" s="135"/>
      <c r="C31" s="135"/>
      <c r="D31" s="135"/>
      <c r="E31" s="135"/>
      <c r="F31" s="135"/>
      <c r="G31" s="135"/>
      <c r="H31" s="135"/>
    </row>
    <row r="32">
      <c r="A32" s="135"/>
      <c r="B32" s="135"/>
      <c r="C32" s="135"/>
      <c r="D32" s="135"/>
      <c r="E32" s="135"/>
      <c r="F32" s="135"/>
      <c r="G32" s="135"/>
      <c r="H32" s="135"/>
    </row>
    <row r="33">
      <c r="A33" s="135"/>
      <c r="B33" s="135"/>
      <c r="C33" s="135"/>
      <c r="D33" s="135"/>
      <c r="E33" s="135"/>
      <c r="F33" s="135"/>
      <c r="G33" s="135"/>
      <c r="H33" s="135"/>
    </row>
    <row r="34">
      <c r="A34" s="135"/>
      <c r="B34" s="135"/>
      <c r="C34" s="135"/>
      <c r="D34" s="135"/>
      <c r="E34" s="135"/>
      <c r="F34" s="135"/>
      <c r="G34" s="135"/>
      <c r="H34" s="135"/>
    </row>
    <row r="35">
      <c r="A35" s="135"/>
      <c r="B35" s="135"/>
      <c r="C35" s="135"/>
      <c r="D35" s="135"/>
      <c r="E35" s="135"/>
      <c r="F35" s="135"/>
      <c r="G35" s="135"/>
      <c r="H35" s="135"/>
    </row>
    <row r="36">
      <c r="A36" s="135"/>
      <c r="B36" s="135"/>
      <c r="C36" s="135"/>
      <c r="D36" s="135"/>
      <c r="E36" s="135"/>
      <c r="F36" s="135"/>
      <c r="G36" s="135"/>
      <c r="H36" s="135"/>
    </row>
    <row r="37">
      <c r="A37" s="135"/>
      <c r="B37" s="135"/>
      <c r="C37" s="135"/>
      <c r="D37" s="135"/>
      <c r="E37" s="135"/>
      <c r="F37" s="135"/>
      <c r="G37" s="135"/>
      <c r="H37" s="135"/>
    </row>
    <row r="38">
      <c r="A38" s="135"/>
      <c r="B38" s="135"/>
      <c r="C38" s="135"/>
      <c r="D38" s="135"/>
      <c r="E38" s="135"/>
      <c r="F38" s="135"/>
      <c r="G38" s="135"/>
      <c r="H38" s="135"/>
    </row>
    <row r="39">
      <c r="A39" s="135"/>
      <c r="B39" s="135"/>
      <c r="C39" s="135"/>
      <c r="D39" s="135"/>
      <c r="E39" s="135"/>
      <c r="F39" s="135"/>
      <c r="G39" s="135"/>
      <c r="H39" s="135"/>
    </row>
    <row r="40">
      <c r="A40" s="135"/>
      <c r="B40" s="135"/>
      <c r="C40" s="135"/>
      <c r="D40" s="135"/>
      <c r="E40" s="135"/>
      <c r="F40" s="135"/>
      <c r="G40" s="135"/>
      <c r="H40" s="135"/>
    </row>
    <row r="41">
      <c r="A41" s="135"/>
      <c r="B41" s="135"/>
      <c r="C41" s="135"/>
      <c r="D41" s="135"/>
      <c r="E41" s="135"/>
      <c r="F41" s="135"/>
      <c r="G41" s="135"/>
      <c r="H41" s="135"/>
    </row>
    <row r="42">
      <c r="A42" s="135"/>
      <c r="B42" s="135"/>
      <c r="C42" s="135"/>
      <c r="D42" s="135"/>
      <c r="E42" s="135"/>
      <c r="F42" s="135"/>
      <c r="G42" s="135"/>
      <c r="H42" s="135"/>
    </row>
    <row r="43">
      <c r="A43" s="135"/>
      <c r="B43" s="135"/>
      <c r="C43" s="135"/>
      <c r="D43" s="135"/>
      <c r="E43" s="135"/>
      <c r="F43" s="135"/>
      <c r="G43" s="135"/>
      <c r="H43" s="135"/>
    </row>
    <row r="44">
      <c r="A44" s="135"/>
      <c r="B44" s="135"/>
      <c r="C44" s="135"/>
      <c r="D44" s="135"/>
      <c r="E44" s="135"/>
      <c r="F44" s="135"/>
      <c r="G44" s="135"/>
      <c r="H44" s="135"/>
    </row>
    <row r="45">
      <c r="A45" s="135"/>
      <c r="B45" s="135"/>
      <c r="C45" s="135"/>
      <c r="D45" s="135"/>
      <c r="E45" s="135"/>
      <c r="F45" s="135"/>
      <c r="G45" s="135"/>
      <c r="H45" s="135"/>
    </row>
    <row r="46">
      <c r="A46" s="135"/>
      <c r="B46" s="135"/>
      <c r="C46" s="135"/>
      <c r="D46" s="135"/>
      <c r="E46" s="135"/>
      <c r="F46" s="135"/>
      <c r="G46" s="135"/>
      <c r="H46" s="135"/>
    </row>
    <row r="47">
      <c r="A47" s="135"/>
      <c r="B47" s="135"/>
      <c r="C47" s="135"/>
      <c r="D47" s="135"/>
      <c r="E47" s="135"/>
      <c r="F47" s="135"/>
      <c r="G47" s="135"/>
      <c r="H47" s="135"/>
    </row>
    <row r="48">
      <c r="A48" s="135"/>
      <c r="B48" s="135"/>
      <c r="C48" s="135"/>
      <c r="D48" s="135"/>
      <c r="E48" s="135"/>
      <c r="F48" s="135"/>
      <c r="G48" s="135"/>
      <c r="H48" s="135"/>
    </row>
    <row r="49">
      <c r="A49" s="135"/>
      <c r="B49" s="135"/>
      <c r="C49" s="135"/>
      <c r="D49" s="135"/>
      <c r="E49" s="135"/>
      <c r="F49" s="135"/>
      <c r="G49" s="135"/>
      <c r="H49" s="135"/>
    </row>
    <row r="50">
      <c r="A50" s="135"/>
      <c r="B50" s="135"/>
      <c r="C50" s="135"/>
      <c r="D50" s="135"/>
      <c r="E50" s="135"/>
      <c r="F50" s="135"/>
      <c r="G50" s="135"/>
      <c r="H50" s="135"/>
    </row>
    <row r="51">
      <c r="A51" s="135"/>
      <c r="B51" s="135"/>
      <c r="C51" s="135"/>
      <c r="D51" s="135"/>
      <c r="E51" s="135"/>
      <c r="F51" s="135"/>
      <c r="G51" s="135"/>
      <c r="H51" s="135"/>
    </row>
    <row r="52">
      <c r="A52" s="135"/>
      <c r="B52" s="135"/>
      <c r="C52" s="135"/>
      <c r="D52" s="135"/>
      <c r="E52" s="135"/>
      <c r="F52" s="135"/>
      <c r="G52" s="135"/>
      <c r="H52" s="135"/>
    </row>
    <row r="53">
      <c r="A53" s="135"/>
      <c r="B53" s="135"/>
      <c r="C53" s="135"/>
      <c r="D53" s="135"/>
      <c r="E53" s="135"/>
      <c r="F53" s="135"/>
      <c r="G53" s="135"/>
      <c r="H53" s="135"/>
    </row>
    <row r="54">
      <c r="A54" s="135"/>
      <c r="B54" s="135"/>
      <c r="C54" s="135"/>
      <c r="D54" s="135"/>
      <c r="E54" s="135"/>
      <c r="F54" s="135"/>
      <c r="G54" s="135"/>
      <c r="H54" s="135"/>
    </row>
    <row r="55">
      <c r="A55" s="135"/>
      <c r="B55" s="135"/>
      <c r="C55" s="135"/>
      <c r="D55" s="135"/>
      <c r="E55" s="135"/>
      <c r="F55" s="135"/>
      <c r="G55" s="135"/>
      <c r="H55" s="135"/>
    </row>
    <row r="56">
      <c r="A56" s="135"/>
      <c r="B56" s="135"/>
      <c r="C56" s="135"/>
      <c r="D56" s="135"/>
      <c r="E56" s="135"/>
      <c r="F56" s="135"/>
      <c r="G56" s="135"/>
      <c r="H56" s="135"/>
    </row>
    <row r="57">
      <c r="A57" s="135"/>
      <c r="B57" s="135"/>
      <c r="C57" s="135"/>
      <c r="D57" s="135"/>
      <c r="E57" s="135"/>
      <c r="F57" s="135"/>
      <c r="G57" s="135"/>
      <c r="H57" s="135"/>
    </row>
    <row r="58">
      <c r="A58" s="135"/>
      <c r="B58" s="135"/>
      <c r="C58" s="135"/>
      <c r="D58" s="135"/>
      <c r="E58" s="135"/>
      <c r="F58" s="135"/>
      <c r="G58" s="135"/>
      <c r="H58" s="135"/>
    </row>
    <row r="59">
      <c r="A59" s="135"/>
      <c r="B59" s="135"/>
      <c r="C59" s="135"/>
      <c r="D59" s="135"/>
      <c r="E59" s="135"/>
      <c r="F59" s="135"/>
      <c r="G59" s="135"/>
      <c r="H59" s="135"/>
    </row>
    <row r="60">
      <c r="A60" s="135"/>
      <c r="B60" s="135"/>
      <c r="C60" s="135"/>
      <c r="D60" s="135"/>
      <c r="E60" s="135"/>
      <c r="F60" s="135"/>
      <c r="G60" s="135"/>
      <c r="H60" s="135"/>
    </row>
    <row r="61">
      <c r="A61" s="135"/>
      <c r="B61" s="135"/>
      <c r="C61" s="135"/>
      <c r="D61" s="135"/>
      <c r="E61" s="135"/>
      <c r="F61" s="135"/>
      <c r="G61" s="135"/>
      <c r="H61" s="135"/>
    </row>
    <row r="62">
      <c r="A62" s="135"/>
      <c r="B62" s="135"/>
      <c r="C62" s="135"/>
      <c r="D62" s="135"/>
      <c r="E62" s="135"/>
      <c r="F62" s="135"/>
      <c r="G62" s="135"/>
      <c r="H62" s="135"/>
    </row>
    <row r="63">
      <c r="A63" s="135"/>
      <c r="B63" s="135"/>
      <c r="C63" s="135"/>
      <c r="D63" s="135"/>
      <c r="E63" s="135"/>
      <c r="F63" s="135"/>
      <c r="G63" s="135"/>
      <c r="H63" s="135"/>
    </row>
    <row r="64">
      <c r="A64" s="135"/>
      <c r="B64" s="135"/>
      <c r="C64" s="135"/>
      <c r="D64" s="135"/>
      <c r="E64" s="135"/>
      <c r="F64" s="135"/>
      <c r="G64" s="135"/>
      <c r="H64" s="135"/>
    </row>
    <row r="65">
      <c r="A65" s="135"/>
      <c r="B65" s="135"/>
      <c r="C65" s="135"/>
      <c r="D65" s="135"/>
      <c r="E65" s="135"/>
      <c r="F65" s="135"/>
      <c r="G65" s="135"/>
      <c r="H65" s="135"/>
    </row>
    <row r="66">
      <c r="A66" s="135"/>
      <c r="B66" s="135"/>
      <c r="C66" s="135"/>
      <c r="D66" s="135"/>
      <c r="E66" s="135"/>
      <c r="F66" s="135"/>
      <c r="G66" s="135"/>
      <c r="H66" s="135"/>
    </row>
    <row r="67">
      <c r="A67" s="135"/>
      <c r="B67" s="135"/>
      <c r="C67" s="135"/>
      <c r="D67" s="135"/>
      <c r="E67" s="135"/>
      <c r="F67" s="135"/>
      <c r="G67" s="135"/>
      <c r="H67" s="135"/>
    </row>
    <row r="68">
      <c r="A68" s="135"/>
      <c r="B68" s="135"/>
      <c r="C68" s="135"/>
      <c r="D68" s="135"/>
      <c r="E68" s="135"/>
      <c r="F68" s="135"/>
      <c r="G68" s="135"/>
      <c r="H68" s="135"/>
    </row>
    <row r="69">
      <c r="A69" s="135"/>
      <c r="B69" s="135"/>
      <c r="C69" s="135"/>
      <c r="D69" s="135"/>
      <c r="E69" s="135"/>
      <c r="F69" s="135"/>
      <c r="G69" s="135"/>
      <c r="H69" s="135"/>
    </row>
    <row r="70">
      <c r="A70" s="135"/>
      <c r="B70" s="135"/>
      <c r="C70" s="135"/>
      <c r="D70" s="135"/>
      <c r="E70" s="135"/>
      <c r="F70" s="135"/>
      <c r="G70" s="135"/>
      <c r="H70" s="135"/>
    </row>
    <row r="71">
      <c r="A71" s="135"/>
      <c r="B71" s="135"/>
      <c r="C71" s="135"/>
      <c r="D71" s="135"/>
      <c r="E71" s="135"/>
      <c r="F71" s="135"/>
      <c r="G71" s="135"/>
      <c r="H71" s="135"/>
    </row>
    <row r="72">
      <c r="A72" s="135"/>
      <c r="B72" s="135"/>
      <c r="C72" s="135"/>
      <c r="D72" s="135"/>
      <c r="E72" s="135"/>
      <c r="F72" s="135"/>
      <c r="G72" s="135"/>
      <c r="H72" s="135"/>
    </row>
    <row r="73">
      <c r="A73" s="135"/>
      <c r="B73" s="135"/>
      <c r="C73" s="135"/>
      <c r="D73" s="135"/>
      <c r="E73" s="135"/>
      <c r="F73" s="135"/>
      <c r="G73" s="135"/>
      <c r="H73" s="135"/>
    </row>
    <row r="74">
      <c r="A74" s="135"/>
      <c r="B74" s="135"/>
      <c r="C74" s="135"/>
      <c r="D74" s="135"/>
      <c r="E74" s="135"/>
      <c r="F74" s="135"/>
      <c r="G74" s="135"/>
      <c r="H74" s="135"/>
    </row>
    <row r="75">
      <c r="A75" s="135"/>
      <c r="B75" s="135"/>
      <c r="C75" s="135"/>
      <c r="D75" s="135"/>
      <c r="E75" s="135"/>
      <c r="F75" s="135"/>
      <c r="G75" s="135"/>
      <c r="H75" s="135"/>
    </row>
    <row r="76">
      <c r="A76" s="135"/>
      <c r="B76" s="135"/>
      <c r="C76" s="135"/>
      <c r="D76" s="135"/>
      <c r="E76" s="135"/>
      <c r="F76" s="135"/>
      <c r="G76" s="135"/>
      <c r="H76" s="135"/>
    </row>
    <row r="77">
      <c r="A77" s="135"/>
      <c r="B77" s="135"/>
      <c r="C77" s="135"/>
      <c r="D77" s="135"/>
      <c r="E77" s="135"/>
      <c r="F77" s="135"/>
      <c r="G77" s="135"/>
      <c r="H77" s="135"/>
    </row>
    <row r="78">
      <c r="A78" s="135"/>
      <c r="B78" s="135"/>
      <c r="C78" s="135"/>
      <c r="D78" s="135"/>
      <c r="E78" s="135"/>
      <c r="F78" s="135"/>
      <c r="G78" s="135"/>
      <c r="H78" s="135"/>
    </row>
    <row r="79">
      <c r="A79" s="135"/>
      <c r="B79" s="135"/>
      <c r="C79" s="135"/>
      <c r="D79" s="135"/>
      <c r="E79" s="135"/>
      <c r="F79" s="135"/>
      <c r="G79" s="135"/>
      <c r="H79" s="135"/>
    </row>
    <row r="80">
      <c r="A80" s="135"/>
      <c r="B80" s="135"/>
      <c r="C80" s="135"/>
      <c r="D80" s="135"/>
      <c r="E80" s="135"/>
      <c r="F80" s="135"/>
      <c r="G80" s="135"/>
      <c r="H80" s="135"/>
    </row>
    <row r="81">
      <c r="A81" s="135"/>
      <c r="B81" s="135"/>
      <c r="C81" s="135"/>
      <c r="D81" s="135"/>
      <c r="E81" s="135"/>
      <c r="F81" s="135"/>
      <c r="G81" s="135"/>
      <c r="H81" s="135"/>
    </row>
    <row r="82">
      <c r="A82" s="135"/>
      <c r="B82" s="135"/>
      <c r="C82" s="135"/>
      <c r="D82" s="135"/>
      <c r="E82" s="135"/>
      <c r="F82" s="135"/>
      <c r="G82" s="135"/>
      <c r="H82" s="135"/>
    </row>
    <row r="83">
      <c r="A83" s="135"/>
      <c r="B83" s="135"/>
      <c r="C83" s="135"/>
      <c r="D83" s="135"/>
      <c r="E83" s="135"/>
      <c r="F83" s="135"/>
      <c r="G83" s="135"/>
      <c r="H83" s="135"/>
    </row>
    <row r="84">
      <c r="A84" s="135"/>
      <c r="B84" s="135"/>
      <c r="C84" s="135"/>
      <c r="D84" s="135"/>
      <c r="E84" s="135"/>
      <c r="F84" s="135"/>
      <c r="G84" s="135"/>
      <c r="H84" s="135"/>
    </row>
    <row r="85">
      <c r="A85" s="135"/>
      <c r="B85" s="135"/>
      <c r="C85" s="135"/>
      <c r="D85" s="135"/>
      <c r="E85" s="135"/>
      <c r="F85" s="135"/>
      <c r="G85" s="135"/>
      <c r="H85" s="135"/>
    </row>
    <row r="86">
      <c r="A86" s="135"/>
      <c r="B86" s="135"/>
      <c r="C86" s="135"/>
      <c r="D86" s="135"/>
      <c r="E86" s="135"/>
      <c r="F86" s="135"/>
      <c r="G86" s="135"/>
      <c r="H86" s="135"/>
    </row>
    <row r="87">
      <c r="A87" s="135"/>
      <c r="B87" s="135"/>
      <c r="C87" s="135"/>
      <c r="D87" s="135"/>
      <c r="E87" s="135"/>
      <c r="F87" s="135"/>
      <c r="G87" s="135"/>
      <c r="H87" s="135"/>
    </row>
    <row r="88">
      <c r="A88" s="135"/>
      <c r="B88" s="135"/>
      <c r="C88" s="135"/>
      <c r="D88" s="135"/>
      <c r="E88" s="135"/>
      <c r="F88" s="135"/>
      <c r="G88" s="135"/>
      <c r="H88" s="135"/>
    </row>
    <row r="89">
      <c r="A89" s="135"/>
      <c r="B89" s="135"/>
      <c r="C89" s="135"/>
      <c r="D89" s="135"/>
      <c r="E89" s="135"/>
      <c r="F89" s="135"/>
      <c r="G89" s="135"/>
      <c r="H89" s="135"/>
    </row>
    <row r="90">
      <c r="A90" s="135"/>
      <c r="B90" s="135"/>
      <c r="C90" s="135"/>
      <c r="D90" s="135"/>
      <c r="E90" s="135"/>
      <c r="F90" s="135"/>
      <c r="G90" s="135"/>
      <c r="H90" s="135"/>
    </row>
    <row r="91">
      <c r="A91" s="135"/>
      <c r="B91" s="135"/>
      <c r="C91" s="135"/>
      <c r="D91" s="135"/>
      <c r="E91" s="135"/>
      <c r="F91" s="135"/>
      <c r="G91" s="135"/>
      <c r="H91" s="135"/>
    </row>
    <row r="92">
      <c r="A92" s="135"/>
      <c r="B92" s="135"/>
      <c r="C92" s="135"/>
      <c r="D92" s="135"/>
      <c r="E92" s="135"/>
      <c r="F92" s="135"/>
      <c r="G92" s="135"/>
      <c r="H92" s="135"/>
    </row>
    <row r="93">
      <c r="A93" s="135"/>
      <c r="B93" s="135"/>
      <c r="C93" s="135"/>
      <c r="D93" s="135"/>
      <c r="E93" s="135"/>
      <c r="F93" s="135"/>
      <c r="G93" s="135"/>
      <c r="H93" s="135"/>
    </row>
    <row r="94">
      <c r="A94" s="135"/>
      <c r="B94" s="135"/>
      <c r="C94" s="135"/>
      <c r="D94" s="135"/>
      <c r="E94" s="135"/>
      <c r="F94" s="135"/>
      <c r="G94" s="135"/>
      <c r="H94" s="135"/>
    </row>
    <row r="95">
      <c r="A95" s="135"/>
      <c r="B95" s="135"/>
      <c r="C95" s="135"/>
      <c r="D95" s="135"/>
      <c r="E95" s="135"/>
      <c r="F95" s="135"/>
      <c r="G95" s="135"/>
      <c r="H95" s="135"/>
    </row>
    <row r="96">
      <c r="A96" s="135"/>
      <c r="B96" s="135"/>
      <c r="C96" s="135"/>
      <c r="D96" s="135"/>
      <c r="E96" s="135"/>
      <c r="F96" s="135"/>
      <c r="G96" s="135"/>
      <c r="H96" s="135"/>
    </row>
    <row r="97">
      <c r="A97" s="135"/>
      <c r="B97" s="135"/>
      <c r="C97" s="135"/>
      <c r="D97" s="135"/>
      <c r="E97" s="135"/>
      <c r="F97" s="135"/>
      <c r="G97" s="135"/>
      <c r="H97" s="135"/>
    </row>
    <row r="98">
      <c r="A98" s="135"/>
      <c r="B98" s="135"/>
      <c r="C98" s="135"/>
      <c r="D98" s="135"/>
      <c r="E98" s="135"/>
      <c r="F98" s="135"/>
      <c r="G98" s="135"/>
      <c r="H98" s="135"/>
    </row>
    <row r="99">
      <c r="A99" s="135"/>
      <c r="B99" s="135"/>
      <c r="C99" s="135"/>
      <c r="D99" s="135"/>
      <c r="E99" s="135"/>
      <c r="F99" s="135"/>
      <c r="G99" s="135"/>
      <c r="H99" s="135"/>
    </row>
    <row r="100">
      <c r="A100" s="135"/>
      <c r="B100" s="135"/>
      <c r="C100" s="135"/>
      <c r="D100" s="135"/>
      <c r="E100" s="135"/>
      <c r="F100" s="135"/>
      <c r="G100" s="135"/>
      <c r="H100" s="135"/>
    </row>
    <row r="101">
      <c r="A101" s="135"/>
      <c r="B101" s="135"/>
      <c r="C101" s="135"/>
      <c r="D101" s="135"/>
      <c r="E101" s="135"/>
      <c r="F101" s="135"/>
      <c r="G101" s="135"/>
      <c r="H101" s="135"/>
    </row>
    <row r="102">
      <c r="A102" s="135"/>
      <c r="B102" s="135"/>
      <c r="C102" s="135"/>
      <c r="D102" s="135"/>
      <c r="E102" s="135"/>
      <c r="F102" s="135"/>
      <c r="G102" s="135"/>
      <c r="H102" s="135"/>
    </row>
    <row r="103">
      <c r="A103" s="135"/>
      <c r="B103" s="135"/>
      <c r="C103" s="135"/>
      <c r="D103" s="135"/>
      <c r="E103" s="135"/>
      <c r="F103" s="135"/>
      <c r="G103" s="135"/>
      <c r="H103" s="135"/>
    </row>
    <row r="104">
      <c r="A104" s="135"/>
      <c r="B104" s="135"/>
      <c r="C104" s="135"/>
      <c r="D104" s="135"/>
      <c r="E104" s="135"/>
      <c r="F104" s="135"/>
      <c r="G104" s="135"/>
      <c r="H104" s="135"/>
    </row>
    <row r="105">
      <c r="A105" s="135"/>
      <c r="B105" s="135"/>
      <c r="C105" s="135"/>
      <c r="D105" s="135"/>
      <c r="E105" s="135"/>
      <c r="F105" s="135"/>
      <c r="G105" s="135"/>
      <c r="H105" s="135"/>
    </row>
    <row r="106">
      <c r="A106" s="135"/>
      <c r="B106" s="135"/>
      <c r="C106" s="135"/>
      <c r="D106" s="135"/>
      <c r="E106" s="135"/>
      <c r="F106" s="135"/>
      <c r="G106" s="135"/>
      <c r="H106" s="135"/>
    </row>
    <row r="107">
      <c r="A107" s="135"/>
      <c r="B107" s="135"/>
      <c r="C107" s="135"/>
      <c r="D107" s="135"/>
      <c r="E107" s="135"/>
      <c r="F107" s="135"/>
      <c r="G107" s="135"/>
      <c r="H107" s="135"/>
    </row>
    <row r="108">
      <c r="A108" s="135"/>
      <c r="B108" s="135"/>
      <c r="C108" s="135"/>
      <c r="D108" s="135"/>
      <c r="E108" s="135"/>
      <c r="F108" s="135"/>
      <c r="G108" s="135"/>
      <c r="H108" s="135"/>
    </row>
    <row r="109">
      <c r="A109" s="135"/>
      <c r="B109" s="135"/>
      <c r="C109" s="135"/>
      <c r="D109" s="135"/>
      <c r="E109" s="135"/>
      <c r="F109" s="135"/>
      <c r="G109" s="135"/>
      <c r="H109" s="135"/>
    </row>
    <row r="110">
      <c r="A110" s="135"/>
      <c r="B110" s="135"/>
      <c r="C110" s="135"/>
      <c r="D110" s="135"/>
      <c r="E110" s="135"/>
      <c r="F110" s="135"/>
      <c r="G110" s="135"/>
      <c r="H110" s="135"/>
    </row>
    <row r="111">
      <c r="A111" s="135"/>
      <c r="B111" s="135"/>
      <c r="C111" s="135"/>
      <c r="D111" s="135"/>
      <c r="E111" s="135"/>
      <c r="F111" s="135"/>
      <c r="G111" s="135"/>
      <c r="H111" s="135"/>
    </row>
    <row r="112">
      <c r="A112" s="135"/>
      <c r="B112" s="135"/>
      <c r="C112" s="135"/>
      <c r="D112" s="135"/>
      <c r="E112" s="135"/>
      <c r="F112" s="135"/>
      <c r="G112" s="135"/>
      <c r="H112" s="135"/>
    </row>
    <row r="113">
      <c r="A113" s="135"/>
      <c r="B113" s="135"/>
      <c r="C113" s="135"/>
      <c r="D113" s="135"/>
      <c r="E113" s="135"/>
      <c r="F113" s="135"/>
      <c r="G113" s="135"/>
      <c r="H113" s="135"/>
    </row>
    <row r="114">
      <c r="A114" s="135"/>
      <c r="B114" s="135"/>
      <c r="C114" s="135"/>
      <c r="D114" s="135"/>
      <c r="E114" s="135"/>
      <c r="F114" s="135"/>
      <c r="G114" s="135"/>
      <c r="H114" s="135"/>
    </row>
    <row r="115">
      <c r="A115" s="135"/>
      <c r="B115" s="135"/>
      <c r="C115" s="135"/>
      <c r="D115" s="135"/>
      <c r="E115" s="135"/>
      <c r="F115" s="135"/>
      <c r="G115" s="135"/>
      <c r="H115" s="135"/>
    </row>
    <row r="116">
      <c r="A116" s="135"/>
      <c r="B116" s="135"/>
      <c r="C116" s="135"/>
      <c r="D116" s="135"/>
      <c r="E116" s="135"/>
      <c r="F116" s="135"/>
      <c r="G116" s="135"/>
      <c r="H116" s="135"/>
    </row>
    <row r="117">
      <c r="A117" s="135"/>
      <c r="B117" s="135"/>
      <c r="C117" s="135"/>
      <c r="D117" s="135"/>
      <c r="E117" s="135"/>
      <c r="F117" s="135"/>
      <c r="G117" s="135"/>
      <c r="H117" s="135"/>
    </row>
    <row r="118">
      <c r="A118" s="135"/>
      <c r="B118" s="135"/>
      <c r="C118" s="135"/>
      <c r="D118" s="135"/>
      <c r="E118" s="135"/>
      <c r="F118" s="135"/>
      <c r="G118" s="135"/>
      <c r="H118" s="135"/>
    </row>
    <row r="119">
      <c r="A119" s="135"/>
      <c r="B119" s="135"/>
      <c r="C119" s="135"/>
      <c r="D119" s="135"/>
      <c r="E119" s="135"/>
      <c r="F119" s="135"/>
      <c r="G119" s="135"/>
      <c r="H119" s="135"/>
    </row>
    <row r="120">
      <c r="A120" s="135"/>
      <c r="B120" s="135"/>
      <c r="C120" s="135"/>
      <c r="D120" s="135"/>
      <c r="E120" s="135"/>
      <c r="F120" s="135"/>
      <c r="G120" s="135"/>
      <c r="H120" s="135"/>
    </row>
    <row r="121">
      <c r="A121" s="135"/>
      <c r="B121" s="135"/>
      <c r="C121" s="135"/>
      <c r="D121" s="135"/>
      <c r="E121" s="135"/>
      <c r="F121" s="135"/>
      <c r="G121" s="135"/>
      <c r="H121" s="135"/>
    </row>
    <row r="122">
      <c r="A122" s="135"/>
      <c r="B122" s="135"/>
      <c r="C122" s="135"/>
      <c r="D122" s="135"/>
      <c r="E122" s="135"/>
      <c r="F122" s="135"/>
      <c r="G122" s="135"/>
      <c r="H122" s="135"/>
    </row>
    <row r="123">
      <c r="A123" s="135"/>
      <c r="B123" s="135"/>
      <c r="C123" s="135"/>
      <c r="D123" s="135"/>
      <c r="E123" s="135"/>
      <c r="F123" s="135"/>
      <c r="G123" s="135"/>
      <c r="H123" s="135"/>
    </row>
    <row r="124">
      <c r="A124" s="135"/>
      <c r="B124" s="135"/>
      <c r="C124" s="135"/>
      <c r="D124" s="135"/>
      <c r="E124" s="135"/>
      <c r="F124" s="135"/>
      <c r="G124" s="135"/>
      <c r="H124" s="135"/>
    </row>
    <row r="125">
      <c r="A125" s="135"/>
      <c r="B125" s="135"/>
      <c r="C125" s="135"/>
      <c r="D125" s="135"/>
      <c r="E125" s="135"/>
      <c r="F125" s="135"/>
      <c r="G125" s="135"/>
      <c r="H125" s="135"/>
    </row>
    <row r="126">
      <c r="A126" s="135"/>
      <c r="B126" s="135"/>
      <c r="C126" s="135"/>
      <c r="D126" s="135"/>
      <c r="E126" s="135"/>
      <c r="F126" s="135"/>
      <c r="G126" s="135"/>
      <c r="H126" s="135"/>
    </row>
    <row r="127">
      <c r="A127" s="135"/>
      <c r="B127" s="135"/>
      <c r="C127" s="135"/>
      <c r="D127" s="135"/>
      <c r="E127" s="135"/>
      <c r="F127" s="135"/>
      <c r="G127" s="135"/>
      <c r="H127" s="135"/>
    </row>
    <row r="128">
      <c r="A128" s="135"/>
      <c r="B128" s="135"/>
      <c r="C128" s="135"/>
      <c r="D128" s="135"/>
      <c r="E128" s="135"/>
      <c r="F128" s="135"/>
      <c r="G128" s="135"/>
      <c r="H128" s="135"/>
    </row>
    <row r="129">
      <c r="A129" s="135"/>
      <c r="B129" s="135"/>
      <c r="C129" s="135"/>
      <c r="D129" s="135"/>
      <c r="E129" s="135"/>
      <c r="F129" s="135"/>
      <c r="G129" s="135"/>
      <c r="H129" s="135"/>
    </row>
    <row r="130">
      <c r="A130" s="135"/>
      <c r="B130" s="135"/>
      <c r="C130" s="135"/>
      <c r="D130" s="135"/>
      <c r="E130" s="135"/>
      <c r="F130" s="135"/>
      <c r="G130" s="135"/>
      <c r="H130" s="135"/>
    </row>
    <row r="131">
      <c r="A131" s="135"/>
      <c r="B131" s="135"/>
      <c r="C131" s="135"/>
      <c r="D131" s="135"/>
      <c r="E131" s="135"/>
      <c r="F131" s="135"/>
      <c r="G131" s="135"/>
      <c r="H131" s="135"/>
    </row>
    <row r="132">
      <c r="A132" s="135"/>
      <c r="B132" s="135"/>
      <c r="C132" s="135"/>
      <c r="D132" s="135"/>
      <c r="E132" s="135"/>
      <c r="F132" s="135"/>
      <c r="G132" s="135"/>
      <c r="H132" s="135"/>
    </row>
    <row r="133">
      <c r="A133" s="135"/>
      <c r="B133" s="135"/>
      <c r="C133" s="135"/>
      <c r="D133" s="135"/>
      <c r="E133" s="135"/>
      <c r="F133" s="135"/>
      <c r="G133" s="135"/>
      <c r="H133" s="135"/>
    </row>
    <row r="134">
      <c r="A134" s="135"/>
      <c r="B134" s="135"/>
      <c r="C134" s="135"/>
      <c r="D134" s="135"/>
      <c r="E134" s="135"/>
      <c r="F134" s="135"/>
      <c r="G134" s="135"/>
      <c r="H134" s="135"/>
    </row>
    <row r="135">
      <c r="A135" s="135"/>
      <c r="B135" s="135"/>
      <c r="C135" s="135"/>
      <c r="D135" s="135"/>
      <c r="E135" s="135"/>
      <c r="F135" s="135"/>
      <c r="G135" s="135"/>
      <c r="H135" s="135"/>
    </row>
    <row r="136">
      <c r="A136" s="135"/>
      <c r="B136" s="135"/>
      <c r="C136" s="135"/>
      <c r="D136" s="135"/>
      <c r="E136" s="135"/>
      <c r="F136" s="135"/>
      <c r="G136" s="135"/>
      <c r="H136" s="135"/>
    </row>
    <row r="137">
      <c r="A137" s="135"/>
      <c r="B137" s="135"/>
      <c r="C137" s="135"/>
      <c r="D137" s="135"/>
      <c r="E137" s="135"/>
      <c r="F137" s="135"/>
      <c r="G137" s="135"/>
      <c r="H137" s="135"/>
    </row>
    <row r="138">
      <c r="A138" s="135"/>
      <c r="B138" s="135"/>
      <c r="C138" s="135"/>
      <c r="D138" s="135"/>
      <c r="E138" s="135"/>
      <c r="F138" s="135"/>
      <c r="G138" s="135"/>
      <c r="H138" s="135"/>
    </row>
    <row r="139">
      <c r="A139" s="135"/>
      <c r="B139" s="135"/>
      <c r="C139" s="135"/>
      <c r="D139" s="135"/>
      <c r="E139" s="135"/>
      <c r="F139" s="135"/>
      <c r="G139" s="135"/>
      <c r="H139" s="135"/>
    </row>
    <row r="140">
      <c r="A140" s="135"/>
      <c r="B140" s="135"/>
      <c r="C140" s="135"/>
      <c r="D140" s="135"/>
      <c r="E140" s="135"/>
      <c r="F140" s="135"/>
      <c r="G140" s="135"/>
      <c r="H140" s="135"/>
    </row>
    <row r="141">
      <c r="A141" s="135"/>
      <c r="B141" s="135"/>
      <c r="C141" s="135"/>
      <c r="D141" s="135"/>
      <c r="E141" s="135"/>
      <c r="F141" s="135"/>
      <c r="G141" s="135"/>
      <c r="H141" s="135"/>
    </row>
    <row r="142">
      <c r="A142" s="135"/>
      <c r="B142" s="135"/>
      <c r="C142" s="135"/>
      <c r="D142" s="135"/>
      <c r="E142" s="135"/>
      <c r="F142" s="135"/>
      <c r="G142" s="135"/>
      <c r="H142" s="135"/>
    </row>
    <row r="143">
      <c r="A143" s="135"/>
      <c r="B143" s="135"/>
      <c r="C143" s="135"/>
      <c r="D143" s="135"/>
      <c r="E143" s="135"/>
      <c r="F143" s="135"/>
      <c r="G143" s="135"/>
      <c r="H143" s="135"/>
    </row>
    <row r="144">
      <c r="A144" s="135"/>
      <c r="B144" s="135"/>
      <c r="C144" s="135"/>
      <c r="D144" s="135"/>
      <c r="E144" s="135"/>
      <c r="F144" s="135"/>
      <c r="G144" s="135"/>
      <c r="H144" s="135"/>
    </row>
    <row r="145">
      <c r="A145" s="135"/>
      <c r="B145" s="135"/>
      <c r="C145" s="135"/>
      <c r="D145" s="135"/>
      <c r="E145" s="135"/>
      <c r="F145" s="135"/>
      <c r="G145" s="135"/>
      <c r="H145" s="135"/>
    </row>
    <row r="146">
      <c r="A146" s="135"/>
      <c r="B146" s="135"/>
      <c r="C146" s="135"/>
      <c r="D146" s="135"/>
      <c r="E146" s="135"/>
      <c r="F146" s="135"/>
      <c r="G146" s="135"/>
      <c r="H146" s="135"/>
    </row>
    <row r="147">
      <c r="A147" s="135"/>
      <c r="B147" s="135"/>
      <c r="C147" s="135"/>
      <c r="D147" s="135"/>
      <c r="E147" s="135"/>
      <c r="F147" s="135"/>
      <c r="G147" s="135"/>
      <c r="H147" s="135"/>
    </row>
    <row r="148">
      <c r="A148" s="135"/>
      <c r="B148" s="135"/>
      <c r="C148" s="135"/>
      <c r="D148" s="135"/>
      <c r="E148" s="135"/>
      <c r="F148" s="135"/>
      <c r="G148" s="135"/>
      <c r="H148" s="135"/>
    </row>
    <row r="149">
      <c r="A149" s="135"/>
      <c r="B149" s="135"/>
      <c r="C149" s="135"/>
      <c r="D149" s="135"/>
      <c r="E149" s="135"/>
      <c r="F149" s="135"/>
      <c r="G149" s="135"/>
      <c r="H149" s="135"/>
    </row>
    <row r="150">
      <c r="A150" s="135"/>
      <c r="B150" s="135"/>
      <c r="C150" s="135"/>
      <c r="D150" s="135"/>
      <c r="E150" s="135"/>
      <c r="F150" s="135"/>
      <c r="G150" s="135"/>
      <c r="H150" s="135"/>
    </row>
    <row r="151">
      <c r="A151" s="135"/>
      <c r="B151" s="135"/>
      <c r="C151" s="135"/>
      <c r="D151" s="135"/>
      <c r="E151" s="135"/>
      <c r="F151" s="135"/>
      <c r="G151" s="135"/>
      <c r="H151" s="135"/>
    </row>
    <row r="152">
      <c r="A152" s="135"/>
      <c r="B152" s="135"/>
      <c r="C152" s="135"/>
      <c r="D152" s="135"/>
      <c r="E152" s="135"/>
      <c r="F152" s="135"/>
      <c r="G152" s="135"/>
      <c r="H152" s="135"/>
    </row>
    <row r="153">
      <c r="A153" s="135"/>
      <c r="B153" s="135"/>
      <c r="C153" s="135"/>
      <c r="D153" s="135"/>
      <c r="E153" s="135"/>
      <c r="F153" s="135"/>
      <c r="G153" s="135"/>
      <c r="H153" s="135"/>
    </row>
    <row r="154">
      <c r="A154" s="135"/>
      <c r="B154" s="135"/>
      <c r="C154" s="135"/>
      <c r="D154" s="135"/>
      <c r="E154" s="135"/>
      <c r="F154" s="135"/>
      <c r="G154" s="135"/>
      <c r="H154" s="135"/>
    </row>
    <row r="155">
      <c r="A155" s="135"/>
      <c r="B155" s="135"/>
      <c r="C155" s="135"/>
      <c r="D155" s="135"/>
      <c r="E155" s="135"/>
      <c r="F155" s="135"/>
      <c r="G155" s="135"/>
      <c r="H155" s="135"/>
    </row>
    <row r="156">
      <c r="A156" s="135"/>
      <c r="B156" s="135"/>
      <c r="C156" s="135"/>
      <c r="D156" s="135"/>
      <c r="E156" s="135"/>
      <c r="F156" s="135"/>
      <c r="G156" s="135"/>
      <c r="H156" s="135"/>
    </row>
    <row r="157">
      <c r="A157" s="135"/>
      <c r="B157" s="135"/>
      <c r="C157" s="135"/>
      <c r="D157" s="135"/>
      <c r="E157" s="135"/>
      <c r="F157" s="135"/>
      <c r="G157" s="135"/>
      <c r="H157" s="135"/>
    </row>
    <row r="158">
      <c r="A158" s="135"/>
      <c r="B158" s="135"/>
      <c r="C158" s="135"/>
      <c r="D158" s="135"/>
      <c r="E158" s="135"/>
      <c r="F158" s="135"/>
      <c r="G158" s="135"/>
      <c r="H158" s="135"/>
    </row>
    <row r="159">
      <c r="A159" s="135"/>
      <c r="B159" s="135"/>
      <c r="C159" s="135"/>
      <c r="D159" s="135"/>
      <c r="E159" s="135"/>
      <c r="F159" s="135"/>
      <c r="G159" s="135"/>
      <c r="H159" s="135"/>
    </row>
    <row r="160">
      <c r="A160" s="135"/>
      <c r="B160" s="135"/>
      <c r="C160" s="135"/>
      <c r="D160" s="135"/>
      <c r="E160" s="135"/>
      <c r="F160" s="135"/>
      <c r="G160" s="135"/>
      <c r="H160" s="135"/>
    </row>
    <row r="161">
      <c r="A161" s="135"/>
      <c r="B161" s="135"/>
      <c r="C161" s="135"/>
      <c r="D161" s="135"/>
      <c r="E161" s="135"/>
      <c r="F161" s="135"/>
      <c r="G161" s="135"/>
      <c r="H161" s="135"/>
    </row>
    <row r="162">
      <c r="A162" s="135"/>
      <c r="B162" s="135"/>
      <c r="C162" s="135"/>
      <c r="D162" s="135"/>
      <c r="E162" s="135"/>
      <c r="F162" s="135"/>
      <c r="G162" s="135"/>
      <c r="H162" s="135"/>
    </row>
    <row r="163">
      <c r="A163" s="135"/>
      <c r="B163" s="135"/>
      <c r="C163" s="135"/>
      <c r="D163" s="135"/>
      <c r="E163" s="135"/>
      <c r="F163" s="135"/>
      <c r="G163" s="135"/>
      <c r="H163" s="135"/>
    </row>
    <row r="164">
      <c r="A164" s="135"/>
      <c r="B164" s="135"/>
      <c r="C164" s="135"/>
      <c r="D164" s="135"/>
      <c r="E164" s="135"/>
      <c r="F164" s="135"/>
      <c r="G164" s="135"/>
      <c r="H164" s="135"/>
    </row>
    <row r="165">
      <c r="A165" s="135"/>
      <c r="B165" s="135"/>
      <c r="C165" s="135"/>
      <c r="D165" s="135"/>
      <c r="E165" s="135"/>
      <c r="F165" s="135"/>
      <c r="G165" s="135"/>
      <c r="H165" s="135"/>
    </row>
    <row r="166">
      <c r="A166" s="135"/>
      <c r="B166" s="135"/>
      <c r="C166" s="135"/>
      <c r="D166" s="135"/>
      <c r="E166" s="135"/>
      <c r="F166" s="135"/>
      <c r="G166" s="135"/>
      <c r="H166" s="135"/>
    </row>
    <row r="167">
      <c r="A167" s="135"/>
      <c r="B167" s="135"/>
      <c r="C167" s="135"/>
      <c r="D167" s="135"/>
      <c r="E167" s="135"/>
      <c r="F167" s="135"/>
      <c r="G167" s="135"/>
      <c r="H167" s="135"/>
    </row>
    <row r="168">
      <c r="A168" s="135"/>
      <c r="B168" s="135"/>
      <c r="C168" s="135"/>
      <c r="D168" s="135"/>
      <c r="E168" s="135"/>
      <c r="F168" s="135"/>
      <c r="G168" s="135"/>
      <c r="H168" s="135"/>
    </row>
    <row r="169">
      <c r="A169" s="135"/>
      <c r="B169" s="135"/>
      <c r="C169" s="135"/>
      <c r="D169" s="135"/>
      <c r="E169" s="135"/>
      <c r="F169" s="135"/>
      <c r="G169" s="135"/>
      <c r="H169" s="135"/>
    </row>
    <row r="170">
      <c r="A170" s="135"/>
      <c r="B170" s="135"/>
      <c r="C170" s="135"/>
      <c r="D170" s="135"/>
      <c r="E170" s="135"/>
      <c r="F170" s="135"/>
      <c r="G170" s="135"/>
      <c r="H170" s="135"/>
    </row>
    <row r="171">
      <c r="A171" s="135"/>
      <c r="B171" s="135"/>
      <c r="C171" s="135"/>
      <c r="D171" s="135"/>
      <c r="E171" s="135"/>
      <c r="F171" s="135"/>
      <c r="G171" s="135"/>
      <c r="H171" s="135"/>
    </row>
    <row r="172">
      <c r="A172" s="135"/>
      <c r="B172" s="135"/>
      <c r="C172" s="135"/>
      <c r="D172" s="135"/>
      <c r="E172" s="135"/>
      <c r="F172" s="135"/>
      <c r="G172" s="135"/>
      <c r="H172" s="135"/>
    </row>
    <row r="173">
      <c r="A173" s="135"/>
      <c r="B173" s="135"/>
      <c r="C173" s="135"/>
      <c r="D173" s="135"/>
      <c r="E173" s="135"/>
      <c r="F173" s="135"/>
      <c r="G173" s="135"/>
      <c r="H173" s="135"/>
    </row>
    <row r="174">
      <c r="A174" s="135"/>
      <c r="B174" s="135"/>
      <c r="C174" s="135"/>
      <c r="D174" s="135"/>
      <c r="E174" s="135"/>
      <c r="F174" s="135"/>
      <c r="G174" s="135"/>
      <c r="H174" s="135"/>
    </row>
    <row r="175">
      <c r="A175" s="135"/>
      <c r="B175" s="135"/>
      <c r="C175" s="135"/>
      <c r="D175" s="135"/>
      <c r="E175" s="135"/>
      <c r="F175" s="135"/>
      <c r="G175" s="135"/>
      <c r="H175" s="135"/>
    </row>
    <row r="176">
      <c r="A176" s="135"/>
      <c r="B176" s="135"/>
      <c r="C176" s="135"/>
      <c r="D176" s="135"/>
      <c r="E176" s="135"/>
      <c r="F176" s="135"/>
      <c r="G176" s="135"/>
      <c r="H176" s="135"/>
    </row>
    <row r="177">
      <c r="A177" s="135"/>
      <c r="B177" s="135"/>
      <c r="C177" s="135"/>
      <c r="D177" s="135"/>
      <c r="E177" s="135"/>
      <c r="F177" s="135"/>
      <c r="G177" s="135"/>
      <c r="H177" s="135"/>
    </row>
    <row r="178">
      <c r="A178" s="135"/>
      <c r="B178" s="135"/>
      <c r="C178" s="135"/>
      <c r="D178" s="135"/>
      <c r="E178" s="135"/>
      <c r="F178" s="135"/>
      <c r="G178" s="135"/>
      <c r="H178" s="135"/>
    </row>
    <row r="179">
      <c r="A179" s="135"/>
      <c r="B179" s="135"/>
      <c r="C179" s="135"/>
      <c r="D179" s="135"/>
      <c r="E179" s="135"/>
      <c r="F179" s="135"/>
      <c r="G179" s="135"/>
      <c r="H179" s="135"/>
    </row>
    <row r="180">
      <c r="A180" s="135"/>
      <c r="B180" s="135"/>
      <c r="C180" s="135"/>
      <c r="D180" s="135"/>
      <c r="E180" s="135"/>
      <c r="F180" s="135"/>
      <c r="G180" s="135"/>
      <c r="H180" s="135"/>
    </row>
    <row r="181">
      <c r="A181" s="135"/>
      <c r="B181" s="135"/>
      <c r="C181" s="135"/>
      <c r="D181" s="135"/>
      <c r="E181" s="135"/>
      <c r="F181" s="135"/>
      <c r="G181" s="135"/>
      <c r="H181" s="135"/>
    </row>
    <row r="182">
      <c r="A182" s="135"/>
      <c r="B182" s="135"/>
      <c r="C182" s="135"/>
      <c r="D182" s="135"/>
      <c r="E182" s="135"/>
      <c r="F182" s="135"/>
      <c r="G182" s="135"/>
      <c r="H182" s="135"/>
    </row>
    <row r="183">
      <c r="A183" s="135"/>
      <c r="B183" s="135"/>
      <c r="C183" s="135"/>
      <c r="D183" s="135"/>
      <c r="E183" s="135"/>
      <c r="F183" s="135"/>
      <c r="G183" s="135"/>
      <c r="H183" s="135"/>
    </row>
    <row r="184">
      <c r="A184" s="135"/>
      <c r="B184" s="135"/>
      <c r="C184" s="135"/>
      <c r="D184" s="135"/>
      <c r="E184" s="135"/>
      <c r="F184" s="135"/>
      <c r="G184" s="135"/>
      <c r="H184" s="135"/>
    </row>
    <row r="185">
      <c r="A185" s="135"/>
      <c r="B185" s="135"/>
      <c r="C185" s="135"/>
      <c r="D185" s="135"/>
      <c r="E185" s="135"/>
      <c r="F185" s="135"/>
      <c r="G185" s="135"/>
      <c r="H185" s="135"/>
    </row>
    <row r="186">
      <c r="A186" s="135"/>
      <c r="B186" s="135"/>
      <c r="C186" s="135"/>
      <c r="D186" s="135"/>
      <c r="E186" s="135"/>
      <c r="F186" s="135"/>
      <c r="G186" s="135"/>
      <c r="H186" s="135"/>
    </row>
    <row r="187">
      <c r="A187" s="135"/>
      <c r="B187" s="135"/>
      <c r="C187" s="135"/>
      <c r="D187" s="135"/>
      <c r="E187" s="135"/>
      <c r="F187" s="135"/>
      <c r="G187" s="135"/>
      <c r="H187" s="135"/>
    </row>
    <row r="188">
      <c r="A188" s="135"/>
      <c r="B188" s="135"/>
      <c r="C188" s="135"/>
      <c r="D188" s="135"/>
      <c r="E188" s="135"/>
      <c r="F188" s="135"/>
      <c r="G188" s="135"/>
      <c r="H188" s="135"/>
    </row>
    <row r="189">
      <c r="A189" s="135"/>
      <c r="B189" s="135"/>
      <c r="C189" s="135"/>
      <c r="D189" s="135"/>
      <c r="E189" s="135"/>
      <c r="F189" s="135"/>
      <c r="G189" s="135"/>
      <c r="H189" s="135"/>
    </row>
    <row r="190">
      <c r="A190" s="135"/>
      <c r="B190" s="135"/>
      <c r="C190" s="135"/>
      <c r="D190" s="135"/>
      <c r="E190" s="135"/>
      <c r="F190" s="135"/>
      <c r="G190" s="135"/>
      <c r="H190" s="135"/>
    </row>
    <row r="191">
      <c r="A191" s="135"/>
      <c r="B191" s="135"/>
      <c r="C191" s="135"/>
      <c r="D191" s="135"/>
      <c r="E191" s="135"/>
      <c r="F191" s="135"/>
      <c r="G191" s="135"/>
      <c r="H191" s="135"/>
    </row>
    <row r="192">
      <c r="A192" s="135"/>
      <c r="B192" s="135"/>
      <c r="C192" s="135"/>
      <c r="D192" s="135"/>
      <c r="E192" s="135"/>
      <c r="F192" s="135"/>
      <c r="G192" s="135"/>
      <c r="H192" s="135"/>
    </row>
    <row r="193">
      <c r="A193" s="135"/>
      <c r="B193" s="135"/>
      <c r="C193" s="135"/>
      <c r="D193" s="135"/>
      <c r="E193" s="135"/>
      <c r="F193" s="135"/>
      <c r="G193" s="135"/>
      <c r="H193" s="135"/>
    </row>
    <row r="194">
      <c r="A194" s="135"/>
      <c r="B194" s="135"/>
      <c r="C194" s="135"/>
      <c r="D194" s="135"/>
      <c r="E194" s="135"/>
      <c r="F194" s="135"/>
      <c r="G194" s="135"/>
      <c r="H194" s="135"/>
    </row>
    <row r="195">
      <c r="A195" s="135"/>
      <c r="B195" s="135"/>
      <c r="C195" s="135"/>
      <c r="D195" s="135"/>
      <c r="E195" s="135"/>
      <c r="F195" s="135"/>
      <c r="G195" s="135"/>
      <c r="H195" s="135"/>
    </row>
    <row r="196">
      <c r="A196" s="135"/>
      <c r="B196" s="135"/>
      <c r="C196" s="135"/>
      <c r="D196" s="135"/>
      <c r="E196" s="135"/>
      <c r="F196" s="135"/>
      <c r="G196" s="135"/>
      <c r="H196" s="135"/>
    </row>
    <row r="197">
      <c r="A197" s="135"/>
      <c r="B197" s="135"/>
      <c r="C197" s="135"/>
      <c r="D197" s="135"/>
      <c r="E197" s="135"/>
      <c r="F197" s="135"/>
      <c r="G197" s="135"/>
      <c r="H197" s="135"/>
    </row>
    <row r="198">
      <c r="A198" s="135"/>
      <c r="B198" s="135"/>
      <c r="C198" s="135"/>
      <c r="D198" s="135"/>
      <c r="E198" s="135"/>
      <c r="F198" s="135"/>
      <c r="G198" s="135"/>
      <c r="H198" s="135"/>
    </row>
    <row r="199">
      <c r="A199" s="135"/>
      <c r="B199" s="135"/>
      <c r="C199" s="135"/>
      <c r="D199" s="135"/>
      <c r="E199" s="135"/>
      <c r="F199" s="135"/>
      <c r="G199" s="135"/>
      <c r="H199" s="135"/>
    </row>
    <row r="200">
      <c r="A200" s="135"/>
      <c r="B200" s="135"/>
      <c r="C200" s="135"/>
      <c r="D200" s="135"/>
      <c r="E200" s="135"/>
      <c r="F200" s="135"/>
      <c r="G200" s="135"/>
      <c r="H200" s="135"/>
    </row>
    <row r="201">
      <c r="A201" s="135"/>
      <c r="B201" s="135"/>
      <c r="C201" s="135"/>
      <c r="D201" s="135"/>
      <c r="E201" s="135"/>
      <c r="F201" s="135"/>
      <c r="G201" s="135"/>
      <c r="H201" s="135"/>
    </row>
    <row r="202">
      <c r="A202" s="135"/>
      <c r="B202" s="135"/>
      <c r="C202" s="135"/>
      <c r="D202" s="135"/>
      <c r="E202" s="135"/>
      <c r="F202" s="135"/>
      <c r="G202" s="135"/>
      <c r="H202" s="135"/>
    </row>
    <row r="203">
      <c r="A203" s="135"/>
      <c r="B203" s="135"/>
      <c r="C203" s="135"/>
      <c r="D203" s="135"/>
      <c r="E203" s="135"/>
      <c r="F203" s="135"/>
      <c r="G203" s="135"/>
      <c r="H203" s="135"/>
    </row>
    <row r="204">
      <c r="A204" s="135"/>
      <c r="B204" s="135"/>
      <c r="C204" s="135"/>
      <c r="D204" s="135"/>
      <c r="E204" s="135"/>
      <c r="F204" s="135"/>
      <c r="G204" s="135"/>
      <c r="H204" s="135"/>
    </row>
    <row r="205">
      <c r="A205" s="135"/>
      <c r="B205" s="135"/>
      <c r="C205" s="135"/>
      <c r="D205" s="135"/>
      <c r="E205" s="135"/>
      <c r="F205" s="135"/>
      <c r="G205" s="135"/>
      <c r="H205" s="135"/>
    </row>
    <row r="206">
      <c r="A206" s="135"/>
      <c r="B206" s="135"/>
      <c r="C206" s="135"/>
      <c r="D206" s="135"/>
      <c r="E206" s="135"/>
      <c r="F206" s="135"/>
      <c r="G206" s="135"/>
      <c r="H206" s="135"/>
    </row>
    <row r="207">
      <c r="A207" s="135"/>
      <c r="B207" s="135"/>
      <c r="C207" s="135"/>
      <c r="D207" s="135"/>
      <c r="E207" s="135"/>
      <c r="F207" s="135"/>
      <c r="G207" s="135"/>
      <c r="H207" s="135"/>
    </row>
    <row r="208">
      <c r="A208" s="135"/>
      <c r="B208" s="135"/>
      <c r="C208" s="135"/>
      <c r="D208" s="135"/>
      <c r="E208" s="135"/>
      <c r="F208" s="135"/>
      <c r="G208" s="135"/>
      <c r="H208" s="135"/>
    </row>
    <row r="209">
      <c r="A209" s="135"/>
      <c r="B209" s="135"/>
      <c r="C209" s="135"/>
      <c r="D209" s="135"/>
      <c r="E209" s="135"/>
      <c r="F209" s="135"/>
      <c r="G209" s="135"/>
      <c r="H209" s="135"/>
    </row>
    <row r="210">
      <c r="A210" s="135"/>
      <c r="B210" s="135"/>
      <c r="C210" s="135"/>
      <c r="D210" s="135"/>
      <c r="E210" s="135"/>
      <c r="F210" s="135"/>
      <c r="G210" s="135"/>
      <c r="H210" s="135"/>
    </row>
    <row r="211">
      <c r="A211" s="135"/>
      <c r="B211" s="135"/>
      <c r="C211" s="135"/>
      <c r="D211" s="135"/>
      <c r="E211" s="135"/>
      <c r="F211" s="135"/>
      <c r="G211" s="135"/>
      <c r="H211" s="135"/>
    </row>
    <row r="212">
      <c r="A212" s="135"/>
      <c r="B212" s="135"/>
      <c r="C212" s="135"/>
      <c r="D212" s="135"/>
      <c r="E212" s="135"/>
      <c r="F212" s="135"/>
      <c r="G212" s="135"/>
      <c r="H212" s="135"/>
    </row>
    <row r="213">
      <c r="A213" s="135"/>
      <c r="B213" s="135"/>
      <c r="C213" s="135"/>
      <c r="D213" s="135"/>
      <c r="E213" s="135"/>
      <c r="F213" s="135"/>
      <c r="G213" s="135"/>
      <c r="H213" s="135"/>
    </row>
    <row r="214">
      <c r="A214" s="135"/>
      <c r="B214" s="135"/>
      <c r="C214" s="135"/>
      <c r="D214" s="135"/>
      <c r="E214" s="135"/>
      <c r="F214" s="135"/>
      <c r="G214" s="135"/>
      <c r="H214" s="135"/>
    </row>
    <row r="215">
      <c r="A215" s="135"/>
      <c r="B215" s="135"/>
      <c r="C215" s="135"/>
      <c r="D215" s="135"/>
      <c r="E215" s="135"/>
      <c r="F215" s="135"/>
      <c r="G215" s="135"/>
      <c r="H215" s="135"/>
    </row>
    <row r="216">
      <c r="A216" s="135"/>
      <c r="B216" s="135"/>
      <c r="C216" s="135"/>
      <c r="D216" s="135"/>
      <c r="E216" s="135"/>
      <c r="F216" s="135"/>
      <c r="G216" s="135"/>
      <c r="H216" s="135"/>
    </row>
    <row r="217">
      <c r="A217" s="135"/>
      <c r="B217" s="135"/>
      <c r="C217" s="135"/>
      <c r="D217" s="135"/>
      <c r="E217" s="135"/>
      <c r="F217" s="135"/>
      <c r="G217" s="135"/>
      <c r="H217" s="135"/>
    </row>
    <row r="218">
      <c r="A218" s="135"/>
      <c r="B218" s="135"/>
      <c r="C218" s="135"/>
      <c r="D218" s="135"/>
      <c r="E218" s="135"/>
      <c r="F218" s="135"/>
      <c r="G218" s="135"/>
      <c r="H218" s="135"/>
    </row>
    <row r="219">
      <c r="A219" s="135"/>
      <c r="B219" s="135"/>
      <c r="C219" s="135"/>
      <c r="D219" s="135"/>
      <c r="E219" s="135"/>
      <c r="F219" s="135"/>
      <c r="G219" s="135"/>
      <c r="H219" s="135"/>
    </row>
    <row r="220">
      <c r="A220" s="135"/>
      <c r="B220" s="135"/>
      <c r="C220" s="135"/>
      <c r="D220" s="135"/>
      <c r="E220" s="135"/>
      <c r="F220" s="135"/>
      <c r="G220" s="135"/>
      <c r="H220" s="135"/>
    </row>
    <row r="221">
      <c r="A221" s="135"/>
      <c r="B221" s="135"/>
      <c r="C221" s="135"/>
      <c r="D221" s="135"/>
      <c r="E221" s="135"/>
      <c r="F221" s="135"/>
      <c r="G221" s="135"/>
      <c r="H221" s="135"/>
    </row>
    <row r="222">
      <c r="A222" s="135"/>
      <c r="B222" s="135"/>
      <c r="C222" s="135"/>
      <c r="D222" s="135"/>
      <c r="E222" s="135"/>
      <c r="F222" s="135"/>
      <c r="G222" s="135"/>
      <c r="H222" s="135"/>
    </row>
    <row r="223">
      <c r="A223" s="135"/>
      <c r="B223" s="135"/>
      <c r="C223" s="135"/>
      <c r="D223" s="135"/>
      <c r="E223" s="135"/>
      <c r="F223" s="135"/>
      <c r="G223" s="135"/>
      <c r="H223" s="135"/>
    </row>
    <row r="224">
      <c r="A224" s="135"/>
      <c r="B224" s="135"/>
      <c r="C224" s="135"/>
      <c r="D224" s="135"/>
      <c r="E224" s="135"/>
      <c r="F224" s="135"/>
      <c r="G224" s="135"/>
      <c r="H224" s="135"/>
    </row>
    <row r="225">
      <c r="A225" s="135"/>
      <c r="B225" s="135"/>
      <c r="C225" s="135"/>
      <c r="D225" s="135"/>
      <c r="E225" s="135"/>
      <c r="F225" s="135"/>
      <c r="G225" s="135"/>
      <c r="H225" s="135"/>
    </row>
    <row r="226">
      <c r="A226" s="135"/>
      <c r="B226" s="135"/>
      <c r="C226" s="135"/>
      <c r="D226" s="135"/>
      <c r="E226" s="135"/>
      <c r="F226" s="135"/>
      <c r="G226" s="135"/>
      <c r="H226" s="135"/>
    </row>
    <row r="227">
      <c r="A227" s="135"/>
      <c r="B227" s="135"/>
      <c r="C227" s="135"/>
      <c r="D227" s="135"/>
      <c r="E227" s="135"/>
      <c r="F227" s="135"/>
      <c r="G227" s="135"/>
      <c r="H227" s="135"/>
    </row>
    <row r="228">
      <c r="A228" s="135"/>
      <c r="B228" s="135"/>
      <c r="C228" s="135"/>
      <c r="D228" s="135"/>
      <c r="E228" s="135"/>
      <c r="F228" s="135"/>
      <c r="G228" s="135"/>
      <c r="H228" s="135"/>
    </row>
    <row r="229">
      <c r="A229" s="135"/>
      <c r="B229" s="135"/>
      <c r="C229" s="135"/>
      <c r="D229" s="135"/>
      <c r="E229" s="135"/>
      <c r="F229" s="135"/>
      <c r="G229" s="135"/>
      <c r="H229" s="135"/>
    </row>
    <row r="230">
      <c r="A230" s="135"/>
      <c r="B230" s="135"/>
      <c r="C230" s="135"/>
      <c r="D230" s="135"/>
      <c r="E230" s="135"/>
      <c r="F230" s="135"/>
      <c r="G230" s="135"/>
      <c r="H230" s="135"/>
    </row>
    <row r="231">
      <c r="A231" s="135"/>
      <c r="B231" s="135"/>
      <c r="C231" s="135"/>
      <c r="D231" s="135"/>
      <c r="E231" s="135"/>
      <c r="F231" s="135"/>
      <c r="G231" s="135"/>
      <c r="H231" s="135"/>
    </row>
    <row r="232">
      <c r="A232" s="135"/>
      <c r="B232" s="135"/>
      <c r="C232" s="135"/>
      <c r="D232" s="135"/>
      <c r="E232" s="135"/>
      <c r="F232" s="135"/>
      <c r="G232" s="135"/>
      <c r="H232" s="135"/>
    </row>
    <row r="233">
      <c r="A233" s="135"/>
      <c r="B233" s="135"/>
      <c r="C233" s="135"/>
      <c r="D233" s="135"/>
      <c r="E233" s="135"/>
      <c r="F233" s="135"/>
      <c r="G233" s="135"/>
      <c r="H233" s="135"/>
    </row>
    <row r="234">
      <c r="A234" s="135"/>
      <c r="B234" s="135"/>
      <c r="C234" s="135"/>
      <c r="D234" s="135"/>
      <c r="E234" s="135"/>
      <c r="F234" s="135"/>
      <c r="G234" s="135"/>
      <c r="H234" s="135"/>
    </row>
    <row r="235">
      <c r="A235" s="135"/>
      <c r="B235" s="135"/>
      <c r="C235" s="135"/>
      <c r="D235" s="135"/>
      <c r="E235" s="135"/>
      <c r="F235" s="135"/>
      <c r="G235" s="135"/>
      <c r="H235" s="135"/>
    </row>
    <row r="236">
      <c r="A236" s="135"/>
      <c r="B236" s="135"/>
      <c r="C236" s="135"/>
      <c r="D236" s="135"/>
      <c r="E236" s="135"/>
      <c r="F236" s="135"/>
      <c r="G236" s="135"/>
      <c r="H236" s="135"/>
    </row>
    <row r="237">
      <c r="A237" s="135"/>
      <c r="B237" s="135"/>
      <c r="C237" s="135"/>
      <c r="D237" s="135"/>
      <c r="E237" s="135"/>
      <c r="F237" s="135"/>
      <c r="G237" s="135"/>
      <c r="H237" s="135"/>
    </row>
    <row r="238">
      <c r="A238" s="135"/>
      <c r="B238" s="135"/>
      <c r="C238" s="135"/>
      <c r="D238" s="135"/>
      <c r="E238" s="135"/>
      <c r="F238" s="135"/>
      <c r="G238" s="135"/>
      <c r="H238" s="135"/>
    </row>
    <row r="239">
      <c r="A239" s="135"/>
      <c r="B239" s="135"/>
      <c r="C239" s="135"/>
      <c r="D239" s="135"/>
      <c r="E239" s="135"/>
      <c r="F239" s="135"/>
      <c r="G239" s="135"/>
      <c r="H239" s="135"/>
    </row>
    <row r="240">
      <c r="A240" s="135"/>
      <c r="B240" s="135"/>
      <c r="C240" s="135"/>
      <c r="D240" s="135"/>
      <c r="E240" s="135"/>
      <c r="F240" s="135"/>
      <c r="G240" s="135"/>
      <c r="H240" s="135"/>
    </row>
    <row r="241">
      <c r="A241" s="135"/>
      <c r="B241" s="135"/>
      <c r="C241" s="135"/>
      <c r="D241" s="135"/>
      <c r="E241" s="135"/>
      <c r="F241" s="135"/>
      <c r="G241" s="135"/>
      <c r="H241" s="135"/>
    </row>
    <row r="242">
      <c r="A242" s="135"/>
      <c r="B242" s="135"/>
      <c r="C242" s="135"/>
      <c r="D242" s="135"/>
      <c r="E242" s="135"/>
      <c r="F242" s="135"/>
      <c r="G242" s="135"/>
      <c r="H242" s="135"/>
    </row>
    <row r="243">
      <c r="A243" s="135"/>
      <c r="B243" s="135"/>
      <c r="C243" s="135"/>
      <c r="D243" s="135"/>
      <c r="E243" s="135"/>
      <c r="F243" s="135"/>
      <c r="G243" s="135"/>
      <c r="H243" s="135"/>
    </row>
    <row r="244">
      <c r="A244" s="135"/>
      <c r="B244" s="135"/>
      <c r="C244" s="135"/>
      <c r="D244" s="135"/>
      <c r="E244" s="135"/>
      <c r="F244" s="135"/>
      <c r="G244" s="135"/>
      <c r="H244" s="135"/>
    </row>
    <row r="245">
      <c r="A245" s="135"/>
      <c r="B245" s="135"/>
      <c r="C245" s="135"/>
      <c r="D245" s="135"/>
      <c r="E245" s="135"/>
      <c r="F245" s="135"/>
      <c r="G245" s="135"/>
      <c r="H245" s="135"/>
    </row>
    <row r="246">
      <c r="A246" s="135"/>
      <c r="B246" s="135"/>
      <c r="C246" s="135"/>
      <c r="D246" s="135"/>
      <c r="E246" s="135"/>
      <c r="F246" s="135"/>
      <c r="G246" s="135"/>
      <c r="H246" s="135"/>
    </row>
    <row r="247">
      <c r="A247" s="135"/>
      <c r="B247" s="135"/>
      <c r="C247" s="135"/>
      <c r="D247" s="135"/>
      <c r="E247" s="135"/>
      <c r="F247" s="135"/>
      <c r="G247" s="135"/>
      <c r="H247" s="135"/>
    </row>
    <row r="248">
      <c r="A248" s="135"/>
      <c r="B248" s="135"/>
      <c r="C248" s="135"/>
      <c r="D248" s="135"/>
      <c r="E248" s="135"/>
      <c r="F248" s="135"/>
      <c r="G248" s="135"/>
      <c r="H248" s="135"/>
    </row>
    <row r="249">
      <c r="A249" s="135"/>
      <c r="B249" s="135"/>
      <c r="C249" s="135"/>
      <c r="D249" s="135"/>
      <c r="E249" s="135"/>
      <c r="F249" s="135"/>
      <c r="G249" s="135"/>
      <c r="H249" s="135"/>
    </row>
    <row r="250">
      <c r="A250" s="135"/>
      <c r="B250" s="135"/>
      <c r="C250" s="135"/>
      <c r="D250" s="135"/>
      <c r="E250" s="135"/>
      <c r="F250" s="135"/>
      <c r="G250" s="135"/>
      <c r="H250" s="135"/>
    </row>
    <row r="251">
      <c r="A251" s="135"/>
      <c r="B251" s="135"/>
      <c r="C251" s="135"/>
      <c r="D251" s="135"/>
      <c r="E251" s="135"/>
      <c r="F251" s="135"/>
      <c r="G251" s="135"/>
      <c r="H251" s="135"/>
    </row>
    <row r="252">
      <c r="A252" s="135"/>
      <c r="B252" s="135"/>
      <c r="C252" s="135"/>
      <c r="D252" s="135"/>
      <c r="E252" s="135"/>
      <c r="F252" s="135"/>
      <c r="G252" s="135"/>
      <c r="H252" s="135"/>
    </row>
    <row r="253">
      <c r="A253" s="135"/>
      <c r="B253" s="135"/>
      <c r="C253" s="135"/>
      <c r="D253" s="135"/>
      <c r="E253" s="135"/>
      <c r="F253" s="135"/>
      <c r="G253" s="135"/>
      <c r="H253" s="135"/>
    </row>
    <row r="254">
      <c r="A254" s="135"/>
      <c r="B254" s="135"/>
      <c r="C254" s="135"/>
      <c r="D254" s="135"/>
      <c r="E254" s="135"/>
      <c r="F254" s="135"/>
      <c r="G254" s="135"/>
      <c r="H254" s="135"/>
    </row>
    <row r="255">
      <c r="A255" s="135"/>
      <c r="B255" s="135"/>
      <c r="C255" s="135"/>
      <c r="D255" s="135"/>
      <c r="E255" s="135"/>
      <c r="F255" s="135"/>
      <c r="G255" s="135"/>
      <c r="H255" s="135"/>
    </row>
    <row r="256">
      <c r="A256" s="135"/>
      <c r="B256" s="135"/>
      <c r="C256" s="135"/>
      <c r="D256" s="135"/>
      <c r="E256" s="135"/>
      <c r="F256" s="135"/>
      <c r="G256" s="135"/>
      <c r="H256" s="135"/>
    </row>
    <row r="257">
      <c r="A257" s="135"/>
      <c r="B257" s="135"/>
      <c r="C257" s="135"/>
      <c r="D257" s="135"/>
      <c r="E257" s="135"/>
      <c r="F257" s="135"/>
      <c r="G257" s="135"/>
      <c r="H257" s="135"/>
    </row>
    <row r="258">
      <c r="A258" s="135"/>
      <c r="B258" s="135"/>
      <c r="C258" s="135"/>
      <c r="D258" s="135"/>
      <c r="E258" s="135"/>
      <c r="F258" s="135"/>
      <c r="G258" s="135"/>
      <c r="H258" s="135"/>
    </row>
    <row r="259">
      <c r="A259" s="135"/>
      <c r="B259" s="135"/>
      <c r="C259" s="135"/>
      <c r="D259" s="135"/>
      <c r="E259" s="135"/>
      <c r="F259" s="135"/>
      <c r="G259" s="135"/>
      <c r="H259" s="135"/>
    </row>
    <row r="260">
      <c r="A260" s="135"/>
      <c r="B260" s="135"/>
      <c r="C260" s="135"/>
      <c r="D260" s="135"/>
      <c r="E260" s="135"/>
      <c r="F260" s="135"/>
      <c r="G260" s="135"/>
      <c r="H260" s="135"/>
    </row>
    <row r="261">
      <c r="A261" s="135"/>
      <c r="B261" s="135"/>
      <c r="C261" s="135"/>
      <c r="D261" s="135"/>
      <c r="E261" s="135"/>
      <c r="F261" s="135"/>
      <c r="G261" s="135"/>
      <c r="H261" s="135"/>
    </row>
    <row r="262">
      <c r="A262" s="135"/>
      <c r="B262" s="135"/>
      <c r="C262" s="135"/>
      <c r="D262" s="135"/>
      <c r="E262" s="135"/>
      <c r="F262" s="135"/>
      <c r="G262" s="135"/>
      <c r="H262" s="135"/>
    </row>
    <row r="263">
      <c r="A263" s="135"/>
      <c r="B263" s="135"/>
      <c r="C263" s="135"/>
      <c r="D263" s="135"/>
      <c r="E263" s="135"/>
      <c r="F263" s="135"/>
      <c r="G263" s="135"/>
      <c r="H263" s="135"/>
    </row>
    <row r="264">
      <c r="A264" s="135"/>
      <c r="B264" s="135"/>
      <c r="C264" s="135"/>
      <c r="D264" s="135"/>
      <c r="E264" s="135"/>
      <c r="F264" s="135"/>
      <c r="G264" s="135"/>
      <c r="H264" s="135"/>
    </row>
    <row r="265">
      <c r="A265" s="135"/>
      <c r="B265" s="135"/>
      <c r="C265" s="135"/>
      <c r="D265" s="135"/>
      <c r="E265" s="135"/>
      <c r="F265" s="135"/>
      <c r="G265" s="135"/>
      <c r="H265" s="135"/>
    </row>
    <row r="266">
      <c r="A266" s="135"/>
      <c r="B266" s="135"/>
      <c r="C266" s="135"/>
      <c r="D266" s="135"/>
      <c r="E266" s="135"/>
      <c r="F266" s="135"/>
      <c r="G266" s="135"/>
      <c r="H266" s="135"/>
    </row>
    <row r="267">
      <c r="A267" s="135"/>
      <c r="B267" s="135"/>
      <c r="C267" s="135"/>
      <c r="D267" s="135"/>
      <c r="E267" s="135"/>
      <c r="F267" s="135"/>
      <c r="G267" s="135"/>
      <c r="H267" s="135"/>
    </row>
    <row r="268">
      <c r="A268" s="135"/>
      <c r="B268" s="135"/>
      <c r="C268" s="135"/>
      <c r="D268" s="135"/>
      <c r="E268" s="135"/>
      <c r="F268" s="135"/>
      <c r="G268" s="135"/>
      <c r="H268" s="135"/>
    </row>
    <row r="269">
      <c r="A269" s="135"/>
      <c r="B269" s="135"/>
      <c r="C269" s="135"/>
      <c r="D269" s="135"/>
      <c r="E269" s="135"/>
      <c r="F269" s="135"/>
      <c r="G269" s="135"/>
      <c r="H269" s="135"/>
    </row>
    <row r="270">
      <c r="A270" s="135"/>
      <c r="B270" s="135"/>
      <c r="C270" s="135"/>
      <c r="D270" s="135"/>
      <c r="E270" s="135"/>
      <c r="F270" s="135"/>
      <c r="G270" s="135"/>
      <c r="H270" s="135"/>
    </row>
    <row r="271">
      <c r="A271" s="135"/>
      <c r="B271" s="135"/>
      <c r="C271" s="135"/>
      <c r="D271" s="135"/>
      <c r="E271" s="135"/>
      <c r="F271" s="135"/>
      <c r="G271" s="135"/>
      <c r="H271" s="135"/>
    </row>
    <row r="272">
      <c r="A272" s="135"/>
      <c r="B272" s="135"/>
      <c r="C272" s="135"/>
      <c r="D272" s="135"/>
      <c r="E272" s="135"/>
      <c r="F272" s="135"/>
      <c r="G272" s="135"/>
      <c r="H272" s="135"/>
    </row>
    <row r="273">
      <c r="A273" s="135"/>
      <c r="B273" s="135"/>
      <c r="C273" s="135"/>
      <c r="D273" s="135"/>
      <c r="E273" s="135"/>
      <c r="F273" s="135"/>
      <c r="G273" s="135"/>
      <c r="H273" s="135"/>
    </row>
    <row r="274">
      <c r="A274" s="135"/>
      <c r="B274" s="135"/>
      <c r="C274" s="135"/>
      <c r="D274" s="135"/>
      <c r="E274" s="135"/>
      <c r="F274" s="135"/>
      <c r="G274" s="135"/>
      <c r="H274" s="135"/>
    </row>
    <row r="275">
      <c r="A275" s="135"/>
      <c r="B275" s="135"/>
      <c r="C275" s="135"/>
      <c r="D275" s="135"/>
      <c r="E275" s="135"/>
      <c r="F275" s="135"/>
      <c r="G275" s="135"/>
      <c r="H275" s="135"/>
    </row>
    <row r="276">
      <c r="A276" s="135"/>
      <c r="B276" s="135"/>
      <c r="C276" s="135"/>
      <c r="D276" s="135"/>
      <c r="E276" s="135"/>
      <c r="F276" s="135"/>
      <c r="G276" s="135"/>
      <c r="H276" s="135"/>
    </row>
    <row r="277">
      <c r="A277" s="135"/>
      <c r="B277" s="135"/>
      <c r="C277" s="135"/>
      <c r="D277" s="135"/>
      <c r="E277" s="135"/>
      <c r="F277" s="135"/>
      <c r="G277" s="135"/>
      <c r="H277" s="135"/>
    </row>
    <row r="278">
      <c r="A278" s="135"/>
      <c r="B278" s="135"/>
      <c r="C278" s="135"/>
      <c r="D278" s="135"/>
      <c r="E278" s="135"/>
      <c r="F278" s="135"/>
      <c r="G278" s="135"/>
      <c r="H278" s="135"/>
    </row>
    <row r="279">
      <c r="A279" s="135"/>
      <c r="B279" s="135"/>
      <c r="C279" s="135"/>
      <c r="D279" s="135"/>
      <c r="E279" s="135"/>
      <c r="F279" s="135"/>
      <c r="G279" s="135"/>
      <c r="H279" s="135"/>
    </row>
    <row r="280">
      <c r="A280" s="135"/>
      <c r="B280" s="135"/>
      <c r="C280" s="135"/>
      <c r="D280" s="135"/>
      <c r="E280" s="135"/>
      <c r="F280" s="135"/>
      <c r="G280" s="135"/>
      <c r="H280" s="135"/>
    </row>
    <row r="281">
      <c r="A281" s="135"/>
      <c r="B281" s="135"/>
      <c r="C281" s="135"/>
      <c r="D281" s="135"/>
      <c r="E281" s="135"/>
      <c r="F281" s="135"/>
      <c r="G281" s="135"/>
      <c r="H281" s="135"/>
    </row>
    <row r="282">
      <c r="A282" s="135"/>
      <c r="B282" s="135"/>
      <c r="C282" s="135"/>
      <c r="D282" s="135"/>
      <c r="E282" s="135"/>
      <c r="F282" s="135"/>
      <c r="G282" s="135"/>
      <c r="H282" s="135"/>
    </row>
    <row r="283">
      <c r="A283" s="135"/>
      <c r="B283" s="135"/>
      <c r="C283" s="135"/>
      <c r="D283" s="135"/>
      <c r="E283" s="135"/>
      <c r="F283" s="135"/>
      <c r="G283" s="135"/>
      <c r="H283" s="135"/>
    </row>
    <row r="284">
      <c r="A284" s="135"/>
      <c r="B284" s="135"/>
      <c r="C284" s="135"/>
      <c r="D284" s="135"/>
      <c r="E284" s="135"/>
      <c r="F284" s="135"/>
      <c r="G284" s="135"/>
      <c r="H284" s="135"/>
    </row>
    <row r="285">
      <c r="A285" s="135"/>
      <c r="B285" s="135"/>
      <c r="C285" s="135"/>
      <c r="D285" s="135"/>
      <c r="E285" s="135"/>
      <c r="F285" s="135"/>
      <c r="G285" s="135"/>
      <c r="H285" s="135"/>
    </row>
    <row r="286">
      <c r="A286" s="135"/>
      <c r="B286" s="135"/>
      <c r="C286" s="135"/>
      <c r="D286" s="135"/>
      <c r="E286" s="135"/>
      <c r="F286" s="135"/>
      <c r="G286" s="135"/>
      <c r="H286" s="135"/>
    </row>
    <row r="287">
      <c r="A287" s="135"/>
      <c r="B287" s="135"/>
      <c r="C287" s="135"/>
      <c r="D287" s="135"/>
      <c r="E287" s="135"/>
      <c r="F287" s="135"/>
      <c r="G287" s="135"/>
      <c r="H287" s="135"/>
    </row>
    <row r="288">
      <c r="A288" s="135"/>
      <c r="B288" s="135"/>
      <c r="C288" s="135"/>
      <c r="D288" s="135"/>
      <c r="E288" s="135"/>
      <c r="F288" s="135"/>
      <c r="G288" s="135"/>
      <c r="H288" s="135"/>
    </row>
    <row r="289">
      <c r="A289" s="135"/>
      <c r="B289" s="135"/>
      <c r="C289" s="135"/>
      <c r="D289" s="135"/>
      <c r="E289" s="135"/>
      <c r="F289" s="135"/>
      <c r="G289" s="135"/>
      <c r="H289" s="135"/>
    </row>
    <row r="290">
      <c r="A290" s="135"/>
      <c r="B290" s="135"/>
      <c r="C290" s="135"/>
      <c r="D290" s="135"/>
      <c r="E290" s="135"/>
      <c r="F290" s="135"/>
      <c r="G290" s="135"/>
      <c r="H290" s="135"/>
    </row>
    <row r="291">
      <c r="A291" s="135"/>
      <c r="B291" s="135"/>
      <c r="C291" s="135"/>
      <c r="D291" s="135"/>
      <c r="E291" s="135"/>
      <c r="F291" s="135"/>
      <c r="G291" s="135"/>
      <c r="H291" s="135"/>
    </row>
    <row r="292">
      <c r="A292" s="135"/>
      <c r="B292" s="135"/>
      <c r="C292" s="135"/>
      <c r="D292" s="135"/>
      <c r="E292" s="135"/>
      <c r="F292" s="135"/>
      <c r="G292" s="135"/>
      <c r="H292" s="135"/>
    </row>
    <row r="293">
      <c r="A293" s="135"/>
      <c r="B293" s="135"/>
      <c r="C293" s="135"/>
      <c r="D293" s="135"/>
      <c r="E293" s="135"/>
      <c r="F293" s="135"/>
      <c r="G293" s="135"/>
      <c r="H293" s="135"/>
    </row>
    <row r="294">
      <c r="A294" s="135"/>
      <c r="B294" s="135"/>
      <c r="C294" s="135"/>
      <c r="D294" s="135"/>
      <c r="E294" s="135"/>
      <c r="F294" s="135"/>
      <c r="G294" s="135"/>
      <c r="H294" s="135"/>
    </row>
    <row r="295">
      <c r="A295" s="135"/>
      <c r="B295" s="135"/>
      <c r="C295" s="135"/>
      <c r="D295" s="135"/>
      <c r="E295" s="135"/>
      <c r="F295" s="135"/>
      <c r="G295" s="135"/>
      <c r="H295" s="135"/>
    </row>
    <row r="296">
      <c r="A296" s="135"/>
      <c r="B296" s="135"/>
      <c r="C296" s="135"/>
      <c r="D296" s="135"/>
      <c r="E296" s="135"/>
      <c r="F296" s="135"/>
      <c r="G296" s="135"/>
      <c r="H296" s="135"/>
    </row>
    <row r="297">
      <c r="A297" s="135"/>
      <c r="B297" s="135"/>
      <c r="C297" s="135"/>
      <c r="D297" s="135"/>
      <c r="E297" s="135"/>
      <c r="F297" s="135"/>
      <c r="G297" s="135"/>
      <c r="H297" s="135"/>
    </row>
    <row r="298">
      <c r="A298" s="135"/>
      <c r="B298" s="135"/>
      <c r="C298" s="135"/>
      <c r="D298" s="135"/>
      <c r="E298" s="135"/>
      <c r="F298" s="135"/>
      <c r="G298" s="135"/>
      <c r="H298" s="135"/>
    </row>
    <row r="299">
      <c r="A299" s="135"/>
      <c r="B299" s="135"/>
      <c r="C299" s="135"/>
      <c r="D299" s="135"/>
      <c r="E299" s="135"/>
      <c r="F299" s="135"/>
      <c r="G299" s="135"/>
      <c r="H299" s="135"/>
    </row>
    <row r="300">
      <c r="A300" s="135"/>
      <c r="B300" s="135"/>
      <c r="C300" s="135"/>
      <c r="D300" s="135"/>
      <c r="E300" s="135"/>
      <c r="F300" s="135"/>
      <c r="G300" s="135"/>
      <c r="H300" s="135"/>
    </row>
    <row r="301">
      <c r="A301" s="135"/>
      <c r="B301" s="135"/>
      <c r="C301" s="135"/>
      <c r="D301" s="135"/>
      <c r="E301" s="135"/>
      <c r="F301" s="135"/>
      <c r="G301" s="135"/>
      <c r="H301" s="135"/>
    </row>
    <row r="302">
      <c r="A302" s="135"/>
      <c r="B302" s="135"/>
      <c r="C302" s="135"/>
      <c r="D302" s="135"/>
      <c r="E302" s="135"/>
      <c r="F302" s="135"/>
      <c r="G302" s="135"/>
      <c r="H302" s="135"/>
    </row>
    <row r="303">
      <c r="A303" s="135"/>
      <c r="B303" s="135"/>
      <c r="C303" s="135"/>
      <c r="D303" s="135"/>
      <c r="E303" s="135"/>
      <c r="F303" s="135"/>
      <c r="G303" s="135"/>
      <c r="H303" s="135"/>
    </row>
    <row r="304">
      <c r="A304" s="135"/>
      <c r="B304" s="135"/>
      <c r="C304" s="135"/>
      <c r="D304" s="135"/>
      <c r="E304" s="135"/>
      <c r="F304" s="135"/>
      <c r="G304" s="135"/>
      <c r="H304" s="135"/>
    </row>
    <row r="305">
      <c r="A305" s="135"/>
      <c r="B305" s="135"/>
      <c r="C305" s="135"/>
      <c r="D305" s="135"/>
      <c r="E305" s="135"/>
      <c r="F305" s="135"/>
      <c r="G305" s="135"/>
      <c r="H305" s="135"/>
    </row>
    <row r="306">
      <c r="A306" s="135"/>
      <c r="B306" s="135"/>
      <c r="C306" s="135"/>
      <c r="D306" s="135"/>
      <c r="E306" s="135"/>
      <c r="F306" s="135"/>
      <c r="G306" s="135"/>
      <c r="H306" s="135"/>
    </row>
    <row r="307">
      <c r="A307" s="135"/>
      <c r="B307" s="135"/>
      <c r="C307" s="135"/>
      <c r="D307" s="135"/>
      <c r="E307" s="135"/>
      <c r="F307" s="135"/>
      <c r="G307" s="135"/>
      <c r="H307" s="135"/>
    </row>
    <row r="308">
      <c r="A308" s="135"/>
      <c r="B308" s="135"/>
      <c r="C308" s="135"/>
      <c r="D308" s="135"/>
      <c r="E308" s="135"/>
      <c r="F308" s="135"/>
      <c r="G308" s="135"/>
      <c r="H308" s="135"/>
    </row>
    <row r="309">
      <c r="A309" s="135"/>
      <c r="B309" s="135"/>
      <c r="C309" s="135"/>
      <c r="D309" s="135"/>
      <c r="E309" s="135"/>
      <c r="F309" s="135"/>
      <c r="G309" s="135"/>
      <c r="H309" s="135"/>
    </row>
    <row r="310">
      <c r="A310" s="135"/>
      <c r="B310" s="135"/>
      <c r="C310" s="135"/>
      <c r="D310" s="135"/>
      <c r="E310" s="135"/>
      <c r="F310" s="135"/>
      <c r="G310" s="135"/>
      <c r="H310" s="135"/>
    </row>
    <row r="311">
      <c r="A311" s="135"/>
      <c r="B311" s="135"/>
      <c r="C311" s="135"/>
      <c r="D311" s="135"/>
      <c r="E311" s="135"/>
      <c r="F311" s="135"/>
      <c r="G311" s="135"/>
      <c r="H311" s="135"/>
    </row>
    <row r="312">
      <c r="A312" s="135"/>
      <c r="B312" s="135"/>
      <c r="C312" s="135"/>
      <c r="D312" s="135"/>
      <c r="E312" s="135"/>
      <c r="F312" s="135"/>
      <c r="G312" s="135"/>
      <c r="H312" s="135"/>
    </row>
    <row r="313">
      <c r="A313" s="135"/>
      <c r="B313" s="135"/>
      <c r="C313" s="135"/>
      <c r="D313" s="135"/>
      <c r="E313" s="135"/>
      <c r="F313" s="135"/>
      <c r="G313" s="135"/>
      <c r="H313" s="135"/>
    </row>
    <row r="314">
      <c r="A314" s="135"/>
      <c r="B314" s="135"/>
      <c r="C314" s="135"/>
      <c r="D314" s="135"/>
      <c r="E314" s="135"/>
      <c r="F314" s="135"/>
      <c r="G314" s="135"/>
      <c r="H314" s="135"/>
    </row>
    <row r="315">
      <c r="A315" s="135"/>
      <c r="B315" s="135"/>
      <c r="C315" s="135"/>
      <c r="D315" s="135"/>
      <c r="E315" s="135"/>
      <c r="F315" s="135"/>
      <c r="G315" s="135"/>
      <c r="H315" s="135"/>
    </row>
    <row r="316">
      <c r="A316" s="135"/>
      <c r="B316" s="135"/>
      <c r="C316" s="135"/>
      <c r="D316" s="135"/>
      <c r="E316" s="135"/>
      <c r="F316" s="135"/>
      <c r="G316" s="135"/>
      <c r="H316" s="135"/>
    </row>
    <row r="317">
      <c r="A317" s="135"/>
      <c r="B317" s="135"/>
      <c r="C317" s="135"/>
      <c r="D317" s="135"/>
      <c r="E317" s="135"/>
      <c r="F317" s="135"/>
      <c r="G317" s="135"/>
      <c r="H317" s="135"/>
    </row>
    <row r="318">
      <c r="A318" s="135"/>
      <c r="B318" s="135"/>
      <c r="C318" s="135"/>
      <c r="D318" s="135"/>
      <c r="E318" s="135"/>
      <c r="F318" s="135"/>
      <c r="G318" s="135"/>
      <c r="H318" s="135"/>
    </row>
    <row r="319">
      <c r="A319" s="135"/>
      <c r="B319" s="135"/>
      <c r="C319" s="135"/>
      <c r="D319" s="135"/>
      <c r="E319" s="135"/>
      <c r="F319" s="135"/>
      <c r="G319" s="135"/>
      <c r="H319" s="135"/>
    </row>
    <row r="320">
      <c r="A320" s="135"/>
      <c r="B320" s="135"/>
      <c r="C320" s="135"/>
      <c r="D320" s="135"/>
      <c r="E320" s="135"/>
      <c r="F320" s="135"/>
      <c r="G320" s="135"/>
      <c r="H320" s="135"/>
    </row>
    <row r="321">
      <c r="A321" s="135"/>
      <c r="B321" s="135"/>
      <c r="C321" s="135"/>
      <c r="D321" s="135"/>
      <c r="E321" s="135"/>
      <c r="F321" s="135"/>
      <c r="G321" s="135"/>
      <c r="H321" s="135"/>
    </row>
    <row r="322">
      <c r="A322" s="135"/>
      <c r="B322" s="135"/>
      <c r="C322" s="135"/>
      <c r="D322" s="135"/>
      <c r="E322" s="135"/>
      <c r="F322" s="135"/>
      <c r="G322" s="135"/>
      <c r="H322" s="135"/>
    </row>
    <row r="323">
      <c r="A323" s="135"/>
      <c r="B323" s="135"/>
      <c r="C323" s="135"/>
      <c r="D323" s="135"/>
      <c r="E323" s="135"/>
      <c r="F323" s="135"/>
      <c r="G323" s="135"/>
      <c r="H323" s="135"/>
    </row>
    <row r="324">
      <c r="A324" s="135"/>
      <c r="B324" s="135"/>
      <c r="C324" s="135"/>
      <c r="D324" s="135"/>
      <c r="E324" s="135"/>
      <c r="F324" s="135"/>
      <c r="G324" s="135"/>
      <c r="H324" s="135"/>
    </row>
    <row r="325">
      <c r="A325" s="135"/>
      <c r="B325" s="135"/>
      <c r="C325" s="135"/>
      <c r="D325" s="135"/>
      <c r="E325" s="135"/>
      <c r="F325" s="135"/>
      <c r="G325" s="135"/>
      <c r="H325" s="135"/>
    </row>
    <row r="326">
      <c r="A326" s="135"/>
      <c r="B326" s="135"/>
      <c r="C326" s="135"/>
      <c r="D326" s="135"/>
      <c r="E326" s="135"/>
      <c r="F326" s="135"/>
      <c r="G326" s="135"/>
      <c r="H326" s="135"/>
    </row>
    <row r="327">
      <c r="A327" s="135"/>
      <c r="B327" s="135"/>
      <c r="C327" s="135"/>
      <c r="D327" s="135"/>
      <c r="E327" s="135"/>
      <c r="F327" s="135"/>
      <c r="G327" s="135"/>
      <c r="H327" s="135"/>
    </row>
    <row r="328">
      <c r="A328" s="135"/>
      <c r="B328" s="135"/>
      <c r="C328" s="135"/>
      <c r="D328" s="135"/>
      <c r="E328" s="135"/>
      <c r="F328" s="135"/>
      <c r="G328" s="135"/>
      <c r="H328" s="135"/>
    </row>
    <row r="329">
      <c r="A329" s="135"/>
      <c r="B329" s="135"/>
      <c r="C329" s="135"/>
      <c r="D329" s="135"/>
      <c r="E329" s="135"/>
      <c r="F329" s="135"/>
      <c r="G329" s="135"/>
      <c r="H329" s="135"/>
    </row>
    <row r="330">
      <c r="A330" s="135"/>
      <c r="B330" s="135"/>
      <c r="C330" s="135"/>
      <c r="D330" s="135"/>
      <c r="E330" s="135"/>
      <c r="F330" s="135"/>
      <c r="G330" s="135"/>
      <c r="H330" s="135"/>
    </row>
    <row r="331">
      <c r="A331" s="135"/>
      <c r="B331" s="135"/>
      <c r="C331" s="135"/>
      <c r="D331" s="135"/>
      <c r="E331" s="135"/>
      <c r="F331" s="135"/>
      <c r="G331" s="135"/>
      <c r="H331" s="135"/>
    </row>
    <row r="332">
      <c r="A332" s="135"/>
      <c r="B332" s="135"/>
      <c r="C332" s="135"/>
      <c r="D332" s="135"/>
      <c r="E332" s="135"/>
      <c r="F332" s="135"/>
      <c r="G332" s="135"/>
      <c r="H332" s="135"/>
    </row>
    <row r="333">
      <c r="A333" s="135"/>
      <c r="B333" s="135"/>
      <c r="C333" s="135"/>
      <c r="D333" s="135"/>
      <c r="E333" s="135"/>
      <c r="F333" s="135"/>
      <c r="G333" s="135"/>
      <c r="H333" s="135"/>
    </row>
    <row r="334">
      <c r="A334" s="135"/>
      <c r="B334" s="135"/>
      <c r="C334" s="135"/>
      <c r="D334" s="135"/>
      <c r="E334" s="135"/>
      <c r="F334" s="135"/>
      <c r="G334" s="135"/>
      <c r="H334" s="135"/>
    </row>
    <row r="335">
      <c r="A335" s="135"/>
      <c r="B335" s="135"/>
      <c r="C335" s="135"/>
      <c r="D335" s="135"/>
      <c r="E335" s="135"/>
      <c r="F335" s="135"/>
      <c r="G335" s="135"/>
      <c r="H335" s="135"/>
    </row>
    <row r="336">
      <c r="A336" s="135"/>
      <c r="B336" s="135"/>
      <c r="C336" s="135"/>
      <c r="D336" s="135"/>
      <c r="E336" s="135"/>
      <c r="F336" s="135"/>
      <c r="G336" s="135"/>
      <c r="H336" s="135"/>
    </row>
    <row r="337">
      <c r="A337" s="135"/>
      <c r="B337" s="135"/>
      <c r="C337" s="135"/>
      <c r="D337" s="135"/>
      <c r="E337" s="135"/>
      <c r="F337" s="135"/>
      <c r="G337" s="135"/>
      <c r="H337" s="135"/>
    </row>
    <row r="338">
      <c r="A338" s="135"/>
      <c r="B338" s="135"/>
      <c r="C338" s="135"/>
      <c r="D338" s="135"/>
      <c r="E338" s="135"/>
      <c r="F338" s="135"/>
      <c r="G338" s="135"/>
      <c r="H338" s="135"/>
    </row>
    <row r="339">
      <c r="A339" s="135"/>
      <c r="B339" s="135"/>
      <c r="C339" s="135"/>
      <c r="D339" s="135"/>
      <c r="E339" s="135"/>
      <c r="F339" s="135"/>
      <c r="G339" s="135"/>
      <c r="H339" s="135"/>
    </row>
    <row r="340">
      <c r="A340" s="135"/>
      <c r="B340" s="135"/>
      <c r="C340" s="135"/>
      <c r="D340" s="135"/>
      <c r="E340" s="135"/>
      <c r="F340" s="135"/>
      <c r="G340" s="135"/>
      <c r="H340" s="135"/>
    </row>
    <row r="341">
      <c r="A341" s="135"/>
      <c r="B341" s="135"/>
      <c r="C341" s="135"/>
      <c r="D341" s="135"/>
      <c r="E341" s="135"/>
      <c r="F341" s="135"/>
      <c r="G341" s="135"/>
      <c r="H341" s="135"/>
    </row>
    <row r="342">
      <c r="A342" s="135"/>
      <c r="B342" s="135"/>
      <c r="C342" s="135"/>
      <c r="D342" s="135"/>
      <c r="E342" s="135"/>
      <c r="F342" s="135"/>
      <c r="G342" s="135"/>
      <c r="H342" s="135"/>
    </row>
    <row r="343">
      <c r="A343" s="135"/>
      <c r="B343" s="135"/>
      <c r="C343" s="135"/>
      <c r="D343" s="135"/>
      <c r="E343" s="135"/>
      <c r="F343" s="135"/>
      <c r="G343" s="135"/>
      <c r="H343" s="135"/>
    </row>
    <row r="344">
      <c r="A344" s="135"/>
      <c r="B344" s="135"/>
      <c r="C344" s="135"/>
      <c r="D344" s="135"/>
      <c r="E344" s="135"/>
      <c r="F344" s="135"/>
      <c r="G344" s="135"/>
      <c r="H344" s="135"/>
    </row>
    <row r="345">
      <c r="A345" s="135"/>
      <c r="B345" s="135"/>
      <c r="C345" s="135"/>
      <c r="D345" s="135"/>
      <c r="E345" s="135"/>
      <c r="F345" s="135"/>
      <c r="G345" s="135"/>
      <c r="H345" s="135"/>
    </row>
    <row r="346">
      <c r="A346" s="135"/>
      <c r="B346" s="135"/>
      <c r="C346" s="135"/>
      <c r="D346" s="135"/>
      <c r="E346" s="135"/>
      <c r="F346" s="135"/>
      <c r="G346" s="135"/>
      <c r="H346" s="135"/>
    </row>
    <row r="347">
      <c r="A347" s="135"/>
      <c r="B347" s="135"/>
      <c r="C347" s="135"/>
      <c r="D347" s="135"/>
      <c r="E347" s="135"/>
      <c r="F347" s="135"/>
      <c r="G347" s="135"/>
      <c r="H347" s="135"/>
    </row>
    <row r="348">
      <c r="A348" s="135"/>
      <c r="B348" s="135"/>
      <c r="C348" s="135"/>
      <c r="D348" s="135"/>
      <c r="E348" s="135"/>
      <c r="F348" s="135"/>
      <c r="G348" s="135"/>
      <c r="H348" s="135"/>
    </row>
    <row r="349">
      <c r="A349" s="135"/>
      <c r="B349" s="135"/>
      <c r="C349" s="135"/>
      <c r="D349" s="135"/>
      <c r="E349" s="135"/>
      <c r="F349" s="135"/>
      <c r="G349" s="135"/>
      <c r="H349" s="135"/>
    </row>
    <row r="350">
      <c r="A350" s="135"/>
      <c r="B350" s="135"/>
      <c r="C350" s="135"/>
      <c r="D350" s="135"/>
      <c r="E350" s="135"/>
      <c r="F350" s="135"/>
      <c r="G350" s="135"/>
      <c r="H350" s="135"/>
    </row>
    <row r="351">
      <c r="A351" s="135"/>
      <c r="B351" s="135"/>
      <c r="C351" s="135"/>
      <c r="D351" s="135"/>
      <c r="E351" s="135"/>
      <c r="F351" s="135"/>
      <c r="G351" s="135"/>
      <c r="H351" s="135"/>
    </row>
    <row r="352">
      <c r="A352" s="135"/>
      <c r="B352" s="135"/>
      <c r="C352" s="135"/>
      <c r="D352" s="135"/>
      <c r="E352" s="135"/>
      <c r="F352" s="135"/>
      <c r="G352" s="135"/>
      <c r="H352" s="135"/>
    </row>
    <row r="353">
      <c r="A353" s="135"/>
      <c r="B353" s="135"/>
      <c r="C353" s="135"/>
      <c r="D353" s="135"/>
      <c r="E353" s="135"/>
      <c r="F353" s="135"/>
      <c r="G353" s="135"/>
      <c r="H353" s="135"/>
    </row>
    <row r="354">
      <c r="A354" s="135"/>
      <c r="B354" s="135"/>
      <c r="C354" s="135"/>
      <c r="D354" s="135"/>
      <c r="E354" s="135"/>
      <c r="F354" s="135"/>
      <c r="G354" s="135"/>
      <c r="H354" s="135"/>
    </row>
    <row r="355">
      <c r="A355" s="135"/>
      <c r="B355" s="135"/>
      <c r="C355" s="135"/>
      <c r="D355" s="135"/>
      <c r="E355" s="135"/>
      <c r="F355" s="135"/>
      <c r="G355" s="135"/>
      <c r="H355" s="135"/>
    </row>
    <row r="356">
      <c r="A356" s="135"/>
      <c r="B356" s="135"/>
      <c r="C356" s="135"/>
      <c r="D356" s="135"/>
      <c r="E356" s="135"/>
      <c r="F356" s="135"/>
      <c r="G356" s="135"/>
      <c r="H356" s="135"/>
    </row>
    <row r="357">
      <c r="A357" s="135"/>
      <c r="B357" s="135"/>
      <c r="C357" s="135"/>
      <c r="D357" s="135"/>
      <c r="E357" s="135"/>
      <c r="F357" s="135"/>
      <c r="G357" s="135"/>
      <c r="H357" s="135"/>
    </row>
    <row r="358">
      <c r="A358" s="135"/>
      <c r="B358" s="135"/>
      <c r="C358" s="135"/>
      <c r="D358" s="135"/>
      <c r="E358" s="135"/>
      <c r="F358" s="135"/>
      <c r="G358" s="135"/>
      <c r="H358" s="135"/>
    </row>
    <row r="359">
      <c r="A359" s="135"/>
      <c r="B359" s="135"/>
      <c r="C359" s="135"/>
      <c r="D359" s="135"/>
      <c r="E359" s="135"/>
      <c r="F359" s="135"/>
      <c r="G359" s="135"/>
      <c r="H359" s="135"/>
    </row>
    <row r="360">
      <c r="A360" s="135"/>
      <c r="B360" s="135"/>
      <c r="C360" s="135"/>
      <c r="D360" s="135"/>
      <c r="E360" s="135"/>
      <c r="F360" s="135"/>
      <c r="G360" s="135"/>
      <c r="H360" s="135"/>
    </row>
    <row r="361">
      <c r="A361" s="135"/>
      <c r="B361" s="135"/>
      <c r="C361" s="135"/>
      <c r="D361" s="135"/>
      <c r="E361" s="135"/>
      <c r="F361" s="135"/>
      <c r="G361" s="135"/>
      <c r="H361" s="135"/>
    </row>
    <row r="362">
      <c r="A362" s="135"/>
      <c r="B362" s="135"/>
      <c r="C362" s="135"/>
      <c r="D362" s="135"/>
      <c r="E362" s="135"/>
      <c r="F362" s="135"/>
      <c r="G362" s="135"/>
      <c r="H362" s="135"/>
    </row>
    <row r="363">
      <c r="A363" s="135"/>
      <c r="B363" s="135"/>
      <c r="C363" s="135"/>
      <c r="D363" s="135"/>
      <c r="E363" s="135"/>
      <c r="F363" s="135"/>
      <c r="G363" s="135"/>
      <c r="H363" s="135"/>
    </row>
    <row r="364">
      <c r="A364" s="135"/>
      <c r="B364" s="135"/>
      <c r="C364" s="135"/>
      <c r="D364" s="135"/>
      <c r="E364" s="135"/>
      <c r="F364" s="135"/>
      <c r="G364" s="135"/>
      <c r="H364" s="135"/>
    </row>
    <row r="365">
      <c r="A365" s="135"/>
      <c r="B365" s="135"/>
      <c r="C365" s="135"/>
      <c r="D365" s="135"/>
      <c r="E365" s="135"/>
      <c r="F365" s="135"/>
      <c r="G365" s="135"/>
      <c r="H365" s="135"/>
    </row>
    <row r="366">
      <c r="A366" s="135"/>
      <c r="B366" s="135"/>
      <c r="C366" s="135"/>
      <c r="D366" s="135"/>
      <c r="E366" s="135"/>
      <c r="F366" s="135"/>
      <c r="G366" s="135"/>
      <c r="H366" s="135"/>
    </row>
    <row r="367">
      <c r="A367" s="135"/>
      <c r="B367" s="135"/>
      <c r="C367" s="135"/>
      <c r="D367" s="135"/>
      <c r="E367" s="135"/>
      <c r="F367" s="135"/>
      <c r="G367" s="135"/>
      <c r="H367" s="135"/>
    </row>
    <row r="368">
      <c r="A368" s="135"/>
      <c r="B368" s="135"/>
      <c r="C368" s="135"/>
      <c r="D368" s="135"/>
      <c r="E368" s="135"/>
      <c r="F368" s="135"/>
      <c r="G368" s="135"/>
      <c r="H368" s="135"/>
    </row>
    <row r="369">
      <c r="A369" s="135"/>
      <c r="B369" s="135"/>
      <c r="C369" s="135"/>
      <c r="D369" s="135"/>
      <c r="E369" s="135"/>
      <c r="F369" s="135"/>
      <c r="G369" s="135"/>
      <c r="H369" s="135"/>
    </row>
    <row r="370">
      <c r="A370" s="135"/>
      <c r="B370" s="135"/>
      <c r="C370" s="135"/>
      <c r="D370" s="135"/>
      <c r="E370" s="135"/>
      <c r="F370" s="135"/>
      <c r="G370" s="135"/>
      <c r="H370" s="135"/>
    </row>
    <row r="371">
      <c r="A371" s="135"/>
      <c r="B371" s="135"/>
      <c r="C371" s="135"/>
      <c r="D371" s="135"/>
      <c r="E371" s="135"/>
      <c r="F371" s="135"/>
      <c r="G371" s="135"/>
      <c r="H371" s="135"/>
    </row>
    <row r="372">
      <c r="A372" s="135"/>
      <c r="B372" s="135"/>
      <c r="C372" s="135"/>
      <c r="D372" s="135"/>
      <c r="E372" s="135"/>
      <c r="F372" s="135"/>
      <c r="G372" s="135"/>
      <c r="H372" s="135"/>
    </row>
    <row r="373">
      <c r="A373" s="135"/>
      <c r="B373" s="135"/>
      <c r="C373" s="135"/>
      <c r="D373" s="135"/>
      <c r="E373" s="135"/>
      <c r="F373" s="135"/>
      <c r="G373" s="135"/>
      <c r="H373" s="135"/>
    </row>
    <row r="374">
      <c r="A374" s="135"/>
      <c r="B374" s="135"/>
      <c r="C374" s="135"/>
      <c r="D374" s="135"/>
      <c r="E374" s="135"/>
      <c r="F374" s="135"/>
      <c r="G374" s="135"/>
      <c r="H374" s="135"/>
    </row>
    <row r="375">
      <c r="A375" s="135"/>
      <c r="B375" s="135"/>
      <c r="C375" s="135"/>
      <c r="D375" s="135"/>
      <c r="E375" s="135"/>
      <c r="F375" s="135"/>
      <c r="G375" s="135"/>
      <c r="H375" s="135"/>
    </row>
    <row r="376">
      <c r="A376" s="135"/>
      <c r="B376" s="135"/>
      <c r="C376" s="135"/>
      <c r="D376" s="135"/>
      <c r="E376" s="135"/>
      <c r="F376" s="135"/>
      <c r="G376" s="135"/>
      <c r="H376" s="135"/>
    </row>
    <row r="377">
      <c r="A377" s="135"/>
      <c r="B377" s="135"/>
      <c r="C377" s="135"/>
      <c r="D377" s="135"/>
      <c r="E377" s="135"/>
      <c r="F377" s="135"/>
      <c r="G377" s="135"/>
      <c r="H377" s="135"/>
    </row>
    <row r="378">
      <c r="A378" s="135"/>
      <c r="B378" s="135"/>
      <c r="C378" s="135"/>
      <c r="D378" s="135"/>
      <c r="E378" s="135"/>
      <c r="F378" s="135"/>
      <c r="G378" s="135"/>
      <c r="H378" s="135"/>
    </row>
    <row r="379">
      <c r="A379" s="135"/>
      <c r="B379" s="135"/>
      <c r="C379" s="135"/>
      <c r="D379" s="135"/>
      <c r="E379" s="135"/>
      <c r="F379" s="135"/>
      <c r="G379" s="135"/>
      <c r="H379" s="135"/>
    </row>
    <row r="380">
      <c r="A380" s="135"/>
      <c r="B380" s="135"/>
      <c r="C380" s="135"/>
      <c r="D380" s="135"/>
      <c r="E380" s="135"/>
      <c r="F380" s="135"/>
      <c r="G380" s="135"/>
      <c r="H380" s="135"/>
    </row>
    <row r="381">
      <c r="A381" s="135"/>
      <c r="B381" s="135"/>
      <c r="C381" s="135"/>
      <c r="D381" s="135"/>
      <c r="E381" s="135"/>
      <c r="F381" s="135"/>
      <c r="G381" s="135"/>
      <c r="H381" s="135"/>
    </row>
    <row r="382">
      <c r="A382" s="135"/>
      <c r="B382" s="135"/>
      <c r="C382" s="135"/>
      <c r="D382" s="135"/>
      <c r="E382" s="135"/>
      <c r="F382" s="135"/>
      <c r="G382" s="135"/>
      <c r="H382" s="135"/>
    </row>
    <row r="383">
      <c r="A383" s="135"/>
      <c r="B383" s="135"/>
      <c r="C383" s="135"/>
      <c r="D383" s="135"/>
      <c r="E383" s="135"/>
      <c r="F383" s="135"/>
      <c r="G383" s="135"/>
      <c r="H383" s="135"/>
    </row>
    <row r="384">
      <c r="A384" s="135"/>
      <c r="B384" s="135"/>
      <c r="C384" s="135"/>
      <c r="D384" s="135"/>
      <c r="E384" s="135"/>
      <c r="F384" s="135"/>
      <c r="G384" s="135"/>
      <c r="H384" s="135"/>
    </row>
    <row r="385">
      <c r="A385" s="135"/>
      <c r="B385" s="135"/>
      <c r="C385" s="135"/>
      <c r="D385" s="135"/>
      <c r="E385" s="135"/>
      <c r="F385" s="135"/>
      <c r="G385" s="135"/>
      <c r="H385" s="135"/>
    </row>
    <row r="386">
      <c r="A386" s="135"/>
      <c r="B386" s="135"/>
      <c r="C386" s="135"/>
      <c r="D386" s="135"/>
      <c r="E386" s="135"/>
      <c r="F386" s="135"/>
      <c r="G386" s="135"/>
      <c r="H386" s="135"/>
    </row>
    <row r="387">
      <c r="A387" s="135"/>
      <c r="B387" s="135"/>
      <c r="C387" s="135"/>
      <c r="D387" s="135"/>
      <c r="E387" s="135"/>
      <c r="F387" s="135"/>
      <c r="G387" s="135"/>
      <c r="H387" s="135"/>
    </row>
    <row r="388">
      <c r="A388" s="135"/>
      <c r="B388" s="135"/>
      <c r="C388" s="135"/>
      <c r="D388" s="135"/>
      <c r="E388" s="135"/>
      <c r="F388" s="135"/>
      <c r="G388" s="135"/>
      <c r="H388" s="135"/>
    </row>
    <row r="389">
      <c r="A389" s="135"/>
      <c r="B389" s="135"/>
      <c r="C389" s="135"/>
      <c r="D389" s="135"/>
      <c r="E389" s="135"/>
      <c r="F389" s="135"/>
      <c r="G389" s="135"/>
      <c r="H389" s="135"/>
    </row>
    <row r="390">
      <c r="A390" s="135"/>
      <c r="B390" s="135"/>
      <c r="C390" s="135"/>
      <c r="D390" s="135"/>
      <c r="E390" s="135"/>
      <c r="F390" s="135"/>
      <c r="G390" s="135"/>
      <c r="H390" s="135"/>
    </row>
    <row r="391">
      <c r="A391" s="135"/>
      <c r="B391" s="135"/>
      <c r="C391" s="135"/>
      <c r="D391" s="135"/>
      <c r="E391" s="135"/>
      <c r="F391" s="135"/>
      <c r="G391" s="135"/>
      <c r="H391" s="135"/>
    </row>
    <row r="392">
      <c r="A392" s="135"/>
      <c r="B392" s="135"/>
      <c r="C392" s="135"/>
      <c r="D392" s="135"/>
      <c r="E392" s="135"/>
      <c r="F392" s="135"/>
      <c r="G392" s="135"/>
      <c r="H392" s="135"/>
    </row>
    <row r="393">
      <c r="A393" s="135"/>
      <c r="B393" s="135"/>
      <c r="C393" s="135"/>
      <c r="D393" s="135"/>
      <c r="E393" s="135"/>
      <c r="F393" s="135"/>
      <c r="G393" s="135"/>
      <c r="H393" s="135"/>
    </row>
    <row r="394">
      <c r="A394" s="135"/>
      <c r="B394" s="135"/>
      <c r="C394" s="135"/>
      <c r="D394" s="135"/>
      <c r="E394" s="135"/>
      <c r="F394" s="135"/>
      <c r="G394" s="135"/>
      <c r="H394" s="135"/>
    </row>
    <row r="395">
      <c r="A395" s="135"/>
      <c r="B395" s="135"/>
      <c r="C395" s="135"/>
      <c r="D395" s="135"/>
      <c r="E395" s="135"/>
      <c r="F395" s="135"/>
      <c r="G395" s="135"/>
      <c r="H395" s="135"/>
    </row>
    <row r="396">
      <c r="A396" s="135"/>
      <c r="B396" s="135"/>
      <c r="C396" s="135"/>
      <c r="D396" s="135"/>
      <c r="E396" s="135"/>
      <c r="F396" s="135"/>
      <c r="G396" s="135"/>
      <c r="H396" s="135"/>
    </row>
    <row r="397">
      <c r="A397" s="135"/>
      <c r="B397" s="135"/>
      <c r="C397" s="135"/>
      <c r="D397" s="135"/>
      <c r="E397" s="135"/>
      <c r="F397" s="135"/>
      <c r="G397" s="135"/>
      <c r="H397" s="135"/>
    </row>
    <row r="398">
      <c r="A398" s="135"/>
      <c r="B398" s="135"/>
      <c r="C398" s="135"/>
      <c r="D398" s="135"/>
      <c r="E398" s="135"/>
      <c r="F398" s="135"/>
      <c r="G398" s="135"/>
      <c r="H398" s="135"/>
    </row>
    <row r="399">
      <c r="A399" s="135"/>
      <c r="B399" s="135"/>
      <c r="C399" s="135"/>
      <c r="D399" s="135"/>
      <c r="E399" s="135"/>
      <c r="F399" s="135"/>
      <c r="G399" s="135"/>
      <c r="H399" s="135"/>
    </row>
    <row r="400">
      <c r="A400" s="135"/>
      <c r="B400" s="135"/>
      <c r="C400" s="135"/>
      <c r="D400" s="135"/>
      <c r="E400" s="135"/>
      <c r="F400" s="135"/>
      <c r="G400" s="135"/>
      <c r="H400" s="135"/>
    </row>
    <row r="401">
      <c r="A401" s="135"/>
      <c r="B401" s="135"/>
      <c r="C401" s="135"/>
      <c r="D401" s="135"/>
      <c r="E401" s="135"/>
      <c r="F401" s="135"/>
      <c r="G401" s="135"/>
      <c r="H401" s="135"/>
    </row>
    <row r="402">
      <c r="A402" s="135"/>
      <c r="B402" s="135"/>
      <c r="C402" s="135"/>
      <c r="D402" s="135"/>
      <c r="E402" s="135"/>
      <c r="F402" s="135"/>
      <c r="G402" s="135"/>
      <c r="H402" s="135"/>
    </row>
    <row r="403">
      <c r="A403" s="135"/>
      <c r="B403" s="135"/>
      <c r="C403" s="135"/>
      <c r="D403" s="135"/>
      <c r="E403" s="135"/>
      <c r="F403" s="135"/>
      <c r="G403" s="135"/>
      <c r="H403" s="135"/>
    </row>
    <row r="404">
      <c r="A404" s="135"/>
      <c r="B404" s="135"/>
      <c r="C404" s="135"/>
      <c r="D404" s="135"/>
      <c r="E404" s="135"/>
      <c r="F404" s="135"/>
      <c r="G404" s="135"/>
      <c r="H404" s="135"/>
    </row>
    <row r="405">
      <c r="A405" s="135"/>
      <c r="B405" s="135"/>
      <c r="C405" s="135"/>
      <c r="D405" s="135"/>
      <c r="E405" s="135"/>
      <c r="F405" s="135"/>
      <c r="G405" s="135"/>
      <c r="H405" s="135"/>
    </row>
    <row r="406">
      <c r="A406" s="135"/>
      <c r="B406" s="135"/>
      <c r="C406" s="135"/>
      <c r="D406" s="135"/>
      <c r="E406" s="135"/>
      <c r="F406" s="135"/>
      <c r="G406" s="135"/>
      <c r="H406" s="135"/>
    </row>
    <row r="407">
      <c r="A407" s="135"/>
      <c r="B407" s="135"/>
      <c r="C407" s="135"/>
      <c r="D407" s="135"/>
      <c r="E407" s="135"/>
      <c r="F407" s="135"/>
      <c r="G407" s="135"/>
      <c r="H407" s="135"/>
    </row>
    <row r="408">
      <c r="A408" s="135"/>
      <c r="B408" s="135"/>
      <c r="C408" s="135"/>
      <c r="D408" s="135"/>
      <c r="E408" s="135"/>
      <c r="F408" s="135"/>
      <c r="G408" s="135"/>
      <c r="H408" s="135"/>
    </row>
    <row r="409">
      <c r="A409" s="135"/>
      <c r="B409" s="135"/>
      <c r="C409" s="135"/>
      <c r="D409" s="135"/>
      <c r="E409" s="135"/>
      <c r="F409" s="135"/>
      <c r="G409" s="135"/>
      <c r="H409" s="135"/>
    </row>
    <row r="410">
      <c r="A410" s="135"/>
      <c r="B410" s="135"/>
      <c r="C410" s="135"/>
      <c r="D410" s="135"/>
      <c r="E410" s="135"/>
      <c r="F410" s="135"/>
      <c r="G410" s="135"/>
      <c r="H410" s="135"/>
    </row>
    <row r="411">
      <c r="A411" s="135"/>
      <c r="B411" s="135"/>
      <c r="C411" s="135"/>
      <c r="D411" s="135"/>
      <c r="E411" s="135"/>
      <c r="F411" s="135"/>
      <c r="G411" s="135"/>
      <c r="H411" s="135"/>
    </row>
    <row r="412">
      <c r="A412" s="135"/>
      <c r="B412" s="135"/>
      <c r="C412" s="135"/>
      <c r="D412" s="135"/>
      <c r="E412" s="135"/>
      <c r="F412" s="135"/>
      <c r="G412" s="135"/>
      <c r="H412" s="135"/>
    </row>
    <row r="413">
      <c r="A413" s="135"/>
      <c r="B413" s="135"/>
      <c r="C413" s="135"/>
      <c r="D413" s="135"/>
      <c r="E413" s="135"/>
      <c r="F413" s="135"/>
      <c r="G413" s="135"/>
      <c r="H413" s="135"/>
    </row>
    <row r="414">
      <c r="A414" s="135"/>
      <c r="B414" s="135"/>
      <c r="C414" s="135"/>
      <c r="D414" s="135"/>
      <c r="E414" s="135"/>
      <c r="F414" s="135"/>
      <c r="G414" s="135"/>
      <c r="H414" s="135"/>
    </row>
    <row r="415">
      <c r="A415" s="135"/>
      <c r="B415" s="135"/>
      <c r="C415" s="135"/>
      <c r="D415" s="135"/>
      <c r="E415" s="135"/>
      <c r="F415" s="135"/>
      <c r="G415" s="135"/>
      <c r="H415" s="135"/>
    </row>
    <row r="416">
      <c r="A416" s="135"/>
      <c r="B416" s="135"/>
      <c r="C416" s="135"/>
      <c r="D416" s="135"/>
      <c r="E416" s="135"/>
      <c r="F416" s="135"/>
      <c r="G416" s="135"/>
      <c r="H416" s="135"/>
    </row>
    <row r="417">
      <c r="A417" s="135"/>
      <c r="B417" s="135"/>
      <c r="C417" s="135"/>
      <c r="D417" s="135"/>
      <c r="E417" s="135"/>
      <c r="F417" s="135"/>
      <c r="G417" s="135"/>
      <c r="H417" s="135"/>
    </row>
    <row r="418">
      <c r="A418" s="135"/>
      <c r="B418" s="135"/>
      <c r="C418" s="135"/>
      <c r="D418" s="135"/>
      <c r="E418" s="135"/>
      <c r="F418" s="135"/>
      <c r="G418" s="135"/>
      <c r="H418" s="135"/>
    </row>
    <row r="419">
      <c r="A419" s="135"/>
      <c r="B419" s="135"/>
      <c r="C419" s="135"/>
      <c r="D419" s="135"/>
      <c r="E419" s="135"/>
      <c r="F419" s="135"/>
      <c r="G419" s="135"/>
      <c r="H419" s="135"/>
    </row>
    <row r="420">
      <c r="A420" s="135"/>
      <c r="B420" s="135"/>
      <c r="C420" s="135"/>
      <c r="D420" s="135"/>
      <c r="E420" s="135"/>
      <c r="F420" s="135"/>
      <c r="G420" s="135"/>
      <c r="H420" s="135"/>
    </row>
    <row r="421">
      <c r="A421" s="135"/>
      <c r="B421" s="135"/>
      <c r="C421" s="135"/>
      <c r="D421" s="135"/>
      <c r="E421" s="135"/>
      <c r="F421" s="135"/>
      <c r="G421" s="135"/>
      <c r="H421" s="135"/>
    </row>
    <row r="422">
      <c r="A422" s="135"/>
      <c r="B422" s="135"/>
      <c r="C422" s="135"/>
      <c r="D422" s="135"/>
      <c r="E422" s="135"/>
      <c r="F422" s="135"/>
      <c r="G422" s="135"/>
      <c r="H422" s="135"/>
    </row>
    <row r="423">
      <c r="A423" s="135"/>
      <c r="B423" s="135"/>
      <c r="C423" s="135"/>
      <c r="D423" s="135"/>
      <c r="E423" s="135"/>
      <c r="F423" s="135"/>
      <c r="G423" s="135"/>
      <c r="H423" s="135"/>
    </row>
    <row r="424">
      <c r="A424" s="135"/>
      <c r="B424" s="135"/>
      <c r="C424" s="135"/>
      <c r="D424" s="135"/>
      <c r="E424" s="135"/>
      <c r="F424" s="135"/>
      <c r="G424" s="135"/>
      <c r="H424" s="135"/>
    </row>
    <row r="425">
      <c r="A425" s="135"/>
      <c r="B425" s="135"/>
      <c r="C425" s="135"/>
      <c r="D425" s="135"/>
      <c r="E425" s="135"/>
      <c r="F425" s="135"/>
      <c r="G425" s="135"/>
      <c r="H425" s="135"/>
    </row>
    <row r="426">
      <c r="A426" s="135"/>
      <c r="B426" s="135"/>
      <c r="C426" s="135"/>
      <c r="D426" s="135"/>
      <c r="E426" s="135"/>
      <c r="F426" s="135"/>
      <c r="G426" s="135"/>
      <c r="H426" s="135"/>
    </row>
    <row r="427">
      <c r="A427" s="135"/>
      <c r="B427" s="135"/>
      <c r="C427" s="135"/>
      <c r="D427" s="135"/>
      <c r="E427" s="135"/>
      <c r="F427" s="135"/>
      <c r="G427" s="135"/>
      <c r="H427" s="135"/>
    </row>
    <row r="428">
      <c r="A428" s="135"/>
      <c r="B428" s="135"/>
      <c r="C428" s="135"/>
      <c r="D428" s="135"/>
      <c r="E428" s="135"/>
      <c r="F428" s="135"/>
      <c r="G428" s="135"/>
      <c r="H428" s="135"/>
    </row>
    <row r="429">
      <c r="A429" s="135"/>
      <c r="B429" s="135"/>
      <c r="C429" s="135"/>
      <c r="D429" s="135"/>
      <c r="E429" s="135"/>
      <c r="F429" s="135"/>
      <c r="G429" s="135"/>
      <c r="H429" s="135"/>
    </row>
    <row r="430">
      <c r="A430" s="135"/>
      <c r="B430" s="135"/>
      <c r="C430" s="135"/>
      <c r="D430" s="135"/>
      <c r="E430" s="135"/>
      <c r="F430" s="135"/>
      <c r="G430" s="135"/>
      <c r="H430" s="135"/>
    </row>
    <row r="431">
      <c r="A431" s="135"/>
      <c r="B431" s="135"/>
      <c r="C431" s="135"/>
      <c r="D431" s="135"/>
      <c r="E431" s="135"/>
      <c r="F431" s="135"/>
      <c r="G431" s="135"/>
      <c r="H431" s="135"/>
    </row>
    <row r="432">
      <c r="A432" s="135"/>
      <c r="B432" s="135"/>
      <c r="C432" s="135"/>
      <c r="D432" s="135"/>
      <c r="E432" s="135"/>
      <c r="F432" s="135"/>
      <c r="G432" s="135"/>
      <c r="H432" s="135"/>
    </row>
    <row r="433">
      <c r="A433" s="135"/>
      <c r="B433" s="135"/>
      <c r="C433" s="135"/>
      <c r="D433" s="135"/>
      <c r="E433" s="135"/>
      <c r="F433" s="135"/>
      <c r="G433" s="135"/>
      <c r="H433" s="135"/>
    </row>
    <row r="434">
      <c r="A434" s="135"/>
      <c r="B434" s="135"/>
      <c r="C434" s="135"/>
      <c r="D434" s="135"/>
      <c r="E434" s="135"/>
      <c r="F434" s="135"/>
      <c r="G434" s="135"/>
      <c r="H434" s="135"/>
    </row>
    <row r="435">
      <c r="A435" s="135"/>
      <c r="B435" s="135"/>
      <c r="C435" s="135"/>
      <c r="D435" s="135"/>
      <c r="E435" s="135"/>
      <c r="F435" s="135"/>
      <c r="G435" s="135"/>
      <c r="H435" s="135"/>
    </row>
    <row r="436">
      <c r="A436" s="135"/>
      <c r="B436" s="135"/>
      <c r="C436" s="135"/>
      <c r="D436" s="135"/>
      <c r="E436" s="135"/>
      <c r="F436" s="135"/>
      <c r="G436" s="135"/>
      <c r="H436" s="135"/>
    </row>
    <row r="437">
      <c r="A437" s="135"/>
      <c r="B437" s="135"/>
      <c r="C437" s="135"/>
      <c r="D437" s="135"/>
      <c r="E437" s="135"/>
      <c r="F437" s="135"/>
      <c r="G437" s="135"/>
      <c r="H437" s="135"/>
    </row>
    <row r="438">
      <c r="A438" s="135"/>
      <c r="B438" s="135"/>
      <c r="C438" s="135"/>
      <c r="D438" s="135"/>
      <c r="E438" s="135"/>
      <c r="F438" s="135"/>
      <c r="G438" s="135"/>
      <c r="H438" s="135"/>
    </row>
    <row r="439">
      <c r="A439" s="135"/>
      <c r="B439" s="135"/>
      <c r="C439" s="135"/>
      <c r="D439" s="135"/>
      <c r="E439" s="135"/>
      <c r="F439" s="135"/>
      <c r="G439" s="135"/>
      <c r="H439" s="135"/>
    </row>
    <row r="440">
      <c r="A440" s="135"/>
      <c r="B440" s="135"/>
      <c r="C440" s="135"/>
      <c r="D440" s="135"/>
      <c r="E440" s="135"/>
      <c r="F440" s="135"/>
      <c r="G440" s="135"/>
      <c r="H440" s="135"/>
    </row>
    <row r="441">
      <c r="A441" s="135"/>
      <c r="B441" s="135"/>
      <c r="C441" s="135"/>
      <c r="D441" s="135"/>
      <c r="E441" s="135"/>
      <c r="F441" s="135"/>
      <c r="G441" s="135"/>
      <c r="H441" s="135"/>
    </row>
    <row r="442">
      <c r="A442" s="135"/>
      <c r="B442" s="135"/>
      <c r="C442" s="135"/>
      <c r="D442" s="135"/>
      <c r="E442" s="135"/>
      <c r="F442" s="135"/>
      <c r="G442" s="135"/>
      <c r="H442" s="135"/>
    </row>
    <row r="443">
      <c r="A443" s="135"/>
      <c r="B443" s="135"/>
      <c r="C443" s="135"/>
      <c r="D443" s="135"/>
      <c r="E443" s="135"/>
      <c r="F443" s="135"/>
      <c r="G443" s="135"/>
      <c r="H443" s="135"/>
    </row>
    <row r="444">
      <c r="A444" s="135"/>
      <c r="B444" s="135"/>
      <c r="C444" s="135"/>
      <c r="D444" s="135"/>
      <c r="E444" s="135"/>
      <c r="F444" s="135"/>
      <c r="G444" s="135"/>
      <c r="H444" s="135"/>
    </row>
    <row r="445">
      <c r="A445" s="135"/>
      <c r="B445" s="135"/>
      <c r="C445" s="135"/>
      <c r="D445" s="135"/>
      <c r="E445" s="135"/>
      <c r="F445" s="135"/>
      <c r="G445" s="135"/>
      <c r="H445" s="135"/>
    </row>
    <row r="446">
      <c r="A446" s="135"/>
      <c r="B446" s="135"/>
      <c r="C446" s="135"/>
      <c r="D446" s="135"/>
      <c r="E446" s="135"/>
      <c r="F446" s="135"/>
      <c r="G446" s="135"/>
      <c r="H446" s="135"/>
    </row>
    <row r="447">
      <c r="A447" s="135"/>
      <c r="B447" s="135"/>
      <c r="C447" s="135"/>
      <c r="D447" s="135"/>
      <c r="E447" s="135"/>
      <c r="F447" s="135"/>
      <c r="G447" s="135"/>
      <c r="H447" s="135"/>
    </row>
    <row r="448">
      <c r="A448" s="135"/>
      <c r="B448" s="135"/>
      <c r="C448" s="135"/>
      <c r="D448" s="135"/>
      <c r="E448" s="135"/>
      <c r="F448" s="135"/>
      <c r="G448" s="135"/>
      <c r="H448" s="135"/>
    </row>
    <row r="449">
      <c r="A449" s="135"/>
      <c r="B449" s="135"/>
      <c r="C449" s="135"/>
      <c r="D449" s="135"/>
      <c r="E449" s="135"/>
      <c r="F449" s="135"/>
      <c r="G449" s="135"/>
      <c r="H449" s="135"/>
    </row>
    <row r="450">
      <c r="A450" s="135"/>
      <c r="B450" s="135"/>
      <c r="C450" s="135"/>
      <c r="D450" s="135"/>
      <c r="E450" s="135"/>
      <c r="F450" s="135"/>
      <c r="G450" s="135"/>
      <c r="H450" s="135"/>
    </row>
    <row r="451">
      <c r="A451" s="135"/>
      <c r="B451" s="135"/>
      <c r="C451" s="135"/>
      <c r="D451" s="135"/>
      <c r="E451" s="135"/>
      <c r="F451" s="135"/>
      <c r="G451" s="135"/>
      <c r="H451" s="135"/>
    </row>
    <row r="452">
      <c r="A452" s="135"/>
      <c r="B452" s="135"/>
      <c r="C452" s="135"/>
      <c r="D452" s="135"/>
      <c r="E452" s="135"/>
      <c r="F452" s="135"/>
      <c r="G452" s="135"/>
      <c r="H452" s="135"/>
    </row>
    <row r="453">
      <c r="A453" s="135"/>
      <c r="B453" s="135"/>
      <c r="C453" s="135"/>
      <c r="D453" s="135"/>
      <c r="E453" s="135"/>
      <c r="F453" s="135"/>
      <c r="G453" s="135"/>
      <c r="H453" s="135"/>
    </row>
    <row r="454">
      <c r="A454" s="135"/>
      <c r="B454" s="135"/>
      <c r="C454" s="135"/>
      <c r="D454" s="135"/>
      <c r="E454" s="135"/>
      <c r="F454" s="135"/>
      <c r="G454" s="135"/>
      <c r="H454" s="135"/>
    </row>
    <row r="455">
      <c r="A455" s="135"/>
      <c r="B455" s="135"/>
      <c r="C455" s="135"/>
      <c r="D455" s="135"/>
      <c r="E455" s="135"/>
      <c r="F455" s="135"/>
      <c r="G455" s="135"/>
      <c r="H455" s="135"/>
    </row>
    <row r="456">
      <c r="A456" s="135"/>
      <c r="B456" s="135"/>
      <c r="C456" s="135"/>
      <c r="D456" s="135"/>
      <c r="E456" s="135"/>
      <c r="F456" s="135"/>
      <c r="G456" s="135"/>
      <c r="H456" s="135"/>
    </row>
    <row r="457">
      <c r="A457" s="135"/>
      <c r="B457" s="135"/>
      <c r="C457" s="135"/>
      <c r="D457" s="135"/>
      <c r="E457" s="135"/>
      <c r="F457" s="135"/>
      <c r="G457" s="135"/>
      <c r="H457" s="135"/>
    </row>
    <row r="458">
      <c r="A458" s="135"/>
      <c r="B458" s="135"/>
      <c r="C458" s="135"/>
      <c r="D458" s="135"/>
      <c r="E458" s="135"/>
      <c r="F458" s="135"/>
      <c r="G458" s="135"/>
      <c r="H458" s="135"/>
    </row>
    <row r="459">
      <c r="A459" s="135"/>
      <c r="B459" s="135"/>
      <c r="C459" s="135"/>
      <c r="D459" s="135"/>
      <c r="E459" s="135"/>
      <c r="F459" s="135"/>
      <c r="G459" s="135"/>
      <c r="H459" s="135"/>
    </row>
    <row r="460">
      <c r="A460" s="135"/>
      <c r="B460" s="135"/>
      <c r="C460" s="135"/>
      <c r="D460" s="135"/>
      <c r="E460" s="135"/>
      <c r="F460" s="135"/>
      <c r="G460" s="135"/>
      <c r="H460" s="135"/>
    </row>
    <row r="461">
      <c r="A461" s="135"/>
      <c r="B461" s="135"/>
      <c r="C461" s="135"/>
      <c r="D461" s="135"/>
      <c r="E461" s="135"/>
      <c r="F461" s="135"/>
      <c r="G461" s="135"/>
      <c r="H461" s="135"/>
    </row>
    <row r="462">
      <c r="A462" s="135"/>
      <c r="B462" s="135"/>
      <c r="C462" s="135"/>
      <c r="D462" s="135"/>
      <c r="E462" s="135"/>
      <c r="F462" s="135"/>
      <c r="G462" s="135"/>
      <c r="H462" s="135"/>
    </row>
    <row r="463">
      <c r="A463" s="135"/>
      <c r="B463" s="135"/>
      <c r="C463" s="135"/>
      <c r="D463" s="135"/>
      <c r="E463" s="135"/>
      <c r="F463" s="135"/>
      <c r="G463" s="135"/>
      <c r="H463" s="135"/>
    </row>
    <row r="464">
      <c r="A464" s="135"/>
      <c r="B464" s="135"/>
      <c r="C464" s="135"/>
      <c r="D464" s="135"/>
      <c r="E464" s="135"/>
      <c r="F464" s="135"/>
      <c r="G464" s="135"/>
      <c r="H464" s="135"/>
    </row>
    <row r="465">
      <c r="A465" s="135"/>
      <c r="B465" s="135"/>
      <c r="C465" s="135"/>
      <c r="D465" s="135"/>
      <c r="E465" s="135"/>
      <c r="F465" s="135"/>
      <c r="G465" s="135"/>
      <c r="H465" s="135"/>
    </row>
    <row r="466">
      <c r="A466" s="135"/>
      <c r="B466" s="135"/>
      <c r="C466" s="135"/>
      <c r="D466" s="135"/>
      <c r="E466" s="135"/>
      <c r="F466" s="135"/>
      <c r="G466" s="135"/>
      <c r="H466" s="135"/>
    </row>
    <row r="467">
      <c r="A467" s="135"/>
      <c r="B467" s="135"/>
      <c r="C467" s="135"/>
      <c r="D467" s="135"/>
      <c r="E467" s="135"/>
      <c r="F467" s="135"/>
      <c r="G467" s="135"/>
      <c r="H467" s="135"/>
    </row>
    <row r="468">
      <c r="A468" s="135"/>
      <c r="B468" s="135"/>
      <c r="C468" s="135"/>
      <c r="D468" s="135"/>
      <c r="E468" s="135"/>
      <c r="F468" s="135"/>
      <c r="G468" s="135"/>
      <c r="H468" s="135"/>
    </row>
    <row r="469">
      <c r="A469" s="135"/>
      <c r="B469" s="135"/>
      <c r="C469" s="135"/>
      <c r="D469" s="135"/>
      <c r="E469" s="135"/>
      <c r="F469" s="135"/>
      <c r="G469" s="135"/>
      <c r="H469" s="135"/>
    </row>
    <row r="470">
      <c r="A470" s="135"/>
      <c r="B470" s="135"/>
      <c r="C470" s="135"/>
      <c r="D470" s="135"/>
      <c r="E470" s="135"/>
      <c r="F470" s="135"/>
      <c r="G470" s="135"/>
      <c r="H470" s="135"/>
    </row>
    <row r="471">
      <c r="A471" s="135"/>
      <c r="B471" s="135"/>
      <c r="C471" s="135"/>
      <c r="D471" s="135"/>
      <c r="E471" s="135"/>
      <c r="F471" s="135"/>
      <c r="G471" s="135"/>
      <c r="H471" s="135"/>
    </row>
    <row r="472">
      <c r="A472" s="135"/>
      <c r="B472" s="135"/>
      <c r="C472" s="135"/>
      <c r="D472" s="135"/>
      <c r="E472" s="135"/>
      <c r="F472" s="135"/>
      <c r="G472" s="135"/>
      <c r="H472" s="135"/>
    </row>
    <row r="473">
      <c r="A473" s="135"/>
      <c r="B473" s="135"/>
      <c r="C473" s="135"/>
      <c r="D473" s="135"/>
      <c r="E473" s="135"/>
      <c r="F473" s="135"/>
      <c r="G473" s="135"/>
      <c r="H473" s="135"/>
    </row>
    <row r="474">
      <c r="A474" s="135"/>
      <c r="B474" s="135"/>
      <c r="C474" s="135"/>
      <c r="D474" s="135"/>
      <c r="E474" s="135"/>
      <c r="F474" s="135"/>
      <c r="G474" s="135"/>
      <c r="H474" s="135"/>
    </row>
    <row r="475">
      <c r="A475" s="135"/>
      <c r="B475" s="135"/>
      <c r="C475" s="135"/>
      <c r="D475" s="135"/>
      <c r="E475" s="135"/>
      <c r="F475" s="135"/>
      <c r="G475" s="135"/>
      <c r="H475" s="135"/>
    </row>
    <row r="476">
      <c r="A476" s="135"/>
      <c r="B476" s="135"/>
      <c r="C476" s="135"/>
      <c r="D476" s="135"/>
      <c r="E476" s="135"/>
      <c r="F476" s="135"/>
      <c r="G476" s="135"/>
      <c r="H476" s="135"/>
    </row>
    <row r="477">
      <c r="A477" s="135"/>
      <c r="B477" s="135"/>
      <c r="C477" s="135"/>
      <c r="D477" s="135"/>
      <c r="E477" s="135"/>
      <c r="F477" s="135"/>
      <c r="G477" s="135"/>
      <c r="H477" s="135"/>
    </row>
    <row r="478">
      <c r="A478" s="135"/>
      <c r="B478" s="135"/>
      <c r="C478" s="135"/>
      <c r="D478" s="135"/>
      <c r="E478" s="135"/>
      <c r="F478" s="135"/>
      <c r="G478" s="135"/>
      <c r="H478" s="135"/>
    </row>
    <row r="479">
      <c r="A479" s="135"/>
      <c r="B479" s="135"/>
      <c r="C479" s="135"/>
      <c r="D479" s="135"/>
      <c r="E479" s="135"/>
      <c r="F479" s="135"/>
      <c r="G479" s="135"/>
      <c r="H479" s="135"/>
    </row>
    <row r="480">
      <c r="A480" s="135"/>
      <c r="B480" s="135"/>
      <c r="C480" s="135"/>
      <c r="D480" s="135"/>
      <c r="E480" s="135"/>
      <c r="F480" s="135"/>
      <c r="G480" s="135"/>
      <c r="H480" s="135"/>
    </row>
    <row r="481">
      <c r="A481" s="135"/>
      <c r="B481" s="135"/>
      <c r="C481" s="135"/>
      <c r="D481" s="135"/>
      <c r="E481" s="135"/>
      <c r="F481" s="135"/>
      <c r="G481" s="135"/>
      <c r="H481" s="135"/>
    </row>
    <row r="482">
      <c r="A482" s="135"/>
      <c r="B482" s="135"/>
      <c r="C482" s="135"/>
      <c r="D482" s="135"/>
      <c r="E482" s="135"/>
      <c r="F482" s="135"/>
      <c r="G482" s="135"/>
      <c r="H482" s="135"/>
    </row>
    <row r="483">
      <c r="A483" s="135"/>
      <c r="B483" s="135"/>
      <c r="C483" s="135"/>
      <c r="D483" s="135"/>
      <c r="E483" s="135"/>
      <c r="F483" s="135"/>
      <c r="G483" s="135"/>
      <c r="H483" s="135"/>
    </row>
    <row r="484">
      <c r="A484" s="135"/>
      <c r="B484" s="135"/>
      <c r="C484" s="135"/>
      <c r="D484" s="135"/>
      <c r="E484" s="135"/>
      <c r="F484" s="135"/>
      <c r="G484" s="135"/>
      <c r="H484" s="135"/>
    </row>
    <row r="485">
      <c r="A485" s="135"/>
      <c r="B485" s="135"/>
      <c r="C485" s="135"/>
      <c r="D485" s="135"/>
      <c r="E485" s="135"/>
      <c r="F485" s="135"/>
      <c r="G485" s="135"/>
      <c r="H485" s="135"/>
    </row>
    <row r="486">
      <c r="A486" s="135"/>
      <c r="B486" s="135"/>
      <c r="C486" s="135"/>
      <c r="D486" s="135"/>
      <c r="E486" s="135"/>
      <c r="F486" s="135"/>
      <c r="G486" s="135"/>
      <c r="H486" s="135"/>
    </row>
    <row r="487">
      <c r="A487" s="135"/>
      <c r="B487" s="135"/>
      <c r="C487" s="135"/>
      <c r="D487" s="135"/>
      <c r="E487" s="135"/>
      <c r="F487" s="135"/>
      <c r="G487" s="135"/>
      <c r="H487" s="135"/>
    </row>
    <row r="488">
      <c r="A488" s="135"/>
      <c r="B488" s="135"/>
      <c r="C488" s="135"/>
      <c r="D488" s="135"/>
      <c r="E488" s="135"/>
      <c r="F488" s="135"/>
      <c r="G488" s="135"/>
      <c r="H488" s="135"/>
    </row>
    <row r="489">
      <c r="A489" s="135"/>
      <c r="B489" s="135"/>
      <c r="C489" s="135"/>
      <c r="D489" s="135"/>
      <c r="E489" s="135"/>
      <c r="F489" s="135"/>
      <c r="G489" s="135"/>
      <c r="H489" s="135"/>
    </row>
    <row r="490">
      <c r="A490" s="135"/>
      <c r="B490" s="135"/>
      <c r="C490" s="135"/>
      <c r="D490" s="135"/>
      <c r="E490" s="135"/>
      <c r="F490" s="135"/>
      <c r="G490" s="135"/>
      <c r="H490" s="135"/>
    </row>
    <row r="491">
      <c r="A491" s="135"/>
      <c r="B491" s="135"/>
      <c r="C491" s="135"/>
      <c r="D491" s="135"/>
      <c r="E491" s="135"/>
      <c r="F491" s="135"/>
      <c r="G491" s="135"/>
      <c r="H491" s="135"/>
    </row>
    <row r="492">
      <c r="A492" s="135"/>
      <c r="B492" s="135"/>
      <c r="C492" s="135"/>
      <c r="D492" s="135"/>
      <c r="E492" s="135"/>
      <c r="F492" s="135"/>
      <c r="G492" s="135"/>
      <c r="H492" s="135"/>
    </row>
    <row r="493">
      <c r="A493" s="135"/>
      <c r="B493" s="135"/>
      <c r="C493" s="135"/>
      <c r="D493" s="135"/>
      <c r="E493" s="135"/>
      <c r="F493" s="135"/>
      <c r="G493" s="135"/>
      <c r="H493" s="135"/>
    </row>
    <row r="494">
      <c r="A494" s="135"/>
      <c r="B494" s="135"/>
      <c r="C494" s="135"/>
      <c r="D494" s="135"/>
      <c r="E494" s="135"/>
      <c r="F494" s="135"/>
      <c r="G494" s="135"/>
      <c r="H494" s="135"/>
    </row>
    <row r="495">
      <c r="A495" s="135"/>
      <c r="B495" s="135"/>
      <c r="C495" s="135"/>
      <c r="D495" s="135"/>
      <c r="E495" s="135"/>
      <c r="F495" s="135"/>
      <c r="G495" s="135"/>
      <c r="H495" s="135"/>
    </row>
    <row r="496">
      <c r="A496" s="135"/>
      <c r="B496" s="135"/>
      <c r="C496" s="135"/>
      <c r="D496" s="135"/>
      <c r="E496" s="135"/>
      <c r="F496" s="135"/>
      <c r="G496" s="135"/>
      <c r="H496" s="135"/>
    </row>
    <row r="497">
      <c r="A497" s="135"/>
      <c r="B497" s="135"/>
      <c r="C497" s="135"/>
      <c r="D497" s="135"/>
      <c r="E497" s="135"/>
      <c r="F497" s="135"/>
      <c r="G497" s="135"/>
      <c r="H497" s="135"/>
    </row>
    <row r="498">
      <c r="A498" s="135"/>
      <c r="B498" s="135"/>
      <c r="C498" s="135"/>
      <c r="D498" s="135"/>
      <c r="E498" s="135"/>
      <c r="F498" s="135"/>
      <c r="G498" s="135"/>
      <c r="H498" s="135"/>
    </row>
    <row r="499">
      <c r="A499" s="135"/>
      <c r="B499" s="135"/>
      <c r="C499" s="135"/>
      <c r="D499" s="135"/>
      <c r="E499" s="135"/>
      <c r="F499" s="135"/>
      <c r="G499" s="135"/>
      <c r="H499" s="135"/>
    </row>
    <row r="500">
      <c r="A500" s="135"/>
      <c r="B500" s="135"/>
      <c r="C500" s="135"/>
      <c r="D500" s="135"/>
      <c r="E500" s="135"/>
      <c r="F500" s="135"/>
      <c r="G500" s="135"/>
      <c r="H500" s="135"/>
    </row>
    <row r="501">
      <c r="A501" s="135"/>
      <c r="B501" s="135"/>
      <c r="C501" s="135"/>
      <c r="D501" s="135"/>
      <c r="E501" s="135"/>
      <c r="F501" s="135"/>
      <c r="G501" s="135"/>
      <c r="H501" s="135"/>
    </row>
    <row r="502">
      <c r="A502" s="135"/>
      <c r="B502" s="135"/>
      <c r="C502" s="135"/>
      <c r="D502" s="135"/>
      <c r="E502" s="135"/>
      <c r="F502" s="135"/>
      <c r="G502" s="135"/>
      <c r="H502" s="135"/>
    </row>
    <row r="503">
      <c r="A503" s="135"/>
      <c r="B503" s="135"/>
      <c r="C503" s="135"/>
      <c r="D503" s="135"/>
      <c r="E503" s="135"/>
      <c r="F503" s="135"/>
      <c r="G503" s="135"/>
      <c r="H503" s="135"/>
    </row>
    <row r="504">
      <c r="A504" s="135"/>
      <c r="B504" s="135"/>
      <c r="C504" s="135"/>
      <c r="D504" s="135"/>
      <c r="E504" s="135"/>
      <c r="F504" s="135"/>
      <c r="G504" s="135"/>
      <c r="H504" s="135"/>
    </row>
    <row r="505">
      <c r="A505" s="135"/>
      <c r="B505" s="135"/>
      <c r="C505" s="135"/>
      <c r="D505" s="135"/>
      <c r="E505" s="135"/>
      <c r="F505" s="135"/>
      <c r="G505" s="135"/>
      <c r="H505" s="135"/>
    </row>
    <row r="506">
      <c r="A506" s="135"/>
      <c r="B506" s="135"/>
      <c r="C506" s="135"/>
      <c r="D506" s="135"/>
      <c r="E506" s="135"/>
      <c r="F506" s="135"/>
      <c r="G506" s="135"/>
      <c r="H506" s="135"/>
    </row>
    <row r="507">
      <c r="A507" s="135"/>
      <c r="B507" s="135"/>
      <c r="C507" s="135"/>
      <c r="D507" s="135"/>
      <c r="E507" s="135"/>
      <c r="F507" s="135"/>
      <c r="G507" s="135"/>
      <c r="H507" s="135"/>
    </row>
    <row r="508">
      <c r="A508" s="135"/>
      <c r="B508" s="135"/>
      <c r="C508" s="135"/>
      <c r="D508" s="135"/>
      <c r="E508" s="135"/>
      <c r="F508" s="135"/>
      <c r="G508" s="135"/>
      <c r="H508" s="135"/>
    </row>
    <row r="509">
      <c r="A509" s="135"/>
      <c r="B509" s="135"/>
      <c r="C509" s="135"/>
      <c r="D509" s="135"/>
      <c r="E509" s="135"/>
      <c r="F509" s="135"/>
      <c r="G509" s="135"/>
      <c r="H509" s="135"/>
    </row>
    <row r="510">
      <c r="A510" s="135"/>
      <c r="B510" s="135"/>
      <c r="C510" s="135"/>
      <c r="D510" s="135"/>
      <c r="E510" s="135"/>
      <c r="F510" s="135"/>
      <c r="G510" s="135"/>
      <c r="H510" s="135"/>
    </row>
    <row r="511">
      <c r="A511" s="135"/>
      <c r="B511" s="135"/>
      <c r="C511" s="135"/>
      <c r="D511" s="135"/>
      <c r="E511" s="135"/>
      <c r="F511" s="135"/>
      <c r="G511" s="135"/>
      <c r="H511" s="135"/>
    </row>
    <row r="512">
      <c r="A512" s="135"/>
      <c r="B512" s="135"/>
      <c r="C512" s="135"/>
      <c r="D512" s="135"/>
      <c r="E512" s="135"/>
      <c r="F512" s="135"/>
      <c r="G512" s="135"/>
      <c r="H512" s="135"/>
    </row>
    <row r="513">
      <c r="A513" s="135"/>
      <c r="B513" s="135"/>
      <c r="C513" s="135"/>
      <c r="D513" s="135"/>
      <c r="E513" s="135"/>
      <c r="F513" s="135"/>
      <c r="G513" s="135"/>
      <c r="H513" s="135"/>
    </row>
    <row r="514">
      <c r="A514" s="135"/>
      <c r="B514" s="135"/>
      <c r="C514" s="135"/>
      <c r="D514" s="135"/>
      <c r="E514" s="135"/>
      <c r="F514" s="135"/>
      <c r="G514" s="135"/>
      <c r="H514" s="135"/>
    </row>
    <row r="515">
      <c r="A515" s="135"/>
      <c r="B515" s="135"/>
      <c r="C515" s="135"/>
      <c r="D515" s="135"/>
      <c r="E515" s="135"/>
      <c r="F515" s="135"/>
      <c r="G515" s="135"/>
      <c r="H515" s="135"/>
    </row>
    <row r="516">
      <c r="A516" s="135"/>
      <c r="B516" s="135"/>
      <c r="C516" s="135"/>
      <c r="D516" s="135"/>
      <c r="E516" s="135"/>
      <c r="F516" s="135"/>
      <c r="G516" s="135"/>
      <c r="H516" s="135"/>
    </row>
    <row r="517">
      <c r="A517" s="135"/>
      <c r="B517" s="135"/>
      <c r="C517" s="135"/>
      <c r="D517" s="135"/>
      <c r="E517" s="135"/>
      <c r="F517" s="135"/>
      <c r="G517" s="135"/>
      <c r="H517" s="135"/>
    </row>
    <row r="518">
      <c r="A518" s="135"/>
      <c r="B518" s="135"/>
      <c r="C518" s="135"/>
      <c r="D518" s="135"/>
      <c r="E518" s="135"/>
      <c r="F518" s="135"/>
      <c r="G518" s="135"/>
      <c r="H518" s="135"/>
    </row>
    <row r="519">
      <c r="A519" s="135"/>
      <c r="B519" s="135"/>
      <c r="C519" s="135"/>
      <c r="D519" s="135"/>
      <c r="E519" s="135"/>
      <c r="F519" s="135"/>
      <c r="G519" s="135"/>
      <c r="H519" s="135"/>
    </row>
    <row r="520">
      <c r="A520" s="135"/>
      <c r="B520" s="135"/>
      <c r="C520" s="135"/>
      <c r="D520" s="135"/>
      <c r="E520" s="135"/>
      <c r="F520" s="135"/>
      <c r="G520" s="135"/>
      <c r="H520" s="135"/>
    </row>
    <row r="521">
      <c r="A521" s="135"/>
      <c r="B521" s="135"/>
      <c r="C521" s="135"/>
      <c r="D521" s="135"/>
      <c r="E521" s="135"/>
      <c r="F521" s="135"/>
      <c r="G521" s="135"/>
      <c r="H521" s="135"/>
    </row>
    <row r="522">
      <c r="A522" s="135"/>
      <c r="B522" s="135"/>
      <c r="C522" s="135"/>
      <c r="D522" s="135"/>
      <c r="E522" s="135"/>
      <c r="F522" s="135"/>
      <c r="G522" s="135"/>
      <c r="H522" s="135"/>
    </row>
    <row r="523">
      <c r="A523" s="135"/>
      <c r="B523" s="135"/>
      <c r="C523" s="135"/>
      <c r="D523" s="135"/>
      <c r="E523" s="135"/>
      <c r="F523" s="135"/>
      <c r="G523" s="135"/>
      <c r="H523" s="135"/>
    </row>
    <row r="524">
      <c r="A524" s="135"/>
      <c r="B524" s="135"/>
      <c r="C524" s="135"/>
      <c r="D524" s="135"/>
      <c r="E524" s="135"/>
      <c r="F524" s="135"/>
      <c r="G524" s="135"/>
      <c r="H524" s="135"/>
    </row>
    <row r="525">
      <c r="A525" s="135"/>
      <c r="B525" s="135"/>
      <c r="C525" s="135"/>
      <c r="D525" s="135"/>
      <c r="E525" s="135"/>
      <c r="F525" s="135"/>
      <c r="G525" s="135"/>
      <c r="H525" s="135"/>
    </row>
    <row r="526">
      <c r="A526" s="135"/>
      <c r="B526" s="135"/>
      <c r="C526" s="135"/>
      <c r="D526" s="135"/>
      <c r="E526" s="135"/>
      <c r="F526" s="135"/>
      <c r="G526" s="135"/>
      <c r="H526" s="135"/>
    </row>
    <row r="527">
      <c r="A527" s="135"/>
      <c r="B527" s="135"/>
      <c r="C527" s="135"/>
      <c r="D527" s="135"/>
      <c r="E527" s="135"/>
      <c r="F527" s="135"/>
      <c r="G527" s="135"/>
      <c r="H527" s="135"/>
    </row>
    <row r="528">
      <c r="A528" s="135"/>
      <c r="B528" s="135"/>
      <c r="C528" s="135"/>
      <c r="D528" s="135"/>
      <c r="E528" s="135"/>
      <c r="F528" s="135"/>
      <c r="G528" s="135"/>
      <c r="H528" s="135"/>
    </row>
    <row r="529">
      <c r="A529" s="135"/>
      <c r="B529" s="135"/>
      <c r="C529" s="135"/>
      <c r="D529" s="135"/>
      <c r="E529" s="135"/>
      <c r="F529" s="135"/>
      <c r="G529" s="135"/>
      <c r="H529" s="135"/>
    </row>
    <row r="530">
      <c r="A530" s="135"/>
      <c r="B530" s="135"/>
      <c r="C530" s="135"/>
      <c r="D530" s="135"/>
      <c r="E530" s="135"/>
      <c r="F530" s="135"/>
      <c r="G530" s="135"/>
      <c r="H530" s="135"/>
    </row>
    <row r="531">
      <c r="A531" s="135"/>
      <c r="B531" s="135"/>
      <c r="C531" s="135"/>
      <c r="D531" s="135"/>
      <c r="E531" s="135"/>
      <c r="F531" s="135"/>
      <c r="G531" s="135"/>
      <c r="H531" s="135"/>
    </row>
    <row r="532">
      <c r="A532" s="135"/>
      <c r="B532" s="135"/>
      <c r="C532" s="135"/>
      <c r="D532" s="135"/>
      <c r="E532" s="135"/>
      <c r="F532" s="135"/>
      <c r="G532" s="135"/>
      <c r="H532" s="135"/>
    </row>
    <row r="533">
      <c r="A533" s="135"/>
      <c r="B533" s="135"/>
      <c r="C533" s="135"/>
      <c r="D533" s="135"/>
      <c r="E533" s="135"/>
      <c r="F533" s="135"/>
      <c r="G533" s="135"/>
      <c r="H533" s="135"/>
    </row>
    <row r="534">
      <c r="A534" s="135"/>
      <c r="B534" s="135"/>
      <c r="C534" s="135"/>
      <c r="D534" s="135"/>
      <c r="E534" s="135"/>
      <c r="F534" s="135"/>
      <c r="G534" s="135"/>
      <c r="H534" s="135"/>
    </row>
    <row r="535">
      <c r="A535" s="135"/>
      <c r="B535" s="135"/>
      <c r="C535" s="135"/>
      <c r="D535" s="135"/>
      <c r="E535" s="135"/>
      <c r="F535" s="135"/>
      <c r="G535" s="135"/>
      <c r="H535" s="135"/>
    </row>
    <row r="536">
      <c r="A536" s="135"/>
      <c r="B536" s="135"/>
      <c r="C536" s="135"/>
      <c r="D536" s="135"/>
      <c r="E536" s="135"/>
      <c r="F536" s="135"/>
      <c r="G536" s="135"/>
      <c r="H536" s="135"/>
    </row>
    <row r="537">
      <c r="A537" s="135"/>
      <c r="B537" s="135"/>
      <c r="C537" s="135"/>
      <c r="D537" s="135"/>
      <c r="E537" s="135"/>
      <c r="F537" s="135"/>
      <c r="G537" s="135"/>
      <c r="H537" s="135"/>
    </row>
    <row r="538">
      <c r="A538" s="135"/>
      <c r="B538" s="135"/>
      <c r="C538" s="135"/>
      <c r="D538" s="135"/>
      <c r="E538" s="135"/>
      <c r="F538" s="135"/>
      <c r="G538" s="135"/>
      <c r="H538" s="135"/>
    </row>
    <row r="539">
      <c r="A539" s="135"/>
      <c r="B539" s="135"/>
      <c r="C539" s="135"/>
      <c r="D539" s="135"/>
      <c r="E539" s="135"/>
      <c r="F539" s="135"/>
      <c r="G539" s="135"/>
      <c r="H539" s="135"/>
    </row>
    <row r="540">
      <c r="A540" s="135"/>
      <c r="B540" s="135"/>
      <c r="C540" s="135"/>
      <c r="D540" s="135"/>
      <c r="E540" s="135"/>
      <c r="F540" s="135"/>
      <c r="G540" s="135"/>
      <c r="H540" s="135"/>
    </row>
    <row r="541">
      <c r="A541" s="135"/>
      <c r="B541" s="135"/>
      <c r="C541" s="135"/>
      <c r="D541" s="135"/>
      <c r="E541" s="135"/>
      <c r="F541" s="135"/>
      <c r="G541" s="135"/>
      <c r="H541" s="135"/>
    </row>
    <row r="542">
      <c r="A542" s="135"/>
      <c r="B542" s="135"/>
      <c r="C542" s="135"/>
      <c r="D542" s="135"/>
      <c r="E542" s="135"/>
      <c r="F542" s="135"/>
      <c r="G542" s="135"/>
      <c r="H542" s="135"/>
    </row>
    <row r="543">
      <c r="A543" s="135"/>
      <c r="B543" s="135"/>
      <c r="C543" s="135"/>
      <c r="D543" s="135"/>
      <c r="E543" s="135"/>
      <c r="F543" s="135"/>
      <c r="G543" s="135"/>
      <c r="H543" s="135"/>
    </row>
    <row r="544">
      <c r="A544" s="135"/>
      <c r="B544" s="135"/>
      <c r="C544" s="135"/>
      <c r="D544" s="135"/>
      <c r="E544" s="135"/>
      <c r="F544" s="135"/>
      <c r="G544" s="135"/>
      <c r="H544" s="135"/>
    </row>
    <row r="545">
      <c r="A545" s="135"/>
      <c r="B545" s="135"/>
      <c r="C545" s="135"/>
      <c r="D545" s="135"/>
      <c r="E545" s="135"/>
      <c r="F545" s="135"/>
      <c r="G545" s="135"/>
      <c r="H545" s="135"/>
    </row>
    <row r="546">
      <c r="A546" s="135"/>
      <c r="B546" s="135"/>
      <c r="C546" s="135"/>
      <c r="D546" s="135"/>
      <c r="E546" s="135"/>
      <c r="F546" s="135"/>
      <c r="G546" s="135"/>
      <c r="H546" s="135"/>
    </row>
    <row r="547">
      <c r="A547" s="135"/>
      <c r="B547" s="135"/>
      <c r="C547" s="135"/>
      <c r="D547" s="135"/>
      <c r="E547" s="135"/>
      <c r="F547" s="135"/>
      <c r="G547" s="135"/>
      <c r="H547" s="135"/>
    </row>
    <row r="548">
      <c r="A548" s="135"/>
      <c r="B548" s="135"/>
      <c r="C548" s="135"/>
      <c r="D548" s="135"/>
      <c r="E548" s="135"/>
      <c r="F548" s="135"/>
      <c r="G548" s="135"/>
      <c r="H548" s="135"/>
    </row>
    <row r="549">
      <c r="A549" s="135"/>
      <c r="B549" s="135"/>
      <c r="C549" s="135"/>
      <c r="D549" s="135"/>
      <c r="E549" s="135"/>
      <c r="F549" s="135"/>
      <c r="G549" s="135"/>
      <c r="H549" s="135"/>
    </row>
    <row r="550">
      <c r="A550" s="135"/>
      <c r="B550" s="135"/>
      <c r="C550" s="135"/>
      <c r="D550" s="135"/>
      <c r="E550" s="135"/>
      <c r="F550" s="135"/>
      <c r="G550" s="135"/>
      <c r="H550" s="135"/>
    </row>
    <row r="551">
      <c r="A551" s="135"/>
      <c r="B551" s="135"/>
      <c r="C551" s="135"/>
      <c r="D551" s="135"/>
      <c r="E551" s="135"/>
      <c r="F551" s="135"/>
      <c r="G551" s="135"/>
      <c r="H551" s="135"/>
    </row>
    <row r="552">
      <c r="A552" s="135"/>
      <c r="B552" s="135"/>
      <c r="C552" s="135"/>
      <c r="D552" s="135"/>
      <c r="E552" s="135"/>
      <c r="F552" s="135"/>
      <c r="G552" s="135"/>
      <c r="H552" s="135"/>
    </row>
    <row r="553">
      <c r="A553" s="135"/>
      <c r="B553" s="135"/>
      <c r="C553" s="135"/>
      <c r="D553" s="135"/>
      <c r="E553" s="135"/>
      <c r="F553" s="135"/>
      <c r="G553" s="135"/>
      <c r="H553" s="135"/>
    </row>
    <row r="554">
      <c r="A554" s="135"/>
      <c r="B554" s="135"/>
      <c r="C554" s="135"/>
      <c r="D554" s="135"/>
      <c r="E554" s="135"/>
      <c r="F554" s="135"/>
      <c r="G554" s="135"/>
      <c r="H554" s="135"/>
    </row>
    <row r="555">
      <c r="A555" s="135"/>
      <c r="B555" s="135"/>
      <c r="C555" s="135"/>
      <c r="D555" s="135"/>
      <c r="E555" s="135"/>
      <c r="F555" s="135"/>
      <c r="G555" s="135"/>
      <c r="H555" s="135"/>
    </row>
    <row r="556">
      <c r="A556" s="135"/>
      <c r="B556" s="135"/>
      <c r="C556" s="135"/>
      <c r="D556" s="135"/>
      <c r="E556" s="135"/>
      <c r="F556" s="135"/>
      <c r="G556" s="135"/>
      <c r="H556" s="135"/>
    </row>
    <row r="557">
      <c r="A557" s="135"/>
      <c r="B557" s="135"/>
      <c r="C557" s="135"/>
      <c r="D557" s="135"/>
      <c r="E557" s="135"/>
      <c r="F557" s="135"/>
      <c r="G557" s="135"/>
      <c r="H557" s="135"/>
    </row>
    <row r="558">
      <c r="A558" s="135"/>
      <c r="B558" s="135"/>
      <c r="C558" s="135"/>
      <c r="D558" s="135"/>
      <c r="E558" s="135"/>
      <c r="F558" s="135"/>
      <c r="G558" s="135"/>
      <c r="H558" s="135"/>
    </row>
    <row r="559">
      <c r="A559" s="135"/>
      <c r="B559" s="135"/>
      <c r="C559" s="135"/>
      <c r="D559" s="135"/>
      <c r="E559" s="135"/>
      <c r="F559" s="135"/>
      <c r="G559" s="135"/>
      <c r="H559" s="135"/>
    </row>
    <row r="560">
      <c r="A560" s="135"/>
      <c r="B560" s="135"/>
      <c r="C560" s="135"/>
      <c r="D560" s="135"/>
      <c r="E560" s="135"/>
      <c r="F560" s="135"/>
      <c r="G560" s="135"/>
      <c r="H560" s="135"/>
    </row>
    <row r="561">
      <c r="A561" s="135"/>
      <c r="B561" s="135"/>
      <c r="C561" s="135"/>
      <c r="D561" s="135"/>
      <c r="E561" s="135"/>
      <c r="F561" s="135"/>
      <c r="G561" s="135"/>
      <c r="H561" s="135"/>
    </row>
    <row r="562">
      <c r="A562" s="135"/>
      <c r="B562" s="135"/>
      <c r="C562" s="135"/>
      <c r="D562" s="135"/>
      <c r="E562" s="135"/>
      <c r="F562" s="135"/>
      <c r="G562" s="135"/>
      <c r="H562" s="135"/>
    </row>
    <row r="563">
      <c r="A563" s="135"/>
      <c r="B563" s="135"/>
      <c r="C563" s="135"/>
      <c r="D563" s="135"/>
      <c r="E563" s="135"/>
      <c r="F563" s="135"/>
      <c r="G563" s="135"/>
      <c r="H563" s="135"/>
    </row>
    <row r="564">
      <c r="A564" s="135"/>
      <c r="B564" s="135"/>
      <c r="C564" s="135"/>
      <c r="D564" s="135"/>
      <c r="E564" s="135"/>
      <c r="F564" s="135"/>
      <c r="G564" s="135"/>
      <c r="H564" s="135"/>
    </row>
    <row r="565">
      <c r="A565" s="135"/>
      <c r="B565" s="135"/>
      <c r="C565" s="135"/>
      <c r="D565" s="135"/>
      <c r="E565" s="135"/>
      <c r="F565" s="135"/>
      <c r="G565" s="135"/>
      <c r="H565" s="135"/>
    </row>
    <row r="566">
      <c r="A566" s="135"/>
      <c r="B566" s="135"/>
      <c r="C566" s="135"/>
      <c r="D566" s="135"/>
      <c r="E566" s="135"/>
      <c r="F566" s="135"/>
      <c r="G566" s="135"/>
      <c r="H566" s="135"/>
    </row>
    <row r="567">
      <c r="A567" s="135"/>
      <c r="B567" s="135"/>
      <c r="C567" s="135"/>
      <c r="D567" s="135"/>
      <c r="E567" s="135"/>
      <c r="F567" s="135"/>
      <c r="G567" s="135"/>
      <c r="H567" s="135"/>
    </row>
    <row r="568">
      <c r="A568" s="135"/>
      <c r="B568" s="135"/>
      <c r="C568" s="135"/>
      <c r="D568" s="135"/>
      <c r="E568" s="135"/>
      <c r="F568" s="135"/>
      <c r="G568" s="135"/>
      <c r="H568" s="135"/>
    </row>
    <row r="569">
      <c r="A569" s="135"/>
      <c r="B569" s="135"/>
      <c r="C569" s="135"/>
      <c r="D569" s="135"/>
      <c r="E569" s="135"/>
      <c r="F569" s="135"/>
      <c r="G569" s="135"/>
      <c r="H569" s="135"/>
    </row>
    <row r="570">
      <c r="A570" s="135"/>
      <c r="B570" s="135"/>
      <c r="C570" s="135"/>
      <c r="D570" s="135"/>
      <c r="E570" s="135"/>
      <c r="F570" s="135"/>
      <c r="G570" s="135"/>
      <c r="H570" s="135"/>
    </row>
    <row r="571">
      <c r="A571" s="135"/>
      <c r="B571" s="135"/>
      <c r="C571" s="135"/>
      <c r="D571" s="135"/>
      <c r="E571" s="135"/>
      <c r="F571" s="135"/>
      <c r="G571" s="135"/>
      <c r="H571" s="135"/>
    </row>
    <row r="572">
      <c r="A572" s="135"/>
      <c r="B572" s="135"/>
      <c r="C572" s="135"/>
      <c r="D572" s="135"/>
      <c r="E572" s="135"/>
      <c r="F572" s="135"/>
      <c r="G572" s="135"/>
      <c r="H572" s="135"/>
    </row>
    <row r="573">
      <c r="A573" s="135"/>
      <c r="B573" s="135"/>
      <c r="C573" s="135"/>
      <c r="D573" s="135"/>
      <c r="E573" s="135"/>
      <c r="F573" s="135"/>
      <c r="G573" s="135"/>
      <c r="H573" s="135"/>
    </row>
    <row r="574">
      <c r="A574" s="135"/>
      <c r="B574" s="135"/>
      <c r="C574" s="135"/>
      <c r="D574" s="135"/>
      <c r="E574" s="135"/>
      <c r="F574" s="135"/>
      <c r="G574" s="135"/>
      <c r="H574" s="135"/>
    </row>
    <row r="575">
      <c r="A575" s="135"/>
      <c r="B575" s="135"/>
      <c r="C575" s="135"/>
      <c r="D575" s="135"/>
      <c r="E575" s="135"/>
      <c r="F575" s="135"/>
      <c r="G575" s="135"/>
      <c r="H575" s="135"/>
    </row>
    <row r="576">
      <c r="A576" s="135"/>
      <c r="B576" s="135"/>
      <c r="C576" s="135"/>
      <c r="D576" s="135"/>
      <c r="E576" s="135"/>
      <c r="F576" s="135"/>
      <c r="G576" s="135"/>
      <c r="H576" s="135"/>
    </row>
    <row r="577">
      <c r="A577" s="135"/>
      <c r="B577" s="135"/>
      <c r="C577" s="135"/>
      <c r="D577" s="135"/>
      <c r="E577" s="135"/>
      <c r="F577" s="135"/>
      <c r="G577" s="135"/>
      <c r="H577" s="135"/>
    </row>
    <row r="578">
      <c r="A578" s="135"/>
      <c r="B578" s="135"/>
      <c r="C578" s="135"/>
      <c r="D578" s="135"/>
      <c r="E578" s="135"/>
      <c r="F578" s="135"/>
      <c r="G578" s="135"/>
      <c r="H578" s="135"/>
    </row>
    <row r="579">
      <c r="A579" s="135"/>
      <c r="B579" s="135"/>
      <c r="C579" s="135"/>
      <c r="D579" s="135"/>
      <c r="E579" s="135"/>
      <c r="F579" s="135"/>
      <c r="G579" s="135"/>
      <c r="H579" s="135"/>
    </row>
    <row r="580">
      <c r="A580" s="135"/>
      <c r="B580" s="135"/>
      <c r="C580" s="135"/>
      <c r="D580" s="135"/>
      <c r="E580" s="135"/>
      <c r="F580" s="135"/>
      <c r="G580" s="135"/>
      <c r="H580" s="135"/>
    </row>
    <row r="581">
      <c r="A581" s="135"/>
      <c r="B581" s="135"/>
      <c r="C581" s="135"/>
      <c r="D581" s="135"/>
      <c r="E581" s="135"/>
      <c r="F581" s="135"/>
      <c r="G581" s="135"/>
      <c r="H581" s="135"/>
    </row>
    <row r="582">
      <c r="A582" s="135"/>
      <c r="B582" s="135"/>
      <c r="C582" s="135"/>
      <c r="D582" s="135"/>
      <c r="E582" s="135"/>
      <c r="F582" s="135"/>
      <c r="G582" s="135"/>
      <c r="H582" s="135"/>
    </row>
    <row r="583">
      <c r="A583" s="135"/>
      <c r="B583" s="135"/>
      <c r="C583" s="135"/>
      <c r="D583" s="135"/>
      <c r="E583" s="135"/>
      <c r="F583" s="135"/>
      <c r="G583" s="135"/>
      <c r="H583" s="135"/>
    </row>
    <row r="584">
      <c r="A584" s="135"/>
      <c r="B584" s="135"/>
      <c r="C584" s="135"/>
      <c r="D584" s="135"/>
      <c r="E584" s="135"/>
      <c r="F584" s="135"/>
      <c r="G584" s="135"/>
      <c r="H584" s="135"/>
    </row>
    <row r="585">
      <c r="A585" s="135"/>
      <c r="B585" s="135"/>
      <c r="C585" s="135"/>
      <c r="D585" s="135"/>
      <c r="E585" s="135"/>
      <c r="F585" s="135"/>
      <c r="G585" s="135"/>
      <c r="H585" s="135"/>
    </row>
    <row r="586">
      <c r="A586" s="135"/>
      <c r="B586" s="135"/>
      <c r="C586" s="135"/>
      <c r="D586" s="135"/>
      <c r="E586" s="135"/>
      <c r="F586" s="135"/>
      <c r="G586" s="135"/>
      <c r="H586" s="135"/>
    </row>
    <row r="587">
      <c r="A587" s="135"/>
      <c r="B587" s="135"/>
      <c r="C587" s="135"/>
      <c r="D587" s="135"/>
      <c r="E587" s="135"/>
      <c r="F587" s="135"/>
      <c r="G587" s="135"/>
      <c r="H587" s="135"/>
    </row>
    <row r="588">
      <c r="A588" s="135"/>
      <c r="B588" s="135"/>
      <c r="C588" s="135"/>
      <c r="D588" s="135"/>
      <c r="E588" s="135"/>
      <c r="F588" s="135"/>
      <c r="G588" s="135"/>
      <c r="H588" s="135"/>
    </row>
    <row r="589">
      <c r="A589" s="135"/>
      <c r="B589" s="135"/>
      <c r="C589" s="135"/>
      <c r="D589" s="135"/>
      <c r="E589" s="135"/>
      <c r="F589" s="135"/>
      <c r="G589" s="135"/>
      <c r="H589" s="135"/>
    </row>
    <row r="590">
      <c r="A590" s="135"/>
      <c r="B590" s="135"/>
      <c r="C590" s="135"/>
      <c r="D590" s="135"/>
      <c r="E590" s="135"/>
      <c r="F590" s="135"/>
      <c r="G590" s="135"/>
      <c r="H590" s="135"/>
    </row>
    <row r="591">
      <c r="A591" s="135"/>
      <c r="B591" s="135"/>
      <c r="C591" s="135"/>
      <c r="D591" s="135"/>
      <c r="E591" s="135"/>
      <c r="F591" s="135"/>
      <c r="G591" s="135"/>
      <c r="H591" s="135"/>
    </row>
    <row r="592">
      <c r="A592" s="135"/>
      <c r="B592" s="135"/>
      <c r="C592" s="135"/>
      <c r="D592" s="135"/>
      <c r="E592" s="135"/>
      <c r="F592" s="135"/>
      <c r="G592" s="135"/>
      <c r="H592" s="135"/>
    </row>
    <row r="593">
      <c r="A593" s="135"/>
      <c r="B593" s="135"/>
      <c r="C593" s="135"/>
      <c r="D593" s="135"/>
      <c r="E593" s="135"/>
      <c r="F593" s="135"/>
      <c r="G593" s="135"/>
      <c r="H593" s="135"/>
    </row>
    <row r="594">
      <c r="A594" s="135"/>
      <c r="B594" s="135"/>
      <c r="C594" s="135"/>
      <c r="D594" s="135"/>
      <c r="E594" s="135"/>
      <c r="F594" s="135"/>
      <c r="G594" s="135"/>
      <c r="H594" s="135"/>
    </row>
    <row r="595">
      <c r="A595" s="135"/>
      <c r="B595" s="135"/>
      <c r="C595" s="135"/>
      <c r="D595" s="135"/>
      <c r="E595" s="135"/>
      <c r="F595" s="135"/>
      <c r="G595" s="135"/>
      <c r="H595" s="135"/>
    </row>
    <row r="596">
      <c r="A596" s="135"/>
      <c r="B596" s="135"/>
      <c r="C596" s="135"/>
      <c r="D596" s="135"/>
      <c r="E596" s="135"/>
      <c r="F596" s="135"/>
      <c r="G596" s="135"/>
      <c r="H596" s="135"/>
    </row>
    <row r="597">
      <c r="A597" s="135"/>
      <c r="B597" s="135"/>
      <c r="C597" s="135"/>
      <c r="D597" s="135"/>
      <c r="E597" s="135"/>
      <c r="F597" s="135"/>
      <c r="G597" s="135"/>
      <c r="H597" s="135"/>
    </row>
    <row r="598">
      <c r="A598" s="135"/>
      <c r="B598" s="135"/>
      <c r="C598" s="135"/>
      <c r="D598" s="135"/>
      <c r="E598" s="135"/>
      <c r="F598" s="135"/>
      <c r="G598" s="135"/>
      <c r="H598" s="135"/>
    </row>
    <row r="599">
      <c r="A599" s="135"/>
      <c r="B599" s="135"/>
      <c r="C599" s="135"/>
      <c r="D599" s="135"/>
      <c r="E599" s="135"/>
      <c r="F599" s="135"/>
      <c r="G599" s="135"/>
      <c r="H599" s="135"/>
    </row>
    <row r="600">
      <c r="A600" s="135"/>
      <c r="B600" s="135"/>
      <c r="C600" s="135"/>
      <c r="D600" s="135"/>
      <c r="E600" s="135"/>
      <c r="F600" s="135"/>
      <c r="G600" s="135"/>
      <c r="H600" s="135"/>
    </row>
    <row r="601">
      <c r="A601" s="135"/>
      <c r="B601" s="135"/>
      <c r="C601" s="135"/>
      <c r="D601" s="135"/>
      <c r="E601" s="135"/>
      <c r="F601" s="135"/>
      <c r="G601" s="135"/>
      <c r="H601" s="135"/>
    </row>
    <row r="602">
      <c r="A602" s="135"/>
      <c r="B602" s="135"/>
      <c r="C602" s="135"/>
      <c r="D602" s="135"/>
      <c r="E602" s="135"/>
      <c r="F602" s="135"/>
      <c r="G602" s="135"/>
      <c r="H602" s="135"/>
    </row>
    <row r="603">
      <c r="A603" s="135"/>
      <c r="B603" s="135"/>
      <c r="C603" s="135"/>
      <c r="D603" s="135"/>
      <c r="E603" s="135"/>
      <c r="F603" s="135"/>
      <c r="G603" s="135"/>
      <c r="H603" s="135"/>
    </row>
    <row r="604">
      <c r="A604" s="135"/>
      <c r="B604" s="135"/>
      <c r="C604" s="135"/>
      <c r="D604" s="135"/>
      <c r="E604" s="135"/>
      <c r="F604" s="135"/>
      <c r="G604" s="135"/>
      <c r="H604" s="135"/>
    </row>
    <row r="605">
      <c r="A605" s="135"/>
      <c r="B605" s="135"/>
      <c r="C605" s="135"/>
      <c r="D605" s="135"/>
      <c r="E605" s="135"/>
      <c r="F605" s="135"/>
      <c r="G605" s="135"/>
      <c r="H605" s="135"/>
    </row>
    <row r="606">
      <c r="A606" s="135"/>
      <c r="B606" s="135"/>
      <c r="C606" s="135"/>
      <c r="D606" s="135"/>
      <c r="E606" s="135"/>
      <c r="F606" s="135"/>
      <c r="G606" s="135"/>
      <c r="H606" s="135"/>
    </row>
    <row r="607">
      <c r="A607" s="135"/>
      <c r="B607" s="135"/>
      <c r="C607" s="135"/>
      <c r="D607" s="135"/>
      <c r="E607" s="135"/>
      <c r="F607" s="135"/>
      <c r="G607" s="135"/>
      <c r="H607" s="135"/>
    </row>
    <row r="608">
      <c r="A608" s="135"/>
      <c r="B608" s="135"/>
      <c r="C608" s="135"/>
      <c r="D608" s="135"/>
      <c r="E608" s="135"/>
      <c r="F608" s="135"/>
      <c r="G608" s="135"/>
      <c r="H608" s="135"/>
    </row>
    <row r="609">
      <c r="A609" s="135"/>
      <c r="B609" s="135"/>
      <c r="C609" s="135"/>
      <c r="D609" s="135"/>
      <c r="E609" s="135"/>
      <c r="F609" s="135"/>
      <c r="G609" s="135"/>
      <c r="H609" s="135"/>
    </row>
    <row r="610">
      <c r="A610" s="135"/>
      <c r="B610" s="135"/>
      <c r="C610" s="135"/>
      <c r="D610" s="135"/>
      <c r="E610" s="135"/>
      <c r="F610" s="135"/>
      <c r="G610" s="135"/>
      <c r="H610" s="135"/>
    </row>
    <row r="611">
      <c r="A611" s="135"/>
      <c r="B611" s="135"/>
      <c r="C611" s="135"/>
      <c r="D611" s="135"/>
      <c r="E611" s="135"/>
      <c r="F611" s="135"/>
      <c r="G611" s="135"/>
      <c r="H611" s="135"/>
    </row>
    <row r="612">
      <c r="A612" s="135"/>
      <c r="B612" s="135"/>
      <c r="C612" s="135"/>
      <c r="D612" s="135"/>
      <c r="E612" s="135"/>
      <c r="F612" s="135"/>
      <c r="G612" s="135"/>
      <c r="H612" s="135"/>
    </row>
    <row r="613">
      <c r="A613" s="135"/>
      <c r="B613" s="135"/>
      <c r="C613" s="135"/>
      <c r="D613" s="135"/>
      <c r="E613" s="135"/>
      <c r="F613" s="135"/>
      <c r="G613" s="135"/>
      <c r="H613" s="135"/>
    </row>
    <row r="614">
      <c r="A614" s="135"/>
      <c r="B614" s="135"/>
      <c r="C614" s="135"/>
      <c r="D614" s="135"/>
      <c r="E614" s="135"/>
      <c r="F614" s="135"/>
      <c r="G614" s="135"/>
      <c r="H614" s="135"/>
    </row>
    <row r="615">
      <c r="A615" s="135"/>
      <c r="B615" s="135"/>
      <c r="C615" s="135"/>
      <c r="D615" s="135"/>
      <c r="E615" s="135"/>
      <c r="F615" s="135"/>
      <c r="G615" s="135"/>
      <c r="H615" s="135"/>
    </row>
    <row r="616">
      <c r="A616" s="135"/>
      <c r="B616" s="135"/>
      <c r="C616" s="135"/>
      <c r="D616" s="135"/>
      <c r="E616" s="135"/>
      <c r="F616" s="135"/>
      <c r="G616" s="135"/>
      <c r="H616" s="135"/>
    </row>
    <row r="617">
      <c r="A617" s="135"/>
      <c r="B617" s="135"/>
      <c r="C617" s="135"/>
      <c r="D617" s="135"/>
      <c r="E617" s="135"/>
      <c r="F617" s="135"/>
      <c r="G617" s="135"/>
      <c r="H617" s="135"/>
    </row>
    <row r="618">
      <c r="A618" s="135"/>
      <c r="B618" s="135"/>
      <c r="C618" s="135"/>
      <c r="D618" s="135"/>
      <c r="E618" s="135"/>
      <c r="F618" s="135"/>
      <c r="G618" s="135"/>
      <c r="H618" s="135"/>
    </row>
    <row r="619">
      <c r="A619" s="135"/>
      <c r="B619" s="135"/>
      <c r="C619" s="135"/>
      <c r="D619" s="135"/>
      <c r="E619" s="135"/>
      <c r="F619" s="135"/>
      <c r="G619" s="135"/>
      <c r="H619" s="135"/>
    </row>
    <row r="620">
      <c r="A620" s="135"/>
      <c r="B620" s="135"/>
      <c r="C620" s="135"/>
      <c r="D620" s="135"/>
      <c r="E620" s="135"/>
      <c r="F620" s="135"/>
      <c r="G620" s="135"/>
      <c r="H620" s="135"/>
    </row>
    <row r="621">
      <c r="A621" s="135"/>
      <c r="B621" s="135"/>
      <c r="C621" s="135"/>
      <c r="D621" s="135"/>
      <c r="E621" s="135"/>
      <c r="F621" s="135"/>
      <c r="G621" s="135"/>
      <c r="H621" s="135"/>
    </row>
    <row r="622">
      <c r="A622" s="135"/>
      <c r="B622" s="135"/>
      <c r="C622" s="135"/>
      <c r="D622" s="135"/>
      <c r="E622" s="135"/>
      <c r="F622" s="135"/>
      <c r="G622" s="135"/>
      <c r="H622" s="135"/>
    </row>
    <row r="623">
      <c r="A623" s="135"/>
      <c r="B623" s="135"/>
      <c r="C623" s="135"/>
      <c r="D623" s="135"/>
      <c r="E623" s="135"/>
      <c r="F623" s="135"/>
      <c r="G623" s="135"/>
      <c r="H623" s="135"/>
    </row>
    <row r="624">
      <c r="A624" s="135"/>
      <c r="B624" s="135"/>
      <c r="C624" s="135"/>
      <c r="D624" s="135"/>
      <c r="E624" s="135"/>
      <c r="F624" s="135"/>
      <c r="G624" s="135"/>
      <c r="H624" s="135"/>
    </row>
    <row r="625">
      <c r="A625" s="135"/>
      <c r="B625" s="135"/>
      <c r="C625" s="135"/>
      <c r="D625" s="135"/>
      <c r="E625" s="135"/>
      <c r="F625" s="135"/>
      <c r="G625" s="135"/>
      <c r="H625" s="135"/>
    </row>
    <row r="626">
      <c r="A626" s="135"/>
      <c r="B626" s="135"/>
      <c r="C626" s="135"/>
      <c r="D626" s="135"/>
      <c r="E626" s="135"/>
      <c r="F626" s="135"/>
      <c r="G626" s="135"/>
      <c r="H626" s="135"/>
    </row>
    <row r="627">
      <c r="A627" s="135"/>
      <c r="B627" s="135"/>
      <c r="C627" s="135"/>
      <c r="D627" s="135"/>
      <c r="E627" s="135"/>
      <c r="F627" s="135"/>
      <c r="G627" s="135"/>
      <c r="H627" s="135"/>
    </row>
    <row r="628">
      <c r="A628" s="135"/>
      <c r="B628" s="135"/>
      <c r="C628" s="135"/>
      <c r="D628" s="135"/>
      <c r="E628" s="135"/>
      <c r="F628" s="135"/>
      <c r="G628" s="135"/>
      <c r="H628" s="135"/>
    </row>
    <row r="629">
      <c r="A629" s="135"/>
      <c r="B629" s="135"/>
      <c r="C629" s="135"/>
      <c r="D629" s="135"/>
      <c r="E629" s="135"/>
      <c r="F629" s="135"/>
      <c r="G629" s="135"/>
      <c r="H629" s="135"/>
    </row>
    <row r="630">
      <c r="A630" s="135"/>
      <c r="B630" s="135"/>
      <c r="C630" s="135"/>
      <c r="D630" s="135"/>
      <c r="E630" s="135"/>
      <c r="F630" s="135"/>
      <c r="G630" s="135"/>
      <c r="H630" s="135"/>
    </row>
    <row r="631">
      <c r="A631" s="135"/>
      <c r="B631" s="135"/>
      <c r="C631" s="135"/>
      <c r="D631" s="135"/>
      <c r="E631" s="135"/>
      <c r="F631" s="135"/>
      <c r="G631" s="135"/>
      <c r="H631" s="135"/>
    </row>
    <row r="632">
      <c r="A632" s="135"/>
      <c r="B632" s="135"/>
      <c r="C632" s="135"/>
      <c r="D632" s="135"/>
      <c r="E632" s="135"/>
      <c r="F632" s="135"/>
      <c r="G632" s="135"/>
      <c r="H632" s="135"/>
    </row>
    <row r="633">
      <c r="A633" s="135"/>
      <c r="B633" s="135"/>
      <c r="C633" s="135"/>
      <c r="D633" s="135"/>
      <c r="E633" s="135"/>
      <c r="F633" s="135"/>
      <c r="G633" s="135"/>
      <c r="H633" s="135"/>
    </row>
    <row r="634">
      <c r="A634" s="135"/>
      <c r="B634" s="135"/>
      <c r="C634" s="135"/>
      <c r="D634" s="135"/>
      <c r="E634" s="135"/>
      <c r="F634" s="135"/>
      <c r="G634" s="135"/>
      <c r="H634" s="135"/>
    </row>
    <row r="635">
      <c r="A635" s="135"/>
      <c r="B635" s="135"/>
      <c r="C635" s="135"/>
      <c r="D635" s="135"/>
      <c r="E635" s="135"/>
      <c r="F635" s="135"/>
      <c r="G635" s="135"/>
      <c r="H635" s="135"/>
    </row>
    <row r="636">
      <c r="A636" s="135"/>
      <c r="B636" s="135"/>
      <c r="C636" s="135"/>
      <c r="D636" s="135"/>
      <c r="E636" s="135"/>
      <c r="F636" s="135"/>
      <c r="G636" s="135"/>
      <c r="H636" s="135"/>
    </row>
    <row r="637">
      <c r="A637" s="135"/>
      <c r="B637" s="135"/>
      <c r="C637" s="135"/>
      <c r="D637" s="135"/>
      <c r="E637" s="135"/>
      <c r="F637" s="135"/>
      <c r="G637" s="135"/>
      <c r="H637" s="135"/>
    </row>
    <row r="638">
      <c r="A638" s="135"/>
      <c r="B638" s="135"/>
      <c r="C638" s="135"/>
      <c r="D638" s="135"/>
      <c r="E638" s="135"/>
      <c r="F638" s="135"/>
      <c r="G638" s="135"/>
      <c r="H638" s="135"/>
    </row>
    <row r="639">
      <c r="A639" s="135"/>
      <c r="B639" s="135"/>
      <c r="C639" s="135"/>
      <c r="D639" s="135"/>
      <c r="E639" s="135"/>
      <c r="F639" s="135"/>
      <c r="G639" s="135"/>
      <c r="H639" s="135"/>
    </row>
    <row r="640">
      <c r="A640" s="135"/>
      <c r="B640" s="135"/>
      <c r="C640" s="135"/>
      <c r="D640" s="135"/>
      <c r="E640" s="135"/>
      <c r="F640" s="135"/>
      <c r="G640" s="135"/>
      <c r="H640" s="135"/>
    </row>
    <row r="641">
      <c r="A641" s="135"/>
      <c r="B641" s="135"/>
      <c r="C641" s="135"/>
      <c r="D641" s="135"/>
      <c r="E641" s="135"/>
      <c r="F641" s="135"/>
      <c r="G641" s="135"/>
      <c r="H641" s="135"/>
    </row>
    <row r="642">
      <c r="A642" s="135"/>
      <c r="B642" s="135"/>
      <c r="C642" s="135"/>
      <c r="D642" s="135"/>
      <c r="E642" s="135"/>
      <c r="F642" s="135"/>
      <c r="G642" s="135"/>
      <c r="H642" s="135"/>
    </row>
    <row r="643">
      <c r="A643" s="135"/>
      <c r="B643" s="135"/>
      <c r="C643" s="135"/>
      <c r="D643" s="135"/>
      <c r="E643" s="135"/>
      <c r="F643" s="135"/>
      <c r="G643" s="135"/>
      <c r="H643" s="135"/>
    </row>
    <row r="644">
      <c r="A644" s="135"/>
      <c r="B644" s="135"/>
      <c r="C644" s="135"/>
      <c r="D644" s="135"/>
      <c r="E644" s="135"/>
      <c r="F644" s="135"/>
      <c r="G644" s="135"/>
      <c r="H644" s="135"/>
    </row>
    <row r="645">
      <c r="A645" s="135"/>
      <c r="B645" s="135"/>
      <c r="C645" s="135"/>
      <c r="D645" s="135"/>
      <c r="E645" s="135"/>
      <c r="F645" s="135"/>
      <c r="G645" s="135"/>
      <c r="H645" s="135"/>
    </row>
    <row r="646">
      <c r="A646" s="135"/>
      <c r="B646" s="135"/>
      <c r="C646" s="135"/>
      <c r="D646" s="135"/>
      <c r="E646" s="135"/>
      <c r="F646" s="135"/>
      <c r="G646" s="135"/>
      <c r="H646" s="135"/>
    </row>
    <row r="647">
      <c r="A647" s="135"/>
      <c r="B647" s="135"/>
      <c r="C647" s="135"/>
      <c r="D647" s="135"/>
      <c r="E647" s="135"/>
      <c r="F647" s="135"/>
      <c r="G647" s="135"/>
      <c r="H647" s="135"/>
    </row>
    <row r="648">
      <c r="A648" s="135"/>
      <c r="B648" s="135"/>
      <c r="C648" s="135"/>
      <c r="D648" s="135"/>
      <c r="E648" s="135"/>
      <c r="F648" s="135"/>
      <c r="G648" s="135"/>
      <c r="H648" s="135"/>
    </row>
    <row r="649">
      <c r="A649" s="135"/>
      <c r="B649" s="135"/>
      <c r="C649" s="135"/>
      <c r="D649" s="135"/>
      <c r="E649" s="135"/>
      <c r="F649" s="135"/>
      <c r="G649" s="135"/>
      <c r="H649" s="135"/>
    </row>
    <row r="650">
      <c r="A650" s="135"/>
      <c r="B650" s="135"/>
      <c r="C650" s="135"/>
      <c r="D650" s="135"/>
      <c r="E650" s="135"/>
      <c r="F650" s="135"/>
      <c r="G650" s="135"/>
      <c r="H650" s="135"/>
    </row>
    <row r="651">
      <c r="A651" s="135"/>
      <c r="B651" s="135"/>
      <c r="C651" s="135"/>
      <c r="D651" s="135"/>
      <c r="E651" s="135"/>
      <c r="F651" s="135"/>
      <c r="G651" s="135"/>
      <c r="H651" s="135"/>
    </row>
    <row r="652">
      <c r="A652" s="135"/>
      <c r="B652" s="135"/>
      <c r="C652" s="135"/>
      <c r="D652" s="135"/>
      <c r="E652" s="135"/>
      <c r="F652" s="135"/>
      <c r="G652" s="135"/>
      <c r="H652" s="135"/>
    </row>
    <row r="653">
      <c r="A653" s="135"/>
      <c r="B653" s="135"/>
      <c r="C653" s="135"/>
      <c r="D653" s="135"/>
      <c r="E653" s="135"/>
      <c r="F653" s="135"/>
      <c r="G653" s="135"/>
      <c r="H653" s="135"/>
    </row>
    <row r="654">
      <c r="A654" s="135"/>
      <c r="B654" s="135"/>
      <c r="C654" s="135"/>
      <c r="D654" s="135"/>
      <c r="E654" s="135"/>
      <c r="F654" s="135"/>
      <c r="G654" s="135"/>
      <c r="H654" s="135"/>
    </row>
    <row r="655">
      <c r="A655" s="135"/>
      <c r="B655" s="135"/>
      <c r="C655" s="135"/>
      <c r="D655" s="135"/>
      <c r="E655" s="135"/>
      <c r="F655" s="135"/>
      <c r="G655" s="135"/>
      <c r="H655" s="135"/>
    </row>
    <row r="656">
      <c r="A656" s="135"/>
      <c r="B656" s="135"/>
      <c r="C656" s="135"/>
      <c r="D656" s="135"/>
      <c r="E656" s="135"/>
      <c r="F656" s="135"/>
      <c r="G656" s="135"/>
      <c r="H656" s="135"/>
    </row>
    <row r="657">
      <c r="A657" s="135"/>
      <c r="B657" s="135"/>
      <c r="C657" s="135"/>
      <c r="D657" s="135"/>
      <c r="E657" s="135"/>
      <c r="F657" s="135"/>
      <c r="G657" s="135"/>
      <c r="H657" s="135"/>
    </row>
    <row r="658">
      <c r="A658" s="135"/>
      <c r="B658" s="135"/>
      <c r="C658" s="135"/>
      <c r="D658" s="135"/>
      <c r="E658" s="135"/>
      <c r="F658" s="135"/>
      <c r="G658" s="135"/>
      <c r="H658" s="135"/>
    </row>
    <row r="659">
      <c r="A659" s="135"/>
      <c r="B659" s="135"/>
      <c r="C659" s="135"/>
      <c r="D659" s="135"/>
      <c r="E659" s="135"/>
      <c r="F659" s="135"/>
      <c r="G659" s="135"/>
      <c r="H659" s="135"/>
    </row>
    <row r="660">
      <c r="A660" s="135"/>
      <c r="B660" s="135"/>
      <c r="C660" s="135"/>
      <c r="D660" s="135"/>
      <c r="E660" s="135"/>
      <c r="F660" s="135"/>
      <c r="G660" s="135"/>
      <c r="H660" s="135"/>
    </row>
    <row r="661">
      <c r="A661" s="135"/>
      <c r="B661" s="135"/>
      <c r="C661" s="135"/>
      <c r="D661" s="135"/>
      <c r="E661" s="135"/>
      <c r="F661" s="135"/>
      <c r="G661" s="135"/>
      <c r="H661" s="135"/>
    </row>
    <row r="662">
      <c r="A662" s="135"/>
      <c r="B662" s="135"/>
      <c r="C662" s="135"/>
      <c r="D662" s="135"/>
      <c r="E662" s="135"/>
      <c r="F662" s="135"/>
      <c r="G662" s="135"/>
      <c r="H662" s="135"/>
    </row>
    <row r="663">
      <c r="A663" s="135"/>
      <c r="B663" s="135"/>
      <c r="C663" s="135"/>
      <c r="D663" s="135"/>
      <c r="E663" s="135"/>
      <c r="F663" s="135"/>
      <c r="G663" s="135"/>
      <c r="H663" s="135"/>
    </row>
    <row r="664">
      <c r="A664" s="135"/>
      <c r="B664" s="135"/>
      <c r="C664" s="135"/>
      <c r="D664" s="135"/>
      <c r="E664" s="135"/>
      <c r="F664" s="135"/>
      <c r="G664" s="135"/>
      <c r="H664" s="135"/>
    </row>
    <row r="665">
      <c r="A665" s="135"/>
      <c r="B665" s="135"/>
      <c r="C665" s="135"/>
      <c r="D665" s="135"/>
      <c r="E665" s="135"/>
      <c r="F665" s="135"/>
      <c r="G665" s="135"/>
      <c r="H665" s="135"/>
    </row>
    <row r="666">
      <c r="A666" s="135"/>
      <c r="B666" s="135"/>
      <c r="C666" s="135"/>
      <c r="D666" s="135"/>
      <c r="E666" s="135"/>
      <c r="F666" s="135"/>
      <c r="G666" s="135"/>
      <c r="H666" s="135"/>
    </row>
    <row r="667">
      <c r="A667" s="135"/>
      <c r="B667" s="135"/>
      <c r="C667" s="135"/>
      <c r="D667" s="135"/>
      <c r="E667" s="135"/>
      <c r="F667" s="135"/>
      <c r="G667" s="135"/>
      <c r="H667" s="135"/>
    </row>
    <row r="668">
      <c r="A668" s="135"/>
      <c r="B668" s="135"/>
      <c r="C668" s="135"/>
      <c r="D668" s="135"/>
      <c r="E668" s="135"/>
      <c r="F668" s="135"/>
      <c r="G668" s="135"/>
      <c r="H668" s="135"/>
    </row>
    <row r="669">
      <c r="A669" s="135"/>
      <c r="B669" s="135"/>
      <c r="C669" s="135"/>
      <c r="D669" s="135"/>
      <c r="E669" s="135"/>
      <c r="F669" s="135"/>
      <c r="G669" s="135"/>
      <c r="H669" s="135"/>
    </row>
    <row r="670">
      <c r="A670" s="135"/>
      <c r="B670" s="135"/>
      <c r="C670" s="135"/>
      <c r="D670" s="135"/>
      <c r="E670" s="135"/>
      <c r="F670" s="135"/>
      <c r="G670" s="135"/>
      <c r="H670" s="135"/>
    </row>
    <row r="671">
      <c r="A671" s="135"/>
      <c r="B671" s="135"/>
      <c r="C671" s="135"/>
      <c r="D671" s="135"/>
      <c r="E671" s="135"/>
      <c r="F671" s="135"/>
      <c r="G671" s="135"/>
      <c r="H671" s="135"/>
    </row>
    <row r="672">
      <c r="A672" s="135"/>
      <c r="B672" s="135"/>
      <c r="C672" s="135"/>
      <c r="D672" s="135"/>
      <c r="E672" s="135"/>
      <c r="F672" s="135"/>
      <c r="G672" s="135"/>
      <c r="H672" s="135"/>
    </row>
    <row r="673">
      <c r="A673" s="135"/>
      <c r="B673" s="135"/>
      <c r="C673" s="135"/>
      <c r="D673" s="135"/>
      <c r="E673" s="135"/>
      <c r="F673" s="135"/>
      <c r="G673" s="135"/>
      <c r="H673" s="135"/>
    </row>
    <row r="674">
      <c r="A674" s="135"/>
      <c r="B674" s="135"/>
      <c r="C674" s="135"/>
      <c r="D674" s="135"/>
      <c r="E674" s="135"/>
      <c r="F674" s="135"/>
      <c r="G674" s="135"/>
      <c r="H674" s="135"/>
    </row>
    <row r="675">
      <c r="A675" s="135"/>
      <c r="B675" s="135"/>
      <c r="C675" s="135"/>
      <c r="D675" s="135"/>
      <c r="E675" s="135"/>
      <c r="F675" s="135"/>
      <c r="G675" s="135"/>
      <c r="H675" s="135"/>
    </row>
    <row r="676">
      <c r="A676" s="135"/>
      <c r="B676" s="135"/>
      <c r="C676" s="135"/>
      <c r="D676" s="135"/>
      <c r="E676" s="135"/>
      <c r="F676" s="135"/>
      <c r="G676" s="135"/>
      <c r="H676" s="135"/>
    </row>
    <row r="677">
      <c r="A677" s="135"/>
      <c r="B677" s="135"/>
      <c r="C677" s="135"/>
      <c r="D677" s="135"/>
      <c r="E677" s="135"/>
      <c r="F677" s="135"/>
      <c r="G677" s="135"/>
      <c r="H677" s="135"/>
    </row>
    <row r="678">
      <c r="A678" s="135"/>
      <c r="B678" s="135"/>
      <c r="C678" s="135"/>
      <c r="D678" s="135"/>
      <c r="E678" s="135"/>
      <c r="F678" s="135"/>
      <c r="G678" s="135"/>
      <c r="H678" s="135"/>
    </row>
    <row r="679">
      <c r="A679" s="135"/>
      <c r="B679" s="135"/>
      <c r="C679" s="135"/>
      <c r="D679" s="135"/>
      <c r="E679" s="135"/>
      <c r="F679" s="135"/>
      <c r="G679" s="135"/>
      <c r="H679" s="135"/>
    </row>
    <row r="680">
      <c r="A680" s="135"/>
      <c r="B680" s="135"/>
      <c r="C680" s="135"/>
      <c r="D680" s="135"/>
      <c r="E680" s="135"/>
      <c r="F680" s="135"/>
      <c r="G680" s="135"/>
      <c r="H680" s="135"/>
    </row>
    <row r="681">
      <c r="A681" s="135"/>
      <c r="B681" s="135"/>
      <c r="C681" s="135"/>
      <c r="D681" s="135"/>
      <c r="E681" s="135"/>
      <c r="F681" s="135"/>
      <c r="G681" s="135"/>
      <c r="H681" s="135"/>
    </row>
    <row r="682">
      <c r="A682" s="135"/>
      <c r="B682" s="135"/>
      <c r="C682" s="135"/>
      <c r="D682" s="135"/>
      <c r="E682" s="135"/>
      <c r="F682" s="135"/>
      <c r="G682" s="135"/>
      <c r="H682" s="135"/>
    </row>
    <row r="683">
      <c r="A683" s="135"/>
      <c r="B683" s="135"/>
      <c r="C683" s="135"/>
      <c r="D683" s="135"/>
      <c r="E683" s="135"/>
      <c r="F683" s="135"/>
      <c r="G683" s="135"/>
      <c r="H683" s="135"/>
    </row>
    <row r="684">
      <c r="A684" s="135"/>
      <c r="B684" s="135"/>
      <c r="C684" s="135"/>
      <c r="D684" s="135"/>
      <c r="E684" s="135"/>
      <c r="F684" s="135"/>
      <c r="G684" s="135"/>
      <c r="H684" s="135"/>
    </row>
    <row r="685">
      <c r="A685" s="135"/>
      <c r="B685" s="135"/>
      <c r="C685" s="135"/>
      <c r="D685" s="135"/>
      <c r="E685" s="135"/>
      <c r="F685" s="135"/>
      <c r="G685" s="135"/>
      <c r="H685" s="135"/>
    </row>
    <row r="686">
      <c r="A686" s="135"/>
      <c r="B686" s="135"/>
      <c r="C686" s="135"/>
      <c r="D686" s="135"/>
      <c r="E686" s="135"/>
      <c r="F686" s="135"/>
      <c r="G686" s="135"/>
      <c r="H686" s="135"/>
    </row>
    <row r="687">
      <c r="A687" s="135"/>
      <c r="B687" s="135"/>
      <c r="C687" s="135"/>
      <c r="D687" s="135"/>
      <c r="E687" s="135"/>
      <c r="F687" s="135"/>
      <c r="G687" s="135"/>
      <c r="H687" s="135"/>
    </row>
    <row r="688">
      <c r="A688" s="135"/>
      <c r="B688" s="135"/>
      <c r="C688" s="135"/>
      <c r="D688" s="135"/>
      <c r="E688" s="135"/>
      <c r="F688" s="135"/>
      <c r="G688" s="135"/>
      <c r="H688" s="135"/>
    </row>
    <row r="689">
      <c r="A689" s="135"/>
      <c r="B689" s="135"/>
      <c r="C689" s="135"/>
      <c r="D689" s="135"/>
      <c r="E689" s="135"/>
      <c r="F689" s="135"/>
      <c r="G689" s="135"/>
      <c r="H689" s="135"/>
    </row>
    <row r="690">
      <c r="A690" s="135"/>
      <c r="B690" s="135"/>
      <c r="C690" s="135"/>
      <c r="D690" s="135"/>
      <c r="E690" s="135"/>
      <c r="F690" s="135"/>
      <c r="G690" s="135"/>
      <c r="H690" s="135"/>
    </row>
    <row r="691">
      <c r="A691" s="135"/>
      <c r="B691" s="135"/>
      <c r="C691" s="135"/>
      <c r="D691" s="135"/>
      <c r="E691" s="135"/>
      <c r="F691" s="135"/>
      <c r="G691" s="135"/>
      <c r="H691" s="135"/>
    </row>
    <row r="692">
      <c r="A692" s="135"/>
      <c r="B692" s="135"/>
      <c r="C692" s="135"/>
      <c r="D692" s="135"/>
      <c r="E692" s="135"/>
      <c r="F692" s="135"/>
      <c r="G692" s="135"/>
      <c r="H692" s="135"/>
    </row>
    <row r="693">
      <c r="A693" s="135"/>
      <c r="B693" s="135"/>
      <c r="C693" s="135"/>
      <c r="D693" s="135"/>
      <c r="E693" s="135"/>
      <c r="F693" s="135"/>
      <c r="G693" s="135"/>
      <c r="H693" s="135"/>
    </row>
    <row r="694">
      <c r="A694" s="135"/>
      <c r="B694" s="135"/>
      <c r="C694" s="135"/>
      <c r="D694" s="135"/>
      <c r="E694" s="135"/>
      <c r="F694" s="135"/>
      <c r="G694" s="135"/>
      <c r="H694" s="135"/>
    </row>
    <row r="695">
      <c r="A695" s="135"/>
      <c r="B695" s="135"/>
      <c r="C695" s="135"/>
      <c r="D695" s="135"/>
      <c r="E695" s="135"/>
      <c r="F695" s="135"/>
      <c r="G695" s="135"/>
      <c r="H695" s="135"/>
    </row>
    <row r="696">
      <c r="A696" s="135"/>
      <c r="B696" s="135"/>
      <c r="C696" s="135"/>
      <c r="D696" s="135"/>
      <c r="E696" s="135"/>
      <c r="F696" s="135"/>
      <c r="G696" s="135"/>
      <c r="H696" s="135"/>
    </row>
    <row r="697">
      <c r="A697" s="135"/>
      <c r="B697" s="135"/>
      <c r="C697" s="135"/>
      <c r="D697" s="135"/>
      <c r="E697" s="135"/>
      <c r="F697" s="135"/>
      <c r="G697" s="135"/>
      <c r="H697" s="135"/>
    </row>
    <row r="698">
      <c r="A698" s="135"/>
      <c r="B698" s="135"/>
      <c r="C698" s="135"/>
      <c r="D698" s="135"/>
      <c r="E698" s="135"/>
      <c r="F698" s="135"/>
      <c r="G698" s="135"/>
      <c r="H698" s="135"/>
    </row>
    <row r="699">
      <c r="A699" s="135"/>
      <c r="B699" s="135"/>
      <c r="C699" s="135"/>
      <c r="D699" s="135"/>
      <c r="E699" s="135"/>
      <c r="F699" s="135"/>
      <c r="G699" s="135"/>
      <c r="H699" s="135"/>
    </row>
    <row r="700">
      <c r="A700" s="135"/>
      <c r="B700" s="135"/>
      <c r="C700" s="135"/>
      <c r="D700" s="135"/>
      <c r="E700" s="135"/>
      <c r="F700" s="135"/>
      <c r="G700" s="135"/>
      <c r="H700" s="135"/>
    </row>
    <row r="701">
      <c r="A701" s="135"/>
      <c r="B701" s="135"/>
      <c r="C701" s="135"/>
      <c r="D701" s="135"/>
      <c r="E701" s="135"/>
      <c r="F701" s="135"/>
      <c r="G701" s="135"/>
      <c r="H701" s="135"/>
    </row>
    <row r="702">
      <c r="A702" s="135"/>
      <c r="B702" s="135"/>
      <c r="C702" s="135"/>
      <c r="D702" s="135"/>
      <c r="E702" s="135"/>
      <c r="F702" s="135"/>
      <c r="G702" s="135"/>
      <c r="H702" s="135"/>
    </row>
    <row r="703">
      <c r="A703" s="135"/>
      <c r="B703" s="135"/>
      <c r="C703" s="135"/>
      <c r="D703" s="135"/>
      <c r="E703" s="135"/>
      <c r="F703" s="135"/>
      <c r="G703" s="135"/>
      <c r="H703" s="135"/>
    </row>
    <row r="704">
      <c r="A704" s="135"/>
      <c r="B704" s="135"/>
      <c r="C704" s="135"/>
      <c r="D704" s="135"/>
      <c r="E704" s="135"/>
      <c r="F704" s="135"/>
      <c r="G704" s="135"/>
      <c r="H704" s="135"/>
    </row>
    <row r="705">
      <c r="A705" s="135"/>
      <c r="B705" s="135"/>
      <c r="C705" s="135"/>
      <c r="D705" s="135"/>
      <c r="E705" s="135"/>
      <c r="F705" s="135"/>
      <c r="G705" s="135"/>
      <c r="H705" s="135"/>
    </row>
    <row r="706">
      <c r="A706" s="135"/>
      <c r="B706" s="135"/>
      <c r="C706" s="135"/>
      <c r="D706" s="135"/>
      <c r="E706" s="135"/>
      <c r="F706" s="135"/>
      <c r="G706" s="135"/>
      <c r="H706" s="135"/>
    </row>
    <row r="707">
      <c r="A707" s="135"/>
      <c r="B707" s="135"/>
      <c r="C707" s="135"/>
      <c r="D707" s="135"/>
      <c r="E707" s="135"/>
      <c r="F707" s="135"/>
      <c r="G707" s="135"/>
      <c r="H707" s="135"/>
    </row>
    <row r="708">
      <c r="A708" s="135"/>
      <c r="B708" s="135"/>
      <c r="C708" s="135"/>
      <c r="D708" s="135"/>
      <c r="E708" s="135"/>
      <c r="F708" s="135"/>
      <c r="G708" s="135"/>
      <c r="H708" s="135"/>
    </row>
    <row r="709">
      <c r="A709" s="135"/>
      <c r="B709" s="135"/>
      <c r="C709" s="135"/>
      <c r="D709" s="135"/>
      <c r="E709" s="135"/>
      <c r="F709" s="135"/>
      <c r="G709" s="135"/>
      <c r="H709" s="135"/>
    </row>
    <row r="710">
      <c r="A710" s="135"/>
      <c r="B710" s="135"/>
      <c r="C710" s="135"/>
      <c r="D710" s="135"/>
      <c r="E710" s="135"/>
      <c r="F710" s="135"/>
      <c r="G710" s="135"/>
      <c r="H710" s="135"/>
    </row>
    <row r="711">
      <c r="A711" s="135"/>
      <c r="B711" s="135"/>
      <c r="C711" s="135"/>
      <c r="D711" s="135"/>
      <c r="E711" s="135"/>
      <c r="F711" s="135"/>
      <c r="G711" s="135"/>
      <c r="H711" s="135"/>
    </row>
    <row r="712">
      <c r="A712" s="135"/>
      <c r="B712" s="135"/>
      <c r="C712" s="135"/>
      <c r="D712" s="135"/>
      <c r="E712" s="135"/>
      <c r="F712" s="135"/>
      <c r="G712" s="135"/>
      <c r="H712" s="135"/>
    </row>
    <row r="713">
      <c r="A713" s="135"/>
      <c r="B713" s="135"/>
      <c r="C713" s="135"/>
      <c r="D713" s="135"/>
      <c r="E713" s="135"/>
      <c r="F713" s="135"/>
      <c r="G713" s="135"/>
      <c r="H713" s="135"/>
    </row>
    <row r="714">
      <c r="A714" s="135"/>
      <c r="B714" s="135"/>
      <c r="C714" s="135"/>
      <c r="D714" s="135"/>
      <c r="E714" s="135"/>
      <c r="F714" s="135"/>
      <c r="G714" s="135"/>
      <c r="H714" s="135"/>
    </row>
    <row r="715">
      <c r="A715" s="135"/>
      <c r="B715" s="135"/>
      <c r="C715" s="135"/>
      <c r="D715" s="135"/>
      <c r="E715" s="135"/>
      <c r="F715" s="135"/>
      <c r="G715" s="135"/>
      <c r="H715" s="135"/>
    </row>
    <row r="716">
      <c r="A716" s="135"/>
      <c r="B716" s="135"/>
      <c r="C716" s="135"/>
      <c r="D716" s="135"/>
      <c r="E716" s="135"/>
      <c r="F716" s="135"/>
      <c r="G716" s="135"/>
      <c r="H716" s="135"/>
    </row>
    <row r="717">
      <c r="A717" s="135"/>
      <c r="B717" s="135"/>
      <c r="C717" s="135"/>
      <c r="D717" s="135"/>
      <c r="E717" s="135"/>
      <c r="F717" s="135"/>
      <c r="G717" s="135"/>
      <c r="H717" s="135"/>
    </row>
    <row r="718">
      <c r="A718" s="135"/>
      <c r="B718" s="135"/>
      <c r="C718" s="135"/>
      <c r="D718" s="135"/>
      <c r="E718" s="135"/>
      <c r="F718" s="135"/>
      <c r="G718" s="135"/>
      <c r="H718" s="135"/>
    </row>
    <row r="719">
      <c r="A719" s="135"/>
      <c r="B719" s="135"/>
      <c r="C719" s="135"/>
      <c r="D719" s="135"/>
      <c r="E719" s="135"/>
      <c r="F719" s="135"/>
      <c r="G719" s="135"/>
      <c r="H719" s="135"/>
    </row>
    <row r="720">
      <c r="A720" s="135"/>
      <c r="B720" s="135"/>
      <c r="C720" s="135"/>
      <c r="D720" s="135"/>
      <c r="E720" s="135"/>
      <c r="F720" s="135"/>
      <c r="G720" s="135"/>
      <c r="H720" s="135"/>
    </row>
    <row r="721">
      <c r="A721" s="135"/>
      <c r="B721" s="135"/>
      <c r="C721" s="135"/>
      <c r="D721" s="135"/>
      <c r="E721" s="135"/>
      <c r="F721" s="135"/>
      <c r="G721" s="135"/>
      <c r="H721" s="135"/>
    </row>
    <row r="722">
      <c r="A722" s="135"/>
      <c r="B722" s="135"/>
      <c r="C722" s="135"/>
      <c r="D722" s="135"/>
      <c r="E722" s="135"/>
      <c r="F722" s="135"/>
      <c r="G722" s="135"/>
      <c r="H722" s="135"/>
    </row>
    <row r="723">
      <c r="A723" s="135"/>
      <c r="B723" s="135"/>
      <c r="C723" s="135"/>
      <c r="D723" s="135"/>
      <c r="E723" s="135"/>
      <c r="F723" s="135"/>
      <c r="G723" s="135"/>
      <c r="H723" s="135"/>
    </row>
    <row r="724">
      <c r="A724" s="135"/>
      <c r="B724" s="135"/>
      <c r="C724" s="135"/>
      <c r="D724" s="135"/>
      <c r="E724" s="135"/>
      <c r="F724" s="135"/>
      <c r="G724" s="135"/>
      <c r="H724" s="135"/>
    </row>
    <row r="725">
      <c r="A725" s="135"/>
      <c r="B725" s="135"/>
      <c r="C725" s="135"/>
      <c r="D725" s="135"/>
      <c r="E725" s="135"/>
      <c r="F725" s="135"/>
      <c r="G725" s="135"/>
      <c r="H725" s="135"/>
    </row>
    <row r="726">
      <c r="A726" s="135"/>
      <c r="B726" s="135"/>
      <c r="C726" s="135"/>
      <c r="D726" s="135"/>
      <c r="E726" s="135"/>
      <c r="F726" s="135"/>
      <c r="G726" s="135"/>
      <c r="H726" s="135"/>
    </row>
    <row r="727">
      <c r="A727" s="135"/>
      <c r="B727" s="135"/>
      <c r="C727" s="135"/>
      <c r="D727" s="135"/>
      <c r="E727" s="135"/>
      <c r="F727" s="135"/>
      <c r="G727" s="135"/>
      <c r="H727" s="135"/>
    </row>
    <row r="728">
      <c r="A728" s="135"/>
      <c r="B728" s="135"/>
      <c r="C728" s="135"/>
      <c r="D728" s="135"/>
      <c r="E728" s="135"/>
      <c r="F728" s="135"/>
      <c r="G728" s="135"/>
      <c r="H728" s="135"/>
    </row>
    <row r="729">
      <c r="A729" s="135"/>
      <c r="B729" s="135"/>
      <c r="C729" s="135"/>
      <c r="D729" s="135"/>
      <c r="E729" s="135"/>
      <c r="F729" s="135"/>
      <c r="G729" s="135"/>
      <c r="H729" s="135"/>
    </row>
    <row r="730">
      <c r="A730" s="135"/>
      <c r="B730" s="135"/>
      <c r="C730" s="135"/>
      <c r="D730" s="135"/>
      <c r="E730" s="135"/>
      <c r="F730" s="135"/>
      <c r="G730" s="135"/>
      <c r="H730" s="135"/>
    </row>
    <row r="731">
      <c r="A731" s="135"/>
      <c r="B731" s="135"/>
      <c r="C731" s="135"/>
      <c r="D731" s="135"/>
      <c r="E731" s="135"/>
      <c r="F731" s="135"/>
      <c r="G731" s="135"/>
      <c r="H731" s="135"/>
    </row>
    <row r="732">
      <c r="A732" s="135"/>
      <c r="B732" s="135"/>
      <c r="C732" s="135"/>
      <c r="D732" s="135"/>
      <c r="E732" s="135"/>
      <c r="F732" s="135"/>
      <c r="G732" s="135"/>
      <c r="H732" s="135"/>
    </row>
    <row r="733">
      <c r="A733" s="135"/>
      <c r="B733" s="135"/>
      <c r="C733" s="135"/>
      <c r="D733" s="135"/>
      <c r="E733" s="135"/>
      <c r="F733" s="135"/>
      <c r="G733" s="135"/>
      <c r="H733" s="135"/>
    </row>
    <row r="734">
      <c r="A734" s="135"/>
      <c r="B734" s="135"/>
      <c r="C734" s="135"/>
      <c r="D734" s="135"/>
      <c r="E734" s="135"/>
      <c r="F734" s="135"/>
      <c r="G734" s="135"/>
      <c r="H734" s="135"/>
    </row>
    <row r="735">
      <c r="A735" s="135"/>
      <c r="B735" s="135"/>
      <c r="C735" s="135"/>
      <c r="D735" s="135"/>
      <c r="E735" s="135"/>
      <c r="F735" s="135"/>
      <c r="G735" s="135"/>
      <c r="H735" s="135"/>
    </row>
    <row r="736">
      <c r="A736" s="135"/>
      <c r="B736" s="135"/>
      <c r="C736" s="135"/>
      <c r="D736" s="135"/>
      <c r="E736" s="135"/>
      <c r="F736" s="135"/>
      <c r="G736" s="135"/>
      <c r="H736" s="135"/>
    </row>
    <row r="737">
      <c r="A737" s="135"/>
      <c r="B737" s="135"/>
      <c r="C737" s="135"/>
      <c r="D737" s="135"/>
      <c r="E737" s="135"/>
      <c r="F737" s="135"/>
      <c r="G737" s="135"/>
      <c r="H737" s="135"/>
    </row>
    <row r="738">
      <c r="A738" s="135"/>
      <c r="B738" s="135"/>
      <c r="C738" s="135"/>
      <c r="D738" s="135"/>
      <c r="E738" s="135"/>
      <c r="F738" s="135"/>
      <c r="G738" s="135"/>
      <c r="H738" s="135"/>
    </row>
    <row r="739">
      <c r="A739" s="135"/>
      <c r="B739" s="135"/>
      <c r="C739" s="135"/>
      <c r="D739" s="135"/>
      <c r="E739" s="135"/>
      <c r="F739" s="135"/>
      <c r="G739" s="135"/>
      <c r="H739" s="135"/>
    </row>
    <row r="740">
      <c r="A740" s="135"/>
      <c r="B740" s="135"/>
      <c r="C740" s="135"/>
      <c r="D740" s="135"/>
      <c r="E740" s="135"/>
      <c r="F740" s="135"/>
      <c r="G740" s="135"/>
      <c r="H740" s="135"/>
    </row>
    <row r="741">
      <c r="A741" s="135"/>
      <c r="B741" s="135"/>
      <c r="C741" s="135"/>
      <c r="D741" s="135"/>
      <c r="E741" s="135"/>
      <c r="F741" s="135"/>
      <c r="G741" s="135"/>
      <c r="H741" s="135"/>
    </row>
    <row r="742">
      <c r="A742" s="135"/>
      <c r="B742" s="135"/>
      <c r="C742" s="135"/>
      <c r="D742" s="135"/>
      <c r="E742" s="135"/>
      <c r="F742" s="135"/>
      <c r="G742" s="135"/>
      <c r="H742" s="135"/>
    </row>
    <row r="743">
      <c r="A743" s="135"/>
      <c r="B743" s="135"/>
      <c r="C743" s="135"/>
      <c r="D743" s="135"/>
      <c r="E743" s="135"/>
      <c r="F743" s="135"/>
      <c r="G743" s="135"/>
      <c r="H743" s="135"/>
    </row>
    <row r="744">
      <c r="A744" s="135"/>
      <c r="B744" s="135"/>
      <c r="C744" s="135"/>
      <c r="D744" s="135"/>
      <c r="E744" s="135"/>
      <c r="F744" s="135"/>
      <c r="G744" s="135"/>
      <c r="H744" s="135"/>
    </row>
    <row r="745">
      <c r="A745" s="135"/>
      <c r="B745" s="135"/>
      <c r="C745" s="135"/>
      <c r="D745" s="135"/>
      <c r="E745" s="135"/>
      <c r="F745" s="135"/>
      <c r="G745" s="135"/>
      <c r="H745" s="135"/>
    </row>
    <row r="746">
      <c r="A746" s="135"/>
      <c r="B746" s="135"/>
      <c r="C746" s="135"/>
      <c r="D746" s="135"/>
      <c r="E746" s="135"/>
      <c r="F746" s="135"/>
      <c r="G746" s="135"/>
      <c r="H746" s="135"/>
    </row>
    <row r="747">
      <c r="A747" s="135"/>
      <c r="B747" s="135"/>
      <c r="C747" s="135"/>
      <c r="D747" s="135"/>
      <c r="E747" s="135"/>
      <c r="F747" s="135"/>
      <c r="G747" s="135"/>
      <c r="H747" s="135"/>
    </row>
    <row r="748">
      <c r="A748" s="135"/>
      <c r="B748" s="135"/>
      <c r="C748" s="135"/>
      <c r="D748" s="135"/>
      <c r="E748" s="135"/>
      <c r="F748" s="135"/>
      <c r="G748" s="135"/>
      <c r="H748" s="135"/>
    </row>
    <row r="749">
      <c r="A749" s="135"/>
      <c r="B749" s="135"/>
      <c r="C749" s="135"/>
      <c r="D749" s="135"/>
      <c r="E749" s="135"/>
      <c r="F749" s="135"/>
      <c r="G749" s="135"/>
      <c r="H749" s="135"/>
    </row>
    <row r="750">
      <c r="A750" s="135"/>
      <c r="B750" s="135"/>
      <c r="C750" s="135"/>
      <c r="D750" s="135"/>
      <c r="E750" s="135"/>
      <c r="F750" s="135"/>
      <c r="G750" s="135"/>
      <c r="H750" s="135"/>
    </row>
    <row r="751">
      <c r="A751" s="135"/>
      <c r="B751" s="135"/>
      <c r="C751" s="135"/>
      <c r="D751" s="135"/>
      <c r="E751" s="135"/>
      <c r="F751" s="135"/>
      <c r="G751" s="135"/>
      <c r="H751" s="135"/>
    </row>
    <row r="752">
      <c r="A752" s="135"/>
      <c r="B752" s="135"/>
      <c r="C752" s="135"/>
      <c r="D752" s="135"/>
      <c r="E752" s="135"/>
      <c r="F752" s="135"/>
      <c r="G752" s="135"/>
      <c r="H752" s="135"/>
    </row>
    <row r="753">
      <c r="A753" s="135"/>
      <c r="B753" s="135"/>
      <c r="C753" s="135"/>
      <c r="D753" s="135"/>
      <c r="E753" s="135"/>
      <c r="F753" s="135"/>
      <c r="G753" s="135"/>
      <c r="H753" s="135"/>
    </row>
    <row r="754">
      <c r="A754" s="135"/>
      <c r="B754" s="135"/>
      <c r="C754" s="135"/>
      <c r="D754" s="135"/>
      <c r="E754" s="135"/>
      <c r="F754" s="135"/>
      <c r="G754" s="135"/>
      <c r="H754" s="135"/>
    </row>
    <row r="755">
      <c r="A755" s="135"/>
      <c r="B755" s="135"/>
      <c r="C755" s="135"/>
      <c r="D755" s="135"/>
      <c r="E755" s="135"/>
      <c r="F755" s="135"/>
      <c r="G755" s="135"/>
      <c r="H755" s="135"/>
    </row>
    <row r="756">
      <c r="A756" s="135"/>
      <c r="B756" s="135"/>
      <c r="C756" s="135"/>
      <c r="D756" s="135"/>
      <c r="E756" s="135"/>
      <c r="F756" s="135"/>
      <c r="G756" s="135"/>
      <c r="H756" s="135"/>
    </row>
    <row r="757">
      <c r="A757" s="135"/>
      <c r="B757" s="135"/>
      <c r="C757" s="135"/>
      <c r="D757" s="135"/>
      <c r="E757" s="135"/>
      <c r="F757" s="135"/>
      <c r="G757" s="135"/>
      <c r="H757" s="135"/>
    </row>
    <row r="758">
      <c r="A758" s="135"/>
      <c r="B758" s="135"/>
      <c r="C758" s="135"/>
      <c r="D758" s="135"/>
      <c r="E758" s="135"/>
      <c r="F758" s="135"/>
      <c r="G758" s="135"/>
      <c r="H758" s="135"/>
    </row>
    <row r="759">
      <c r="A759" s="135"/>
      <c r="B759" s="135"/>
      <c r="C759" s="135"/>
      <c r="D759" s="135"/>
      <c r="E759" s="135"/>
      <c r="F759" s="135"/>
      <c r="G759" s="135"/>
      <c r="H759" s="135"/>
    </row>
    <row r="760">
      <c r="A760" s="135"/>
      <c r="B760" s="135"/>
      <c r="C760" s="135"/>
      <c r="D760" s="135"/>
      <c r="E760" s="135"/>
      <c r="F760" s="135"/>
      <c r="G760" s="135"/>
      <c r="H760" s="135"/>
    </row>
    <row r="761">
      <c r="A761" s="135"/>
      <c r="B761" s="135"/>
      <c r="C761" s="135"/>
      <c r="D761" s="135"/>
      <c r="E761" s="135"/>
      <c r="F761" s="135"/>
      <c r="G761" s="135"/>
      <c r="H761" s="135"/>
    </row>
    <row r="762">
      <c r="A762" s="135"/>
      <c r="B762" s="135"/>
      <c r="C762" s="135"/>
      <c r="D762" s="135"/>
      <c r="E762" s="135"/>
      <c r="F762" s="135"/>
      <c r="G762" s="135"/>
      <c r="H762" s="135"/>
    </row>
    <row r="763">
      <c r="A763" s="135"/>
      <c r="B763" s="135"/>
      <c r="C763" s="135"/>
      <c r="D763" s="135"/>
      <c r="E763" s="135"/>
      <c r="F763" s="135"/>
      <c r="G763" s="135"/>
      <c r="H763" s="135"/>
    </row>
    <row r="764">
      <c r="A764" s="135"/>
      <c r="B764" s="135"/>
      <c r="C764" s="135"/>
      <c r="D764" s="135"/>
      <c r="E764" s="135"/>
      <c r="F764" s="135"/>
      <c r="G764" s="135"/>
      <c r="H764" s="135"/>
    </row>
    <row r="765">
      <c r="A765" s="135"/>
      <c r="B765" s="135"/>
      <c r="C765" s="135"/>
      <c r="D765" s="135"/>
      <c r="E765" s="135"/>
      <c r="F765" s="135"/>
      <c r="G765" s="135"/>
      <c r="H765" s="135"/>
    </row>
    <row r="766">
      <c r="A766" s="135"/>
      <c r="B766" s="135"/>
      <c r="C766" s="135"/>
      <c r="D766" s="135"/>
      <c r="E766" s="135"/>
      <c r="F766" s="135"/>
      <c r="G766" s="135"/>
      <c r="H766" s="135"/>
    </row>
    <row r="767">
      <c r="A767" s="135"/>
      <c r="B767" s="135"/>
      <c r="C767" s="135"/>
      <c r="D767" s="135"/>
      <c r="E767" s="135"/>
      <c r="F767" s="135"/>
      <c r="G767" s="135"/>
      <c r="H767" s="135"/>
    </row>
    <row r="768">
      <c r="A768" s="135"/>
      <c r="B768" s="135"/>
      <c r="C768" s="135"/>
      <c r="D768" s="135"/>
      <c r="E768" s="135"/>
      <c r="F768" s="135"/>
      <c r="G768" s="135"/>
      <c r="H768" s="135"/>
    </row>
    <row r="769">
      <c r="A769" s="135"/>
      <c r="B769" s="135"/>
      <c r="C769" s="135"/>
      <c r="D769" s="135"/>
      <c r="E769" s="135"/>
      <c r="F769" s="135"/>
      <c r="G769" s="135"/>
      <c r="H769" s="135"/>
    </row>
    <row r="770">
      <c r="A770" s="135"/>
      <c r="B770" s="135"/>
      <c r="C770" s="135"/>
      <c r="D770" s="135"/>
      <c r="E770" s="135"/>
      <c r="F770" s="135"/>
      <c r="G770" s="135"/>
      <c r="H770" s="135"/>
    </row>
    <row r="771">
      <c r="A771" s="135"/>
      <c r="B771" s="135"/>
      <c r="C771" s="135"/>
      <c r="D771" s="135"/>
      <c r="E771" s="135"/>
      <c r="F771" s="135"/>
      <c r="G771" s="135"/>
      <c r="H771" s="135"/>
    </row>
    <row r="772">
      <c r="A772" s="135"/>
      <c r="B772" s="135"/>
      <c r="C772" s="135"/>
      <c r="D772" s="135"/>
      <c r="E772" s="135"/>
      <c r="F772" s="135"/>
      <c r="G772" s="135"/>
      <c r="H772" s="135"/>
    </row>
    <row r="773">
      <c r="A773" s="135"/>
      <c r="B773" s="135"/>
      <c r="C773" s="135"/>
      <c r="D773" s="135"/>
      <c r="E773" s="135"/>
      <c r="F773" s="135"/>
      <c r="G773" s="135"/>
      <c r="H773" s="135"/>
    </row>
    <row r="774">
      <c r="A774" s="135"/>
      <c r="B774" s="135"/>
      <c r="C774" s="135"/>
      <c r="D774" s="135"/>
      <c r="E774" s="135"/>
      <c r="F774" s="135"/>
      <c r="G774" s="135"/>
      <c r="H774" s="135"/>
    </row>
    <row r="775">
      <c r="A775" s="135"/>
      <c r="B775" s="135"/>
      <c r="C775" s="135"/>
      <c r="D775" s="135"/>
      <c r="E775" s="135"/>
      <c r="F775" s="135"/>
      <c r="G775" s="135"/>
      <c r="H775" s="135"/>
    </row>
    <row r="776">
      <c r="A776" s="135"/>
      <c r="B776" s="135"/>
      <c r="C776" s="135"/>
      <c r="D776" s="135"/>
      <c r="E776" s="135"/>
      <c r="F776" s="135"/>
      <c r="G776" s="135"/>
      <c r="H776" s="135"/>
    </row>
    <row r="777">
      <c r="A777" s="135"/>
      <c r="B777" s="135"/>
      <c r="C777" s="135"/>
      <c r="D777" s="135"/>
      <c r="E777" s="135"/>
      <c r="F777" s="135"/>
      <c r="G777" s="135"/>
      <c r="H777" s="135"/>
    </row>
    <row r="778">
      <c r="A778" s="135"/>
      <c r="B778" s="135"/>
      <c r="C778" s="135"/>
      <c r="D778" s="135"/>
      <c r="E778" s="135"/>
      <c r="F778" s="135"/>
      <c r="G778" s="135"/>
      <c r="H778" s="135"/>
    </row>
    <row r="779">
      <c r="A779" s="135"/>
      <c r="B779" s="135"/>
      <c r="C779" s="135"/>
      <c r="D779" s="135"/>
      <c r="E779" s="135"/>
      <c r="F779" s="135"/>
      <c r="G779" s="135"/>
      <c r="H779" s="135"/>
    </row>
    <row r="780">
      <c r="A780" s="135"/>
      <c r="B780" s="135"/>
      <c r="C780" s="135"/>
      <c r="D780" s="135"/>
      <c r="E780" s="135"/>
      <c r="F780" s="135"/>
      <c r="G780" s="135"/>
      <c r="H780" s="135"/>
    </row>
    <row r="781">
      <c r="A781" s="135"/>
      <c r="B781" s="135"/>
      <c r="C781" s="135"/>
      <c r="D781" s="135"/>
      <c r="E781" s="135"/>
      <c r="F781" s="135"/>
      <c r="G781" s="135"/>
      <c r="H781" s="135"/>
    </row>
    <row r="782">
      <c r="A782" s="135"/>
      <c r="B782" s="135"/>
      <c r="C782" s="135"/>
      <c r="D782" s="135"/>
      <c r="E782" s="135"/>
      <c r="F782" s="135"/>
      <c r="G782" s="135"/>
      <c r="H782" s="135"/>
    </row>
    <row r="783">
      <c r="A783" s="135"/>
      <c r="B783" s="135"/>
      <c r="C783" s="135"/>
      <c r="D783" s="135"/>
      <c r="E783" s="135"/>
      <c r="F783" s="135"/>
      <c r="G783" s="135"/>
      <c r="H783" s="135"/>
    </row>
    <row r="784">
      <c r="A784" s="135"/>
      <c r="B784" s="135"/>
      <c r="C784" s="135"/>
      <c r="D784" s="135"/>
      <c r="E784" s="135"/>
      <c r="F784" s="135"/>
      <c r="G784" s="135"/>
      <c r="H784" s="135"/>
    </row>
    <row r="785">
      <c r="A785" s="135"/>
      <c r="B785" s="135"/>
      <c r="C785" s="135"/>
      <c r="D785" s="135"/>
      <c r="E785" s="135"/>
      <c r="F785" s="135"/>
      <c r="G785" s="135"/>
      <c r="H785" s="135"/>
    </row>
    <row r="786">
      <c r="A786" s="135"/>
      <c r="B786" s="135"/>
      <c r="C786" s="135"/>
      <c r="D786" s="135"/>
      <c r="E786" s="135"/>
      <c r="F786" s="135"/>
      <c r="G786" s="135"/>
      <c r="H786" s="135"/>
    </row>
    <row r="787">
      <c r="A787" s="135"/>
      <c r="B787" s="135"/>
      <c r="C787" s="135"/>
      <c r="D787" s="135"/>
      <c r="E787" s="135"/>
      <c r="F787" s="135"/>
      <c r="G787" s="135"/>
      <c r="H787" s="135"/>
    </row>
    <row r="788">
      <c r="A788" s="135"/>
      <c r="B788" s="135"/>
      <c r="C788" s="135"/>
      <c r="D788" s="135"/>
      <c r="E788" s="135"/>
      <c r="F788" s="135"/>
      <c r="G788" s="135"/>
      <c r="H788" s="135"/>
    </row>
    <row r="789">
      <c r="A789" s="135"/>
      <c r="B789" s="135"/>
      <c r="C789" s="135"/>
      <c r="D789" s="135"/>
      <c r="E789" s="135"/>
      <c r="F789" s="135"/>
      <c r="G789" s="135"/>
      <c r="H789" s="135"/>
    </row>
    <row r="790">
      <c r="A790" s="135"/>
      <c r="B790" s="135"/>
      <c r="C790" s="135"/>
      <c r="D790" s="135"/>
      <c r="E790" s="135"/>
      <c r="F790" s="135"/>
      <c r="G790" s="135"/>
      <c r="H790" s="135"/>
    </row>
    <row r="791">
      <c r="A791" s="135"/>
      <c r="B791" s="135"/>
      <c r="C791" s="135"/>
      <c r="D791" s="135"/>
      <c r="E791" s="135"/>
      <c r="F791" s="135"/>
      <c r="G791" s="135"/>
      <c r="H791" s="135"/>
    </row>
    <row r="792">
      <c r="A792" s="135"/>
      <c r="B792" s="135"/>
      <c r="C792" s="135"/>
      <c r="D792" s="135"/>
      <c r="E792" s="135"/>
      <c r="F792" s="135"/>
      <c r="G792" s="135"/>
      <c r="H792" s="135"/>
    </row>
    <row r="793">
      <c r="A793" s="135"/>
      <c r="B793" s="135"/>
      <c r="C793" s="135"/>
      <c r="D793" s="135"/>
      <c r="E793" s="135"/>
      <c r="F793" s="135"/>
      <c r="G793" s="135"/>
      <c r="H793" s="135"/>
    </row>
    <row r="794">
      <c r="A794" s="135"/>
      <c r="B794" s="135"/>
      <c r="C794" s="135"/>
      <c r="D794" s="135"/>
      <c r="E794" s="135"/>
      <c r="F794" s="135"/>
      <c r="G794" s="135"/>
      <c r="H794" s="135"/>
    </row>
    <row r="795">
      <c r="A795" s="135"/>
      <c r="B795" s="135"/>
      <c r="C795" s="135"/>
      <c r="D795" s="135"/>
      <c r="E795" s="135"/>
      <c r="F795" s="135"/>
      <c r="G795" s="135"/>
      <c r="H795" s="135"/>
    </row>
    <row r="796">
      <c r="A796" s="135"/>
      <c r="B796" s="135"/>
      <c r="C796" s="135"/>
      <c r="D796" s="135"/>
      <c r="E796" s="135"/>
      <c r="F796" s="135"/>
      <c r="G796" s="135"/>
      <c r="H796" s="135"/>
    </row>
    <row r="797">
      <c r="A797" s="135"/>
      <c r="B797" s="135"/>
      <c r="C797" s="135"/>
      <c r="D797" s="135"/>
      <c r="E797" s="135"/>
      <c r="F797" s="135"/>
      <c r="G797" s="135"/>
      <c r="H797" s="135"/>
    </row>
    <row r="798">
      <c r="A798" s="135"/>
      <c r="B798" s="135"/>
      <c r="C798" s="135"/>
      <c r="D798" s="135"/>
      <c r="E798" s="135"/>
      <c r="F798" s="135"/>
      <c r="G798" s="135"/>
      <c r="H798" s="135"/>
    </row>
    <row r="799">
      <c r="A799" s="135"/>
      <c r="B799" s="135"/>
      <c r="C799" s="135"/>
      <c r="D799" s="135"/>
      <c r="E799" s="135"/>
      <c r="F799" s="135"/>
      <c r="G799" s="135"/>
      <c r="H799" s="135"/>
    </row>
    <row r="800">
      <c r="A800" s="135"/>
      <c r="B800" s="135"/>
      <c r="C800" s="135"/>
      <c r="D800" s="135"/>
      <c r="E800" s="135"/>
      <c r="F800" s="135"/>
      <c r="G800" s="135"/>
      <c r="H800" s="135"/>
    </row>
    <row r="801">
      <c r="A801" s="135"/>
      <c r="B801" s="135"/>
      <c r="C801" s="135"/>
      <c r="D801" s="135"/>
      <c r="E801" s="135"/>
      <c r="F801" s="135"/>
      <c r="G801" s="135"/>
      <c r="H801" s="135"/>
    </row>
    <row r="802">
      <c r="A802" s="135"/>
      <c r="B802" s="135"/>
      <c r="C802" s="135"/>
      <c r="D802" s="135"/>
      <c r="E802" s="135"/>
      <c r="F802" s="135"/>
      <c r="G802" s="135"/>
      <c r="H802" s="135"/>
    </row>
    <row r="803">
      <c r="A803" s="135"/>
      <c r="B803" s="135"/>
      <c r="C803" s="135"/>
      <c r="D803" s="135"/>
      <c r="E803" s="135"/>
      <c r="F803" s="135"/>
      <c r="G803" s="135"/>
      <c r="H803" s="135"/>
    </row>
    <row r="804">
      <c r="A804" s="135"/>
      <c r="B804" s="135"/>
      <c r="C804" s="135"/>
      <c r="D804" s="135"/>
      <c r="E804" s="135"/>
      <c r="F804" s="135"/>
      <c r="G804" s="135"/>
      <c r="H804" s="135"/>
    </row>
    <row r="805">
      <c r="A805" s="135"/>
      <c r="B805" s="135"/>
      <c r="C805" s="135"/>
      <c r="D805" s="135"/>
      <c r="E805" s="135"/>
      <c r="F805" s="135"/>
      <c r="G805" s="135"/>
      <c r="H805" s="135"/>
    </row>
    <row r="806">
      <c r="A806" s="135"/>
      <c r="B806" s="135"/>
      <c r="C806" s="135"/>
      <c r="D806" s="135"/>
      <c r="E806" s="135"/>
      <c r="F806" s="135"/>
      <c r="G806" s="135"/>
      <c r="H806" s="135"/>
    </row>
    <row r="807">
      <c r="A807" s="135"/>
      <c r="B807" s="135"/>
      <c r="C807" s="135"/>
      <c r="D807" s="135"/>
      <c r="E807" s="135"/>
      <c r="F807" s="135"/>
      <c r="G807" s="135"/>
      <c r="H807" s="135"/>
    </row>
    <row r="808">
      <c r="A808" s="135"/>
      <c r="B808" s="135"/>
      <c r="C808" s="135"/>
      <c r="D808" s="135"/>
      <c r="E808" s="135"/>
      <c r="F808" s="135"/>
      <c r="G808" s="135"/>
      <c r="H808" s="135"/>
    </row>
    <row r="809">
      <c r="A809" s="135"/>
      <c r="B809" s="135"/>
      <c r="C809" s="135"/>
      <c r="D809" s="135"/>
      <c r="E809" s="135"/>
      <c r="F809" s="135"/>
      <c r="G809" s="135"/>
      <c r="H809" s="135"/>
    </row>
    <row r="810">
      <c r="A810" s="135"/>
      <c r="B810" s="135"/>
      <c r="C810" s="135"/>
      <c r="D810" s="135"/>
      <c r="E810" s="135"/>
      <c r="F810" s="135"/>
      <c r="G810" s="135"/>
      <c r="H810" s="135"/>
    </row>
    <row r="811">
      <c r="A811" s="135"/>
      <c r="B811" s="135"/>
      <c r="C811" s="135"/>
      <c r="D811" s="135"/>
      <c r="E811" s="135"/>
      <c r="F811" s="135"/>
      <c r="G811" s="135"/>
      <c r="H811" s="135"/>
    </row>
    <row r="812">
      <c r="A812" s="135"/>
      <c r="B812" s="135"/>
      <c r="C812" s="135"/>
      <c r="D812" s="135"/>
      <c r="E812" s="135"/>
      <c r="F812" s="135"/>
      <c r="G812" s="135"/>
      <c r="H812" s="135"/>
    </row>
    <row r="813">
      <c r="A813" s="135"/>
      <c r="B813" s="135"/>
      <c r="C813" s="135"/>
      <c r="D813" s="135"/>
      <c r="E813" s="135"/>
      <c r="F813" s="135"/>
      <c r="G813" s="135"/>
      <c r="H813" s="135"/>
    </row>
    <row r="814">
      <c r="A814" s="135"/>
      <c r="B814" s="135"/>
      <c r="C814" s="135"/>
      <c r="D814" s="135"/>
      <c r="E814" s="135"/>
      <c r="F814" s="135"/>
      <c r="G814" s="135"/>
      <c r="H814" s="135"/>
    </row>
    <row r="815">
      <c r="A815" s="135"/>
      <c r="B815" s="135"/>
      <c r="C815" s="135"/>
      <c r="D815" s="135"/>
      <c r="E815" s="135"/>
      <c r="F815" s="135"/>
      <c r="G815" s="135"/>
      <c r="H815" s="135"/>
    </row>
    <row r="816">
      <c r="A816" s="135"/>
      <c r="B816" s="135"/>
      <c r="C816" s="135"/>
      <c r="D816" s="135"/>
      <c r="E816" s="135"/>
      <c r="F816" s="135"/>
      <c r="G816" s="135"/>
      <c r="H816" s="135"/>
    </row>
    <row r="817">
      <c r="A817" s="135"/>
      <c r="B817" s="135"/>
      <c r="C817" s="135"/>
      <c r="D817" s="135"/>
      <c r="E817" s="135"/>
      <c r="F817" s="135"/>
      <c r="G817" s="135"/>
      <c r="H817" s="135"/>
    </row>
    <row r="818">
      <c r="A818" s="135"/>
      <c r="B818" s="135"/>
      <c r="C818" s="135"/>
      <c r="D818" s="135"/>
      <c r="E818" s="135"/>
      <c r="F818" s="135"/>
      <c r="G818" s="135"/>
      <c r="H818" s="135"/>
    </row>
    <row r="819">
      <c r="A819" s="135"/>
      <c r="B819" s="135"/>
      <c r="C819" s="135"/>
      <c r="D819" s="135"/>
      <c r="E819" s="135"/>
      <c r="F819" s="135"/>
      <c r="G819" s="135"/>
      <c r="H819" s="135"/>
    </row>
    <row r="820">
      <c r="A820" s="135"/>
      <c r="B820" s="135"/>
      <c r="C820" s="135"/>
      <c r="D820" s="135"/>
      <c r="E820" s="135"/>
      <c r="F820" s="135"/>
      <c r="G820" s="135"/>
      <c r="H820" s="135"/>
    </row>
    <row r="821">
      <c r="A821" s="135"/>
      <c r="B821" s="135"/>
      <c r="C821" s="135"/>
      <c r="D821" s="135"/>
      <c r="E821" s="135"/>
      <c r="F821" s="135"/>
      <c r="G821" s="135"/>
      <c r="H821" s="135"/>
    </row>
    <row r="822">
      <c r="A822" s="135"/>
      <c r="B822" s="135"/>
      <c r="C822" s="135"/>
      <c r="D822" s="135"/>
      <c r="E822" s="135"/>
      <c r="F822" s="135"/>
      <c r="G822" s="135"/>
      <c r="H822" s="135"/>
    </row>
    <row r="823">
      <c r="A823" s="135"/>
      <c r="B823" s="135"/>
      <c r="C823" s="135"/>
      <c r="D823" s="135"/>
      <c r="E823" s="135"/>
      <c r="F823" s="135"/>
      <c r="G823" s="135"/>
      <c r="H823" s="135"/>
    </row>
    <row r="824">
      <c r="A824" s="135"/>
      <c r="B824" s="135"/>
      <c r="C824" s="135"/>
      <c r="D824" s="135"/>
      <c r="E824" s="135"/>
      <c r="F824" s="135"/>
      <c r="G824" s="135"/>
      <c r="H824" s="135"/>
    </row>
    <row r="825">
      <c r="A825" s="135"/>
      <c r="B825" s="135"/>
      <c r="C825" s="135"/>
      <c r="D825" s="135"/>
      <c r="E825" s="135"/>
      <c r="F825" s="135"/>
      <c r="G825" s="135"/>
      <c r="H825" s="135"/>
    </row>
    <row r="826">
      <c r="A826" s="135"/>
      <c r="B826" s="135"/>
      <c r="C826" s="135"/>
      <c r="D826" s="135"/>
      <c r="E826" s="135"/>
      <c r="F826" s="135"/>
      <c r="G826" s="135"/>
      <c r="H826" s="135"/>
    </row>
    <row r="827">
      <c r="A827" s="135"/>
      <c r="B827" s="135"/>
      <c r="C827" s="135"/>
      <c r="D827" s="135"/>
      <c r="E827" s="135"/>
      <c r="F827" s="135"/>
      <c r="G827" s="135"/>
      <c r="H827" s="135"/>
    </row>
    <row r="828">
      <c r="A828" s="135"/>
      <c r="B828" s="135"/>
      <c r="C828" s="135"/>
      <c r="D828" s="135"/>
      <c r="E828" s="135"/>
      <c r="F828" s="135"/>
      <c r="G828" s="135"/>
      <c r="H828" s="135"/>
    </row>
    <row r="829">
      <c r="A829" s="135"/>
      <c r="B829" s="135"/>
      <c r="C829" s="135"/>
      <c r="D829" s="135"/>
      <c r="E829" s="135"/>
      <c r="F829" s="135"/>
      <c r="G829" s="135"/>
      <c r="H829" s="135"/>
    </row>
    <row r="830">
      <c r="A830" s="135"/>
      <c r="B830" s="135"/>
      <c r="C830" s="135"/>
      <c r="D830" s="135"/>
      <c r="E830" s="135"/>
      <c r="F830" s="135"/>
      <c r="G830" s="135"/>
      <c r="H830" s="135"/>
    </row>
    <row r="831">
      <c r="A831" s="135"/>
      <c r="B831" s="135"/>
      <c r="C831" s="135"/>
      <c r="D831" s="135"/>
      <c r="E831" s="135"/>
      <c r="F831" s="135"/>
      <c r="G831" s="135"/>
      <c r="H831" s="135"/>
    </row>
    <row r="832">
      <c r="A832" s="135"/>
      <c r="B832" s="135"/>
      <c r="C832" s="135"/>
      <c r="D832" s="135"/>
      <c r="E832" s="135"/>
      <c r="F832" s="135"/>
      <c r="G832" s="135"/>
      <c r="H832" s="135"/>
    </row>
    <row r="833">
      <c r="A833" s="135"/>
      <c r="B833" s="135"/>
      <c r="C833" s="135"/>
      <c r="D833" s="135"/>
      <c r="E833" s="135"/>
      <c r="F833" s="135"/>
      <c r="G833" s="135"/>
      <c r="H833" s="135"/>
    </row>
    <row r="834">
      <c r="A834" s="135"/>
      <c r="B834" s="135"/>
      <c r="C834" s="135"/>
      <c r="D834" s="135"/>
      <c r="E834" s="135"/>
      <c r="F834" s="135"/>
      <c r="G834" s="135"/>
      <c r="H834" s="135"/>
    </row>
    <row r="835">
      <c r="A835" s="135"/>
      <c r="B835" s="135"/>
      <c r="C835" s="135"/>
      <c r="D835" s="135"/>
      <c r="E835" s="135"/>
      <c r="F835" s="135"/>
      <c r="G835" s="135"/>
      <c r="H835" s="135"/>
    </row>
    <row r="836">
      <c r="A836" s="135"/>
      <c r="B836" s="135"/>
      <c r="C836" s="135"/>
      <c r="D836" s="135"/>
      <c r="E836" s="135"/>
      <c r="F836" s="135"/>
      <c r="G836" s="135"/>
      <c r="H836" s="135"/>
    </row>
    <row r="837">
      <c r="A837" s="135"/>
      <c r="B837" s="135"/>
      <c r="C837" s="135"/>
      <c r="D837" s="135"/>
      <c r="E837" s="135"/>
      <c r="F837" s="135"/>
      <c r="G837" s="135"/>
      <c r="H837" s="135"/>
    </row>
    <row r="838">
      <c r="A838" s="135"/>
      <c r="B838" s="135"/>
      <c r="C838" s="135"/>
      <c r="D838" s="135"/>
      <c r="E838" s="135"/>
      <c r="F838" s="135"/>
      <c r="G838" s="135"/>
      <c r="H838" s="135"/>
    </row>
    <row r="839">
      <c r="A839" s="135"/>
      <c r="B839" s="135"/>
      <c r="C839" s="135"/>
      <c r="D839" s="135"/>
      <c r="E839" s="135"/>
      <c r="F839" s="135"/>
      <c r="G839" s="135"/>
      <c r="H839" s="135"/>
    </row>
    <row r="840">
      <c r="A840" s="135"/>
      <c r="B840" s="135"/>
      <c r="C840" s="135"/>
      <c r="D840" s="135"/>
      <c r="E840" s="135"/>
      <c r="F840" s="135"/>
      <c r="G840" s="135"/>
      <c r="H840" s="135"/>
    </row>
    <row r="841">
      <c r="A841" s="135"/>
      <c r="B841" s="135"/>
      <c r="C841" s="135"/>
      <c r="D841" s="135"/>
      <c r="E841" s="135"/>
      <c r="F841" s="135"/>
      <c r="G841" s="135"/>
      <c r="H841" s="135"/>
    </row>
    <row r="842">
      <c r="A842" s="135"/>
      <c r="B842" s="135"/>
      <c r="C842" s="135"/>
      <c r="D842" s="135"/>
      <c r="E842" s="135"/>
      <c r="F842" s="135"/>
      <c r="G842" s="135"/>
      <c r="H842" s="135"/>
    </row>
    <row r="843">
      <c r="A843" s="135"/>
      <c r="B843" s="135"/>
      <c r="C843" s="135"/>
      <c r="D843" s="135"/>
      <c r="E843" s="135"/>
      <c r="F843" s="135"/>
      <c r="G843" s="135"/>
      <c r="H843" s="135"/>
    </row>
    <row r="844">
      <c r="A844" s="135"/>
      <c r="B844" s="135"/>
      <c r="C844" s="135"/>
      <c r="D844" s="135"/>
      <c r="E844" s="135"/>
      <c r="F844" s="135"/>
      <c r="G844" s="135"/>
      <c r="H844" s="135"/>
    </row>
    <row r="845">
      <c r="A845" s="135"/>
      <c r="B845" s="135"/>
      <c r="C845" s="135"/>
      <c r="D845" s="135"/>
      <c r="E845" s="135"/>
      <c r="F845" s="135"/>
      <c r="G845" s="135"/>
      <c r="H845" s="135"/>
    </row>
    <row r="846">
      <c r="A846" s="135"/>
      <c r="B846" s="135"/>
      <c r="C846" s="135"/>
      <c r="D846" s="135"/>
      <c r="E846" s="135"/>
      <c r="F846" s="135"/>
      <c r="G846" s="135"/>
      <c r="H846" s="135"/>
    </row>
    <row r="847">
      <c r="A847" s="135"/>
      <c r="B847" s="135"/>
      <c r="C847" s="135"/>
      <c r="D847" s="135"/>
      <c r="E847" s="135"/>
      <c r="F847" s="135"/>
      <c r="G847" s="135"/>
      <c r="H847" s="135"/>
    </row>
    <row r="848">
      <c r="A848" s="135"/>
      <c r="B848" s="135"/>
      <c r="C848" s="135"/>
      <c r="D848" s="135"/>
      <c r="E848" s="135"/>
      <c r="F848" s="135"/>
      <c r="G848" s="135"/>
      <c r="H848" s="135"/>
    </row>
    <row r="849">
      <c r="A849" s="135"/>
      <c r="B849" s="135"/>
      <c r="C849" s="135"/>
      <c r="D849" s="135"/>
      <c r="E849" s="135"/>
      <c r="F849" s="135"/>
      <c r="G849" s="135"/>
      <c r="H849" s="135"/>
    </row>
    <row r="850">
      <c r="A850" s="135"/>
      <c r="B850" s="135"/>
      <c r="C850" s="135"/>
      <c r="D850" s="135"/>
      <c r="E850" s="135"/>
      <c r="F850" s="135"/>
      <c r="G850" s="135"/>
      <c r="H850" s="135"/>
    </row>
    <row r="851">
      <c r="A851" s="135"/>
      <c r="B851" s="135"/>
      <c r="C851" s="135"/>
      <c r="D851" s="135"/>
      <c r="E851" s="135"/>
      <c r="F851" s="135"/>
      <c r="G851" s="135"/>
      <c r="H851" s="135"/>
    </row>
    <row r="852">
      <c r="A852" s="135"/>
      <c r="B852" s="135"/>
      <c r="C852" s="135"/>
      <c r="D852" s="135"/>
      <c r="E852" s="135"/>
      <c r="F852" s="135"/>
      <c r="G852" s="135"/>
      <c r="H852" s="135"/>
    </row>
    <row r="853">
      <c r="A853" s="135"/>
      <c r="B853" s="135"/>
      <c r="C853" s="135"/>
      <c r="D853" s="135"/>
      <c r="E853" s="135"/>
      <c r="F853" s="135"/>
      <c r="G853" s="135"/>
      <c r="H853" s="135"/>
    </row>
    <row r="854">
      <c r="A854" s="135"/>
      <c r="B854" s="135"/>
      <c r="C854" s="135"/>
      <c r="D854" s="135"/>
      <c r="E854" s="135"/>
      <c r="F854" s="135"/>
      <c r="G854" s="135"/>
      <c r="H854" s="135"/>
    </row>
    <row r="855">
      <c r="A855" s="135"/>
      <c r="B855" s="135"/>
      <c r="C855" s="135"/>
      <c r="D855" s="135"/>
      <c r="E855" s="135"/>
      <c r="F855" s="135"/>
      <c r="G855" s="135"/>
      <c r="H855" s="135"/>
    </row>
    <row r="856">
      <c r="A856" s="135"/>
      <c r="B856" s="135"/>
      <c r="C856" s="135"/>
      <c r="D856" s="135"/>
      <c r="E856" s="135"/>
      <c r="F856" s="135"/>
      <c r="G856" s="135"/>
      <c r="H856" s="135"/>
    </row>
    <row r="857">
      <c r="A857" s="135"/>
      <c r="B857" s="135"/>
      <c r="C857" s="135"/>
      <c r="D857" s="135"/>
      <c r="E857" s="135"/>
      <c r="F857" s="135"/>
      <c r="G857" s="135"/>
      <c r="H857" s="135"/>
    </row>
    <row r="858">
      <c r="A858" s="135"/>
      <c r="B858" s="135"/>
      <c r="C858" s="135"/>
      <c r="D858" s="135"/>
      <c r="E858" s="135"/>
      <c r="F858" s="135"/>
      <c r="G858" s="135"/>
      <c r="H858" s="135"/>
    </row>
    <row r="859">
      <c r="A859" s="135"/>
      <c r="B859" s="135"/>
      <c r="C859" s="135"/>
      <c r="D859" s="135"/>
      <c r="E859" s="135"/>
      <c r="F859" s="135"/>
      <c r="G859" s="135"/>
      <c r="H859" s="135"/>
    </row>
    <row r="860">
      <c r="A860" s="135"/>
      <c r="B860" s="135"/>
      <c r="C860" s="135"/>
      <c r="D860" s="135"/>
      <c r="E860" s="135"/>
      <c r="F860" s="135"/>
      <c r="G860" s="135"/>
      <c r="H860" s="135"/>
    </row>
    <row r="861">
      <c r="A861" s="135"/>
      <c r="B861" s="135"/>
      <c r="C861" s="135"/>
      <c r="D861" s="135"/>
      <c r="E861" s="135"/>
      <c r="F861" s="135"/>
      <c r="G861" s="135"/>
      <c r="H861" s="135"/>
    </row>
    <row r="862">
      <c r="A862" s="135"/>
      <c r="B862" s="135"/>
      <c r="C862" s="135"/>
      <c r="D862" s="135"/>
      <c r="E862" s="135"/>
      <c r="F862" s="135"/>
      <c r="G862" s="135"/>
      <c r="H862" s="135"/>
    </row>
    <row r="863">
      <c r="A863" s="135"/>
      <c r="B863" s="135"/>
      <c r="C863" s="135"/>
      <c r="D863" s="135"/>
      <c r="E863" s="135"/>
      <c r="F863" s="135"/>
      <c r="G863" s="135"/>
      <c r="H863" s="135"/>
    </row>
    <row r="864">
      <c r="A864" s="135"/>
      <c r="B864" s="135"/>
      <c r="C864" s="135"/>
      <c r="D864" s="135"/>
      <c r="E864" s="135"/>
      <c r="F864" s="135"/>
      <c r="G864" s="135"/>
      <c r="H864" s="135"/>
    </row>
    <row r="865">
      <c r="A865" s="135"/>
      <c r="B865" s="135"/>
      <c r="C865" s="135"/>
      <c r="D865" s="135"/>
      <c r="E865" s="135"/>
      <c r="F865" s="135"/>
      <c r="G865" s="135"/>
      <c r="H865" s="135"/>
    </row>
    <row r="866">
      <c r="A866" s="135"/>
      <c r="B866" s="135"/>
      <c r="C866" s="135"/>
      <c r="D866" s="135"/>
      <c r="E866" s="135"/>
      <c r="F866" s="135"/>
      <c r="G866" s="135"/>
      <c r="H866" s="135"/>
    </row>
    <row r="867">
      <c r="A867" s="135"/>
      <c r="B867" s="135"/>
      <c r="C867" s="135"/>
      <c r="D867" s="135"/>
      <c r="E867" s="135"/>
      <c r="F867" s="135"/>
      <c r="G867" s="135"/>
      <c r="H867" s="135"/>
    </row>
    <row r="868">
      <c r="A868" s="135"/>
      <c r="B868" s="135"/>
      <c r="C868" s="135"/>
      <c r="D868" s="135"/>
      <c r="E868" s="135"/>
      <c r="F868" s="135"/>
      <c r="G868" s="135"/>
      <c r="H868" s="135"/>
    </row>
    <row r="869">
      <c r="A869" s="135"/>
      <c r="B869" s="135"/>
      <c r="C869" s="135"/>
      <c r="D869" s="135"/>
      <c r="E869" s="135"/>
      <c r="F869" s="135"/>
      <c r="G869" s="135"/>
      <c r="H869" s="135"/>
    </row>
    <row r="870">
      <c r="A870" s="135"/>
      <c r="B870" s="135"/>
      <c r="C870" s="135"/>
      <c r="D870" s="135"/>
      <c r="E870" s="135"/>
      <c r="F870" s="135"/>
      <c r="G870" s="135"/>
      <c r="H870" s="135"/>
    </row>
    <row r="871">
      <c r="A871" s="135"/>
      <c r="B871" s="135"/>
      <c r="C871" s="135"/>
      <c r="D871" s="135"/>
      <c r="E871" s="135"/>
      <c r="F871" s="135"/>
      <c r="G871" s="135"/>
      <c r="H871" s="135"/>
    </row>
    <row r="872">
      <c r="A872" s="135"/>
      <c r="B872" s="135"/>
      <c r="C872" s="135"/>
      <c r="D872" s="135"/>
      <c r="E872" s="135"/>
      <c r="F872" s="135"/>
      <c r="G872" s="135"/>
      <c r="H872" s="135"/>
    </row>
    <row r="873">
      <c r="A873" s="135"/>
      <c r="B873" s="135"/>
      <c r="C873" s="135"/>
      <c r="D873" s="135"/>
      <c r="E873" s="135"/>
      <c r="F873" s="135"/>
      <c r="G873" s="135"/>
      <c r="H873" s="135"/>
    </row>
    <row r="874">
      <c r="A874" s="135"/>
      <c r="B874" s="135"/>
      <c r="C874" s="135"/>
      <c r="D874" s="135"/>
      <c r="E874" s="135"/>
      <c r="F874" s="135"/>
      <c r="G874" s="135"/>
      <c r="H874" s="135"/>
    </row>
    <row r="875">
      <c r="A875" s="135"/>
      <c r="B875" s="135"/>
      <c r="C875" s="135"/>
      <c r="D875" s="135"/>
      <c r="E875" s="135"/>
      <c r="F875" s="135"/>
      <c r="G875" s="135"/>
      <c r="H875" s="135"/>
    </row>
    <row r="876">
      <c r="A876" s="135"/>
      <c r="B876" s="135"/>
      <c r="C876" s="135"/>
      <c r="D876" s="135"/>
      <c r="E876" s="135"/>
      <c r="F876" s="135"/>
      <c r="G876" s="135"/>
      <c r="H876" s="135"/>
    </row>
    <row r="877">
      <c r="A877" s="135"/>
      <c r="B877" s="135"/>
      <c r="C877" s="135"/>
      <c r="D877" s="135"/>
      <c r="E877" s="135"/>
      <c r="F877" s="135"/>
      <c r="G877" s="135"/>
      <c r="H877" s="135"/>
    </row>
    <row r="878">
      <c r="A878" s="135"/>
      <c r="B878" s="135"/>
      <c r="C878" s="135"/>
      <c r="D878" s="135"/>
      <c r="E878" s="135"/>
      <c r="F878" s="135"/>
      <c r="G878" s="135"/>
      <c r="H878" s="135"/>
    </row>
    <row r="879">
      <c r="A879" s="135"/>
      <c r="B879" s="135"/>
      <c r="C879" s="135"/>
      <c r="D879" s="135"/>
      <c r="E879" s="135"/>
      <c r="F879" s="135"/>
      <c r="G879" s="135"/>
      <c r="H879" s="135"/>
    </row>
    <row r="880">
      <c r="A880" s="135"/>
      <c r="B880" s="135"/>
      <c r="C880" s="135"/>
      <c r="D880" s="135"/>
      <c r="E880" s="135"/>
      <c r="F880" s="135"/>
      <c r="G880" s="135"/>
      <c r="H880" s="135"/>
    </row>
    <row r="881">
      <c r="A881" s="135"/>
      <c r="B881" s="135"/>
      <c r="C881" s="135"/>
      <c r="D881" s="135"/>
      <c r="E881" s="135"/>
      <c r="F881" s="135"/>
      <c r="G881" s="135"/>
      <c r="H881" s="135"/>
    </row>
    <row r="882">
      <c r="A882" s="135"/>
      <c r="B882" s="135"/>
      <c r="C882" s="135"/>
      <c r="D882" s="135"/>
      <c r="E882" s="135"/>
      <c r="F882" s="135"/>
      <c r="G882" s="135"/>
      <c r="H882" s="135"/>
    </row>
    <row r="883">
      <c r="A883" s="135"/>
      <c r="B883" s="135"/>
      <c r="C883" s="135"/>
      <c r="D883" s="135"/>
      <c r="E883" s="135"/>
      <c r="F883" s="135"/>
      <c r="G883" s="135"/>
      <c r="H883" s="135"/>
    </row>
    <row r="884">
      <c r="A884" s="135"/>
      <c r="B884" s="135"/>
      <c r="C884" s="135"/>
      <c r="D884" s="135"/>
      <c r="E884" s="135"/>
      <c r="F884" s="135"/>
      <c r="G884" s="135"/>
      <c r="H884" s="135"/>
    </row>
    <row r="885">
      <c r="A885" s="135"/>
      <c r="B885" s="135"/>
      <c r="C885" s="135"/>
      <c r="D885" s="135"/>
      <c r="E885" s="135"/>
      <c r="F885" s="135"/>
      <c r="G885" s="135"/>
      <c r="H885" s="135"/>
    </row>
    <row r="886">
      <c r="A886" s="135"/>
      <c r="B886" s="135"/>
      <c r="C886" s="135"/>
      <c r="D886" s="135"/>
      <c r="E886" s="135"/>
      <c r="F886" s="135"/>
      <c r="G886" s="135"/>
      <c r="H886" s="135"/>
    </row>
    <row r="887">
      <c r="A887" s="135"/>
      <c r="B887" s="135"/>
      <c r="C887" s="135"/>
      <c r="D887" s="135"/>
      <c r="E887" s="135"/>
      <c r="F887" s="135"/>
      <c r="G887" s="135"/>
      <c r="H887" s="135"/>
    </row>
    <row r="888">
      <c r="A888" s="135"/>
      <c r="B888" s="135"/>
      <c r="C888" s="135"/>
      <c r="D888" s="135"/>
      <c r="E888" s="135"/>
      <c r="F888" s="135"/>
      <c r="G888" s="135"/>
      <c r="H888" s="135"/>
    </row>
    <row r="889">
      <c r="A889" s="135"/>
      <c r="B889" s="135"/>
      <c r="C889" s="135"/>
      <c r="D889" s="135"/>
      <c r="E889" s="135"/>
      <c r="F889" s="135"/>
      <c r="G889" s="135"/>
      <c r="H889" s="135"/>
    </row>
    <row r="890">
      <c r="A890" s="135"/>
      <c r="B890" s="135"/>
      <c r="C890" s="135"/>
      <c r="D890" s="135"/>
      <c r="E890" s="135"/>
      <c r="F890" s="135"/>
      <c r="G890" s="135"/>
      <c r="H890" s="135"/>
    </row>
    <row r="891">
      <c r="A891" s="135"/>
      <c r="B891" s="135"/>
      <c r="C891" s="135"/>
      <c r="D891" s="135"/>
      <c r="E891" s="135"/>
      <c r="F891" s="135"/>
      <c r="G891" s="135"/>
      <c r="H891" s="135"/>
    </row>
    <row r="892">
      <c r="A892" s="135"/>
      <c r="B892" s="135"/>
      <c r="C892" s="135"/>
      <c r="D892" s="135"/>
      <c r="E892" s="135"/>
      <c r="F892" s="135"/>
      <c r="G892" s="135"/>
      <c r="H892" s="135"/>
    </row>
    <row r="893">
      <c r="A893" s="135"/>
      <c r="B893" s="135"/>
      <c r="C893" s="135"/>
      <c r="D893" s="135"/>
      <c r="E893" s="135"/>
      <c r="F893" s="135"/>
      <c r="G893" s="135"/>
      <c r="H893" s="135"/>
    </row>
    <row r="894">
      <c r="A894" s="135"/>
      <c r="B894" s="135"/>
      <c r="C894" s="135"/>
      <c r="D894" s="135"/>
      <c r="E894" s="135"/>
      <c r="F894" s="135"/>
      <c r="G894" s="135"/>
      <c r="H894" s="135"/>
    </row>
    <row r="895">
      <c r="A895" s="135"/>
      <c r="B895" s="135"/>
      <c r="C895" s="135"/>
      <c r="D895" s="135"/>
      <c r="E895" s="135"/>
      <c r="F895" s="135"/>
      <c r="G895" s="135"/>
      <c r="H895" s="135"/>
    </row>
    <row r="896">
      <c r="A896" s="135"/>
      <c r="B896" s="135"/>
      <c r="C896" s="135"/>
      <c r="D896" s="135"/>
      <c r="E896" s="135"/>
      <c r="F896" s="135"/>
      <c r="G896" s="135"/>
      <c r="H896" s="135"/>
    </row>
    <row r="897">
      <c r="A897" s="135"/>
      <c r="B897" s="135"/>
      <c r="C897" s="135"/>
      <c r="D897" s="135"/>
      <c r="E897" s="135"/>
      <c r="F897" s="135"/>
      <c r="G897" s="135"/>
      <c r="H897" s="135"/>
    </row>
    <row r="898">
      <c r="A898" s="135"/>
      <c r="B898" s="135"/>
      <c r="C898" s="135"/>
      <c r="D898" s="135"/>
      <c r="E898" s="135"/>
      <c r="F898" s="135"/>
      <c r="G898" s="135"/>
      <c r="H898" s="135"/>
    </row>
    <row r="899">
      <c r="A899" s="135"/>
      <c r="B899" s="135"/>
      <c r="C899" s="135"/>
      <c r="D899" s="135"/>
      <c r="E899" s="135"/>
      <c r="F899" s="135"/>
      <c r="G899" s="135"/>
      <c r="H899" s="135"/>
    </row>
    <row r="900">
      <c r="A900" s="135"/>
      <c r="B900" s="135"/>
      <c r="C900" s="135"/>
      <c r="D900" s="135"/>
      <c r="E900" s="135"/>
      <c r="F900" s="135"/>
      <c r="G900" s="135"/>
      <c r="H900" s="135"/>
    </row>
    <row r="901">
      <c r="A901" s="135"/>
      <c r="B901" s="135"/>
      <c r="C901" s="135"/>
      <c r="D901" s="135"/>
      <c r="E901" s="135"/>
      <c r="F901" s="135"/>
      <c r="G901" s="135"/>
      <c r="H901" s="135"/>
    </row>
    <row r="902">
      <c r="A902" s="135"/>
      <c r="B902" s="135"/>
      <c r="C902" s="135"/>
      <c r="D902" s="135"/>
      <c r="E902" s="135"/>
      <c r="F902" s="135"/>
      <c r="G902" s="135"/>
      <c r="H902" s="135"/>
    </row>
    <row r="903">
      <c r="A903" s="135"/>
      <c r="B903" s="135"/>
      <c r="C903" s="135"/>
      <c r="D903" s="135"/>
      <c r="E903" s="135"/>
      <c r="F903" s="135"/>
      <c r="G903" s="135"/>
      <c r="H903" s="135"/>
    </row>
    <row r="904">
      <c r="A904" s="135"/>
      <c r="B904" s="135"/>
      <c r="C904" s="135"/>
      <c r="D904" s="135"/>
      <c r="E904" s="135"/>
      <c r="F904" s="135"/>
      <c r="G904" s="135"/>
      <c r="H904" s="135"/>
    </row>
    <row r="905">
      <c r="A905" s="135"/>
      <c r="B905" s="135"/>
      <c r="C905" s="135"/>
      <c r="D905" s="135"/>
      <c r="E905" s="135"/>
      <c r="F905" s="135"/>
      <c r="G905" s="135"/>
      <c r="H905" s="135"/>
    </row>
    <row r="906">
      <c r="A906" s="135"/>
      <c r="B906" s="135"/>
      <c r="C906" s="135"/>
      <c r="D906" s="135"/>
      <c r="E906" s="135"/>
      <c r="F906" s="135"/>
      <c r="G906" s="135"/>
      <c r="H906" s="135"/>
    </row>
    <row r="907">
      <c r="A907" s="135"/>
      <c r="B907" s="135"/>
      <c r="C907" s="135"/>
      <c r="D907" s="135"/>
      <c r="E907" s="135"/>
      <c r="F907" s="135"/>
      <c r="G907" s="135"/>
      <c r="H907" s="135"/>
    </row>
    <row r="908">
      <c r="A908" s="135"/>
      <c r="B908" s="135"/>
      <c r="C908" s="135"/>
      <c r="D908" s="135"/>
      <c r="E908" s="135"/>
      <c r="F908" s="135"/>
      <c r="G908" s="135"/>
      <c r="H908" s="135"/>
    </row>
    <row r="909">
      <c r="A909" s="135"/>
      <c r="B909" s="135"/>
      <c r="C909" s="135"/>
      <c r="D909" s="135"/>
      <c r="E909" s="135"/>
      <c r="F909" s="135"/>
      <c r="G909" s="135"/>
      <c r="H909" s="135"/>
    </row>
    <row r="910">
      <c r="A910" s="135"/>
      <c r="B910" s="135"/>
      <c r="C910" s="135"/>
      <c r="D910" s="135"/>
      <c r="E910" s="135"/>
      <c r="F910" s="135"/>
      <c r="G910" s="135"/>
      <c r="H910" s="135"/>
    </row>
    <row r="911">
      <c r="A911" s="135"/>
      <c r="B911" s="135"/>
      <c r="C911" s="135"/>
      <c r="D911" s="135"/>
      <c r="E911" s="135"/>
      <c r="F911" s="135"/>
      <c r="G911" s="135"/>
      <c r="H911" s="135"/>
    </row>
    <row r="912">
      <c r="A912" s="135"/>
      <c r="B912" s="135"/>
      <c r="C912" s="135"/>
      <c r="D912" s="135"/>
      <c r="E912" s="135"/>
      <c r="F912" s="135"/>
      <c r="G912" s="135"/>
      <c r="H912" s="135"/>
    </row>
    <row r="913">
      <c r="A913" s="135"/>
      <c r="B913" s="135"/>
      <c r="C913" s="135"/>
      <c r="D913" s="135"/>
      <c r="E913" s="135"/>
      <c r="F913" s="135"/>
      <c r="G913" s="135"/>
      <c r="H913" s="135"/>
    </row>
    <row r="914">
      <c r="A914" s="135"/>
      <c r="B914" s="135"/>
      <c r="C914" s="135"/>
      <c r="D914" s="135"/>
      <c r="E914" s="135"/>
      <c r="F914" s="135"/>
      <c r="G914" s="135"/>
      <c r="H914" s="135"/>
    </row>
    <row r="915">
      <c r="A915" s="135"/>
      <c r="B915" s="135"/>
      <c r="C915" s="135"/>
      <c r="D915" s="135"/>
      <c r="E915" s="135"/>
      <c r="F915" s="135"/>
      <c r="G915" s="135"/>
      <c r="H915" s="135"/>
    </row>
    <row r="916">
      <c r="A916" s="135"/>
      <c r="B916" s="135"/>
      <c r="C916" s="135"/>
      <c r="D916" s="135"/>
      <c r="E916" s="135"/>
      <c r="F916" s="135"/>
      <c r="G916" s="135"/>
      <c r="H916" s="135"/>
    </row>
    <row r="917">
      <c r="A917" s="135"/>
      <c r="B917" s="135"/>
      <c r="C917" s="135"/>
      <c r="D917" s="135"/>
      <c r="E917" s="135"/>
      <c r="F917" s="135"/>
      <c r="G917" s="135"/>
      <c r="H917" s="135"/>
    </row>
    <row r="918">
      <c r="A918" s="135"/>
      <c r="B918" s="135"/>
      <c r="C918" s="135"/>
      <c r="D918" s="135"/>
      <c r="E918" s="135"/>
      <c r="F918" s="135"/>
      <c r="G918" s="135"/>
      <c r="H918" s="135"/>
    </row>
    <row r="919">
      <c r="A919" s="135"/>
      <c r="B919" s="135"/>
      <c r="C919" s="135"/>
      <c r="D919" s="135"/>
      <c r="E919" s="135"/>
      <c r="F919" s="135"/>
      <c r="G919" s="135"/>
      <c r="H919" s="135"/>
    </row>
    <row r="920">
      <c r="A920" s="135"/>
      <c r="B920" s="135"/>
      <c r="C920" s="135"/>
      <c r="D920" s="135"/>
      <c r="E920" s="135"/>
      <c r="F920" s="135"/>
      <c r="G920" s="135"/>
      <c r="H920" s="135"/>
    </row>
    <row r="921">
      <c r="A921" s="135"/>
      <c r="B921" s="135"/>
      <c r="C921" s="135"/>
      <c r="D921" s="135"/>
      <c r="E921" s="135"/>
      <c r="F921" s="135"/>
      <c r="G921" s="135"/>
      <c r="H921" s="135"/>
    </row>
    <row r="922">
      <c r="A922" s="135"/>
      <c r="B922" s="135"/>
      <c r="C922" s="135"/>
      <c r="D922" s="135"/>
      <c r="E922" s="135"/>
      <c r="F922" s="135"/>
      <c r="G922" s="135"/>
      <c r="H922" s="135"/>
    </row>
    <row r="923">
      <c r="A923" s="135"/>
      <c r="B923" s="135"/>
      <c r="C923" s="135"/>
      <c r="D923" s="135"/>
      <c r="E923" s="135"/>
      <c r="F923" s="135"/>
      <c r="G923" s="135"/>
      <c r="H923" s="135"/>
    </row>
    <row r="924">
      <c r="A924" s="135"/>
      <c r="B924" s="135"/>
      <c r="C924" s="135"/>
      <c r="D924" s="135"/>
      <c r="E924" s="135"/>
      <c r="F924" s="135"/>
      <c r="G924" s="135"/>
      <c r="H924" s="135"/>
    </row>
    <row r="925">
      <c r="A925" s="135"/>
      <c r="B925" s="135"/>
      <c r="C925" s="135"/>
      <c r="D925" s="135"/>
      <c r="E925" s="135"/>
      <c r="F925" s="135"/>
      <c r="G925" s="135"/>
      <c r="H925" s="135"/>
    </row>
    <row r="926">
      <c r="A926" s="135"/>
      <c r="B926" s="135"/>
      <c r="C926" s="135"/>
      <c r="D926" s="135"/>
      <c r="E926" s="135"/>
      <c r="F926" s="135"/>
      <c r="G926" s="135"/>
      <c r="H926" s="135"/>
    </row>
    <row r="927">
      <c r="A927" s="135"/>
      <c r="B927" s="135"/>
      <c r="C927" s="135"/>
      <c r="D927" s="135"/>
      <c r="E927" s="135"/>
      <c r="F927" s="135"/>
      <c r="G927" s="135"/>
      <c r="H927" s="135"/>
    </row>
    <row r="928">
      <c r="A928" s="135"/>
      <c r="B928" s="135"/>
      <c r="C928" s="135"/>
      <c r="D928" s="135"/>
      <c r="E928" s="135"/>
      <c r="F928" s="135"/>
      <c r="G928" s="135"/>
      <c r="H928" s="135"/>
    </row>
    <row r="929">
      <c r="A929" s="135"/>
      <c r="B929" s="135"/>
      <c r="C929" s="135"/>
      <c r="D929" s="135"/>
      <c r="E929" s="135"/>
      <c r="F929" s="135"/>
      <c r="G929" s="135"/>
      <c r="H929" s="135"/>
    </row>
    <row r="930">
      <c r="A930" s="135"/>
      <c r="B930" s="135"/>
      <c r="C930" s="135"/>
      <c r="D930" s="135"/>
      <c r="E930" s="135"/>
      <c r="F930" s="135"/>
      <c r="G930" s="135"/>
      <c r="H930" s="135"/>
    </row>
    <row r="931">
      <c r="A931" s="135"/>
      <c r="B931" s="135"/>
      <c r="C931" s="135"/>
      <c r="D931" s="135"/>
      <c r="E931" s="135"/>
      <c r="F931" s="135"/>
      <c r="G931" s="135"/>
      <c r="H931" s="135"/>
    </row>
    <row r="932">
      <c r="A932" s="135"/>
      <c r="B932" s="135"/>
      <c r="C932" s="135"/>
      <c r="D932" s="135"/>
      <c r="E932" s="135"/>
      <c r="F932" s="135"/>
      <c r="G932" s="135"/>
      <c r="H932" s="135"/>
    </row>
    <row r="933">
      <c r="A933" s="135"/>
      <c r="B933" s="135"/>
      <c r="C933" s="135"/>
      <c r="D933" s="135"/>
      <c r="E933" s="135"/>
      <c r="F933" s="135"/>
      <c r="G933" s="135"/>
      <c r="H933" s="135"/>
    </row>
    <row r="934">
      <c r="A934" s="135"/>
      <c r="B934" s="135"/>
      <c r="C934" s="135"/>
      <c r="D934" s="135"/>
      <c r="E934" s="135"/>
      <c r="F934" s="135"/>
      <c r="G934" s="135"/>
      <c r="H934" s="135"/>
    </row>
    <row r="935">
      <c r="A935" s="135"/>
      <c r="B935" s="135"/>
      <c r="C935" s="135"/>
      <c r="D935" s="135"/>
      <c r="E935" s="135"/>
      <c r="F935" s="135"/>
      <c r="G935" s="135"/>
      <c r="H935" s="135"/>
    </row>
    <row r="936">
      <c r="A936" s="135"/>
      <c r="B936" s="135"/>
      <c r="C936" s="135"/>
      <c r="D936" s="135"/>
      <c r="E936" s="135"/>
      <c r="F936" s="135"/>
      <c r="G936" s="135"/>
      <c r="H936" s="135"/>
    </row>
    <row r="937">
      <c r="A937" s="135"/>
      <c r="B937" s="135"/>
      <c r="C937" s="135"/>
      <c r="D937" s="135"/>
      <c r="E937" s="135"/>
      <c r="F937" s="135"/>
      <c r="G937" s="135"/>
      <c r="H937" s="135"/>
    </row>
    <row r="938">
      <c r="A938" s="135"/>
      <c r="B938" s="135"/>
      <c r="C938" s="135"/>
      <c r="D938" s="135"/>
      <c r="E938" s="135"/>
      <c r="F938" s="135"/>
      <c r="G938" s="135"/>
      <c r="H938" s="135"/>
    </row>
    <row r="939">
      <c r="A939" s="135"/>
      <c r="B939" s="135"/>
      <c r="C939" s="135"/>
      <c r="D939" s="135"/>
      <c r="E939" s="135"/>
      <c r="F939" s="135"/>
      <c r="G939" s="135"/>
      <c r="H939" s="135"/>
    </row>
    <row r="940">
      <c r="A940" s="135"/>
      <c r="B940" s="135"/>
      <c r="C940" s="135"/>
      <c r="D940" s="135"/>
      <c r="E940" s="135"/>
      <c r="F940" s="135"/>
      <c r="G940" s="135"/>
      <c r="H940" s="135"/>
    </row>
    <row r="941">
      <c r="A941" s="135"/>
      <c r="B941" s="135"/>
      <c r="C941" s="135"/>
      <c r="D941" s="135"/>
      <c r="E941" s="135"/>
      <c r="F941" s="135"/>
      <c r="G941" s="135"/>
      <c r="H941" s="135"/>
    </row>
    <row r="942">
      <c r="A942" s="135"/>
      <c r="B942" s="135"/>
      <c r="C942" s="135"/>
      <c r="D942" s="135"/>
      <c r="E942" s="135"/>
      <c r="F942" s="135"/>
      <c r="G942" s="135"/>
      <c r="H942" s="135"/>
    </row>
    <row r="943">
      <c r="A943" s="135"/>
      <c r="B943" s="135"/>
      <c r="C943" s="135"/>
      <c r="D943" s="135"/>
      <c r="E943" s="135"/>
      <c r="F943" s="135"/>
      <c r="G943" s="135"/>
      <c r="H943" s="135"/>
    </row>
    <row r="944">
      <c r="A944" s="135"/>
      <c r="B944" s="135"/>
      <c r="C944" s="135"/>
      <c r="D944" s="135"/>
      <c r="E944" s="135"/>
      <c r="F944" s="135"/>
      <c r="G944" s="135"/>
      <c r="H944" s="135"/>
    </row>
    <row r="945">
      <c r="A945" s="135"/>
      <c r="B945" s="135"/>
      <c r="C945" s="135"/>
      <c r="D945" s="135"/>
      <c r="E945" s="135"/>
      <c r="F945" s="135"/>
      <c r="G945" s="135"/>
      <c r="H945" s="135"/>
    </row>
    <row r="946">
      <c r="A946" s="135"/>
      <c r="B946" s="135"/>
      <c r="C946" s="135"/>
      <c r="D946" s="135"/>
      <c r="E946" s="135"/>
      <c r="F946" s="135"/>
      <c r="G946" s="135"/>
      <c r="H946" s="135"/>
    </row>
    <row r="947">
      <c r="A947" s="135"/>
      <c r="B947" s="135"/>
      <c r="C947" s="135"/>
      <c r="D947" s="135"/>
      <c r="E947" s="135"/>
      <c r="F947" s="135"/>
      <c r="G947" s="135"/>
      <c r="H947" s="135"/>
    </row>
    <row r="948">
      <c r="A948" s="135"/>
      <c r="B948" s="135"/>
      <c r="C948" s="135"/>
      <c r="D948" s="135"/>
      <c r="E948" s="135"/>
      <c r="F948" s="135"/>
      <c r="G948" s="135"/>
      <c r="H948" s="135"/>
    </row>
    <row r="949">
      <c r="A949" s="135"/>
      <c r="B949" s="135"/>
      <c r="C949" s="135"/>
      <c r="D949" s="135"/>
      <c r="E949" s="135"/>
      <c r="F949" s="135"/>
      <c r="G949" s="135"/>
      <c r="H949" s="135"/>
    </row>
    <row r="950">
      <c r="A950" s="135"/>
      <c r="B950" s="135"/>
      <c r="C950" s="135"/>
      <c r="D950" s="135"/>
      <c r="E950" s="135"/>
      <c r="F950" s="135"/>
      <c r="G950" s="135"/>
      <c r="H950" s="135"/>
    </row>
    <row r="951">
      <c r="A951" s="135"/>
      <c r="B951" s="135"/>
      <c r="C951" s="135"/>
      <c r="D951" s="135"/>
      <c r="E951" s="135"/>
      <c r="F951" s="135"/>
      <c r="G951" s="135"/>
      <c r="H951" s="135"/>
    </row>
    <row r="952">
      <c r="A952" s="135"/>
      <c r="B952" s="135"/>
      <c r="C952" s="135"/>
      <c r="D952" s="135"/>
      <c r="E952" s="135"/>
      <c r="F952" s="135"/>
      <c r="G952" s="135"/>
      <c r="H952" s="135"/>
    </row>
    <row r="953">
      <c r="A953" s="135"/>
      <c r="B953" s="135"/>
      <c r="C953" s="135"/>
      <c r="D953" s="135"/>
      <c r="E953" s="135"/>
      <c r="F953" s="135"/>
      <c r="G953" s="135"/>
      <c r="H953" s="135"/>
    </row>
    <row r="954">
      <c r="A954" s="135"/>
      <c r="B954" s="135"/>
      <c r="C954" s="135"/>
      <c r="D954" s="135"/>
      <c r="E954" s="135"/>
      <c r="F954" s="135"/>
      <c r="G954" s="135"/>
      <c r="H954" s="135"/>
    </row>
    <row r="955">
      <c r="A955" s="135"/>
      <c r="B955" s="135"/>
      <c r="C955" s="135"/>
      <c r="D955" s="135"/>
      <c r="E955" s="135"/>
      <c r="F955" s="135"/>
      <c r="G955" s="135"/>
      <c r="H955" s="135"/>
    </row>
    <row r="956">
      <c r="A956" s="135"/>
      <c r="B956" s="135"/>
      <c r="C956" s="135"/>
      <c r="D956" s="135"/>
      <c r="E956" s="135"/>
      <c r="F956" s="135"/>
      <c r="G956" s="135"/>
      <c r="H956" s="135"/>
    </row>
    <row r="957">
      <c r="A957" s="135"/>
      <c r="B957" s="135"/>
      <c r="C957" s="135"/>
      <c r="D957" s="135"/>
      <c r="E957" s="135"/>
      <c r="F957" s="135"/>
      <c r="G957" s="135"/>
      <c r="H957" s="135"/>
    </row>
    <row r="958">
      <c r="A958" s="135"/>
      <c r="B958" s="135"/>
      <c r="C958" s="135"/>
      <c r="D958" s="135"/>
      <c r="E958" s="135"/>
      <c r="F958" s="135"/>
      <c r="G958" s="135"/>
      <c r="H958" s="135"/>
    </row>
    <row r="959">
      <c r="A959" s="135"/>
      <c r="B959" s="135"/>
      <c r="C959" s="135"/>
      <c r="D959" s="135"/>
      <c r="E959" s="135"/>
      <c r="F959" s="135"/>
      <c r="G959" s="135"/>
      <c r="H959" s="135"/>
    </row>
    <row r="960">
      <c r="A960" s="135"/>
      <c r="B960" s="135"/>
      <c r="C960" s="135"/>
      <c r="D960" s="135"/>
      <c r="E960" s="135"/>
      <c r="F960" s="135"/>
      <c r="G960" s="135"/>
      <c r="H960" s="135"/>
    </row>
    <row r="961">
      <c r="A961" s="135"/>
      <c r="B961" s="135"/>
      <c r="C961" s="135"/>
      <c r="D961" s="135"/>
      <c r="E961" s="135"/>
      <c r="F961" s="135"/>
      <c r="G961" s="135"/>
      <c r="H961" s="135"/>
    </row>
    <row r="962">
      <c r="A962" s="135"/>
      <c r="B962" s="135"/>
      <c r="C962" s="135"/>
      <c r="D962" s="135"/>
      <c r="E962" s="135"/>
      <c r="F962" s="135"/>
      <c r="G962" s="135"/>
      <c r="H962" s="135"/>
    </row>
    <row r="963">
      <c r="A963" s="135"/>
      <c r="B963" s="135"/>
      <c r="C963" s="135"/>
      <c r="D963" s="135"/>
      <c r="E963" s="135"/>
      <c r="F963" s="135"/>
      <c r="G963" s="135"/>
      <c r="H963" s="135"/>
    </row>
    <row r="964">
      <c r="A964" s="135"/>
      <c r="B964" s="135"/>
      <c r="C964" s="135"/>
      <c r="D964" s="135"/>
      <c r="E964" s="135"/>
      <c r="F964" s="135"/>
      <c r="G964" s="135"/>
      <c r="H964" s="135"/>
    </row>
    <row r="965">
      <c r="A965" s="135"/>
      <c r="B965" s="135"/>
      <c r="C965" s="135"/>
      <c r="D965" s="135"/>
      <c r="E965" s="135"/>
      <c r="F965" s="135"/>
      <c r="G965" s="135"/>
      <c r="H965" s="135"/>
    </row>
    <row r="966">
      <c r="A966" s="135"/>
      <c r="B966" s="135"/>
      <c r="C966" s="135"/>
      <c r="D966" s="135"/>
      <c r="E966" s="135"/>
      <c r="F966" s="135"/>
      <c r="G966" s="135"/>
      <c r="H966" s="135"/>
    </row>
    <row r="967">
      <c r="A967" s="135"/>
      <c r="B967" s="135"/>
      <c r="C967" s="135"/>
      <c r="D967" s="135"/>
      <c r="E967" s="135"/>
      <c r="F967" s="135"/>
      <c r="G967" s="135"/>
      <c r="H967" s="135"/>
    </row>
    <row r="968">
      <c r="A968" s="135"/>
      <c r="B968" s="135"/>
      <c r="C968" s="135"/>
      <c r="D968" s="135"/>
      <c r="E968" s="135"/>
      <c r="F968" s="135"/>
      <c r="G968" s="135"/>
      <c r="H968" s="135"/>
    </row>
    <row r="969">
      <c r="A969" s="135"/>
      <c r="B969" s="135"/>
      <c r="C969" s="135"/>
      <c r="D969" s="135"/>
      <c r="E969" s="135"/>
      <c r="F969" s="135"/>
      <c r="G969" s="135"/>
      <c r="H969" s="135"/>
    </row>
    <row r="970">
      <c r="A970" s="135"/>
      <c r="B970" s="135"/>
      <c r="C970" s="135"/>
      <c r="D970" s="135"/>
      <c r="E970" s="135"/>
      <c r="F970" s="135"/>
      <c r="G970" s="135"/>
      <c r="H970" s="135"/>
    </row>
    <row r="971">
      <c r="A971" s="135"/>
      <c r="B971" s="135"/>
      <c r="C971" s="135"/>
      <c r="D971" s="135"/>
      <c r="E971" s="135"/>
      <c r="F971" s="135"/>
      <c r="G971" s="135"/>
      <c r="H971" s="135"/>
    </row>
    <row r="972">
      <c r="A972" s="135"/>
      <c r="B972" s="135"/>
      <c r="C972" s="135"/>
      <c r="D972" s="135"/>
      <c r="E972" s="135"/>
      <c r="F972" s="135"/>
      <c r="G972" s="135"/>
      <c r="H972" s="135"/>
    </row>
    <row r="973">
      <c r="A973" s="135"/>
      <c r="B973" s="135"/>
      <c r="C973" s="135"/>
      <c r="D973" s="135"/>
      <c r="E973" s="135"/>
      <c r="F973" s="135"/>
      <c r="G973" s="135"/>
      <c r="H973" s="135"/>
    </row>
    <row r="974">
      <c r="A974" s="135"/>
      <c r="B974" s="135"/>
      <c r="C974" s="135"/>
      <c r="D974" s="135"/>
      <c r="E974" s="135"/>
      <c r="F974" s="135"/>
      <c r="G974" s="135"/>
      <c r="H974" s="135"/>
    </row>
    <row r="975">
      <c r="A975" s="135"/>
      <c r="B975" s="135"/>
      <c r="C975" s="135"/>
      <c r="D975" s="135"/>
      <c r="E975" s="135"/>
      <c r="F975" s="135"/>
      <c r="G975" s="135"/>
      <c r="H975" s="135"/>
    </row>
    <row r="976">
      <c r="A976" s="135"/>
      <c r="B976" s="135"/>
      <c r="C976" s="135"/>
      <c r="D976" s="135"/>
      <c r="E976" s="135"/>
      <c r="F976" s="135"/>
      <c r="G976" s="135"/>
      <c r="H976" s="135"/>
    </row>
    <row r="977">
      <c r="A977" s="135"/>
      <c r="B977" s="135"/>
      <c r="C977" s="135"/>
      <c r="D977" s="135"/>
      <c r="E977" s="135"/>
      <c r="F977" s="135"/>
      <c r="G977" s="135"/>
      <c r="H977" s="135"/>
    </row>
    <row r="978">
      <c r="A978" s="135"/>
      <c r="B978" s="135"/>
      <c r="C978" s="135"/>
      <c r="D978" s="135"/>
      <c r="E978" s="135"/>
      <c r="F978" s="135"/>
      <c r="G978" s="135"/>
      <c r="H978" s="135"/>
    </row>
    <row r="979">
      <c r="A979" s="135"/>
      <c r="B979" s="135"/>
      <c r="C979" s="135"/>
      <c r="D979" s="135"/>
      <c r="E979" s="135"/>
      <c r="F979" s="135"/>
      <c r="G979" s="135"/>
      <c r="H979" s="135"/>
    </row>
    <row r="980">
      <c r="A980" s="135"/>
      <c r="B980" s="135"/>
      <c r="C980" s="135"/>
      <c r="D980" s="135"/>
      <c r="E980" s="135"/>
      <c r="F980" s="135"/>
      <c r="G980" s="135"/>
      <c r="H980" s="135"/>
    </row>
    <row r="981">
      <c r="A981" s="135"/>
      <c r="B981" s="135"/>
      <c r="C981" s="135"/>
      <c r="D981" s="135"/>
      <c r="E981" s="135"/>
      <c r="F981" s="135"/>
      <c r="G981" s="135"/>
      <c r="H981" s="135"/>
    </row>
    <row r="982">
      <c r="A982" s="135"/>
      <c r="B982" s="135"/>
      <c r="C982" s="135"/>
      <c r="D982" s="135"/>
      <c r="E982" s="135"/>
      <c r="F982" s="135"/>
      <c r="G982" s="135"/>
      <c r="H982" s="135"/>
    </row>
    <row r="983">
      <c r="A983" s="135"/>
      <c r="B983" s="135"/>
      <c r="C983" s="135"/>
      <c r="D983" s="135"/>
      <c r="E983" s="135"/>
      <c r="F983" s="135"/>
      <c r="G983" s="135"/>
      <c r="H983" s="135"/>
    </row>
    <row r="984">
      <c r="A984" s="135"/>
      <c r="B984" s="135"/>
      <c r="C984" s="135"/>
      <c r="D984" s="135"/>
      <c r="E984" s="135"/>
      <c r="F984" s="135"/>
      <c r="G984" s="135"/>
      <c r="H984" s="135"/>
    </row>
    <row r="985">
      <c r="A985" s="135"/>
      <c r="B985" s="135"/>
      <c r="C985" s="135"/>
      <c r="D985" s="135"/>
      <c r="E985" s="135"/>
      <c r="F985" s="135"/>
      <c r="G985" s="135"/>
      <c r="H985" s="135"/>
    </row>
    <row r="986">
      <c r="A986" s="135"/>
      <c r="B986" s="135"/>
      <c r="C986" s="135"/>
      <c r="D986" s="135"/>
      <c r="E986" s="135"/>
      <c r="F986" s="135"/>
      <c r="G986" s="135"/>
      <c r="H986" s="135"/>
    </row>
    <row r="987">
      <c r="A987" s="135"/>
      <c r="B987" s="135"/>
      <c r="C987" s="135"/>
      <c r="D987" s="135"/>
      <c r="E987" s="135"/>
      <c r="F987" s="135"/>
      <c r="G987" s="135"/>
      <c r="H987" s="135"/>
    </row>
    <row r="988">
      <c r="A988" s="135"/>
      <c r="B988" s="135"/>
      <c r="C988" s="135"/>
      <c r="D988" s="135"/>
      <c r="E988" s="135"/>
      <c r="F988" s="135"/>
      <c r="G988" s="135"/>
      <c r="H988" s="135"/>
    </row>
    <row r="989">
      <c r="A989" s="135"/>
      <c r="B989" s="135"/>
      <c r="C989" s="135"/>
      <c r="D989" s="135"/>
      <c r="E989" s="135"/>
      <c r="F989" s="135"/>
      <c r="G989" s="135"/>
      <c r="H989" s="135"/>
    </row>
    <row r="990">
      <c r="A990" s="135"/>
      <c r="B990" s="135"/>
      <c r="C990" s="135"/>
      <c r="D990" s="135"/>
      <c r="E990" s="135"/>
      <c r="F990" s="135"/>
      <c r="G990" s="135"/>
      <c r="H990" s="135"/>
    </row>
    <row r="991">
      <c r="A991" s="135"/>
      <c r="B991" s="135"/>
      <c r="C991" s="135"/>
      <c r="D991" s="135"/>
      <c r="E991" s="135"/>
      <c r="F991" s="135"/>
      <c r="G991" s="135"/>
      <c r="H991" s="135"/>
    </row>
    <row r="992">
      <c r="A992" s="135"/>
      <c r="B992" s="135"/>
      <c r="C992" s="135"/>
      <c r="D992" s="135"/>
      <c r="E992" s="135"/>
      <c r="F992" s="135"/>
      <c r="G992" s="135"/>
      <c r="H992" s="135"/>
    </row>
    <row r="993">
      <c r="A993" s="135"/>
      <c r="B993" s="135"/>
      <c r="C993" s="135"/>
      <c r="D993" s="135"/>
      <c r="E993" s="135"/>
      <c r="F993" s="135"/>
      <c r="G993" s="135"/>
      <c r="H993" s="135"/>
    </row>
    <row r="994">
      <c r="A994" s="135"/>
      <c r="B994" s="135"/>
      <c r="C994" s="135"/>
      <c r="D994" s="135"/>
      <c r="E994" s="135"/>
      <c r="F994" s="135"/>
      <c r="G994" s="135"/>
      <c r="H994" s="135"/>
    </row>
    <row r="995">
      <c r="A995" s="135"/>
      <c r="B995" s="135"/>
      <c r="C995" s="135"/>
      <c r="D995" s="135"/>
      <c r="E995" s="135"/>
      <c r="F995" s="135"/>
      <c r="G995" s="135"/>
      <c r="H995" s="135"/>
    </row>
    <row r="996">
      <c r="A996" s="135"/>
      <c r="B996" s="135"/>
      <c r="C996" s="135"/>
      <c r="D996" s="135"/>
      <c r="E996" s="135"/>
      <c r="F996" s="135"/>
      <c r="G996" s="135"/>
      <c r="H996" s="135"/>
    </row>
    <row r="997">
      <c r="A997" s="135"/>
      <c r="B997" s="135"/>
      <c r="C997" s="135"/>
      <c r="D997" s="135"/>
      <c r="E997" s="135"/>
      <c r="F997" s="135"/>
      <c r="G997" s="135"/>
      <c r="H997" s="135"/>
    </row>
    <row r="998">
      <c r="A998" s="135"/>
      <c r="B998" s="135"/>
      <c r="C998" s="135"/>
      <c r="D998" s="135"/>
      <c r="E998" s="135"/>
      <c r="F998" s="135"/>
      <c r="G998" s="135"/>
      <c r="H998" s="135"/>
    </row>
    <row r="999">
      <c r="A999" s="135"/>
      <c r="B999" s="135"/>
      <c r="C999" s="135"/>
      <c r="D999" s="135"/>
      <c r="E999" s="135"/>
      <c r="F999" s="135"/>
      <c r="G999" s="135"/>
      <c r="H999" s="135"/>
    </row>
    <row r="1000">
      <c r="A1000" s="135"/>
      <c r="B1000" s="135"/>
      <c r="C1000" s="135"/>
      <c r="D1000" s="135"/>
      <c r="E1000" s="135"/>
      <c r="F1000" s="135"/>
      <c r="G1000" s="135"/>
      <c r="H1000" s="135"/>
    </row>
    <row r="1001">
      <c r="A1001" s="135"/>
      <c r="B1001" s="135"/>
      <c r="C1001" s="135"/>
      <c r="D1001" s="135"/>
      <c r="E1001" s="135"/>
      <c r="F1001" s="135"/>
      <c r="G1001" s="135"/>
      <c r="H1001" s="135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9.22"/>
    <col customWidth="1" min="3" max="3" width="15.11"/>
    <col customWidth="1" min="4" max="5" width="11.56"/>
    <col customWidth="1" min="6" max="6" width="14.11"/>
    <col customWidth="1" min="7" max="7" width="17.44"/>
    <col customWidth="1" min="8" max="8" width="16.89"/>
    <col customWidth="1" min="9" max="12" width="14.11"/>
  </cols>
  <sheetData>
    <row r="1">
      <c r="A1" s="160" t="s">
        <v>3387</v>
      </c>
      <c r="B1" s="137" t="s">
        <v>3388</v>
      </c>
      <c r="C1" s="137" t="s">
        <v>3389</v>
      </c>
      <c r="D1" s="137" t="s">
        <v>815</v>
      </c>
      <c r="E1" s="233" t="s">
        <v>814</v>
      </c>
      <c r="F1" s="137" t="s">
        <v>816</v>
      </c>
      <c r="G1" s="233" t="s">
        <v>1016</v>
      </c>
      <c r="H1" s="233" t="s">
        <v>1018</v>
      </c>
      <c r="I1" s="233" t="s">
        <v>1019</v>
      </c>
      <c r="J1" s="233" t="s">
        <v>1020</v>
      </c>
      <c r="K1" s="233" t="s">
        <v>1017</v>
      </c>
      <c r="L1" s="233" t="s">
        <v>817</v>
      </c>
    </row>
    <row r="2">
      <c r="A2" s="281">
        <v>1.0</v>
      </c>
      <c r="B2" s="282" t="s">
        <v>3390</v>
      </c>
      <c r="C2" s="282" t="s">
        <v>3391</v>
      </c>
      <c r="D2" s="282" t="s">
        <v>3392</v>
      </c>
      <c r="E2" s="282" t="s">
        <v>3393</v>
      </c>
      <c r="F2" s="282" t="s">
        <v>3394</v>
      </c>
      <c r="G2" s="282" t="s">
        <v>3395</v>
      </c>
      <c r="H2" s="282" t="s">
        <v>3396</v>
      </c>
      <c r="I2" s="282" t="s">
        <v>3394</v>
      </c>
      <c r="J2" s="282" t="s">
        <v>3394</v>
      </c>
      <c r="K2" s="282" t="s">
        <v>3394</v>
      </c>
      <c r="L2" s="282" t="s">
        <v>3394</v>
      </c>
    </row>
    <row r="3">
      <c r="A3" s="281">
        <v>2.0</v>
      </c>
      <c r="B3" s="282" t="s">
        <v>3390</v>
      </c>
      <c r="C3" s="282" t="s">
        <v>3397</v>
      </c>
      <c r="D3" s="282" t="s">
        <v>3398</v>
      </c>
      <c r="E3" s="282" t="s">
        <v>3399</v>
      </c>
      <c r="F3" s="282" t="s">
        <v>3400</v>
      </c>
      <c r="G3" s="282" t="s">
        <v>3400</v>
      </c>
      <c r="H3" s="282" t="s">
        <v>3401</v>
      </c>
      <c r="I3" s="282" t="s">
        <v>3400</v>
      </c>
      <c r="J3" s="282" t="s">
        <v>3400</v>
      </c>
      <c r="K3" s="282" t="s">
        <v>3400</v>
      </c>
      <c r="L3" s="282" t="s">
        <v>3400</v>
      </c>
    </row>
    <row r="4">
      <c r="A4" s="281">
        <v>3.0</v>
      </c>
      <c r="B4" s="282" t="s">
        <v>3390</v>
      </c>
      <c r="C4" s="282" t="s">
        <v>3402</v>
      </c>
      <c r="D4" s="282" t="s">
        <v>3403</v>
      </c>
      <c r="E4" s="282" t="s">
        <v>3404</v>
      </c>
      <c r="F4" s="282" t="s">
        <v>3405</v>
      </c>
      <c r="G4" s="282" t="s">
        <v>3405</v>
      </c>
      <c r="H4" s="282" t="s">
        <v>3406</v>
      </c>
      <c r="I4" s="282" t="s">
        <v>3405</v>
      </c>
      <c r="J4" s="282" t="s">
        <v>3405</v>
      </c>
      <c r="K4" s="282" t="s">
        <v>3405</v>
      </c>
      <c r="L4" s="282" t="s">
        <v>3405</v>
      </c>
    </row>
    <row r="5">
      <c r="A5" s="281">
        <v>4.0</v>
      </c>
      <c r="B5" s="282" t="s">
        <v>3390</v>
      </c>
      <c r="C5" s="282" t="s">
        <v>3407</v>
      </c>
      <c r="D5" s="282" t="s">
        <v>3408</v>
      </c>
      <c r="E5" s="282" t="s">
        <v>3409</v>
      </c>
      <c r="F5" s="282" t="s">
        <v>3410</v>
      </c>
      <c r="G5" s="282" t="s">
        <v>3411</v>
      </c>
      <c r="H5" s="282" t="s">
        <v>3412</v>
      </c>
      <c r="I5" s="282" t="s">
        <v>3410</v>
      </c>
      <c r="J5" s="282" t="s">
        <v>3410</v>
      </c>
      <c r="K5" s="282" t="s">
        <v>3410</v>
      </c>
      <c r="L5" s="282" t="s">
        <v>3410</v>
      </c>
    </row>
    <row r="6">
      <c r="A6" s="281">
        <v>5.0</v>
      </c>
      <c r="B6" s="282" t="s">
        <v>3390</v>
      </c>
      <c r="C6" s="282" t="s">
        <v>3413</v>
      </c>
      <c r="D6" s="282" t="s">
        <v>3414</v>
      </c>
      <c r="E6" s="282" t="s">
        <v>3415</v>
      </c>
      <c r="F6" s="282" t="s">
        <v>3416</v>
      </c>
      <c r="G6" s="282" t="s">
        <v>3416</v>
      </c>
      <c r="H6" s="282" t="s">
        <v>3417</v>
      </c>
      <c r="I6" s="282" t="s">
        <v>3416</v>
      </c>
      <c r="J6" s="282" t="s">
        <v>3416</v>
      </c>
      <c r="K6" s="282" t="s">
        <v>3416</v>
      </c>
      <c r="L6" s="282" t="s">
        <v>3416</v>
      </c>
    </row>
    <row r="7">
      <c r="A7" s="281">
        <v>6.0</v>
      </c>
      <c r="B7" s="282" t="s">
        <v>3390</v>
      </c>
      <c r="C7" s="282" t="s">
        <v>3418</v>
      </c>
      <c r="D7" s="282" t="s">
        <v>3419</v>
      </c>
      <c r="E7" s="282" t="s">
        <v>3420</v>
      </c>
      <c r="F7" s="282" t="s">
        <v>3421</v>
      </c>
      <c r="G7" s="282" t="s">
        <v>3422</v>
      </c>
      <c r="H7" s="282" t="s">
        <v>3423</v>
      </c>
      <c r="I7" s="282" t="s">
        <v>3421</v>
      </c>
      <c r="J7" s="282" t="s">
        <v>3421</v>
      </c>
      <c r="K7" s="282" t="s">
        <v>3421</v>
      </c>
      <c r="L7" s="282" t="s">
        <v>3421</v>
      </c>
    </row>
    <row r="8">
      <c r="A8" s="281">
        <v>7.0</v>
      </c>
      <c r="B8" s="282" t="s">
        <v>3390</v>
      </c>
      <c r="C8" s="282" t="s">
        <v>3424</v>
      </c>
      <c r="D8" s="282" t="s">
        <v>3425</v>
      </c>
      <c r="E8" s="282" t="s">
        <v>3426</v>
      </c>
      <c r="F8" s="282" t="s">
        <v>3427</v>
      </c>
      <c r="G8" s="282" t="s">
        <v>3428</v>
      </c>
      <c r="H8" s="282" t="s">
        <v>3429</v>
      </c>
      <c r="I8" s="282" t="s">
        <v>3427</v>
      </c>
      <c r="J8" s="282" t="s">
        <v>3427</v>
      </c>
      <c r="K8" s="282" t="s">
        <v>3427</v>
      </c>
      <c r="L8" s="282" t="s">
        <v>3427</v>
      </c>
    </row>
    <row r="9">
      <c r="A9" s="281">
        <v>8.0</v>
      </c>
      <c r="B9" s="282" t="s">
        <v>3390</v>
      </c>
      <c r="C9" s="282" t="s">
        <v>3430</v>
      </c>
      <c r="D9" s="282" t="s">
        <v>3431</v>
      </c>
      <c r="E9" s="282" t="s">
        <v>3432</v>
      </c>
      <c r="F9" s="282" t="s">
        <v>3433</v>
      </c>
      <c r="G9" s="282" t="s">
        <v>3434</v>
      </c>
      <c r="H9" s="282" t="s">
        <v>3435</v>
      </c>
      <c r="I9" s="282" t="s">
        <v>3433</v>
      </c>
      <c r="J9" s="282" t="s">
        <v>3433</v>
      </c>
      <c r="K9" s="282" t="s">
        <v>3433</v>
      </c>
      <c r="L9" s="282" t="s">
        <v>3433</v>
      </c>
    </row>
    <row r="10">
      <c r="A10" s="281">
        <v>9.0</v>
      </c>
      <c r="B10" s="282" t="s">
        <v>3390</v>
      </c>
      <c r="C10" s="282" t="s">
        <v>3436</v>
      </c>
      <c r="D10" s="282" t="s">
        <v>3437</v>
      </c>
      <c r="E10" s="282" t="s">
        <v>3438</v>
      </c>
      <c r="F10" s="282" t="s">
        <v>3436</v>
      </c>
      <c r="G10" s="282" t="s">
        <v>3439</v>
      </c>
      <c r="H10" s="282" t="s">
        <v>3440</v>
      </c>
      <c r="I10" s="282" t="s">
        <v>3436</v>
      </c>
      <c r="J10" s="282" t="s">
        <v>3436</v>
      </c>
      <c r="K10" s="282" t="s">
        <v>3436</v>
      </c>
      <c r="L10" s="282" t="s">
        <v>3436</v>
      </c>
    </row>
    <row r="11">
      <c r="A11" s="281">
        <v>10.0</v>
      </c>
      <c r="B11" s="282" t="s">
        <v>3390</v>
      </c>
      <c r="C11" s="282" t="s">
        <v>3441</v>
      </c>
      <c r="D11" s="282" t="s">
        <v>3442</v>
      </c>
      <c r="E11" s="282" t="s">
        <v>3443</v>
      </c>
      <c r="F11" s="282" t="s">
        <v>3444</v>
      </c>
      <c r="G11" s="282" t="s">
        <v>3445</v>
      </c>
      <c r="H11" s="282" t="s">
        <v>3446</v>
      </c>
      <c r="I11" s="282" t="s">
        <v>3444</v>
      </c>
      <c r="J11" s="282" t="s">
        <v>3444</v>
      </c>
      <c r="K11" s="282" t="s">
        <v>3444</v>
      </c>
      <c r="L11" s="282" t="s">
        <v>3444</v>
      </c>
    </row>
    <row r="14">
      <c r="A14" s="283"/>
      <c r="B14" s="199" t="s">
        <v>3291</v>
      </c>
    </row>
  </sheetData>
  <hyperlinks>
    <hyperlink r:id="rId1" ref="B14"/>
  </hyperlinks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" width="7.67"/>
    <col customWidth="1" min="3" max="4" width="9.22"/>
    <col customWidth="1" min="5" max="5" width="16.89"/>
    <col customWidth="1" min="6" max="6" width="17.56"/>
    <col customWidth="1" min="7" max="7" width="26.33"/>
    <col customWidth="1" min="8" max="8" width="13.89"/>
    <col customWidth="1" min="9" max="10" width="6.78"/>
    <col customWidth="1" min="11" max="11" width="7.89"/>
    <col customWidth="1" min="12" max="12" width="11.56"/>
    <col customWidth="1" min="13" max="26" width="6.78"/>
  </cols>
  <sheetData>
    <row r="1" ht="18.0" customHeight="1">
      <c r="A1" s="156" t="s">
        <v>3387</v>
      </c>
      <c r="B1" s="156" t="s">
        <v>1920</v>
      </c>
      <c r="C1" s="156" t="s">
        <v>815</v>
      </c>
      <c r="D1" s="156" t="s">
        <v>814</v>
      </c>
      <c r="E1" s="156" t="s">
        <v>816</v>
      </c>
      <c r="F1" s="156" t="s">
        <v>817</v>
      </c>
      <c r="G1" s="156" t="s">
        <v>1016</v>
      </c>
      <c r="H1" s="156" t="s">
        <v>1019</v>
      </c>
    </row>
    <row r="2" ht="18.0" customHeight="1">
      <c r="A2" s="284">
        <v>1.0</v>
      </c>
      <c r="B2" s="285" t="s">
        <v>3447</v>
      </c>
      <c r="C2" s="71" t="s">
        <v>587</v>
      </c>
      <c r="D2" s="71" t="s">
        <v>587</v>
      </c>
      <c r="E2" s="71" t="s">
        <v>587</v>
      </c>
      <c r="F2" s="71" t="s">
        <v>3448</v>
      </c>
      <c r="G2" s="71" t="s">
        <v>3448</v>
      </c>
      <c r="H2" s="71" t="s">
        <v>3448</v>
      </c>
    </row>
    <row r="3" ht="18.0" customHeight="1">
      <c r="A3" s="284">
        <v>2.0</v>
      </c>
      <c r="B3" s="285" t="s">
        <v>3449</v>
      </c>
      <c r="C3" s="71" t="s">
        <v>589</v>
      </c>
      <c r="D3" s="71" t="s">
        <v>659</v>
      </c>
      <c r="E3" s="71" t="s">
        <v>3450</v>
      </c>
      <c r="F3" s="71" t="s">
        <v>3450</v>
      </c>
      <c r="G3" s="71" t="s">
        <v>3450</v>
      </c>
      <c r="H3" s="71" t="s">
        <v>3450</v>
      </c>
    </row>
    <row r="4" ht="18.0" customHeight="1">
      <c r="A4" s="284">
        <v>3.0</v>
      </c>
      <c r="B4" s="285" t="s">
        <v>3451</v>
      </c>
      <c r="C4" s="71" t="s">
        <v>591</v>
      </c>
      <c r="D4" s="71" t="s">
        <v>591</v>
      </c>
      <c r="E4" s="71" t="s">
        <v>3452</v>
      </c>
      <c r="F4" s="71" t="s">
        <v>3452</v>
      </c>
      <c r="G4" s="71" t="s">
        <v>3452</v>
      </c>
      <c r="H4" s="71" t="s">
        <v>3452</v>
      </c>
    </row>
    <row r="5" ht="18.0" customHeight="1">
      <c r="A5" s="284">
        <v>4.0</v>
      </c>
      <c r="B5" s="285" t="s">
        <v>3453</v>
      </c>
      <c r="C5" s="71" t="s">
        <v>593</v>
      </c>
      <c r="D5" s="71" t="s">
        <v>593</v>
      </c>
      <c r="E5" s="71" t="s">
        <v>3454</v>
      </c>
      <c r="F5" s="71" t="s">
        <v>3455</v>
      </c>
      <c r="G5" s="71" t="s">
        <v>3455</v>
      </c>
      <c r="H5" s="71" t="s">
        <v>3455</v>
      </c>
    </row>
    <row r="6" ht="18.0" customHeight="1">
      <c r="A6" s="284">
        <v>5.0</v>
      </c>
      <c r="B6" s="285" t="s">
        <v>3456</v>
      </c>
      <c r="C6" s="71" t="s">
        <v>595</v>
      </c>
      <c r="D6" s="71" t="s">
        <v>595</v>
      </c>
      <c r="E6" s="71" t="s">
        <v>595</v>
      </c>
      <c r="F6" s="71" t="s">
        <v>595</v>
      </c>
      <c r="G6" s="71" t="s">
        <v>595</v>
      </c>
      <c r="H6" s="71" t="s">
        <v>595</v>
      </c>
    </row>
    <row r="7" ht="18.0" customHeight="1">
      <c r="A7" s="284">
        <v>6.0</v>
      </c>
      <c r="B7" s="285" t="s">
        <v>3457</v>
      </c>
      <c r="C7" s="71" t="s">
        <v>597</v>
      </c>
      <c r="D7" s="71" t="s">
        <v>3458</v>
      </c>
      <c r="E7" s="71" t="s">
        <v>3459</v>
      </c>
      <c r="F7" s="71" t="s">
        <v>3459</v>
      </c>
      <c r="G7" s="71" t="s">
        <v>3460</v>
      </c>
      <c r="H7" s="71" t="s">
        <v>3459</v>
      </c>
    </row>
    <row r="8" ht="18.0" customHeight="1">
      <c r="A8" s="284">
        <v>7.0</v>
      </c>
      <c r="B8" s="285" t="s">
        <v>3461</v>
      </c>
      <c r="C8" s="71" t="s">
        <v>599</v>
      </c>
      <c r="D8" s="71" t="s">
        <v>599</v>
      </c>
      <c r="E8" s="71" t="s">
        <v>3462</v>
      </c>
      <c r="F8" s="71" t="s">
        <v>3463</v>
      </c>
      <c r="G8" s="71" t="s">
        <v>3464</v>
      </c>
      <c r="H8" s="71" t="s">
        <v>3465</v>
      </c>
    </row>
    <row r="9" ht="18.0" customHeight="1">
      <c r="A9" s="284">
        <v>8.0</v>
      </c>
      <c r="B9" s="285" t="s">
        <v>3466</v>
      </c>
      <c r="C9" s="71" t="s">
        <v>601</v>
      </c>
      <c r="D9" s="71" t="s">
        <v>601</v>
      </c>
      <c r="E9" s="71" t="s">
        <v>3467</v>
      </c>
      <c r="F9" s="71" t="s">
        <v>3468</v>
      </c>
      <c r="G9" s="71" t="s">
        <v>3469</v>
      </c>
      <c r="H9" s="71" t="s">
        <v>3470</v>
      </c>
      <c r="I9" s="4" t="s">
        <v>3471</v>
      </c>
    </row>
    <row r="10" ht="18.0" customHeight="1">
      <c r="A10" s="284">
        <v>9.0</v>
      </c>
      <c r="B10" s="285" t="s">
        <v>3472</v>
      </c>
      <c r="C10" s="71" t="s">
        <v>603</v>
      </c>
      <c r="D10" s="71" t="s">
        <v>603</v>
      </c>
      <c r="E10" s="71" t="s">
        <v>3473</v>
      </c>
      <c r="F10" s="71" t="s">
        <v>3474</v>
      </c>
      <c r="G10" s="71" t="s">
        <v>3475</v>
      </c>
      <c r="H10" s="71" t="s">
        <v>3476</v>
      </c>
    </row>
    <row r="11" ht="18.0" customHeight="1">
      <c r="A11" s="284">
        <v>10.0</v>
      </c>
      <c r="B11" s="285" t="s">
        <v>3477</v>
      </c>
      <c r="C11" s="71" t="s">
        <v>605</v>
      </c>
      <c r="D11" s="71" t="s">
        <v>605</v>
      </c>
      <c r="E11" s="71" t="s">
        <v>3478</v>
      </c>
      <c r="F11" s="71" t="s">
        <v>3479</v>
      </c>
      <c r="G11" s="71" t="s">
        <v>3480</v>
      </c>
      <c r="H11" s="71" t="s">
        <v>3481</v>
      </c>
    </row>
    <row r="12" ht="18.0" customHeight="1">
      <c r="A12" s="284">
        <v>11.0</v>
      </c>
      <c r="B12" s="285" t="s">
        <v>3482</v>
      </c>
      <c r="C12" s="71" t="s">
        <v>592</v>
      </c>
      <c r="D12" s="71" t="s">
        <v>592</v>
      </c>
      <c r="E12" s="71" t="s">
        <v>3483</v>
      </c>
      <c r="F12" s="71" t="s">
        <v>3484</v>
      </c>
      <c r="G12" s="71" t="s">
        <v>3485</v>
      </c>
      <c r="H12" s="71" t="s">
        <v>3486</v>
      </c>
    </row>
    <row r="13" ht="18.0" customHeight="1">
      <c r="A13" s="284">
        <v>12.0</v>
      </c>
      <c r="B13" s="285" t="s">
        <v>3487</v>
      </c>
      <c r="C13" s="71" t="s">
        <v>594</v>
      </c>
      <c r="D13" s="71" t="s">
        <v>660</v>
      </c>
      <c r="E13" s="71" t="s">
        <v>3488</v>
      </c>
      <c r="F13" s="71" t="s">
        <v>3489</v>
      </c>
      <c r="G13" s="71" t="s">
        <v>3488</v>
      </c>
      <c r="H13" s="71" t="s">
        <v>3490</v>
      </c>
    </row>
    <row r="14" ht="18.0" customHeight="1">
      <c r="A14" s="284">
        <v>13.0</v>
      </c>
      <c r="B14" s="285" t="s">
        <v>3491</v>
      </c>
      <c r="C14" s="71" t="s">
        <v>609</v>
      </c>
      <c r="D14" s="71" t="s">
        <v>3492</v>
      </c>
      <c r="E14" s="71" t="s">
        <v>3493</v>
      </c>
      <c r="F14" s="71" t="s">
        <v>3494</v>
      </c>
      <c r="G14" s="71" t="s">
        <v>3495</v>
      </c>
      <c r="H14" s="71" t="s">
        <v>3496</v>
      </c>
    </row>
    <row r="15" ht="18.0" customHeight="1">
      <c r="A15" s="284">
        <v>14.0</v>
      </c>
      <c r="B15" s="285" t="s">
        <v>3497</v>
      </c>
      <c r="C15" s="71" t="s">
        <v>611</v>
      </c>
      <c r="D15" s="71" t="s">
        <v>3498</v>
      </c>
      <c r="E15" s="71" t="s">
        <v>3499</v>
      </c>
      <c r="F15" s="71" t="s">
        <v>3500</v>
      </c>
      <c r="G15" s="71" t="s">
        <v>3501</v>
      </c>
      <c r="H15" s="71" t="s">
        <v>3502</v>
      </c>
    </row>
    <row r="16" ht="18.0" customHeight="1">
      <c r="A16" s="284">
        <v>15.0</v>
      </c>
      <c r="B16" s="285" t="s">
        <v>3503</v>
      </c>
      <c r="C16" s="71" t="s">
        <v>613</v>
      </c>
      <c r="D16" s="71" t="s">
        <v>613</v>
      </c>
      <c r="E16" s="71" t="s">
        <v>3504</v>
      </c>
      <c r="F16" s="71" t="s">
        <v>3505</v>
      </c>
      <c r="G16" s="71" t="s">
        <v>3506</v>
      </c>
      <c r="H16" s="71" t="s">
        <v>3507</v>
      </c>
    </row>
    <row r="17" ht="18.0" customHeight="1">
      <c r="A17" s="284">
        <v>16.0</v>
      </c>
      <c r="B17" s="285" t="s">
        <v>3508</v>
      </c>
      <c r="C17" s="71" t="s">
        <v>615</v>
      </c>
      <c r="D17" s="71" t="s">
        <v>3509</v>
      </c>
      <c r="E17" s="71" t="s">
        <v>3510</v>
      </c>
      <c r="F17" s="71" t="s">
        <v>3511</v>
      </c>
      <c r="G17" s="71" t="s">
        <v>3512</v>
      </c>
      <c r="H17" s="71" t="s">
        <v>3513</v>
      </c>
    </row>
    <row r="18" ht="18.0" customHeight="1">
      <c r="A18" s="284">
        <v>17.0</v>
      </c>
      <c r="B18" s="285" t="s">
        <v>3514</v>
      </c>
      <c r="C18" s="71" t="s">
        <v>617</v>
      </c>
      <c r="D18" s="71" t="s">
        <v>617</v>
      </c>
      <c r="E18" s="71" t="s">
        <v>3515</v>
      </c>
      <c r="F18" s="71" t="s">
        <v>3516</v>
      </c>
      <c r="G18" s="71" t="s">
        <v>3517</v>
      </c>
      <c r="H18" s="71" t="s">
        <v>3518</v>
      </c>
    </row>
    <row r="19" ht="18.0" customHeight="1">
      <c r="A19" s="284">
        <v>18.0</v>
      </c>
      <c r="B19" s="285" t="s">
        <v>3519</v>
      </c>
      <c r="C19" s="71" t="s">
        <v>619</v>
      </c>
      <c r="D19" s="71" t="s">
        <v>619</v>
      </c>
      <c r="E19" s="71" t="s">
        <v>3520</v>
      </c>
      <c r="F19" s="71" t="s">
        <v>3521</v>
      </c>
      <c r="G19" s="71" t="s">
        <v>3469</v>
      </c>
      <c r="H19" s="71" t="s">
        <v>3522</v>
      </c>
    </row>
    <row r="20" ht="18.0" customHeight="1">
      <c r="A20" s="284">
        <v>19.0</v>
      </c>
      <c r="B20" s="285" t="s">
        <v>3523</v>
      </c>
      <c r="C20" s="71" t="s">
        <v>621</v>
      </c>
      <c r="D20" s="71" t="s">
        <v>3524</v>
      </c>
      <c r="E20" s="71" t="s">
        <v>3525</v>
      </c>
      <c r="F20" s="71" t="s">
        <v>846</v>
      </c>
      <c r="G20" s="71" t="s">
        <v>3526</v>
      </c>
      <c r="H20" s="71" t="s">
        <v>3527</v>
      </c>
    </row>
    <row r="21" ht="18.0" customHeight="1">
      <c r="A21" s="284">
        <v>20.0</v>
      </c>
      <c r="B21" s="285" t="s">
        <v>3528</v>
      </c>
      <c r="C21" s="71" t="s">
        <v>622</v>
      </c>
      <c r="D21" s="71" t="s">
        <v>622</v>
      </c>
      <c r="E21" s="71" t="s">
        <v>3529</v>
      </c>
      <c r="F21" s="71" t="s">
        <v>3530</v>
      </c>
      <c r="G21" s="71" t="s">
        <v>3531</v>
      </c>
      <c r="H21" s="71" t="s">
        <v>3532</v>
      </c>
    </row>
    <row r="22" ht="18.0" customHeight="1">
      <c r="A22" s="284">
        <v>21.0</v>
      </c>
      <c r="B22" s="285" t="s">
        <v>3533</v>
      </c>
      <c r="C22" s="71" t="s">
        <v>623</v>
      </c>
      <c r="D22" s="71" t="s">
        <v>623</v>
      </c>
      <c r="E22" s="71" t="s">
        <v>3534</v>
      </c>
      <c r="F22" s="71" t="s">
        <v>3535</v>
      </c>
      <c r="G22" s="71" t="s">
        <v>3536</v>
      </c>
      <c r="H22" s="71" t="s">
        <v>3537</v>
      </c>
    </row>
    <row r="23" ht="18.0" customHeight="1">
      <c r="A23" s="284">
        <v>22.0</v>
      </c>
      <c r="B23" s="285" t="s">
        <v>3538</v>
      </c>
      <c r="C23" s="71" t="s">
        <v>624</v>
      </c>
      <c r="D23" s="71" t="s">
        <v>624</v>
      </c>
      <c r="E23" s="71" t="s">
        <v>3539</v>
      </c>
      <c r="F23" s="71" t="s">
        <v>3540</v>
      </c>
      <c r="G23" s="71" t="s">
        <v>3541</v>
      </c>
      <c r="H23" s="71" t="s">
        <v>3542</v>
      </c>
    </row>
    <row r="24" ht="18.0" customHeight="1">
      <c r="A24" s="284">
        <v>23.0</v>
      </c>
      <c r="B24" s="285" t="s">
        <v>3543</v>
      </c>
      <c r="C24" s="71" t="s">
        <v>625</v>
      </c>
      <c r="D24" s="71" t="s">
        <v>625</v>
      </c>
      <c r="E24" s="71" t="s">
        <v>3544</v>
      </c>
      <c r="F24" s="71" t="s">
        <v>3545</v>
      </c>
      <c r="G24" s="71" t="s">
        <v>3546</v>
      </c>
      <c r="H24" s="71" t="s">
        <v>3547</v>
      </c>
    </row>
    <row r="25" ht="18.0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I9:L16"/>
  </mergeCells>
  <printOptions/>
  <pageMargins bottom="0.75" footer="0.0" header="0.0" left="0.7" right="0.7" top="0.75"/>
  <pageSetup orientation="landscape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.11"/>
    <col customWidth="1" min="2" max="2" width="9.78"/>
    <col customWidth="1" min="3" max="3" width="5.67"/>
    <col customWidth="1" min="4" max="4" width="15.56"/>
    <col customWidth="1" min="5" max="5" width="28.89"/>
    <col customWidth="1" min="6" max="6" width="12.56"/>
    <col customWidth="1" min="7" max="7" width="10.56"/>
    <col customWidth="1" min="8" max="8" width="16.89"/>
    <col customWidth="1" min="9" max="9" width="18.67"/>
    <col customWidth="1" min="10" max="10" width="18.11"/>
    <col customWidth="1" min="11" max="11" width="24.78"/>
    <col customWidth="1" min="12" max="26" width="6.78"/>
  </cols>
  <sheetData>
    <row r="1" ht="21.75" customHeight="1">
      <c r="A1" s="156" t="s">
        <v>3387</v>
      </c>
      <c r="B1" s="156" t="s">
        <v>3548</v>
      </c>
      <c r="C1" s="156" t="s">
        <v>3549</v>
      </c>
      <c r="D1" s="156" t="s">
        <v>3550</v>
      </c>
      <c r="E1" s="156" t="s">
        <v>3551</v>
      </c>
      <c r="F1" s="156" t="s">
        <v>815</v>
      </c>
      <c r="G1" s="156" t="s">
        <v>814</v>
      </c>
      <c r="H1" s="156" t="s">
        <v>816</v>
      </c>
      <c r="I1" s="156" t="s">
        <v>817</v>
      </c>
      <c r="J1" s="156" t="s">
        <v>1016</v>
      </c>
      <c r="K1" s="156" t="s">
        <v>1020</v>
      </c>
    </row>
    <row r="2" ht="21.75" customHeight="1">
      <c r="A2" s="284">
        <v>1.0</v>
      </c>
      <c r="B2" s="285" t="s">
        <v>3552</v>
      </c>
      <c r="C2" s="286">
        <v>180.0</v>
      </c>
      <c r="D2" s="286" t="s">
        <v>3553</v>
      </c>
      <c r="E2" s="286" t="s">
        <v>3554</v>
      </c>
      <c r="F2" s="72" t="s">
        <v>588</v>
      </c>
      <c r="G2" s="120" t="s">
        <v>588</v>
      </c>
      <c r="H2" s="73" t="s">
        <v>3553</v>
      </c>
      <c r="I2" s="73" t="s">
        <v>3555</v>
      </c>
      <c r="J2" s="73" t="s">
        <v>3553</v>
      </c>
      <c r="K2" s="73" t="s">
        <v>3556</v>
      </c>
    </row>
    <row r="3" ht="21.75" customHeight="1">
      <c r="A3" s="284">
        <v>2.0</v>
      </c>
      <c r="B3" s="285" t="s">
        <v>3552</v>
      </c>
      <c r="C3" s="286">
        <v>600.0</v>
      </c>
      <c r="D3" s="286" t="s">
        <v>3557</v>
      </c>
      <c r="E3" s="286" t="s">
        <v>3558</v>
      </c>
      <c r="F3" s="72" t="s">
        <v>590</v>
      </c>
      <c r="G3" s="120" t="s">
        <v>3559</v>
      </c>
      <c r="H3" s="73" t="s">
        <v>3557</v>
      </c>
      <c r="I3" s="73" t="s">
        <v>3560</v>
      </c>
      <c r="J3" s="73" t="s">
        <v>3557</v>
      </c>
      <c r="K3" s="73" t="s">
        <v>3557</v>
      </c>
    </row>
    <row r="4" ht="21.75" customHeight="1">
      <c r="A4" s="284">
        <v>3.0</v>
      </c>
      <c r="B4" s="285" t="s">
        <v>3552</v>
      </c>
      <c r="C4" s="286">
        <v>220.0</v>
      </c>
      <c r="D4" s="286" t="s">
        <v>3561</v>
      </c>
      <c r="E4" s="286" t="s">
        <v>3562</v>
      </c>
      <c r="F4" s="72" t="s">
        <v>592</v>
      </c>
      <c r="G4" s="120" t="s">
        <v>592</v>
      </c>
      <c r="H4" s="73" t="s">
        <v>3561</v>
      </c>
      <c r="I4" s="73" t="s">
        <v>3563</v>
      </c>
      <c r="J4" s="73" t="s">
        <v>3564</v>
      </c>
      <c r="K4" s="73" t="s">
        <v>3565</v>
      </c>
    </row>
    <row r="5" ht="21.75" customHeight="1">
      <c r="A5" s="284">
        <v>4.0</v>
      </c>
      <c r="B5" s="285" t="s">
        <v>3552</v>
      </c>
      <c r="C5" s="286">
        <v>620.0</v>
      </c>
      <c r="D5" s="286" t="s">
        <v>3488</v>
      </c>
      <c r="E5" s="286" t="s">
        <v>3566</v>
      </c>
      <c r="F5" s="72" t="s">
        <v>594</v>
      </c>
      <c r="G5" s="120" t="s">
        <v>660</v>
      </c>
      <c r="H5" s="73" t="s">
        <v>3488</v>
      </c>
      <c r="I5" s="73" t="s">
        <v>3567</v>
      </c>
      <c r="J5" s="73" t="s">
        <v>3568</v>
      </c>
      <c r="K5" s="73" t="s">
        <v>3488</v>
      </c>
    </row>
    <row r="6" ht="21.75" customHeight="1">
      <c r="A6" s="284">
        <v>5.0</v>
      </c>
      <c r="B6" s="285" t="s">
        <v>3552</v>
      </c>
      <c r="C6" s="286">
        <v>830.0</v>
      </c>
      <c r="D6" s="286" t="s">
        <v>3569</v>
      </c>
      <c r="E6" s="286" t="s">
        <v>3570</v>
      </c>
      <c r="F6" s="72" t="s">
        <v>596</v>
      </c>
      <c r="G6" s="120" t="s">
        <v>3571</v>
      </c>
      <c r="H6" s="73" t="s">
        <v>3572</v>
      </c>
      <c r="I6" s="73" t="s">
        <v>3573</v>
      </c>
      <c r="J6" s="73" t="s">
        <v>3574</v>
      </c>
      <c r="K6" s="73" t="s">
        <v>3572</v>
      </c>
    </row>
    <row r="7" ht="21.75" customHeight="1">
      <c r="A7" s="284">
        <v>6.0</v>
      </c>
      <c r="B7" s="285" t="s">
        <v>3552</v>
      </c>
      <c r="C7" s="286">
        <v>501.0</v>
      </c>
      <c r="D7" s="286" t="s">
        <v>3575</v>
      </c>
      <c r="E7" s="286" t="s">
        <v>3576</v>
      </c>
      <c r="F7" s="73" t="s">
        <v>598</v>
      </c>
      <c r="G7" s="120" t="s">
        <v>661</v>
      </c>
      <c r="H7" s="73" t="s">
        <v>3575</v>
      </c>
      <c r="I7" s="73" t="s">
        <v>3577</v>
      </c>
      <c r="J7" s="73" t="s">
        <v>3578</v>
      </c>
      <c r="K7" s="287" t="s">
        <v>3579</v>
      </c>
      <c r="L7" s="4" t="s">
        <v>3580</v>
      </c>
    </row>
    <row r="8" ht="21.75" customHeight="1">
      <c r="A8" s="284">
        <v>7.0</v>
      </c>
      <c r="B8" s="285" t="s">
        <v>3552</v>
      </c>
      <c r="C8" s="286">
        <v>504.0</v>
      </c>
      <c r="D8" s="286" t="s">
        <v>3581</v>
      </c>
      <c r="E8" s="286" t="s">
        <v>3582</v>
      </c>
      <c r="F8" s="72" t="s">
        <v>600</v>
      </c>
      <c r="G8" s="120" t="s">
        <v>600</v>
      </c>
      <c r="H8" s="73" t="s">
        <v>3581</v>
      </c>
      <c r="I8" s="73" t="s">
        <v>3455</v>
      </c>
      <c r="J8" s="73" t="s">
        <v>3581</v>
      </c>
      <c r="K8" s="73" t="s">
        <v>3581</v>
      </c>
    </row>
    <row r="9" ht="21.75" customHeight="1">
      <c r="A9" s="284">
        <v>8.0</v>
      </c>
      <c r="B9" s="285" t="s">
        <v>3552</v>
      </c>
      <c r="C9" s="286">
        <v>503.0</v>
      </c>
      <c r="D9" s="286" t="s">
        <v>587</v>
      </c>
      <c r="E9" s="286" t="s">
        <v>3583</v>
      </c>
      <c r="F9" s="72" t="s">
        <v>602</v>
      </c>
      <c r="G9" s="120" t="s">
        <v>602</v>
      </c>
      <c r="H9" s="73" t="s">
        <v>587</v>
      </c>
      <c r="I9" s="73" t="s">
        <v>3448</v>
      </c>
      <c r="J9" s="73" t="s">
        <v>587</v>
      </c>
      <c r="K9" s="73" t="s">
        <v>587</v>
      </c>
    </row>
    <row r="10" ht="21.75" customHeight="1">
      <c r="A10" s="284">
        <v>9.0</v>
      </c>
      <c r="B10" s="285" t="s">
        <v>3552</v>
      </c>
      <c r="C10" s="286">
        <v>505.0</v>
      </c>
      <c r="D10" s="286" t="s">
        <v>3584</v>
      </c>
      <c r="E10" s="286" t="s">
        <v>3585</v>
      </c>
      <c r="F10" s="72" t="s">
        <v>604</v>
      </c>
      <c r="G10" s="120" t="s">
        <v>662</v>
      </c>
      <c r="H10" s="73" t="s">
        <v>3584</v>
      </c>
      <c r="I10" s="73" t="s">
        <v>3586</v>
      </c>
      <c r="J10" s="73" t="s">
        <v>3584</v>
      </c>
      <c r="K10" s="73" t="s">
        <v>3584</v>
      </c>
    </row>
    <row r="11" ht="21.75" customHeight="1">
      <c r="A11" s="284">
        <v>10.0</v>
      </c>
      <c r="B11" s="285" t="s">
        <v>3552</v>
      </c>
      <c r="C11" s="286">
        <v>506.0</v>
      </c>
      <c r="D11" s="286" t="s">
        <v>3587</v>
      </c>
      <c r="E11" s="286" t="s">
        <v>3588</v>
      </c>
      <c r="F11" s="72" t="s">
        <v>606</v>
      </c>
      <c r="G11" s="120" t="s">
        <v>3589</v>
      </c>
      <c r="H11" s="73" t="s">
        <v>3587</v>
      </c>
      <c r="I11" s="73" t="s">
        <v>3590</v>
      </c>
      <c r="J11" s="73" t="s">
        <v>3587</v>
      </c>
      <c r="K11" s="73" t="s">
        <v>3591</v>
      </c>
    </row>
    <row r="12" ht="21.75" customHeight="1">
      <c r="A12" s="284">
        <v>11.0</v>
      </c>
      <c r="B12" s="285" t="s">
        <v>3552</v>
      </c>
      <c r="C12" s="286">
        <v>509.0</v>
      </c>
      <c r="D12" s="286" t="s">
        <v>3592</v>
      </c>
      <c r="E12" s="286" t="s">
        <v>3593</v>
      </c>
      <c r="F12" s="72" t="s">
        <v>607</v>
      </c>
      <c r="G12" s="120" t="s">
        <v>3594</v>
      </c>
      <c r="H12" s="73" t="s">
        <v>3592</v>
      </c>
      <c r="I12" s="73" t="s">
        <v>3595</v>
      </c>
      <c r="J12" s="73" t="s">
        <v>3596</v>
      </c>
      <c r="K12" s="73" t="s">
        <v>3597</v>
      </c>
    </row>
    <row r="13" ht="21.75" customHeight="1">
      <c r="A13" s="284">
        <v>12.0</v>
      </c>
      <c r="B13" s="285" t="s">
        <v>3552</v>
      </c>
      <c r="C13" s="286">
        <v>508.0</v>
      </c>
      <c r="D13" s="286" t="s">
        <v>3598</v>
      </c>
      <c r="E13" s="286" t="s">
        <v>3599</v>
      </c>
      <c r="F13" s="72" t="s">
        <v>608</v>
      </c>
      <c r="G13" s="120" t="s">
        <v>3600</v>
      </c>
      <c r="H13" s="73" t="s">
        <v>3598</v>
      </c>
      <c r="I13" s="73" t="s">
        <v>3601</v>
      </c>
      <c r="J13" s="73" t="s">
        <v>3602</v>
      </c>
      <c r="K13" s="73" t="s">
        <v>3603</v>
      </c>
    </row>
    <row r="14" ht="21.75" customHeight="1">
      <c r="A14" s="284">
        <v>13.0</v>
      </c>
      <c r="B14" s="285" t="s">
        <v>3552</v>
      </c>
      <c r="C14" s="286">
        <v>512.0</v>
      </c>
      <c r="D14" s="286" t="s">
        <v>3604</v>
      </c>
      <c r="E14" s="286" t="s">
        <v>3605</v>
      </c>
      <c r="F14" s="72" t="s">
        <v>610</v>
      </c>
      <c r="G14" s="120" t="s">
        <v>610</v>
      </c>
      <c r="H14" s="73" t="s">
        <v>3604</v>
      </c>
      <c r="I14" s="73" t="s">
        <v>3606</v>
      </c>
      <c r="J14" s="73" t="s">
        <v>3607</v>
      </c>
      <c r="K14" s="73" t="s">
        <v>3608</v>
      </c>
    </row>
    <row r="15" ht="21.75" customHeight="1">
      <c r="A15" s="284">
        <v>14.0</v>
      </c>
      <c r="B15" s="285" t="s">
        <v>3552</v>
      </c>
      <c r="C15" s="286">
        <v>516.0</v>
      </c>
      <c r="D15" s="286" t="s">
        <v>3609</v>
      </c>
      <c r="E15" s="286" t="s">
        <v>3610</v>
      </c>
      <c r="F15" s="72" t="s">
        <v>612</v>
      </c>
      <c r="G15" s="120" t="s">
        <v>3611</v>
      </c>
      <c r="H15" s="73" t="s">
        <v>3612</v>
      </c>
      <c r="I15" s="73" t="s">
        <v>3612</v>
      </c>
      <c r="J15" s="73" t="s">
        <v>3613</v>
      </c>
      <c r="K15" s="73" t="s">
        <v>3609</v>
      </c>
    </row>
    <row r="16" ht="21.75" customHeight="1">
      <c r="A16" s="284">
        <v>15.0</v>
      </c>
      <c r="B16" s="285" t="s">
        <v>3552</v>
      </c>
      <c r="C16" s="286">
        <v>517.0</v>
      </c>
      <c r="D16" s="286" t="s">
        <v>3614</v>
      </c>
      <c r="E16" s="286" t="s">
        <v>3615</v>
      </c>
      <c r="F16" s="72" t="s">
        <v>614</v>
      </c>
      <c r="G16" s="120" t="s">
        <v>614</v>
      </c>
      <c r="H16" s="73" t="s">
        <v>3614</v>
      </c>
      <c r="I16" s="73" t="s">
        <v>3614</v>
      </c>
      <c r="J16" s="73" t="s">
        <v>3616</v>
      </c>
      <c r="K16" s="73" t="s">
        <v>3614</v>
      </c>
    </row>
    <row r="17" ht="21.75" customHeight="1">
      <c r="A17" s="284">
        <v>16.0</v>
      </c>
      <c r="B17" s="285" t="s">
        <v>3552</v>
      </c>
      <c r="C17" s="286">
        <v>519.0</v>
      </c>
      <c r="D17" s="286" t="s">
        <v>3617</v>
      </c>
      <c r="E17" s="286" t="s">
        <v>3618</v>
      </c>
      <c r="F17" s="72" t="s">
        <v>616</v>
      </c>
      <c r="G17" s="120" t="s">
        <v>616</v>
      </c>
      <c r="H17" s="73" t="s">
        <v>3617</v>
      </c>
      <c r="I17" s="73" t="s">
        <v>3619</v>
      </c>
      <c r="J17" s="73" t="s">
        <v>3617</v>
      </c>
      <c r="K17" s="73" t="s">
        <v>3617</v>
      </c>
    </row>
    <row r="18" ht="21.75" customHeight="1">
      <c r="A18" s="284">
        <v>17.0</v>
      </c>
      <c r="B18" s="285" t="s">
        <v>3552</v>
      </c>
      <c r="C18" s="286">
        <v>181.0</v>
      </c>
      <c r="D18" s="286" t="s">
        <v>3620</v>
      </c>
      <c r="E18" s="286" t="s">
        <v>3621</v>
      </c>
      <c r="F18" s="72" t="s">
        <v>618</v>
      </c>
      <c r="G18" s="120" t="s">
        <v>618</v>
      </c>
      <c r="H18" s="73" t="s">
        <v>3620</v>
      </c>
      <c r="I18" s="73" t="s">
        <v>3622</v>
      </c>
      <c r="J18" s="73" t="s">
        <v>3620</v>
      </c>
      <c r="K18" s="73" t="s">
        <v>3623</v>
      </c>
    </row>
    <row r="19" ht="21.75" customHeight="1">
      <c r="A19" s="284">
        <v>18.0</v>
      </c>
      <c r="B19" s="285" t="s">
        <v>3552</v>
      </c>
      <c r="C19" s="286">
        <v>182.0</v>
      </c>
      <c r="D19" s="286" t="s">
        <v>3624</v>
      </c>
      <c r="E19" s="286" t="s">
        <v>3625</v>
      </c>
      <c r="F19" s="72" t="s">
        <v>620</v>
      </c>
      <c r="G19" s="120" t="s">
        <v>3626</v>
      </c>
      <c r="H19" s="73" t="s">
        <v>3624</v>
      </c>
      <c r="I19" s="73" t="s">
        <v>3627</v>
      </c>
      <c r="J19" s="73" t="s">
        <v>3624</v>
      </c>
      <c r="K19" s="73" t="s">
        <v>3624</v>
      </c>
    </row>
    <row r="20" ht="16.5" customHeight="1"/>
    <row r="21" ht="16.5" customHeight="1"/>
    <row r="22" ht="16.5" customHeight="1"/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mergeCells count="1">
    <mergeCell ref="L7:O1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5.44"/>
    <col customWidth="1" min="2" max="3" width="13.78"/>
    <col customWidth="1" min="4" max="4" width="17.33"/>
    <col customWidth="1" min="6" max="6" width="18.44"/>
    <col customWidth="1" min="7" max="7" width="10.22"/>
    <col customWidth="1" min="10" max="10" width="13.78"/>
  </cols>
  <sheetData>
    <row r="1" ht="23.25" customHeight="1">
      <c r="A1" s="36" t="s">
        <v>62</v>
      </c>
      <c r="B1" s="36" t="s">
        <v>63</v>
      </c>
      <c r="C1" s="37" t="s">
        <v>64</v>
      </c>
      <c r="D1" s="37" t="s">
        <v>65</v>
      </c>
      <c r="E1" s="37" t="s">
        <v>66</v>
      </c>
      <c r="F1" s="37" t="s">
        <v>67</v>
      </c>
      <c r="G1" s="37" t="s">
        <v>68</v>
      </c>
      <c r="H1" s="37" t="s">
        <v>69</v>
      </c>
      <c r="I1" s="37" t="s">
        <v>70</v>
      </c>
      <c r="J1" s="37" t="s">
        <v>71</v>
      </c>
      <c r="K1" s="37" t="s">
        <v>72</v>
      </c>
      <c r="L1" s="37" t="s">
        <v>73</v>
      </c>
    </row>
    <row r="2">
      <c r="A2" s="38" t="s">
        <v>74</v>
      </c>
      <c r="B2" s="39" t="s">
        <v>75</v>
      </c>
      <c r="C2" s="39" t="s">
        <v>76</v>
      </c>
      <c r="D2" s="39" t="s">
        <v>77</v>
      </c>
      <c r="E2" s="38" t="s">
        <v>78</v>
      </c>
      <c r="F2" s="39" t="s">
        <v>79</v>
      </c>
      <c r="G2" s="40" t="s">
        <v>80</v>
      </c>
      <c r="H2" s="39" t="s">
        <v>81</v>
      </c>
      <c r="I2" s="39" t="s">
        <v>82</v>
      </c>
      <c r="J2" s="38" t="s">
        <v>83</v>
      </c>
      <c r="K2" s="39" t="s">
        <v>84</v>
      </c>
      <c r="L2" s="38" t="s">
        <v>85</v>
      </c>
    </row>
    <row r="3">
      <c r="A3" s="39" t="s">
        <v>86</v>
      </c>
      <c r="B3" s="41" t="s">
        <v>87</v>
      </c>
      <c r="C3" s="39" t="s">
        <v>88</v>
      </c>
      <c r="D3" s="39" t="s">
        <v>89</v>
      </c>
      <c r="E3" s="38" t="s">
        <v>90</v>
      </c>
      <c r="F3" s="39" t="s">
        <v>91</v>
      </c>
      <c r="G3" s="40" t="s">
        <v>92</v>
      </c>
      <c r="H3" s="39" t="s">
        <v>93</v>
      </c>
      <c r="I3" s="39" t="s">
        <v>94</v>
      </c>
      <c r="J3" s="38" t="s">
        <v>95</v>
      </c>
      <c r="K3" s="39" t="s">
        <v>96</v>
      </c>
      <c r="L3" s="38" t="s">
        <v>97</v>
      </c>
    </row>
    <row r="4">
      <c r="A4" s="39" t="s">
        <v>98</v>
      </c>
      <c r="B4" s="41" t="s">
        <v>99</v>
      </c>
      <c r="C4" s="39" t="s">
        <v>100</v>
      </c>
      <c r="D4" s="39" t="s">
        <v>101</v>
      </c>
      <c r="E4" s="38" t="s">
        <v>102</v>
      </c>
      <c r="F4" s="39" t="s">
        <v>103</v>
      </c>
      <c r="G4" s="40" t="s">
        <v>104</v>
      </c>
      <c r="H4" s="39" t="s">
        <v>105</v>
      </c>
      <c r="I4" s="39" t="s">
        <v>106</v>
      </c>
      <c r="J4" s="38" t="s">
        <v>107</v>
      </c>
      <c r="K4" s="39" t="s">
        <v>108</v>
      </c>
      <c r="L4" s="38" t="s">
        <v>109</v>
      </c>
    </row>
    <row r="5">
      <c r="A5" s="38" t="s">
        <v>110</v>
      </c>
      <c r="B5" s="39" t="s">
        <v>111</v>
      </c>
      <c r="C5" s="39" t="s">
        <v>112</v>
      </c>
      <c r="D5" s="39" t="s">
        <v>113</v>
      </c>
      <c r="E5" s="38" t="s">
        <v>114</v>
      </c>
      <c r="F5" s="39" t="s">
        <v>115</v>
      </c>
      <c r="G5" s="40" t="s">
        <v>116</v>
      </c>
      <c r="H5" s="39" t="s">
        <v>117</v>
      </c>
      <c r="I5" s="39" t="s">
        <v>118</v>
      </c>
      <c r="J5" s="42" t="s">
        <v>119</v>
      </c>
      <c r="K5" s="39" t="s">
        <v>120</v>
      </c>
      <c r="L5" s="38" t="s">
        <v>121</v>
      </c>
    </row>
    <row r="6" ht="22.5" customHeight="1">
      <c r="A6" s="39" t="s">
        <v>122</v>
      </c>
      <c r="B6" s="38" t="s">
        <v>123</v>
      </c>
      <c r="C6" s="39" t="s">
        <v>124</v>
      </c>
      <c r="D6" s="39" t="s">
        <v>125</v>
      </c>
      <c r="E6" s="38" t="s">
        <v>126</v>
      </c>
      <c r="F6" s="39" t="s">
        <v>127</v>
      </c>
      <c r="G6" s="40" t="s">
        <v>128</v>
      </c>
      <c r="H6" s="39" t="s">
        <v>129</v>
      </c>
      <c r="I6" s="39" t="s">
        <v>130</v>
      </c>
      <c r="J6" s="42" t="s">
        <v>131</v>
      </c>
      <c r="K6" s="39" t="s">
        <v>132</v>
      </c>
      <c r="L6" s="38" t="s">
        <v>133</v>
      </c>
    </row>
    <row r="7">
      <c r="A7" s="39" t="s">
        <v>134</v>
      </c>
      <c r="B7" s="39" t="s">
        <v>135</v>
      </c>
      <c r="C7" s="39">
        <v>777.0</v>
      </c>
      <c r="D7" s="39" t="s">
        <v>136</v>
      </c>
      <c r="E7" s="38" t="s">
        <v>137</v>
      </c>
      <c r="F7" s="39" t="s">
        <v>138</v>
      </c>
      <c r="G7" s="40" t="s">
        <v>139</v>
      </c>
      <c r="H7" s="39" t="s">
        <v>140</v>
      </c>
      <c r="I7" s="39" t="s">
        <v>141</v>
      </c>
      <c r="J7" s="38" t="s">
        <v>142</v>
      </c>
      <c r="K7" s="39" t="s">
        <v>143</v>
      </c>
      <c r="L7" s="38" t="s">
        <v>144</v>
      </c>
    </row>
    <row r="8">
      <c r="A8" s="39" t="s">
        <v>145</v>
      </c>
      <c r="B8" s="41" t="s">
        <v>146</v>
      </c>
      <c r="C8" s="39" t="s">
        <v>147</v>
      </c>
      <c r="D8" s="39" t="s">
        <v>148</v>
      </c>
      <c r="E8" s="38" t="s">
        <v>149</v>
      </c>
      <c r="F8" s="39" t="s">
        <v>150</v>
      </c>
      <c r="G8" s="40" t="s">
        <v>151</v>
      </c>
      <c r="H8" s="39" t="s">
        <v>152</v>
      </c>
      <c r="I8" s="39" t="s">
        <v>153</v>
      </c>
      <c r="J8" s="38" t="s">
        <v>154</v>
      </c>
      <c r="K8" s="39" t="s">
        <v>88</v>
      </c>
      <c r="L8" s="38" t="s">
        <v>155</v>
      </c>
    </row>
    <row r="9">
      <c r="A9" s="39" t="s">
        <v>156</v>
      </c>
      <c r="B9" s="39" t="s">
        <v>157</v>
      </c>
      <c r="C9" s="39" t="s">
        <v>158</v>
      </c>
      <c r="D9" s="39" t="s">
        <v>159</v>
      </c>
      <c r="E9" s="38" t="s">
        <v>160</v>
      </c>
      <c r="F9" s="39" t="s">
        <v>161</v>
      </c>
      <c r="G9" s="40" t="s">
        <v>162</v>
      </c>
      <c r="H9" s="39" t="s">
        <v>163</v>
      </c>
      <c r="I9" s="39" t="s">
        <v>164</v>
      </c>
      <c r="J9" s="42" t="s">
        <v>165</v>
      </c>
      <c r="K9" s="39" t="s">
        <v>166</v>
      </c>
      <c r="L9" s="38" t="s">
        <v>167</v>
      </c>
    </row>
    <row r="10">
      <c r="A10" s="39" t="s">
        <v>168</v>
      </c>
      <c r="B10" s="39" t="s">
        <v>169</v>
      </c>
      <c r="C10" s="39" t="s">
        <v>170</v>
      </c>
      <c r="D10" s="39" t="s">
        <v>171</v>
      </c>
      <c r="E10" s="38" t="s">
        <v>172</v>
      </c>
      <c r="F10" s="39" t="s">
        <v>173</v>
      </c>
      <c r="G10" s="40" t="s">
        <v>174</v>
      </c>
      <c r="H10" s="39" t="s">
        <v>175</v>
      </c>
      <c r="I10" s="39" t="s">
        <v>176</v>
      </c>
      <c r="J10" s="42" t="s">
        <v>177</v>
      </c>
      <c r="K10" s="39" t="s">
        <v>178</v>
      </c>
      <c r="L10" s="38" t="s">
        <v>179</v>
      </c>
    </row>
    <row r="11">
      <c r="A11" s="39" t="s">
        <v>180</v>
      </c>
      <c r="B11" s="38" t="s">
        <v>181</v>
      </c>
      <c r="C11" s="39" t="s">
        <v>182</v>
      </c>
      <c r="D11" s="39" t="s">
        <v>183</v>
      </c>
      <c r="E11" s="38" t="s">
        <v>184</v>
      </c>
      <c r="F11" s="39" t="s">
        <v>185</v>
      </c>
      <c r="G11" s="40" t="s">
        <v>186</v>
      </c>
      <c r="H11" s="39" t="s">
        <v>187</v>
      </c>
      <c r="I11" s="39" t="s">
        <v>188</v>
      </c>
      <c r="J11" s="42" t="s">
        <v>189</v>
      </c>
      <c r="K11" s="39" t="s">
        <v>190</v>
      </c>
      <c r="L11" s="38" t="s">
        <v>191</v>
      </c>
    </row>
    <row r="12">
      <c r="A12" s="39" t="s">
        <v>192</v>
      </c>
      <c r="B12" s="39" t="s">
        <v>193</v>
      </c>
      <c r="C12" s="39" t="s">
        <v>194</v>
      </c>
      <c r="D12" s="39" t="s">
        <v>195</v>
      </c>
      <c r="E12" s="38" t="s">
        <v>196</v>
      </c>
      <c r="F12" s="39" t="s">
        <v>197</v>
      </c>
      <c r="G12" s="40" t="s">
        <v>198</v>
      </c>
      <c r="H12" s="39" t="s">
        <v>199</v>
      </c>
      <c r="I12" s="39" t="s">
        <v>200</v>
      </c>
      <c r="J12" s="42" t="s">
        <v>201</v>
      </c>
      <c r="K12" s="39" t="s">
        <v>202</v>
      </c>
      <c r="L12" s="39">
        <v>777.0</v>
      </c>
    </row>
    <row r="13">
      <c r="A13" s="38" t="s">
        <v>203</v>
      </c>
      <c r="B13" s="39" t="s">
        <v>204</v>
      </c>
      <c r="C13" s="39" t="s">
        <v>205</v>
      </c>
      <c r="D13" s="39" t="s">
        <v>206</v>
      </c>
      <c r="E13" s="38" t="s">
        <v>207</v>
      </c>
      <c r="F13" s="39" t="s">
        <v>208</v>
      </c>
      <c r="G13" s="40" t="s">
        <v>209</v>
      </c>
      <c r="H13" s="39" t="s">
        <v>210</v>
      </c>
      <c r="I13" s="39" t="s">
        <v>211</v>
      </c>
      <c r="J13" s="38" t="s">
        <v>212</v>
      </c>
      <c r="K13" s="39" t="s">
        <v>213</v>
      </c>
      <c r="L13" s="39" t="s">
        <v>214</v>
      </c>
    </row>
    <row r="14">
      <c r="A14" s="38" t="s">
        <v>215</v>
      </c>
      <c r="B14" s="38" t="s">
        <v>216</v>
      </c>
      <c r="C14" s="39" t="s">
        <v>217</v>
      </c>
      <c r="D14" s="39" t="s">
        <v>218</v>
      </c>
      <c r="E14" s="38" t="s">
        <v>219</v>
      </c>
      <c r="F14" s="39" t="s">
        <v>220</v>
      </c>
      <c r="G14" s="40" t="s">
        <v>221</v>
      </c>
      <c r="H14" s="39" t="s">
        <v>222</v>
      </c>
      <c r="I14" s="43" t="s">
        <v>223</v>
      </c>
      <c r="J14" s="42" t="s">
        <v>224</v>
      </c>
      <c r="K14" s="39" t="s">
        <v>225</v>
      </c>
      <c r="L14" s="39" t="s">
        <v>226</v>
      </c>
    </row>
    <row r="15">
      <c r="A15" s="38" t="s">
        <v>227</v>
      </c>
      <c r="B15" s="39" t="s">
        <v>228</v>
      </c>
      <c r="C15" s="39" t="s">
        <v>229</v>
      </c>
      <c r="D15" s="39" t="s">
        <v>230</v>
      </c>
      <c r="E15" s="38" t="s">
        <v>231</v>
      </c>
      <c r="F15" s="39" t="s">
        <v>232</v>
      </c>
      <c r="G15" s="44" t="s">
        <v>233</v>
      </c>
      <c r="H15" s="39" t="s">
        <v>234</v>
      </c>
      <c r="I15" s="39" t="s">
        <v>235</v>
      </c>
      <c r="J15" s="38" t="s">
        <v>236</v>
      </c>
      <c r="K15" s="39" t="s">
        <v>237</v>
      </c>
      <c r="L15" s="39" t="s">
        <v>238</v>
      </c>
    </row>
    <row r="16">
      <c r="A16" s="39" t="s">
        <v>239</v>
      </c>
      <c r="B16" s="38" t="s">
        <v>240</v>
      </c>
      <c r="C16" s="39" t="s">
        <v>117</v>
      </c>
      <c r="D16" s="39" t="s">
        <v>241</v>
      </c>
      <c r="E16" s="38" t="s">
        <v>242</v>
      </c>
      <c r="F16" s="39" t="s">
        <v>243</v>
      </c>
      <c r="G16" s="44" t="s">
        <v>244</v>
      </c>
      <c r="H16" s="39" t="s">
        <v>245</v>
      </c>
      <c r="I16" s="39" t="s">
        <v>246</v>
      </c>
      <c r="J16" s="38" t="s">
        <v>247</v>
      </c>
      <c r="K16" s="39" t="s">
        <v>248</v>
      </c>
      <c r="L16" s="39" t="s">
        <v>249</v>
      </c>
    </row>
    <row r="17">
      <c r="A17" s="39" t="s">
        <v>250</v>
      </c>
      <c r="B17" s="41" t="s">
        <v>151</v>
      </c>
      <c r="C17" s="39" t="s">
        <v>251</v>
      </c>
      <c r="D17" s="39" t="s">
        <v>252</v>
      </c>
      <c r="E17" s="38" t="s">
        <v>253</v>
      </c>
      <c r="F17" s="39" t="s">
        <v>254</v>
      </c>
      <c r="G17" s="44" t="s">
        <v>255</v>
      </c>
      <c r="H17" s="39" t="s">
        <v>256</v>
      </c>
      <c r="I17" s="39" t="s">
        <v>257</v>
      </c>
      <c r="J17" s="42" t="s">
        <v>258</v>
      </c>
      <c r="K17" s="39" t="s">
        <v>259</v>
      </c>
      <c r="L17" s="39" t="s">
        <v>260</v>
      </c>
    </row>
    <row r="18">
      <c r="A18" s="39" t="s">
        <v>261</v>
      </c>
      <c r="B18" s="39" t="s">
        <v>262</v>
      </c>
      <c r="C18" s="39" t="s">
        <v>263</v>
      </c>
      <c r="D18" s="39" t="s">
        <v>264</v>
      </c>
      <c r="E18" s="38" t="s">
        <v>265</v>
      </c>
      <c r="F18" s="39" t="s">
        <v>266</v>
      </c>
      <c r="G18" s="44" t="s">
        <v>267</v>
      </c>
      <c r="H18" s="39" t="s">
        <v>268</v>
      </c>
      <c r="I18" s="39" t="s">
        <v>269</v>
      </c>
      <c r="J18" s="38" t="s">
        <v>270</v>
      </c>
      <c r="K18" s="39" t="s">
        <v>271</v>
      </c>
      <c r="L18" s="39" t="s">
        <v>272</v>
      </c>
    </row>
    <row r="19">
      <c r="A19" s="39" t="s">
        <v>273</v>
      </c>
      <c r="B19" s="41" t="s">
        <v>274</v>
      </c>
      <c r="C19" s="39" t="s">
        <v>275</v>
      </c>
      <c r="D19" s="39" t="s">
        <v>276</v>
      </c>
      <c r="E19" s="38" t="s">
        <v>277</v>
      </c>
      <c r="F19" s="39" t="s">
        <v>278</v>
      </c>
      <c r="G19" s="44" t="s">
        <v>279</v>
      </c>
      <c r="H19" s="39" t="s">
        <v>280</v>
      </c>
      <c r="I19" s="39" t="s">
        <v>281</v>
      </c>
      <c r="J19" s="38" t="s">
        <v>282</v>
      </c>
      <c r="K19" s="39" t="s">
        <v>283</v>
      </c>
      <c r="L19" s="39" t="s">
        <v>284</v>
      </c>
    </row>
    <row r="20">
      <c r="A20" s="38" t="s">
        <v>172</v>
      </c>
      <c r="B20" s="39" t="s">
        <v>285</v>
      </c>
      <c r="C20" s="39" t="s">
        <v>286</v>
      </c>
      <c r="D20" s="39" t="s">
        <v>287</v>
      </c>
      <c r="E20" s="38" t="s">
        <v>288</v>
      </c>
      <c r="F20" s="39" t="s">
        <v>289</v>
      </c>
      <c r="G20" s="44" t="s">
        <v>290</v>
      </c>
      <c r="H20" s="39" t="s">
        <v>291</v>
      </c>
      <c r="I20" s="39" t="s">
        <v>292</v>
      </c>
      <c r="J20" s="39" t="s">
        <v>293</v>
      </c>
      <c r="K20" s="39" t="s">
        <v>294</v>
      </c>
      <c r="L20" s="39" t="s">
        <v>295</v>
      </c>
    </row>
    <row r="21">
      <c r="A21" s="45" t="s">
        <v>265</v>
      </c>
      <c r="B21" s="45" t="s">
        <v>296</v>
      </c>
      <c r="C21" s="45" t="s">
        <v>297</v>
      </c>
      <c r="D21" s="45" t="s">
        <v>298</v>
      </c>
      <c r="E21" s="45" t="s">
        <v>222</v>
      </c>
      <c r="F21" s="45" t="s">
        <v>299</v>
      </c>
      <c r="G21" s="45" t="s">
        <v>300</v>
      </c>
      <c r="H21" s="45" t="s">
        <v>301</v>
      </c>
      <c r="I21" s="45" t="s">
        <v>302</v>
      </c>
      <c r="J21" s="45" t="s">
        <v>303</v>
      </c>
      <c r="K21" s="45" t="s">
        <v>304</v>
      </c>
      <c r="L21" s="45" t="s">
        <v>305</v>
      </c>
    </row>
    <row r="22">
      <c r="A22" s="46" t="s">
        <v>306</v>
      </c>
      <c r="B22" s="47" t="s">
        <v>126</v>
      </c>
      <c r="C22" s="39" t="s">
        <v>307</v>
      </c>
      <c r="D22" s="46" t="s">
        <v>308</v>
      </c>
      <c r="E22" s="46" t="s">
        <v>309</v>
      </c>
      <c r="F22" s="46" t="s">
        <v>310</v>
      </c>
      <c r="G22" s="40" t="s">
        <v>311</v>
      </c>
      <c r="H22" s="48"/>
      <c r="I22" s="46" t="s">
        <v>312</v>
      </c>
      <c r="J22" s="46" t="s">
        <v>313</v>
      </c>
      <c r="K22" s="46" t="s">
        <v>314</v>
      </c>
      <c r="L22" s="48"/>
    </row>
    <row r="23">
      <c r="A23" s="38" t="s">
        <v>315</v>
      </c>
      <c r="B23" s="39" t="s">
        <v>316</v>
      </c>
      <c r="C23" s="39" t="s">
        <v>142</v>
      </c>
      <c r="D23" s="49" t="s">
        <v>317</v>
      </c>
      <c r="E23" s="39" t="s">
        <v>318</v>
      </c>
      <c r="F23" s="39" t="s">
        <v>319</v>
      </c>
      <c r="G23" s="40" t="s">
        <v>320</v>
      </c>
      <c r="H23" s="50"/>
      <c r="I23" s="39" t="s">
        <v>321</v>
      </c>
      <c r="J23" s="39" t="s">
        <v>322</v>
      </c>
      <c r="K23" s="39" t="s">
        <v>323</v>
      </c>
      <c r="L23" s="50"/>
    </row>
    <row r="24">
      <c r="A24" s="38" t="s">
        <v>324</v>
      </c>
      <c r="B24" s="39" t="s">
        <v>325</v>
      </c>
      <c r="C24" s="39" t="s">
        <v>326</v>
      </c>
      <c r="D24" s="39" t="s">
        <v>327</v>
      </c>
      <c r="E24" s="39" t="s">
        <v>328</v>
      </c>
      <c r="F24" s="39" t="s">
        <v>329</v>
      </c>
      <c r="G24" s="40" t="s">
        <v>330</v>
      </c>
      <c r="H24" s="50"/>
      <c r="I24" s="39" t="s">
        <v>331</v>
      </c>
      <c r="J24" s="39" t="s">
        <v>332</v>
      </c>
      <c r="K24" s="50"/>
      <c r="L24" s="50"/>
    </row>
    <row r="25">
      <c r="A25" s="38" t="s">
        <v>333</v>
      </c>
      <c r="B25" s="39" t="s">
        <v>334</v>
      </c>
      <c r="C25" s="39" t="s">
        <v>335</v>
      </c>
      <c r="D25" s="49" t="s">
        <v>336</v>
      </c>
      <c r="E25" s="39" t="s">
        <v>337</v>
      </c>
      <c r="F25" s="39" t="s">
        <v>338</v>
      </c>
      <c r="G25" s="51" t="s">
        <v>339</v>
      </c>
      <c r="H25" s="50"/>
      <c r="I25" s="39" t="s">
        <v>340</v>
      </c>
      <c r="J25" s="39" t="s">
        <v>341</v>
      </c>
      <c r="K25" s="50"/>
      <c r="L25" s="50"/>
    </row>
    <row r="26">
      <c r="A26" s="38" t="s">
        <v>342</v>
      </c>
      <c r="B26" s="38" t="s">
        <v>343</v>
      </c>
      <c r="C26" s="52" t="s">
        <v>344</v>
      </c>
      <c r="D26" s="39" t="s">
        <v>345</v>
      </c>
      <c r="E26" s="39" t="s">
        <v>346</v>
      </c>
      <c r="F26" s="39" t="s">
        <v>347</v>
      </c>
      <c r="G26" s="51" t="s">
        <v>348</v>
      </c>
      <c r="H26" s="50"/>
      <c r="I26" s="39" t="s">
        <v>305</v>
      </c>
      <c r="J26" s="39" t="s">
        <v>349</v>
      </c>
      <c r="K26" s="50"/>
      <c r="L26" s="50"/>
    </row>
    <row r="27">
      <c r="A27" s="38" t="s">
        <v>350</v>
      </c>
      <c r="B27" s="38" t="s">
        <v>83</v>
      </c>
      <c r="C27" s="52" t="s">
        <v>351</v>
      </c>
      <c r="D27" s="39" t="s">
        <v>352</v>
      </c>
      <c r="E27" s="50"/>
      <c r="F27" s="39" t="s">
        <v>353</v>
      </c>
      <c r="G27" s="51" t="s">
        <v>354</v>
      </c>
      <c r="H27" s="50"/>
      <c r="I27" s="39" t="s">
        <v>355</v>
      </c>
      <c r="J27" s="39" t="s">
        <v>356</v>
      </c>
      <c r="K27" s="50"/>
      <c r="L27" s="50"/>
    </row>
    <row r="28">
      <c r="A28" s="39" t="s">
        <v>357</v>
      </c>
      <c r="B28" s="38" t="s">
        <v>358</v>
      </c>
      <c r="C28" s="52" t="s">
        <v>359</v>
      </c>
      <c r="D28" s="39" t="s">
        <v>360</v>
      </c>
      <c r="E28" s="50"/>
      <c r="F28" s="39" t="s">
        <v>361</v>
      </c>
      <c r="G28" s="51" t="s">
        <v>362</v>
      </c>
      <c r="H28" s="50"/>
      <c r="I28" s="39" t="s">
        <v>363</v>
      </c>
      <c r="J28" s="50"/>
      <c r="K28" s="50"/>
      <c r="L28" s="50"/>
    </row>
    <row r="29">
      <c r="A29" s="38" t="s">
        <v>364</v>
      </c>
      <c r="B29" s="38" t="s">
        <v>365</v>
      </c>
      <c r="C29" s="28"/>
      <c r="D29" s="39" t="s">
        <v>366</v>
      </c>
      <c r="E29" s="50"/>
      <c r="F29" s="39" t="s">
        <v>367</v>
      </c>
      <c r="G29" s="51" t="s">
        <v>368</v>
      </c>
      <c r="H29" s="50"/>
      <c r="I29" s="39" t="s">
        <v>369</v>
      </c>
      <c r="J29" s="50"/>
      <c r="K29" s="50"/>
      <c r="L29" s="50"/>
    </row>
    <row r="30">
      <c r="A30" s="39" t="s">
        <v>370</v>
      </c>
      <c r="B30" s="38" t="s">
        <v>371</v>
      </c>
      <c r="C30" s="28"/>
      <c r="D30" s="39" t="s">
        <v>372</v>
      </c>
      <c r="E30" s="50"/>
      <c r="F30" s="39" t="s">
        <v>373</v>
      </c>
      <c r="G30" s="50"/>
      <c r="H30" s="50"/>
      <c r="I30" s="39" t="s">
        <v>374</v>
      </c>
      <c r="J30" s="50"/>
      <c r="K30" s="50"/>
      <c r="L30" s="50"/>
    </row>
    <row r="31">
      <c r="A31" s="39" t="s">
        <v>375</v>
      </c>
      <c r="B31" s="38" t="s">
        <v>376</v>
      </c>
      <c r="C31" s="28"/>
      <c r="D31" s="39" t="s">
        <v>377</v>
      </c>
      <c r="E31" s="50"/>
      <c r="F31" s="39" t="s">
        <v>378</v>
      </c>
      <c r="G31" s="50"/>
      <c r="H31" s="50"/>
      <c r="I31" s="39" t="s">
        <v>379</v>
      </c>
      <c r="J31" s="50"/>
      <c r="K31" s="50"/>
      <c r="L31" s="50"/>
    </row>
    <row r="32">
      <c r="A32" s="38" t="s">
        <v>380</v>
      </c>
      <c r="B32" s="38" t="s">
        <v>381</v>
      </c>
      <c r="C32" s="53"/>
      <c r="D32" s="39" t="s">
        <v>382</v>
      </c>
      <c r="E32" s="50"/>
      <c r="F32" s="39" t="s">
        <v>383</v>
      </c>
      <c r="G32" s="50"/>
      <c r="H32" s="50"/>
      <c r="I32" s="51" t="s">
        <v>384</v>
      </c>
      <c r="J32" s="50"/>
      <c r="K32" s="50"/>
      <c r="L32" s="50"/>
    </row>
    <row r="33">
      <c r="A33" s="39" t="s">
        <v>117</v>
      </c>
      <c r="B33" s="38" t="s">
        <v>385</v>
      </c>
      <c r="C33" s="53"/>
      <c r="D33" s="50"/>
      <c r="E33" s="50"/>
      <c r="F33" s="39" t="s">
        <v>386</v>
      </c>
      <c r="G33" s="50"/>
      <c r="H33" s="50"/>
      <c r="I33" s="51" t="s">
        <v>387</v>
      </c>
      <c r="J33" s="50"/>
      <c r="K33" s="50"/>
      <c r="L33" s="50"/>
    </row>
    <row r="34">
      <c r="A34" s="39" t="s">
        <v>388</v>
      </c>
      <c r="B34" s="38" t="s">
        <v>389</v>
      </c>
      <c r="C34" s="50"/>
      <c r="D34" s="50"/>
      <c r="E34" s="50"/>
      <c r="F34" s="39" t="s">
        <v>390</v>
      </c>
      <c r="G34" s="50"/>
      <c r="H34" s="50"/>
      <c r="I34" s="51" t="s">
        <v>391</v>
      </c>
      <c r="J34" s="50"/>
      <c r="K34" s="50"/>
      <c r="L34" s="50"/>
    </row>
    <row r="35">
      <c r="A35" s="38" t="s">
        <v>392</v>
      </c>
      <c r="B35" s="38" t="s">
        <v>393</v>
      </c>
      <c r="C35" s="50"/>
      <c r="D35" s="50"/>
      <c r="E35" s="50"/>
      <c r="F35" s="39" t="s">
        <v>394</v>
      </c>
      <c r="G35" s="50"/>
      <c r="H35" s="50"/>
      <c r="I35" s="51" t="s">
        <v>395</v>
      </c>
      <c r="J35" s="50"/>
      <c r="K35" s="50"/>
      <c r="L35" s="50"/>
    </row>
    <row r="36">
      <c r="A36" s="39" t="s">
        <v>396</v>
      </c>
      <c r="B36" s="38" t="s">
        <v>397</v>
      </c>
      <c r="C36" s="50"/>
      <c r="D36" s="50"/>
      <c r="E36" s="50"/>
      <c r="F36" s="39" t="s">
        <v>398</v>
      </c>
      <c r="G36" s="50"/>
      <c r="H36" s="50"/>
      <c r="I36" s="50"/>
      <c r="J36" s="50"/>
      <c r="K36" s="50"/>
      <c r="L36" s="50"/>
    </row>
    <row r="37">
      <c r="A37" s="39" t="s">
        <v>399</v>
      </c>
      <c r="B37" s="38" t="s">
        <v>400</v>
      </c>
      <c r="C37" s="50"/>
      <c r="D37" s="50"/>
      <c r="E37" s="50"/>
      <c r="F37" s="39" t="s">
        <v>401</v>
      </c>
      <c r="G37" s="50"/>
      <c r="H37" s="50"/>
      <c r="I37" s="50"/>
      <c r="J37" s="50"/>
      <c r="K37" s="50"/>
      <c r="L37" s="50"/>
    </row>
    <row r="38">
      <c r="A38" s="39" t="s">
        <v>402</v>
      </c>
      <c r="B38" s="38" t="s">
        <v>403</v>
      </c>
      <c r="C38" s="50"/>
      <c r="D38" s="50"/>
      <c r="E38" s="50"/>
      <c r="F38" s="39" t="s">
        <v>404</v>
      </c>
      <c r="G38" s="50"/>
      <c r="H38" s="50"/>
      <c r="I38" s="50"/>
      <c r="J38" s="50"/>
      <c r="K38" s="50"/>
      <c r="L38" s="50"/>
    </row>
    <row r="39">
      <c r="A39" s="39" t="s">
        <v>405</v>
      </c>
      <c r="B39" s="39" t="s">
        <v>304</v>
      </c>
      <c r="C39" s="50"/>
      <c r="D39" s="50"/>
      <c r="E39" s="50"/>
      <c r="F39" s="39" t="s">
        <v>406</v>
      </c>
      <c r="G39" s="50"/>
      <c r="H39" s="50"/>
      <c r="I39" s="50"/>
      <c r="J39" s="50"/>
      <c r="K39" s="50"/>
      <c r="L39" s="50"/>
    </row>
    <row r="40">
      <c r="A40" s="38" t="s">
        <v>407</v>
      </c>
      <c r="B40" s="39" t="s">
        <v>408</v>
      </c>
      <c r="C40" s="50"/>
      <c r="D40" s="50"/>
      <c r="E40" s="50"/>
      <c r="F40" s="39" t="s">
        <v>409</v>
      </c>
      <c r="G40" s="50"/>
      <c r="H40" s="50"/>
      <c r="I40" s="50"/>
      <c r="J40" s="50"/>
      <c r="K40" s="50"/>
      <c r="L40" s="50"/>
    </row>
    <row r="41">
      <c r="A41" s="46" t="s">
        <v>410</v>
      </c>
      <c r="B41" s="46" t="s">
        <v>411</v>
      </c>
      <c r="C41" s="48"/>
      <c r="D41" s="48"/>
      <c r="E41" s="48"/>
      <c r="F41" s="46" t="s">
        <v>412</v>
      </c>
      <c r="G41" s="48"/>
      <c r="H41" s="48"/>
      <c r="I41" s="48"/>
      <c r="J41" s="48"/>
      <c r="K41" s="48"/>
      <c r="L41" s="48"/>
    </row>
    <row r="42">
      <c r="A42" s="39" t="s">
        <v>413</v>
      </c>
      <c r="B42" s="38" t="s">
        <v>414</v>
      </c>
      <c r="C42" s="50"/>
      <c r="D42" s="50"/>
      <c r="E42" s="50"/>
      <c r="F42" s="39" t="s">
        <v>415</v>
      </c>
      <c r="G42" s="50"/>
      <c r="H42" s="50"/>
      <c r="I42" s="50"/>
      <c r="J42" s="50"/>
      <c r="K42" s="50"/>
      <c r="L42" s="50"/>
    </row>
    <row r="43">
      <c r="A43" s="39" t="s">
        <v>416</v>
      </c>
      <c r="B43" s="39" t="s">
        <v>417</v>
      </c>
      <c r="C43" s="50"/>
      <c r="D43" s="50"/>
      <c r="E43" s="50"/>
      <c r="F43" s="39" t="s">
        <v>418</v>
      </c>
      <c r="G43" s="50"/>
      <c r="H43" s="50"/>
      <c r="I43" s="50"/>
      <c r="J43" s="50"/>
      <c r="K43" s="50"/>
      <c r="L43" s="50"/>
    </row>
    <row r="44">
      <c r="A44" s="38" t="s">
        <v>419</v>
      </c>
      <c r="B44" s="39" t="s">
        <v>122</v>
      </c>
      <c r="C44" s="50"/>
      <c r="D44" s="50"/>
      <c r="E44" s="50"/>
      <c r="F44" s="39" t="s">
        <v>420</v>
      </c>
      <c r="G44" s="50"/>
      <c r="H44" s="50"/>
      <c r="I44" s="50"/>
      <c r="J44" s="50"/>
      <c r="K44" s="50"/>
      <c r="L44" s="50"/>
    </row>
    <row r="45">
      <c r="A45" s="39" t="s">
        <v>421</v>
      </c>
      <c r="B45" s="39" t="s">
        <v>422</v>
      </c>
      <c r="C45" s="50"/>
      <c r="D45" s="50"/>
      <c r="E45" s="50"/>
      <c r="F45" s="39" t="s">
        <v>423</v>
      </c>
      <c r="G45" s="50"/>
      <c r="H45" s="50"/>
      <c r="I45" s="50"/>
      <c r="J45" s="50"/>
      <c r="K45" s="50"/>
      <c r="L45" s="50"/>
    </row>
    <row r="46">
      <c r="A46" s="39" t="s">
        <v>424</v>
      </c>
      <c r="B46" s="39" t="s">
        <v>425</v>
      </c>
      <c r="C46" s="50"/>
      <c r="D46" s="50"/>
      <c r="E46" s="50"/>
      <c r="F46" s="39" t="s">
        <v>426</v>
      </c>
      <c r="G46" s="50"/>
      <c r="H46" s="50"/>
      <c r="I46" s="50"/>
      <c r="J46" s="50"/>
      <c r="K46" s="50"/>
      <c r="L46" s="50"/>
    </row>
    <row r="47">
      <c r="A47" s="39" t="s">
        <v>427</v>
      </c>
      <c r="B47" s="38" t="s">
        <v>428</v>
      </c>
      <c r="C47" s="50"/>
      <c r="D47" s="50"/>
      <c r="E47" s="50"/>
      <c r="F47" s="54" t="s">
        <v>429</v>
      </c>
      <c r="G47" s="50"/>
      <c r="H47" s="50"/>
      <c r="I47" s="50"/>
      <c r="J47" s="50"/>
      <c r="K47" s="50"/>
      <c r="L47" s="50"/>
    </row>
    <row r="48">
      <c r="A48" s="39" t="s">
        <v>430</v>
      </c>
      <c r="B48" s="39" t="s">
        <v>431</v>
      </c>
      <c r="C48" s="50"/>
      <c r="D48" s="50"/>
      <c r="E48" s="50"/>
      <c r="F48" s="54" t="s">
        <v>432</v>
      </c>
      <c r="G48" s="50"/>
      <c r="H48" s="50"/>
      <c r="I48" s="50"/>
      <c r="J48" s="50"/>
      <c r="K48" s="50"/>
      <c r="L48" s="50"/>
    </row>
    <row r="49">
      <c r="A49" s="39" t="s">
        <v>433</v>
      </c>
      <c r="B49" s="39" t="s">
        <v>434</v>
      </c>
      <c r="C49" s="50"/>
      <c r="D49" s="50"/>
      <c r="E49" s="50"/>
      <c r="F49" s="54" t="s">
        <v>435</v>
      </c>
      <c r="G49" s="50"/>
      <c r="H49" s="50"/>
      <c r="I49" s="50"/>
      <c r="J49" s="50"/>
      <c r="K49" s="50"/>
      <c r="L49" s="50"/>
    </row>
    <row r="50">
      <c r="A50" s="39" t="s">
        <v>436</v>
      </c>
      <c r="B50" s="39" t="s">
        <v>323</v>
      </c>
      <c r="C50" s="50"/>
      <c r="D50" s="50"/>
      <c r="E50" s="50"/>
      <c r="F50" s="54" t="s">
        <v>437</v>
      </c>
      <c r="G50" s="50"/>
      <c r="H50" s="50"/>
      <c r="I50" s="50"/>
      <c r="J50" s="50"/>
      <c r="K50" s="50"/>
      <c r="L50" s="50"/>
    </row>
    <row r="51">
      <c r="A51" s="55" t="s">
        <v>438</v>
      </c>
      <c r="B51" s="55" t="s">
        <v>439</v>
      </c>
      <c r="C51" s="56"/>
      <c r="D51" s="56"/>
      <c r="E51" s="56"/>
      <c r="F51" s="56"/>
      <c r="G51" s="56"/>
      <c r="H51" s="56"/>
      <c r="I51" s="56"/>
      <c r="J51" s="56"/>
      <c r="K51" s="56"/>
      <c r="L51" s="56"/>
    </row>
    <row r="52">
      <c r="A52" s="46" t="s">
        <v>440</v>
      </c>
      <c r="B52" s="46" t="s">
        <v>441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</row>
    <row r="53">
      <c r="A53" s="39" t="s">
        <v>442</v>
      </c>
      <c r="B53" s="39" t="s">
        <v>443</v>
      </c>
      <c r="C53" s="50"/>
      <c r="D53" s="50"/>
      <c r="E53" s="50"/>
      <c r="F53" s="50"/>
      <c r="G53" s="50"/>
      <c r="H53" s="50"/>
      <c r="I53" s="50"/>
      <c r="J53" s="50"/>
      <c r="K53" s="50"/>
      <c r="L53" s="50"/>
    </row>
    <row r="54">
      <c r="A54" s="39" t="s">
        <v>444</v>
      </c>
      <c r="B54" s="39" t="s">
        <v>445</v>
      </c>
      <c r="C54" s="50"/>
      <c r="D54" s="50"/>
      <c r="E54" s="50"/>
      <c r="F54" s="50"/>
      <c r="G54" s="50"/>
      <c r="H54" s="50"/>
      <c r="I54" s="50"/>
      <c r="J54" s="50"/>
      <c r="K54" s="50"/>
      <c r="L54" s="50"/>
    </row>
    <row r="55">
      <c r="A55" s="39" t="s">
        <v>446</v>
      </c>
      <c r="B55" s="39" t="s">
        <v>447</v>
      </c>
      <c r="C55" s="50"/>
      <c r="D55" s="50"/>
      <c r="E55" s="50"/>
      <c r="F55" s="50"/>
      <c r="G55" s="50"/>
      <c r="H55" s="50"/>
      <c r="I55" s="50"/>
      <c r="J55" s="50"/>
      <c r="K55" s="50"/>
      <c r="L55" s="50"/>
    </row>
    <row r="56">
      <c r="A56" s="39" t="s">
        <v>448</v>
      </c>
      <c r="B56" s="39" t="s">
        <v>449</v>
      </c>
      <c r="C56" s="50"/>
      <c r="D56" s="50"/>
      <c r="E56" s="50"/>
      <c r="F56" s="50"/>
      <c r="G56" s="50"/>
      <c r="H56" s="50"/>
      <c r="I56" s="50"/>
      <c r="J56" s="50"/>
      <c r="K56" s="50"/>
      <c r="L56" s="50"/>
    </row>
    <row r="57">
      <c r="A57" s="39" t="s">
        <v>450</v>
      </c>
      <c r="B57" s="39" t="s">
        <v>451</v>
      </c>
      <c r="C57" s="50"/>
      <c r="D57" s="50"/>
      <c r="E57" s="50"/>
      <c r="F57" s="50"/>
      <c r="G57" s="50"/>
      <c r="H57" s="50"/>
      <c r="I57" s="50"/>
      <c r="J57" s="50"/>
      <c r="K57" s="50"/>
      <c r="L57" s="50"/>
    </row>
    <row r="58">
      <c r="A58" s="39" t="s">
        <v>452</v>
      </c>
      <c r="B58" s="38" t="s">
        <v>453</v>
      </c>
      <c r="C58" s="50"/>
      <c r="D58" s="50"/>
      <c r="E58" s="50"/>
      <c r="F58" s="50"/>
      <c r="G58" s="50"/>
      <c r="H58" s="50"/>
      <c r="I58" s="50"/>
      <c r="J58" s="50"/>
      <c r="K58" s="50"/>
      <c r="L58" s="50"/>
    </row>
    <row r="59">
      <c r="A59" s="39" t="s">
        <v>454</v>
      </c>
      <c r="B59" s="38" t="s">
        <v>455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</row>
    <row r="60">
      <c r="A60" s="39" t="s">
        <v>456</v>
      </c>
      <c r="B60" s="39" t="s">
        <v>457</v>
      </c>
      <c r="C60" s="50"/>
      <c r="D60" s="50"/>
      <c r="E60" s="50"/>
      <c r="F60" s="50"/>
      <c r="G60" s="50"/>
      <c r="H60" s="50"/>
      <c r="I60" s="50"/>
      <c r="J60" s="50"/>
      <c r="K60" s="50"/>
      <c r="L60" s="50"/>
    </row>
    <row r="61">
      <c r="A61" s="39" t="s">
        <v>458</v>
      </c>
      <c r="B61" s="38" t="s">
        <v>459</v>
      </c>
      <c r="C61" s="50"/>
      <c r="D61" s="50"/>
      <c r="E61" s="50"/>
      <c r="F61" s="50"/>
      <c r="G61" s="50"/>
      <c r="H61" s="50"/>
      <c r="I61" s="50"/>
      <c r="J61" s="50"/>
      <c r="K61" s="50"/>
      <c r="L61" s="50"/>
    </row>
    <row r="62">
      <c r="A62" s="39" t="s">
        <v>460</v>
      </c>
      <c r="B62" s="39" t="s">
        <v>461</v>
      </c>
      <c r="C62" s="50"/>
      <c r="D62" s="50"/>
      <c r="E62" s="50"/>
      <c r="F62" s="50"/>
      <c r="G62" s="50"/>
      <c r="H62" s="50"/>
      <c r="I62" s="50"/>
      <c r="J62" s="50"/>
      <c r="K62" s="50"/>
      <c r="L62" s="50"/>
    </row>
    <row r="63">
      <c r="A63" s="39" t="s">
        <v>462</v>
      </c>
      <c r="B63" s="39" t="s">
        <v>463</v>
      </c>
      <c r="C63" s="50"/>
      <c r="D63" s="50"/>
      <c r="E63" s="50"/>
      <c r="F63" s="50"/>
      <c r="G63" s="50"/>
      <c r="H63" s="50"/>
      <c r="I63" s="50"/>
      <c r="J63" s="50"/>
      <c r="K63" s="50"/>
      <c r="L63" s="50"/>
    </row>
    <row r="64">
      <c r="A64" s="39" t="s">
        <v>464</v>
      </c>
      <c r="B64" s="39" t="s">
        <v>142</v>
      </c>
      <c r="C64" s="50"/>
      <c r="D64" s="50"/>
      <c r="E64" s="50"/>
      <c r="F64" s="50"/>
      <c r="G64" s="50"/>
      <c r="H64" s="50"/>
      <c r="I64" s="50"/>
      <c r="J64" s="50"/>
      <c r="K64" s="50"/>
      <c r="L64" s="50"/>
    </row>
    <row r="65">
      <c r="A65" s="39" t="s">
        <v>465</v>
      </c>
      <c r="B65" s="38" t="s">
        <v>466</v>
      </c>
      <c r="C65" s="50"/>
      <c r="D65" s="50"/>
      <c r="E65" s="50"/>
      <c r="F65" s="50"/>
      <c r="G65" s="50"/>
      <c r="H65" s="50"/>
      <c r="I65" s="50"/>
      <c r="J65" s="50"/>
      <c r="K65" s="50"/>
      <c r="L65" s="50"/>
    </row>
    <row r="66">
      <c r="A66" s="39" t="s">
        <v>467</v>
      </c>
      <c r="B66" s="38" t="s">
        <v>468</v>
      </c>
      <c r="C66" s="50"/>
      <c r="D66" s="50"/>
      <c r="E66" s="50"/>
      <c r="F66" s="50"/>
      <c r="G66" s="50"/>
      <c r="H66" s="50"/>
      <c r="I66" s="50"/>
      <c r="J66" s="50"/>
      <c r="K66" s="50"/>
      <c r="L66" s="50"/>
    </row>
    <row r="67">
      <c r="A67" s="39" t="s">
        <v>469</v>
      </c>
      <c r="B67" s="39" t="s">
        <v>470</v>
      </c>
      <c r="C67" s="50"/>
      <c r="D67" s="50"/>
      <c r="E67" s="50"/>
      <c r="F67" s="50"/>
      <c r="G67" s="50"/>
      <c r="H67" s="50"/>
      <c r="I67" s="50"/>
      <c r="J67" s="50"/>
      <c r="K67" s="50"/>
      <c r="L67" s="50"/>
    </row>
    <row r="68">
      <c r="A68" s="39" t="s">
        <v>471</v>
      </c>
      <c r="B68" s="39" t="s">
        <v>472</v>
      </c>
      <c r="C68" s="50"/>
      <c r="D68" s="50"/>
      <c r="E68" s="50"/>
      <c r="F68" s="50"/>
      <c r="G68" s="50"/>
      <c r="H68" s="50"/>
      <c r="I68" s="50"/>
      <c r="J68" s="50"/>
      <c r="K68" s="50"/>
      <c r="L68" s="50"/>
    </row>
    <row r="69">
      <c r="A69" s="39" t="s">
        <v>473</v>
      </c>
      <c r="B69" s="39" t="s">
        <v>474</v>
      </c>
      <c r="C69" s="50"/>
      <c r="D69" s="50"/>
      <c r="E69" s="50"/>
      <c r="F69" s="50"/>
      <c r="G69" s="50"/>
      <c r="H69" s="50"/>
      <c r="I69" s="50"/>
      <c r="J69" s="50"/>
      <c r="K69" s="50"/>
      <c r="L69" s="50"/>
    </row>
    <row r="70">
      <c r="A70" s="39" t="s">
        <v>475</v>
      </c>
      <c r="B70" s="38" t="s">
        <v>476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</row>
    <row r="71">
      <c r="A71" s="39" t="s">
        <v>477</v>
      </c>
      <c r="B71" s="39" t="s">
        <v>478</v>
      </c>
      <c r="C71" s="50"/>
      <c r="D71" s="50"/>
      <c r="E71" s="50"/>
      <c r="F71" s="50"/>
      <c r="G71" s="50"/>
      <c r="H71" s="50"/>
      <c r="I71" s="50"/>
      <c r="J71" s="50"/>
      <c r="K71" s="50"/>
      <c r="L71" s="50"/>
    </row>
    <row r="72">
      <c r="A72" s="39" t="s">
        <v>479</v>
      </c>
      <c r="B72" s="39" t="s">
        <v>480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</row>
    <row r="73">
      <c r="A73" s="39" t="s">
        <v>481</v>
      </c>
      <c r="B73" s="39" t="s">
        <v>482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</row>
    <row r="74">
      <c r="A74" s="39" t="s">
        <v>483</v>
      </c>
      <c r="B74" s="41" t="s">
        <v>484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</row>
    <row r="75">
      <c r="A75" s="39" t="s">
        <v>485</v>
      </c>
      <c r="B75" s="39" t="s">
        <v>486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</row>
    <row r="76">
      <c r="A76" s="39" t="s">
        <v>487</v>
      </c>
      <c r="B76" s="39" t="s">
        <v>108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</row>
    <row r="77">
      <c r="A77" s="50"/>
      <c r="B77" s="39" t="s">
        <v>488</v>
      </c>
      <c r="C77" s="50"/>
      <c r="D77" s="50"/>
      <c r="E77" s="50"/>
      <c r="F77" s="50"/>
      <c r="G77" s="50"/>
      <c r="H77" s="50"/>
      <c r="I77" s="50"/>
      <c r="J77" s="50"/>
      <c r="K77" s="50"/>
      <c r="L77" s="50"/>
    </row>
    <row r="78">
      <c r="A78" s="50"/>
      <c r="B78" s="38" t="s">
        <v>489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</row>
    <row r="79">
      <c r="A79" s="50"/>
      <c r="B79" s="38" t="s">
        <v>490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</row>
    <row r="80">
      <c r="A80" s="50"/>
      <c r="B80" s="38" t="s">
        <v>491</v>
      </c>
      <c r="C80" s="50"/>
      <c r="D80" s="50"/>
      <c r="E80" s="50"/>
      <c r="F80" s="50"/>
      <c r="G80" s="50"/>
      <c r="H80" s="50"/>
      <c r="I80" s="50"/>
      <c r="J80" s="50"/>
      <c r="K80" s="50"/>
      <c r="L80" s="50"/>
    </row>
    <row r="81">
      <c r="A81" s="50"/>
      <c r="B81" s="38" t="s">
        <v>492</v>
      </c>
      <c r="C81" s="50"/>
      <c r="D81" s="50"/>
      <c r="E81" s="50"/>
      <c r="F81" s="50"/>
      <c r="G81" s="50"/>
      <c r="H81" s="50"/>
      <c r="I81" s="50"/>
      <c r="J81" s="50"/>
      <c r="K81" s="50"/>
      <c r="L81" s="50"/>
    </row>
    <row r="82">
      <c r="A82" s="50"/>
      <c r="B82" s="38" t="s">
        <v>493</v>
      </c>
      <c r="C82" s="50"/>
      <c r="D82" s="50"/>
      <c r="E82" s="50"/>
      <c r="F82" s="50"/>
      <c r="G82" s="50"/>
      <c r="H82" s="50"/>
      <c r="I82" s="50"/>
      <c r="J82" s="50"/>
      <c r="K82" s="50"/>
      <c r="L82" s="50"/>
    </row>
    <row r="83">
      <c r="A83" s="50"/>
      <c r="B83" s="38" t="s">
        <v>494</v>
      </c>
      <c r="C83" s="50"/>
      <c r="D83" s="50"/>
      <c r="E83" s="50"/>
      <c r="F83" s="50"/>
      <c r="G83" s="50"/>
      <c r="H83" s="50"/>
      <c r="I83" s="50"/>
      <c r="J83" s="50"/>
      <c r="K83" s="50"/>
      <c r="L83" s="50"/>
    </row>
    <row r="84">
      <c r="A84" s="50"/>
      <c r="B84" s="38" t="s">
        <v>495</v>
      </c>
      <c r="C84" s="50"/>
      <c r="D84" s="50"/>
      <c r="E84" s="50"/>
      <c r="F84" s="50"/>
      <c r="G84" s="50"/>
      <c r="H84" s="50"/>
      <c r="I84" s="50"/>
      <c r="J84" s="50"/>
      <c r="K84" s="50"/>
      <c r="L84" s="50"/>
    </row>
    <row r="85">
      <c r="A85" s="50"/>
      <c r="B85" s="38" t="s">
        <v>496</v>
      </c>
      <c r="C85" s="50"/>
      <c r="D85" s="50"/>
      <c r="E85" s="50"/>
      <c r="F85" s="50"/>
      <c r="G85" s="50"/>
      <c r="H85" s="50"/>
      <c r="I85" s="50"/>
      <c r="J85" s="50"/>
      <c r="K85" s="50"/>
      <c r="L85" s="50"/>
    </row>
    <row r="86">
      <c r="A86" s="50"/>
      <c r="B86" s="38" t="s">
        <v>497</v>
      </c>
      <c r="C86" s="50"/>
      <c r="D86" s="50"/>
      <c r="E86" s="50"/>
      <c r="F86" s="50"/>
      <c r="G86" s="50"/>
      <c r="H86" s="50"/>
      <c r="I86" s="50"/>
      <c r="J86" s="50"/>
      <c r="K86" s="50"/>
      <c r="L86" s="50"/>
    </row>
    <row r="87">
      <c r="A87" s="50"/>
      <c r="B87" s="38" t="s">
        <v>498</v>
      </c>
      <c r="C87" s="50"/>
      <c r="D87" s="50"/>
      <c r="E87" s="50"/>
      <c r="F87" s="50"/>
      <c r="G87" s="50"/>
      <c r="H87" s="50"/>
      <c r="I87" s="50"/>
      <c r="J87" s="50"/>
      <c r="K87" s="50"/>
      <c r="L87" s="50"/>
    </row>
    <row r="88">
      <c r="A88" s="50"/>
      <c r="B88" s="38" t="s">
        <v>499</v>
      </c>
      <c r="C88" s="50"/>
      <c r="D88" s="50"/>
      <c r="E88" s="50"/>
      <c r="F88" s="50"/>
      <c r="G88" s="50"/>
      <c r="H88" s="50"/>
      <c r="I88" s="50"/>
      <c r="J88" s="50"/>
      <c r="K88" s="50"/>
      <c r="L88" s="50"/>
    </row>
    <row r="89">
      <c r="A89" s="50"/>
      <c r="B89" s="38" t="s">
        <v>500</v>
      </c>
      <c r="C89" s="50"/>
      <c r="D89" s="50"/>
      <c r="E89" s="50"/>
      <c r="F89" s="50"/>
      <c r="G89" s="50"/>
      <c r="H89" s="50"/>
      <c r="I89" s="50"/>
      <c r="J89" s="50"/>
      <c r="K89" s="50"/>
      <c r="L89" s="50"/>
    </row>
    <row r="90">
      <c r="A90" s="50"/>
      <c r="B90" s="38" t="s">
        <v>501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</row>
    <row r="91">
      <c r="A91" s="50"/>
      <c r="B91" s="38" t="s">
        <v>502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</row>
    <row r="92">
      <c r="A92" s="50"/>
      <c r="B92" s="38" t="s">
        <v>503</v>
      </c>
      <c r="C92" s="50"/>
      <c r="D92" s="50"/>
      <c r="E92" s="50"/>
      <c r="F92" s="50"/>
      <c r="G92" s="50"/>
      <c r="H92" s="50"/>
      <c r="I92" s="50"/>
      <c r="J92" s="50"/>
      <c r="K92" s="50"/>
      <c r="L92" s="50"/>
    </row>
    <row r="93">
      <c r="A93" s="50"/>
      <c r="B93" s="38" t="s">
        <v>504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</row>
    <row r="94">
      <c r="A94" s="28"/>
      <c r="B94" s="57" t="s">
        <v>505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</row>
    <row r="95">
      <c r="A95" s="28"/>
      <c r="B95" s="57" t="s">
        <v>506</v>
      </c>
      <c r="C95" s="28"/>
      <c r="D95" s="28"/>
      <c r="E95" s="28"/>
      <c r="F95" s="28"/>
      <c r="G95" s="28"/>
      <c r="H95" s="28"/>
      <c r="I95" s="28"/>
      <c r="J95" s="28"/>
      <c r="K95" s="28"/>
      <c r="L95" s="28"/>
    </row>
    <row r="96">
      <c r="A96" s="28"/>
      <c r="B96" s="58" t="s">
        <v>507</v>
      </c>
      <c r="C96" s="28"/>
      <c r="D96" s="28"/>
      <c r="E96" s="28"/>
      <c r="F96" s="28"/>
      <c r="G96" s="28"/>
      <c r="H96" s="28"/>
      <c r="I96" s="28"/>
      <c r="J96" s="28"/>
      <c r="K96" s="28"/>
      <c r="L96" s="28"/>
    </row>
    <row r="97">
      <c r="A97" s="28"/>
      <c r="B97" s="57" t="s">
        <v>508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</row>
    <row r="98">
      <c r="A98" s="28"/>
      <c r="B98" s="57" t="s">
        <v>509</v>
      </c>
      <c r="C98" s="28"/>
      <c r="D98" s="28"/>
      <c r="E98" s="28"/>
      <c r="F98" s="28"/>
      <c r="G98" s="28"/>
      <c r="H98" s="28"/>
      <c r="I98" s="28"/>
      <c r="J98" s="28"/>
      <c r="K98" s="28"/>
      <c r="L98" s="28"/>
    </row>
    <row r="99">
      <c r="A99" s="28"/>
      <c r="B99" s="58" t="s">
        <v>510</v>
      </c>
      <c r="C99" s="28"/>
      <c r="D99" s="28"/>
      <c r="E99" s="28"/>
      <c r="F99" s="28"/>
      <c r="G99" s="28"/>
      <c r="H99" s="28"/>
      <c r="I99" s="28"/>
      <c r="J99" s="28"/>
      <c r="K99" s="28"/>
      <c r="L99" s="28"/>
    </row>
    <row r="100">
      <c r="A100" s="28"/>
      <c r="B100" s="58" t="s">
        <v>511</v>
      </c>
      <c r="C100" s="28"/>
      <c r="D100" s="28"/>
      <c r="E100" s="28"/>
      <c r="F100" s="28"/>
      <c r="G100" s="28"/>
      <c r="H100" s="28"/>
      <c r="I100" s="28"/>
      <c r="J100" s="28"/>
      <c r="K100" s="28"/>
      <c r="L100" s="28"/>
    </row>
    <row r="101">
      <c r="A101" s="28"/>
      <c r="B101" s="58" t="s">
        <v>512</v>
      </c>
      <c r="C101" s="28"/>
      <c r="D101" s="28"/>
      <c r="E101" s="28"/>
      <c r="F101" s="28"/>
      <c r="G101" s="28"/>
      <c r="H101" s="28"/>
      <c r="I101" s="28"/>
      <c r="J101" s="28"/>
      <c r="K101" s="28"/>
      <c r="L101" s="28"/>
    </row>
    <row r="102">
      <c r="A102" s="28"/>
      <c r="B102" s="58" t="s">
        <v>513</v>
      </c>
      <c r="C102" s="28"/>
      <c r="D102" s="28"/>
      <c r="E102" s="28"/>
      <c r="F102" s="28"/>
      <c r="G102" s="28"/>
      <c r="H102" s="28"/>
      <c r="I102" s="28"/>
      <c r="J102" s="28"/>
      <c r="K102" s="28"/>
      <c r="L102" s="28"/>
    </row>
    <row r="103">
      <c r="A103" s="28"/>
      <c r="B103" s="57" t="s">
        <v>514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</row>
    <row r="104">
      <c r="A104" s="28"/>
      <c r="B104" s="57" t="s">
        <v>515</v>
      </c>
      <c r="C104" s="28"/>
      <c r="D104" s="28"/>
      <c r="E104" s="28"/>
      <c r="F104" s="28"/>
      <c r="G104" s="28"/>
      <c r="H104" s="28"/>
      <c r="I104" s="28"/>
      <c r="J104" s="28"/>
      <c r="K104" s="28"/>
      <c r="L104" s="28"/>
    </row>
  </sheetData>
  <conditionalFormatting sqref="A1:B93 C1:C25 D1:E93 F1:F46 G1 H1:H93 I1:I31 J1:L93 G21 G30:G93 C34:C93 I36:I93 F51:F93">
    <cfRule type="cellIs" dxfId="0" priority="1" operator="equal">
      <formula>"重複值"</formula>
    </cfRule>
  </conditionalFormatting>
  <hyperlinks>
    <hyperlink r:id="rId2" ref="A1"/>
    <hyperlink r:id="rId3" ref="B1"/>
  </hyperlinks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5.44"/>
    <col customWidth="1" min="2" max="4" width="13.78"/>
    <col customWidth="1" min="6" max="6" width="18.44"/>
    <col customWidth="1" min="7" max="7" width="10.22"/>
    <col customWidth="1" min="10" max="10" width="13.78"/>
  </cols>
  <sheetData>
    <row r="1" ht="23.25" customHeight="1">
      <c r="A1" s="36" t="s">
        <v>516</v>
      </c>
      <c r="B1" s="36" t="s">
        <v>517</v>
      </c>
      <c r="C1" s="37" t="s">
        <v>518</v>
      </c>
      <c r="D1" s="37" t="s">
        <v>519</v>
      </c>
      <c r="E1" s="37" t="s">
        <v>520</v>
      </c>
      <c r="F1" s="37" t="s">
        <v>521</v>
      </c>
      <c r="G1" s="37" t="s">
        <v>522</v>
      </c>
      <c r="H1" s="37" t="s">
        <v>523</v>
      </c>
      <c r="I1" s="37" t="s">
        <v>524</v>
      </c>
      <c r="J1" s="37" t="s">
        <v>525</v>
      </c>
      <c r="K1" s="37" t="s">
        <v>526</v>
      </c>
      <c r="L1" s="37" t="s">
        <v>527</v>
      </c>
    </row>
    <row r="2">
      <c r="A2" s="59" t="s">
        <v>528</v>
      </c>
      <c r="B2" s="60" t="s">
        <v>529</v>
      </c>
      <c r="C2" s="60" t="s">
        <v>530</v>
      </c>
      <c r="D2" s="60" t="s">
        <v>531</v>
      </c>
      <c r="E2" s="60" t="s">
        <v>532</v>
      </c>
      <c r="F2" s="60" t="s">
        <v>533</v>
      </c>
      <c r="G2" s="60" t="s">
        <v>534</v>
      </c>
      <c r="H2" s="60" t="s">
        <v>535</v>
      </c>
      <c r="I2" s="60" t="s">
        <v>536</v>
      </c>
      <c r="J2" s="60" t="s">
        <v>537</v>
      </c>
      <c r="K2" s="60" t="s">
        <v>538</v>
      </c>
      <c r="L2" s="61" t="s">
        <v>531</v>
      </c>
    </row>
    <row r="3">
      <c r="A3" s="59" t="s">
        <v>539</v>
      </c>
      <c r="B3" s="62" t="s">
        <v>540</v>
      </c>
      <c r="C3" s="60" t="s">
        <v>541</v>
      </c>
      <c r="D3" s="60"/>
      <c r="E3" s="60" t="s">
        <v>542</v>
      </c>
      <c r="F3" s="60" t="s">
        <v>543</v>
      </c>
      <c r="G3" s="60" t="s">
        <v>544</v>
      </c>
      <c r="H3" s="60"/>
      <c r="I3" s="60" t="s">
        <v>545</v>
      </c>
      <c r="J3" s="60" t="s">
        <v>546</v>
      </c>
      <c r="K3" s="60" t="s">
        <v>547</v>
      </c>
      <c r="L3" s="38"/>
    </row>
    <row r="4">
      <c r="A4" s="39"/>
      <c r="B4" s="62" t="s">
        <v>548</v>
      </c>
      <c r="C4" s="60" t="s">
        <v>549</v>
      </c>
      <c r="D4" s="60"/>
      <c r="E4" s="60" t="s">
        <v>550</v>
      </c>
      <c r="F4" s="60"/>
      <c r="G4" s="60" t="s">
        <v>551</v>
      </c>
      <c r="H4" s="60"/>
      <c r="I4" s="60" t="s">
        <v>284</v>
      </c>
      <c r="J4" s="60" t="s">
        <v>552</v>
      </c>
      <c r="K4" s="60"/>
      <c r="L4" s="38"/>
    </row>
    <row r="5">
      <c r="A5" s="38"/>
      <c r="B5" s="60" t="s">
        <v>538</v>
      </c>
      <c r="C5" s="60" t="s">
        <v>553</v>
      </c>
      <c r="D5" s="60"/>
      <c r="E5" s="60" t="s">
        <v>554</v>
      </c>
      <c r="F5" s="60"/>
      <c r="G5" s="60" t="s">
        <v>555</v>
      </c>
      <c r="H5" s="60"/>
      <c r="I5" s="60" t="s">
        <v>556</v>
      </c>
      <c r="J5" s="60" t="s">
        <v>557</v>
      </c>
      <c r="K5" s="60"/>
      <c r="L5" s="38"/>
    </row>
    <row r="6" ht="22.5" customHeight="1">
      <c r="A6" s="39"/>
      <c r="B6" s="63" t="s">
        <v>558</v>
      </c>
      <c r="C6" s="60" t="s">
        <v>559</v>
      </c>
      <c r="D6" s="60"/>
      <c r="E6" s="60" t="s">
        <v>560</v>
      </c>
      <c r="F6" s="60"/>
      <c r="G6" s="60"/>
      <c r="H6" s="60"/>
      <c r="I6" s="60" t="s">
        <v>561</v>
      </c>
      <c r="J6" s="60" t="s">
        <v>562</v>
      </c>
      <c r="K6" s="60"/>
      <c r="L6" s="38"/>
    </row>
    <row r="7">
      <c r="A7" s="39"/>
      <c r="B7" s="60" t="s">
        <v>563</v>
      </c>
      <c r="C7" s="60" t="s">
        <v>564</v>
      </c>
      <c r="D7" s="60"/>
      <c r="E7" s="60" t="s">
        <v>565</v>
      </c>
      <c r="F7" s="60"/>
      <c r="G7" s="60"/>
      <c r="H7" s="60"/>
      <c r="I7" s="60" t="s">
        <v>566</v>
      </c>
      <c r="J7" s="60" t="s">
        <v>567</v>
      </c>
      <c r="K7" s="60"/>
      <c r="L7" s="38"/>
    </row>
    <row r="8">
      <c r="A8" s="39"/>
      <c r="B8" s="64" t="s">
        <v>568</v>
      </c>
      <c r="C8" s="60" t="s">
        <v>569</v>
      </c>
      <c r="D8" s="60"/>
      <c r="E8" s="60" t="s">
        <v>570</v>
      </c>
      <c r="F8" s="60"/>
      <c r="G8" s="60"/>
      <c r="H8" s="60"/>
      <c r="I8" s="60" t="s">
        <v>571</v>
      </c>
      <c r="J8" s="60" t="s">
        <v>572</v>
      </c>
      <c r="K8" s="60"/>
      <c r="L8" s="38"/>
    </row>
    <row r="9">
      <c r="A9" s="39"/>
      <c r="B9" s="39"/>
      <c r="C9" s="60" t="s">
        <v>573</v>
      </c>
      <c r="D9" s="60"/>
      <c r="E9" s="60" t="s">
        <v>574</v>
      </c>
      <c r="F9" s="60"/>
      <c r="G9" s="60"/>
      <c r="H9" s="60"/>
      <c r="I9" s="60" t="s">
        <v>575</v>
      </c>
      <c r="J9" s="60"/>
      <c r="K9" s="60"/>
      <c r="L9" s="38"/>
    </row>
    <row r="10">
      <c r="A10" s="39"/>
      <c r="B10" s="39"/>
      <c r="C10" s="60" t="s">
        <v>576</v>
      </c>
      <c r="D10" s="60"/>
      <c r="E10" s="60" t="s">
        <v>577</v>
      </c>
      <c r="F10" s="60"/>
      <c r="G10" s="60"/>
      <c r="H10" s="60"/>
      <c r="I10" s="60" t="s">
        <v>578</v>
      </c>
      <c r="J10" s="60"/>
      <c r="K10" s="60"/>
      <c r="L10" s="38"/>
    </row>
    <row r="11">
      <c r="A11" s="39"/>
      <c r="B11" s="38"/>
      <c r="C11" s="60"/>
      <c r="D11" s="60"/>
      <c r="E11" s="60" t="s">
        <v>579</v>
      </c>
      <c r="F11" s="60"/>
      <c r="G11" s="60"/>
      <c r="H11" s="60"/>
      <c r="I11" s="60" t="s">
        <v>580</v>
      </c>
      <c r="J11" s="60"/>
      <c r="K11" s="60"/>
      <c r="L11" s="38"/>
    </row>
    <row r="12">
      <c r="A12" s="39"/>
      <c r="B12" s="39"/>
      <c r="C12" s="60"/>
      <c r="D12" s="60"/>
      <c r="E12" s="60"/>
      <c r="F12" s="60"/>
      <c r="G12" s="60"/>
      <c r="H12" s="60"/>
      <c r="I12" s="60" t="s">
        <v>581</v>
      </c>
      <c r="J12" s="60"/>
      <c r="K12" s="60"/>
      <c r="L12" s="39"/>
    </row>
    <row r="13">
      <c r="A13" s="38"/>
      <c r="B13" s="39"/>
      <c r="C13" s="60"/>
      <c r="D13" s="60"/>
      <c r="E13" s="60"/>
      <c r="F13" s="60"/>
      <c r="G13" s="60"/>
      <c r="H13" s="60"/>
      <c r="I13" s="60" t="s">
        <v>582</v>
      </c>
      <c r="J13" s="60"/>
      <c r="K13" s="60"/>
      <c r="L13" s="39"/>
    </row>
    <row r="14">
      <c r="A14" s="38"/>
      <c r="B14" s="38"/>
      <c r="C14" s="60"/>
      <c r="D14" s="60"/>
      <c r="E14" s="60"/>
      <c r="F14" s="60"/>
      <c r="G14" s="60"/>
      <c r="H14" s="60"/>
      <c r="I14" s="60" t="s">
        <v>583</v>
      </c>
      <c r="J14" s="60"/>
      <c r="K14" s="60"/>
      <c r="L14" s="39"/>
    </row>
    <row r="15">
      <c r="A15" s="38"/>
      <c r="B15" s="39"/>
      <c r="C15" s="53"/>
      <c r="D15" s="39"/>
      <c r="E15" s="38"/>
      <c r="F15" s="39"/>
      <c r="G15" s="38"/>
      <c r="H15" s="39"/>
      <c r="I15" s="65" t="s">
        <v>584</v>
      </c>
      <c r="J15" s="38"/>
      <c r="K15" s="39"/>
      <c r="L15" s="39"/>
    </row>
    <row r="16">
      <c r="A16" s="39"/>
      <c r="B16" s="38"/>
      <c r="C16" s="53"/>
      <c r="D16" s="39"/>
      <c r="E16" s="38"/>
      <c r="F16" s="39"/>
      <c r="G16" s="38"/>
      <c r="H16" s="39"/>
      <c r="I16" s="39"/>
      <c r="J16" s="38"/>
      <c r="K16" s="39"/>
      <c r="L16" s="39"/>
    </row>
    <row r="17">
      <c r="A17" s="39"/>
      <c r="B17" s="41"/>
      <c r="C17" s="53"/>
      <c r="D17" s="39"/>
      <c r="E17" s="38"/>
      <c r="F17" s="39"/>
      <c r="G17" s="38"/>
      <c r="H17" s="39"/>
      <c r="I17" s="39"/>
      <c r="J17" s="42"/>
      <c r="K17" s="39"/>
      <c r="L17" s="39"/>
    </row>
    <row r="18">
      <c r="A18" s="39"/>
      <c r="B18" s="39"/>
      <c r="C18" s="66"/>
      <c r="D18" s="39"/>
      <c r="E18" s="38"/>
      <c r="F18" s="39"/>
      <c r="G18" s="38"/>
      <c r="H18" s="39"/>
      <c r="I18" s="39"/>
      <c r="J18" s="38"/>
      <c r="K18" s="39"/>
      <c r="L18" s="39"/>
    </row>
    <row r="19">
      <c r="A19" s="39"/>
      <c r="B19" s="41"/>
      <c r="C19" s="67"/>
      <c r="D19" s="39"/>
      <c r="E19" s="38"/>
      <c r="F19" s="39"/>
      <c r="G19" s="38"/>
      <c r="H19" s="39"/>
      <c r="I19" s="39"/>
      <c r="J19" s="38"/>
      <c r="K19" s="39"/>
      <c r="L19" s="39"/>
    </row>
    <row r="20">
      <c r="A20" s="38"/>
      <c r="B20" s="39"/>
      <c r="C20" s="66"/>
      <c r="D20" s="39"/>
      <c r="E20" s="38"/>
      <c r="F20" s="39"/>
      <c r="G20" s="38"/>
      <c r="H20" s="39"/>
      <c r="I20" s="39"/>
      <c r="J20" s="39"/>
      <c r="K20" s="39"/>
      <c r="L20" s="39"/>
    </row>
    <row r="21">
      <c r="A21" s="39"/>
      <c r="B21" s="39"/>
      <c r="C21" s="66"/>
      <c r="D21" s="39"/>
      <c r="E21" s="39"/>
      <c r="F21" s="39"/>
      <c r="G21" s="38"/>
      <c r="H21" s="39"/>
      <c r="I21" s="39"/>
      <c r="J21" s="39"/>
      <c r="K21" s="39"/>
      <c r="L21" s="39"/>
    </row>
    <row r="22">
      <c r="A22" s="39"/>
      <c r="B22" s="41"/>
      <c r="C22" s="53"/>
      <c r="D22" s="39"/>
      <c r="E22" s="39"/>
      <c r="F22" s="39"/>
      <c r="G22" s="39"/>
      <c r="H22" s="50"/>
      <c r="I22" s="39"/>
      <c r="J22" s="39"/>
      <c r="K22" s="39"/>
      <c r="L22" s="50"/>
    </row>
    <row r="23">
      <c r="A23" s="38"/>
      <c r="B23" s="39"/>
      <c r="C23" s="68"/>
      <c r="D23" s="49"/>
      <c r="E23" s="39"/>
      <c r="F23" s="39"/>
      <c r="G23" s="39"/>
      <c r="H23" s="50"/>
      <c r="I23" s="39"/>
      <c r="J23" s="39"/>
      <c r="K23" s="39"/>
      <c r="L23" s="50"/>
    </row>
    <row r="24">
      <c r="A24" s="38"/>
      <c r="B24" s="39"/>
      <c r="C24" s="53"/>
      <c r="D24" s="39"/>
      <c r="E24" s="39"/>
      <c r="F24" s="39"/>
      <c r="G24" s="39"/>
      <c r="H24" s="50"/>
      <c r="I24" s="39"/>
      <c r="J24" s="39"/>
      <c r="K24" s="50"/>
      <c r="L24" s="50"/>
    </row>
    <row r="25">
      <c r="A25" s="38"/>
      <c r="B25" s="39"/>
      <c r="C25" s="68"/>
      <c r="D25" s="49"/>
      <c r="E25" s="39"/>
      <c r="F25" s="39"/>
      <c r="G25" s="39"/>
      <c r="H25" s="50"/>
      <c r="I25" s="39"/>
      <c r="J25" s="39"/>
      <c r="K25" s="50"/>
      <c r="L25" s="50"/>
    </row>
    <row r="26">
      <c r="A26" s="38"/>
      <c r="B26" s="38"/>
      <c r="C26" s="53"/>
      <c r="D26" s="39"/>
      <c r="E26" s="39"/>
      <c r="F26" s="39"/>
      <c r="G26" s="39"/>
      <c r="H26" s="50"/>
      <c r="I26" s="39"/>
      <c r="J26" s="39"/>
      <c r="K26" s="50"/>
      <c r="L26" s="50"/>
    </row>
    <row r="27">
      <c r="A27" s="38"/>
      <c r="B27" s="38"/>
      <c r="C27" s="69"/>
      <c r="D27" s="39"/>
      <c r="E27" s="50"/>
      <c r="F27" s="39"/>
      <c r="G27" s="50"/>
      <c r="H27" s="50"/>
      <c r="I27" s="39"/>
      <c r="J27" s="39"/>
      <c r="K27" s="50"/>
      <c r="L27" s="50"/>
    </row>
    <row r="28">
      <c r="A28" s="39"/>
      <c r="B28" s="38"/>
      <c r="C28" s="70"/>
      <c r="D28" s="39"/>
      <c r="E28" s="50"/>
      <c r="F28" s="39"/>
      <c r="G28" s="50"/>
      <c r="H28" s="50"/>
      <c r="I28" s="39"/>
      <c r="J28" s="50"/>
      <c r="K28" s="50"/>
      <c r="L28" s="50"/>
    </row>
    <row r="29">
      <c r="A29" s="38"/>
      <c r="B29" s="38"/>
      <c r="C29" s="50"/>
      <c r="D29" s="39"/>
      <c r="E29" s="50"/>
      <c r="F29" s="39"/>
      <c r="G29" s="50"/>
      <c r="H29" s="50"/>
      <c r="I29" s="39"/>
      <c r="J29" s="50"/>
      <c r="K29" s="50"/>
      <c r="L29" s="50"/>
    </row>
    <row r="30">
      <c r="A30" s="39"/>
      <c r="B30" s="38"/>
      <c r="C30" s="50"/>
      <c r="D30" s="39"/>
      <c r="E30" s="50"/>
      <c r="F30" s="39"/>
      <c r="G30" s="50"/>
      <c r="H30" s="50"/>
      <c r="I30" s="39"/>
      <c r="J30" s="50"/>
      <c r="K30" s="50"/>
      <c r="L30" s="50"/>
    </row>
    <row r="31">
      <c r="A31" s="39"/>
      <c r="B31" s="38"/>
      <c r="C31" s="50"/>
      <c r="D31" s="39"/>
      <c r="E31" s="50"/>
      <c r="F31" s="39"/>
      <c r="G31" s="50"/>
      <c r="H31" s="50"/>
      <c r="I31" s="39"/>
      <c r="J31" s="50"/>
      <c r="K31" s="50"/>
      <c r="L31" s="50"/>
    </row>
    <row r="32">
      <c r="A32" s="38"/>
      <c r="B32" s="38"/>
      <c r="C32" s="50"/>
      <c r="D32" s="39"/>
      <c r="E32" s="50"/>
      <c r="F32" s="39"/>
      <c r="G32" s="50"/>
      <c r="H32" s="50"/>
      <c r="I32" s="50"/>
      <c r="J32" s="50"/>
      <c r="K32" s="50"/>
      <c r="L32" s="50"/>
    </row>
    <row r="33">
      <c r="A33" s="39"/>
      <c r="B33" s="38"/>
      <c r="C33" s="50"/>
      <c r="D33" s="50"/>
      <c r="E33" s="50"/>
      <c r="F33" s="39"/>
      <c r="G33" s="50"/>
      <c r="H33" s="50"/>
      <c r="I33" s="50"/>
      <c r="J33" s="50"/>
      <c r="K33" s="50"/>
      <c r="L33" s="50"/>
    </row>
    <row r="34">
      <c r="A34" s="39"/>
      <c r="B34" s="38"/>
      <c r="C34" s="50"/>
      <c r="D34" s="50"/>
      <c r="E34" s="50"/>
      <c r="F34" s="39"/>
      <c r="G34" s="50"/>
      <c r="H34" s="50"/>
      <c r="I34" s="50"/>
      <c r="J34" s="50"/>
      <c r="K34" s="50"/>
      <c r="L34" s="50"/>
    </row>
    <row r="35">
      <c r="A35" s="38"/>
      <c r="B35" s="38"/>
      <c r="C35" s="50"/>
      <c r="D35" s="50"/>
      <c r="E35" s="50"/>
      <c r="F35" s="39"/>
      <c r="G35" s="50"/>
      <c r="H35" s="50"/>
      <c r="I35" s="50"/>
      <c r="J35" s="50"/>
      <c r="K35" s="50"/>
      <c r="L35" s="50"/>
    </row>
    <row r="36">
      <c r="A36" s="39"/>
      <c r="B36" s="38"/>
      <c r="C36" s="50"/>
      <c r="D36" s="50"/>
      <c r="E36" s="50"/>
      <c r="F36" s="39"/>
      <c r="G36" s="50"/>
      <c r="H36" s="50"/>
      <c r="I36" s="50"/>
      <c r="J36" s="50"/>
      <c r="K36" s="50"/>
      <c r="L36" s="50"/>
    </row>
    <row r="37">
      <c r="A37" s="39"/>
      <c r="B37" s="38"/>
      <c r="C37" s="50"/>
      <c r="D37" s="50"/>
      <c r="E37" s="50"/>
      <c r="F37" s="39"/>
      <c r="G37" s="50"/>
      <c r="H37" s="50"/>
      <c r="I37" s="50"/>
      <c r="J37" s="50"/>
      <c r="K37" s="50"/>
      <c r="L37" s="50"/>
    </row>
    <row r="38">
      <c r="A38" s="39"/>
      <c r="B38" s="38"/>
      <c r="C38" s="50"/>
      <c r="D38" s="50"/>
      <c r="E38" s="50"/>
      <c r="F38" s="39"/>
      <c r="G38" s="50"/>
      <c r="H38" s="50"/>
      <c r="I38" s="50"/>
      <c r="J38" s="50"/>
      <c r="K38" s="50"/>
      <c r="L38" s="50"/>
    </row>
    <row r="39">
      <c r="A39" s="39"/>
      <c r="B39" s="39"/>
      <c r="C39" s="50"/>
      <c r="D39" s="50"/>
      <c r="E39" s="50"/>
      <c r="F39" s="39"/>
      <c r="G39" s="50"/>
      <c r="H39" s="50"/>
      <c r="I39" s="50"/>
      <c r="J39" s="50"/>
      <c r="K39" s="50"/>
      <c r="L39" s="50"/>
    </row>
    <row r="40">
      <c r="A40" s="38"/>
      <c r="B40" s="39"/>
      <c r="C40" s="50"/>
      <c r="D40" s="50"/>
      <c r="E40" s="50"/>
      <c r="F40" s="39"/>
      <c r="G40" s="50"/>
      <c r="H40" s="50"/>
      <c r="I40" s="50"/>
      <c r="J40" s="50"/>
      <c r="K40" s="50"/>
      <c r="L40" s="50"/>
    </row>
    <row r="41">
      <c r="A41" s="39"/>
      <c r="B41" s="39"/>
      <c r="C41" s="50"/>
      <c r="D41" s="50"/>
      <c r="E41" s="50"/>
      <c r="F41" s="39"/>
      <c r="G41" s="50"/>
      <c r="H41" s="50"/>
      <c r="I41" s="50"/>
      <c r="J41" s="50"/>
      <c r="K41" s="50"/>
      <c r="L41" s="50"/>
    </row>
    <row r="42">
      <c r="A42" s="39"/>
      <c r="B42" s="38"/>
      <c r="C42" s="50"/>
      <c r="D42" s="50"/>
      <c r="E42" s="50"/>
      <c r="F42" s="39"/>
      <c r="G42" s="50"/>
      <c r="H42" s="50"/>
      <c r="I42" s="50"/>
      <c r="J42" s="50"/>
      <c r="K42" s="50"/>
      <c r="L42" s="50"/>
    </row>
    <row r="43">
      <c r="A43" s="39"/>
      <c r="B43" s="39"/>
      <c r="C43" s="50"/>
      <c r="D43" s="50"/>
      <c r="E43" s="50"/>
      <c r="F43" s="39"/>
      <c r="G43" s="50"/>
      <c r="H43" s="50"/>
      <c r="I43" s="50"/>
      <c r="J43" s="50"/>
      <c r="K43" s="50"/>
      <c r="L43" s="50"/>
    </row>
    <row r="44">
      <c r="A44" s="38"/>
      <c r="B44" s="39"/>
      <c r="C44" s="50"/>
      <c r="D44" s="50"/>
      <c r="E44" s="50"/>
      <c r="F44" s="39"/>
      <c r="G44" s="50"/>
      <c r="H44" s="50"/>
      <c r="I44" s="50"/>
      <c r="J44" s="50"/>
      <c r="K44" s="50"/>
      <c r="L44" s="50"/>
    </row>
    <row r="45">
      <c r="A45" s="39"/>
      <c r="B45" s="39"/>
      <c r="C45" s="50"/>
      <c r="D45" s="50"/>
      <c r="E45" s="50"/>
      <c r="F45" s="39"/>
      <c r="G45" s="50"/>
      <c r="H45" s="50"/>
      <c r="I45" s="50"/>
      <c r="J45" s="50"/>
      <c r="K45" s="50"/>
      <c r="L45" s="50"/>
    </row>
    <row r="46">
      <c r="A46" s="39"/>
      <c r="B46" s="39"/>
      <c r="C46" s="50"/>
      <c r="D46" s="50"/>
      <c r="E46" s="50"/>
      <c r="F46" s="39"/>
      <c r="G46" s="50"/>
      <c r="H46" s="50"/>
      <c r="I46" s="50"/>
      <c r="J46" s="50"/>
      <c r="K46" s="50"/>
      <c r="L46" s="50"/>
    </row>
    <row r="47">
      <c r="A47" s="50"/>
      <c r="B47" s="38"/>
      <c r="C47" s="50"/>
      <c r="D47" s="50"/>
      <c r="E47" s="50"/>
      <c r="F47" s="50"/>
      <c r="G47" s="50"/>
      <c r="H47" s="50"/>
      <c r="I47" s="50"/>
      <c r="J47" s="50"/>
      <c r="K47" s="50"/>
      <c r="L47" s="50"/>
    </row>
  </sheetData>
  <conditionalFormatting sqref="A1:K1 L1:L47 A4:A47 B9:B47 D15:H47 J15:K47 I16:I47 C29:C47">
    <cfRule type="cellIs" dxfId="0" priority="1" operator="equal">
      <formula>"重複值"</formula>
    </cfRule>
  </conditionalFormatting>
  <hyperlinks>
    <hyperlink r:id="rId1" ref="A1"/>
    <hyperlink r:id="rId2" ref="B1"/>
  </hyperlinks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37" t="s">
        <v>585</v>
      </c>
      <c r="B1" s="37" t="s">
        <v>586</v>
      </c>
    </row>
    <row r="2">
      <c r="A2" s="71" t="s">
        <v>587</v>
      </c>
      <c r="B2" s="72" t="s">
        <v>588</v>
      </c>
    </row>
    <row r="3">
      <c r="A3" s="71" t="s">
        <v>589</v>
      </c>
      <c r="B3" s="72" t="s">
        <v>590</v>
      </c>
    </row>
    <row r="4">
      <c r="A4" s="71" t="s">
        <v>591</v>
      </c>
      <c r="B4" s="72" t="s">
        <v>592</v>
      </c>
    </row>
    <row r="5">
      <c r="A5" s="71" t="s">
        <v>593</v>
      </c>
      <c r="B5" s="72" t="s">
        <v>594</v>
      </c>
    </row>
    <row r="6">
      <c r="A6" s="71" t="s">
        <v>595</v>
      </c>
      <c r="B6" s="72" t="s">
        <v>596</v>
      </c>
    </row>
    <row r="7">
      <c r="A7" s="71" t="s">
        <v>597</v>
      </c>
      <c r="B7" s="73" t="s">
        <v>598</v>
      </c>
    </row>
    <row r="8">
      <c r="A8" s="71" t="s">
        <v>599</v>
      </c>
      <c r="B8" s="72" t="s">
        <v>600</v>
      </c>
    </row>
    <row r="9">
      <c r="A9" s="71" t="s">
        <v>601</v>
      </c>
      <c r="B9" s="72" t="s">
        <v>602</v>
      </c>
    </row>
    <row r="10">
      <c r="A10" s="71" t="s">
        <v>603</v>
      </c>
      <c r="B10" s="72" t="s">
        <v>604</v>
      </c>
    </row>
    <row r="11">
      <c r="A11" s="71" t="s">
        <v>605</v>
      </c>
      <c r="B11" s="72" t="s">
        <v>606</v>
      </c>
    </row>
    <row r="12">
      <c r="A12" s="71" t="s">
        <v>592</v>
      </c>
      <c r="B12" s="72" t="s">
        <v>607</v>
      </c>
    </row>
    <row r="13">
      <c r="A13" s="71" t="s">
        <v>594</v>
      </c>
      <c r="B13" s="72" t="s">
        <v>608</v>
      </c>
    </row>
    <row r="14">
      <c r="A14" s="71" t="s">
        <v>609</v>
      </c>
      <c r="B14" s="72" t="s">
        <v>610</v>
      </c>
    </row>
    <row r="15">
      <c r="A15" s="71" t="s">
        <v>611</v>
      </c>
      <c r="B15" s="72" t="s">
        <v>612</v>
      </c>
    </row>
    <row r="16">
      <c r="A16" s="71" t="s">
        <v>613</v>
      </c>
      <c r="B16" s="72" t="s">
        <v>614</v>
      </c>
    </row>
    <row r="17">
      <c r="A17" s="71" t="s">
        <v>615</v>
      </c>
      <c r="B17" s="72" t="s">
        <v>616</v>
      </c>
    </row>
    <row r="18">
      <c r="A18" s="71" t="s">
        <v>617</v>
      </c>
      <c r="B18" s="72" t="s">
        <v>618</v>
      </c>
    </row>
    <row r="19">
      <c r="A19" s="71" t="s">
        <v>619</v>
      </c>
      <c r="B19" s="72" t="s">
        <v>620</v>
      </c>
    </row>
    <row r="20">
      <c r="A20" s="71" t="s">
        <v>621</v>
      </c>
    </row>
    <row r="21">
      <c r="A21" s="71" t="s">
        <v>622</v>
      </c>
    </row>
    <row r="22">
      <c r="A22" s="71" t="s">
        <v>623</v>
      </c>
    </row>
    <row r="23">
      <c r="A23" s="71" t="s">
        <v>624</v>
      </c>
    </row>
    <row r="24">
      <c r="A24" s="71" t="s">
        <v>625</v>
      </c>
    </row>
  </sheetData>
  <conditionalFormatting sqref="A1:B1">
    <cfRule type="cellIs" dxfId="0" priority="1" operator="equal">
      <formula>"重複值"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2">
      <c r="A2" s="74" t="s">
        <v>626</v>
      </c>
    </row>
    <row r="3">
      <c r="A3" s="75" t="s">
        <v>627</v>
      </c>
    </row>
    <row r="4">
      <c r="A4" s="75" t="s">
        <v>628</v>
      </c>
    </row>
    <row r="5">
      <c r="A5" s="75" t="s">
        <v>629</v>
      </c>
    </row>
    <row r="6">
      <c r="A6" s="75" t="s">
        <v>32</v>
      </c>
    </row>
    <row r="7">
      <c r="A7" s="75" t="s">
        <v>630</v>
      </c>
    </row>
    <row r="8">
      <c r="A8" s="75" t="s">
        <v>631</v>
      </c>
    </row>
    <row r="9">
      <c r="A9" s="75" t="s">
        <v>632</v>
      </c>
    </row>
    <row r="10">
      <c r="A10" s="75" t="s">
        <v>633</v>
      </c>
    </row>
    <row r="11">
      <c r="A11" s="75" t="s">
        <v>110</v>
      </c>
    </row>
    <row r="12">
      <c r="A12" s="75" t="s">
        <v>634</v>
      </c>
    </row>
    <row r="13">
      <c r="A13" s="75" t="s">
        <v>635</v>
      </c>
    </row>
    <row r="14">
      <c r="A14" s="75" t="s">
        <v>636</v>
      </c>
    </row>
    <row r="15">
      <c r="A15" s="75" t="s">
        <v>637</v>
      </c>
    </row>
    <row r="16">
      <c r="A16" s="75" t="s">
        <v>35</v>
      </c>
    </row>
    <row r="17">
      <c r="A17" s="75" t="s">
        <v>36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5.22"/>
    <col customWidth="1" min="2" max="2" width="21.44"/>
  </cols>
  <sheetData>
    <row r="1">
      <c r="A1" s="76" t="s">
        <v>638</v>
      </c>
    </row>
    <row r="2">
      <c r="A2" s="77" t="s">
        <v>528</v>
      </c>
    </row>
    <row r="3">
      <c r="A3" s="77" t="s">
        <v>630</v>
      </c>
    </row>
    <row r="4">
      <c r="A4" s="77" t="s">
        <v>639</v>
      </c>
    </row>
    <row r="5">
      <c r="A5" s="77" t="s">
        <v>640</v>
      </c>
    </row>
    <row r="6">
      <c r="A6" s="77" t="s">
        <v>637</v>
      </c>
    </row>
    <row r="7">
      <c r="A7" s="77" t="s">
        <v>549</v>
      </c>
    </row>
    <row r="8">
      <c r="A8" s="77" t="s">
        <v>565</v>
      </c>
    </row>
    <row r="9">
      <c r="A9" s="77" t="s">
        <v>570</v>
      </c>
    </row>
    <row r="10">
      <c r="A10" s="77" t="s">
        <v>579</v>
      </c>
    </row>
    <row r="11">
      <c r="A11" s="77" t="s">
        <v>641</v>
      </c>
    </row>
    <row r="12">
      <c r="A12" s="77" t="s">
        <v>642</v>
      </c>
    </row>
    <row r="13">
      <c r="A13" s="77" t="s">
        <v>643</v>
      </c>
    </row>
    <row r="14">
      <c r="A14" s="77" t="s">
        <v>644</v>
      </c>
    </row>
    <row r="15">
      <c r="A15" s="77" t="s">
        <v>645</v>
      </c>
    </row>
    <row r="16">
      <c r="A16" s="77" t="s">
        <v>545</v>
      </c>
    </row>
    <row r="17">
      <c r="A17" s="77" t="s">
        <v>646</v>
      </c>
    </row>
    <row r="18">
      <c r="A18" s="77" t="s">
        <v>647</v>
      </c>
    </row>
    <row r="19">
      <c r="A19" s="77" t="s">
        <v>640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5.22"/>
    <col customWidth="1" min="2" max="2" width="21.44"/>
  </cols>
  <sheetData>
    <row r="1">
      <c r="A1" s="76" t="s">
        <v>638</v>
      </c>
    </row>
    <row r="2">
      <c r="A2" s="77" t="s">
        <v>110</v>
      </c>
    </row>
    <row r="3">
      <c r="A3" s="77" t="s">
        <v>628</v>
      </c>
    </row>
    <row r="4">
      <c r="A4" s="77" t="s">
        <v>648</v>
      </c>
    </row>
    <row r="5">
      <c r="A5" s="77" t="s">
        <v>649</v>
      </c>
    </row>
    <row r="6">
      <c r="A6" s="77" t="s">
        <v>650</v>
      </c>
    </row>
    <row r="7">
      <c r="A7" s="77" t="s">
        <v>651</v>
      </c>
    </row>
    <row r="8">
      <c r="A8" s="77" t="s">
        <v>89</v>
      </c>
    </row>
    <row r="9">
      <c r="A9" s="77" t="s">
        <v>77</v>
      </c>
    </row>
    <row r="10">
      <c r="A10" s="77" t="s">
        <v>652</v>
      </c>
    </row>
    <row r="11">
      <c r="A11" s="77" t="s">
        <v>653</v>
      </c>
    </row>
    <row r="12">
      <c r="A12" s="77" t="s">
        <v>91</v>
      </c>
    </row>
    <row r="13">
      <c r="A13" s="77" t="s">
        <v>79</v>
      </c>
    </row>
    <row r="14">
      <c r="A14" s="77" t="s">
        <v>654</v>
      </c>
    </row>
    <row r="15">
      <c r="A15" s="77" t="s">
        <v>655</v>
      </c>
    </row>
    <row r="16">
      <c r="A16" s="77" t="s">
        <v>656</v>
      </c>
    </row>
    <row r="17">
      <c r="A17" s="77" t="s">
        <v>657</v>
      </c>
    </row>
    <row r="18">
      <c r="A18" s="77" t="s">
        <v>658</v>
      </c>
    </row>
    <row r="19">
      <c r="A19" s="77" t="s">
        <v>85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9.33"/>
  </cols>
  <sheetData>
    <row r="1">
      <c r="A1" s="76" t="s">
        <v>638</v>
      </c>
    </row>
    <row r="2">
      <c r="A2" s="77" t="s">
        <v>591</v>
      </c>
    </row>
    <row r="3">
      <c r="A3" s="77" t="s">
        <v>587</v>
      </c>
    </row>
    <row r="4">
      <c r="A4" s="77" t="s">
        <v>659</v>
      </c>
    </row>
    <row r="5">
      <c r="A5" s="77" t="s">
        <v>593</v>
      </c>
    </row>
    <row r="6">
      <c r="A6" s="77" t="s">
        <v>660</v>
      </c>
    </row>
    <row r="7">
      <c r="A7" s="77" t="s">
        <v>661</v>
      </c>
    </row>
    <row r="8">
      <c r="A8" s="77" t="s">
        <v>602</v>
      </c>
    </row>
    <row r="9">
      <c r="A9" s="77" t="s">
        <v>662</v>
      </c>
    </row>
  </sheetData>
  <drawing r:id="rId1"/>
</worksheet>
</file>