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855"/>
  </bookViews>
  <sheets>
    <sheet name="BUDGET PREVISIONNEL" sheetId="1" r:id="rId1"/>
  </sheets>
  <definedNames>
    <definedName name="_xlnm.Print_Titles" localSheetId="0">'BUDGET PREVISIONNEL'!$1:$1</definedName>
  </definedNames>
  <calcPr calcId="145621" concurrentCalc="0"/>
</workbook>
</file>

<file path=xl/calcChain.xml><?xml version="1.0" encoding="utf-8"?>
<calcChain xmlns="http://schemas.openxmlformats.org/spreadsheetml/2006/main">
  <c r="F224" i="1" l="1"/>
  <c r="F188" i="1"/>
  <c r="F48" i="1"/>
  <c r="F49" i="1"/>
  <c r="F50" i="1"/>
  <c r="F51" i="1"/>
  <c r="F52" i="1"/>
  <c r="F53" i="1"/>
  <c r="F54" i="1"/>
  <c r="F55" i="1"/>
  <c r="F93" i="1"/>
  <c r="F92" i="1"/>
  <c r="F58" i="1"/>
  <c r="F59" i="1"/>
  <c r="F60" i="1"/>
  <c r="F61" i="1"/>
  <c r="F62" i="1"/>
  <c r="F63" i="1"/>
  <c r="F64" i="1"/>
  <c r="F65" i="1"/>
  <c r="F74" i="1"/>
  <c r="F75" i="1"/>
  <c r="F76" i="1"/>
  <c r="F77" i="1"/>
  <c r="F78" i="1"/>
  <c r="F79" i="1"/>
  <c r="F83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11" i="1"/>
  <c r="F112" i="1"/>
  <c r="F113" i="1"/>
  <c r="F114" i="1"/>
  <c r="F115" i="1"/>
  <c r="F120" i="1"/>
  <c r="F121" i="1"/>
  <c r="F122" i="1"/>
  <c r="F123" i="1"/>
  <c r="F124" i="1"/>
  <c r="F129" i="1"/>
  <c r="F130" i="1"/>
  <c r="F131" i="1"/>
  <c r="F132" i="1"/>
  <c r="F133" i="1"/>
  <c r="F138" i="1"/>
  <c r="F139" i="1"/>
  <c r="F140" i="1"/>
  <c r="F141" i="1"/>
  <c r="F142" i="1"/>
  <c r="F147" i="1"/>
  <c r="F148" i="1"/>
  <c r="F149" i="1"/>
  <c r="F150" i="1"/>
  <c r="F151" i="1"/>
  <c r="F1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4" i="1"/>
  <c r="F175" i="1"/>
  <c r="F176" i="1"/>
  <c r="F177" i="1"/>
  <c r="F178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308" i="1"/>
  <c r="F309" i="1"/>
  <c r="F310" i="1"/>
  <c r="F311" i="1"/>
  <c r="F312" i="1"/>
  <c r="F314" i="1"/>
  <c r="F227" i="1"/>
  <c r="F282" i="1"/>
  <c r="F258" i="1"/>
  <c r="F259" i="1"/>
  <c r="F262" i="1"/>
  <c r="F263" i="1"/>
  <c r="F265" i="1"/>
  <c r="F267" i="1"/>
  <c r="F268" i="1"/>
  <c r="F260" i="1"/>
  <c r="F261" i="1"/>
  <c r="F264" i="1"/>
  <c r="F266" i="1"/>
  <c r="F271" i="1"/>
  <c r="F272" i="1"/>
  <c r="F273" i="1"/>
  <c r="F274" i="1"/>
  <c r="F275" i="1"/>
  <c r="F276" i="1"/>
  <c r="F277" i="1"/>
  <c r="F278" i="1"/>
  <c r="F281" i="1"/>
  <c r="F283" i="1"/>
  <c r="F284" i="1"/>
  <c r="F285" i="1"/>
  <c r="F295" i="1"/>
  <c r="F296" i="1"/>
  <c r="F223" i="1"/>
  <c r="F225" i="1"/>
  <c r="F226" i="1"/>
  <c r="F228" i="1"/>
  <c r="F229" i="1"/>
  <c r="F230" i="1"/>
  <c r="F231" i="1"/>
  <c r="F291" i="1"/>
  <c r="F234" i="1"/>
  <c r="F235" i="1"/>
  <c r="F236" i="1"/>
  <c r="F237" i="1"/>
  <c r="F238" i="1"/>
  <c r="F239" i="1"/>
  <c r="F240" i="1"/>
  <c r="F292" i="1"/>
  <c r="F243" i="1"/>
  <c r="F244" i="1"/>
  <c r="F245" i="1"/>
  <c r="F246" i="1"/>
  <c r="F293" i="1"/>
  <c r="F249" i="1"/>
  <c r="F250" i="1"/>
  <c r="F251" i="1"/>
  <c r="F252" i="1"/>
  <c r="F253" i="1"/>
  <c r="F254" i="1"/>
  <c r="F294" i="1"/>
  <c r="F298" i="1"/>
  <c r="F299" i="1"/>
  <c r="F300" i="1"/>
  <c r="F301" i="1"/>
  <c r="F315" i="1"/>
  <c r="F316" i="1"/>
  <c r="F6" i="1"/>
  <c r="F7" i="1"/>
  <c r="F8" i="1"/>
  <c r="F11" i="1"/>
  <c r="F12" i="1"/>
  <c r="F15" i="1"/>
  <c r="F16" i="1"/>
  <c r="F17" i="1"/>
  <c r="F18" i="1"/>
  <c r="F21" i="1"/>
  <c r="F22" i="1"/>
  <c r="F23" i="1"/>
  <c r="F25" i="1"/>
  <c r="F26" i="1"/>
  <c r="F29" i="1"/>
  <c r="F30" i="1"/>
  <c r="F31" i="1"/>
  <c r="F34" i="1"/>
  <c r="F35" i="1"/>
  <c r="F38" i="1"/>
  <c r="F39" i="1"/>
  <c r="F40" i="1"/>
  <c r="F43" i="1"/>
  <c r="F44" i="1"/>
  <c r="F216" i="1"/>
  <c r="F318" i="1"/>
  <c r="F319" i="1"/>
  <c r="F217" i="1"/>
  <c r="F213" i="1"/>
  <c r="F212" i="1"/>
  <c r="F211" i="1"/>
  <c r="F210" i="1"/>
  <c r="F209" i="1"/>
  <c r="F208" i="1"/>
  <c r="F207" i="1"/>
  <c r="F206" i="1"/>
  <c r="F205" i="1"/>
  <c r="F204" i="1"/>
  <c r="F202" i="1"/>
  <c r="F201" i="1"/>
  <c r="F203" i="1"/>
  <c r="F218" i="1"/>
  <c r="F215" i="1"/>
  <c r="F320" i="1"/>
</calcChain>
</file>

<file path=xl/sharedStrings.xml><?xml version="1.0" encoding="utf-8"?>
<sst xmlns="http://schemas.openxmlformats.org/spreadsheetml/2006/main" count="436" uniqueCount="204">
  <si>
    <t>Sous-total</t>
  </si>
  <si>
    <t>ELECTRICITE - COURANTS FORTS</t>
  </si>
  <si>
    <t>TOTAL HT DU LOT COURANTS FORTS</t>
  </si>
  <si>
    <t>TOTAL TTC DU LOT COURANTS FORTS</t>
  </si>
  <si>
    <t>RECAPITULATIF</t>
  </si>
  <si>
    <t>APPAREILLAGE ET EQUIPEMENTS SPECIFIQUES</t>
  </si>
  <si>
    <t>Art.</t>
  </si>
  <si>
    <t>Désignation</t>
  </si>
  <si>
    <t>U</t>
  </si>
  <si>
    <t xml:space="preserve"> </t>
  </si>
  <si>
    <t>Ens</t>
  </si>
  <si>
    <t>PU HT</t>
  </si>
  <si>
    <t>Prix total HT</t>
  </si>
  <si>
    <t>COURANTS FORTS</t>
  </si>
  <si>
    <t>ECLAIRAGE NORMAL</t>
  </si>
  <si>
    <t>ECLAIRAGE DE SECURITE</t>
  </si>
  <si>
    <t>INSTALLATION DE CHANTIER</t>
  </si>
  <si>
    <t>RESEAU DE TERRE</t>
  </si>
  <si>
    <t>DISTRIBUTION SECONDAIRE BASSE TENSION</t>
  </si>
  <si>
    <t>Fourniture, pose et raccordement des liaisons équipotentielles spécifiques suivant descriptif</t>
  </si>
  <si>
    <t>Fourniture, pose et raccordement du réseau des conducteurs de protection suivant descriptif</t>
  </si>
  <si>
    <t>Pour mémoire
Voir "Distribution secondaire BT"</t>
  </si>
  <si>
    <t>Repérage et indications réglementaires de l'ensemble</t>
  </si>
  <si>
    <t>CONSIGNATIONS ET DEPOSE</t>
  </si>
  <si>
    <t>Consignations et dépose des équipements au rez-de-chaussée</t>
  </si>
  <si>
    <t>Consignations et dépose des équipements au 1er étage</t>
  </si>
  <si>
    <t>COMPTAGES TARIF JAUNE</t>
  </si>
  <si>
    <t>DISTRIBUTION BASSE TENSION</t>
  </si>
  <si>
    <t>COURANTS FAIBLES</t>
  </si>
  <si>
    <t>SYSTEME DE SECURITE INCENDIE</t>
  </si>
  <si>
    <t>SONORISATION</t>
  </si>
  <si>
    <t>SURETE</t>
  </si>
  <si>
    <t>PRECABLAGE VDI</t>
  </si>
  <si>
    <t>TOTAL HT DU LOT COURANTS FAIBLES</t>
  </si>
  <si>
    <t>TOTAL TTC DU LOT COURANTS FAIBLES</t>
  </si>
  <si>
    <t>ALIMENTATIONS PRINCIPALES</t>
  </si>
  <si>
    <t>TABLEAUX DIVISIONNAIRES</t>
  </si>
  <si>
    <t>TGBT</t>
  </si>
  <si>
    <t>PREPARATION DE CHANTIER</t>
  </si>
  <si>
    <t>OBTENTION DU CONSUEL</t>
  </si>
  <si>
    <t>Fourniture, pose et raccordement des cheminements sous fourreaux ICTL suivant descriptif</t>
  </si>
  <si>
    <t>Fourniture, pose et raccordement des chemins de câbles de 100 mm suivant descriptif</t>
  </si>
  <si>
    <t>Fourniture, pose et raccordement des chemins de câbles de 300 mm suivant descriptif</t>
  </si>
  <si>
    <t>Fourniture, pose et raccordement des chemins de câbles de 500 mm suivant descriptif</t>
  </si>
  <si>
    <t>Fourniture, pose et raccordement de :</t>
  </si>
  <si>
    <t>Fourniture, pose et raccordement des cheminements sous fourreaux IRL suivant descriptif</t>
  </si>
  <si>
    <t>Reprise des conduits existants pour les nouvelles alimentations</t>
  </si>
  <si>
    <t>Réalisation des saignées pour l'incorporation des réseaux encastrés</t>
  </si>
  <si>
    <t>Fourniture, pose et raccordement d'un bloc portatif d'éclairage de sécurité suivant descriptif</t>
  </si>
  <si>
    <t>Fourniture, pose et raccordement d'un coffret bris de glace suivant descriptif</t>
  </si>
  <si>
    <t>Fourniture, pose et raccordement d'interrupteur simple ou va-et-vient encastré "Zones Techniques" suivant descriptif</t>
  </si>
  <si>
    <t>Fourniture, pose et raccordement de prises monophasées 10 / 16 A + T - IP 55 encastrées "Zones techniques" suivant descriptif</t>
  </si>
  <si>
    <t>Fourniture, pose et raccordement de PTI suivant descriptif</t>
  </si>
  <si>
    <t>Fourniture, pose et raccordement d'un déclencheur manuel rouge suivant descriptif</t>
  </si>
  <si>
    <t>Paramétrage et mise en service de l'ensemble suivant descriptif, y compris la formation du personnel</t>
  </si>
  <si>
    <t>Essais et recette de l'ensemble suivant descriptif</t>
  </si>
  <si>
    <t>Mise en œuvre des rocades téléphoniques et fibre suivant descriptif</t>
  </si>
  <si>
    <t>Fourniture, pose et raccordement d'une borne DECT suivant descriptif</t>
  </si>
  <si>
    <t>Fourniture, pose et raccordement d'une borne WIFI suivant descriptif</t>
  </si>
  <si>
    <t>Fourniture, pose et raccordement d'un haut-parleur en saillie suivant descriptif</t>
  </si>
  <si>
    <t>Essais, paramétrage et réglage de l'ensemble suivant descriptif, y compris la formation</t>
  </si>
  <si>
    <t>Fourniture, pose et raccordement d'un haut-parleur encastré invisible suivant descriptif</t>
  </si>
  <si>
    <t>Fourniture et pose d'une centrale d'alarme intrusion, y compris le télétransmetteur</t>
  </si>
  <si>
    <t xml:space="preserve">Fourniture, pose et raccordement d'un clavier déporté suivant descriptif </t>
  </si>
  <si>
    <t xml:space="preserve">Fourniture, pose et raccordement d'un détecteur de mouvement bi-technologie suivant descriptif </t>
  </si>
  <si>
    <t xml:space="preserve">Fourniture, pose et raccordement d'un contact de portes suivant descriptif </t>
  </si>
  <si>
    <t>Essais, paramétrage, mise en service de l'ensemble et formation du personnel</t>
  </si>
  <si>
    <t>Fourniture, pose et raccordement du câblage des équipements d'alarme et de détection intrusion, y compris les cheminements</t>
  </si>
  <si>
    <t xml:space="preserve">Fourniture, pose et raccordement d'une sirène d'alarme intrusion 110 dB uivant descriptif </t>
  </si>
  <si>
    <t>ELECTRICITE - COURANTS FAIBLES</t>
  </si>
  <si>
    <t>Pour mémoire
Voir "Distribution Principale" précédemment</t>
  </si>
  <si>
    <t>ml</t>
  </si>
  <si>
    <t>Fourniture, pose et raccordement des liaisons de l'ensemble du câblage de sonorisation, y compris les cheminements</t>
  </si>
  <si>
    <t>Fourniture, pose et raccordement des liaisons de l'ensemble du précâblage banalisé suivant descriptif, y compris les cheminements</t>
  </si>
  <si>
    <t>Fourniture, pose et raccordement d'un diffuseur lumineux et sonore 90 dB suivant descriptif</t>
  </si>
  <si>
    <t>OBTENTION DES CONSUEL</t>
  </si>
  <si>
    <t>Réalisation des documents d'études d'exécution des Courants forts et faibles</t>
  </si>
  <si>
    <t>ETUDES D'EXECUTION ET DOE</t>
  </si>
  <si>
    <t>Remise des Dossiers des Ouvrages Exécutés (DOE) des Courants faibles et faibles</t>
  </si>
  <si>
    <t>Mise en œuvre et repli d'une installation de chantier suivant descriptif</t>
  </si>
  <si>
    <t>Evacuation des équipements en déchetterie</t>
  </si>
  <si>
    <t>Fourniture, pose et raccordement d'une barrette de terre générale dans le nouveau local TGBT</t>
  </si>
  <si>
    <t>Fourniture, pose et raccordement d'une câblette 1 x 35 mm² de cuivre nu pour les dalles de chemins de câbles métalliques suivant descriptif</t>
  </si>
  <si>
    <t>COMPTAGES TARIF BLEU ET TARIF JAUNE</t>
  </si>
  <si>
    <t>Mise en oeuvre du coffret de coupure et du panneau de comptage avec disjoncteur de branchement à coupure visibile pour le comptage de type Tarif Bleu (PSP prévisionnelle : 30 kVA) suivant descriptif</t>
  </si>
  <si>
    <t>Mise en oeuvre du coffret de coupure et du panneau de comptage avec disjoncteur de branchement à coupure visibile pour le comptage de type Tarif Jaune (PSP prévisionnelle : 180 kVA) suivant descriptif</t>
  </si>
  <si>
    <t>Obtention des attestations Consuel pour la nouvelle installation comprenant un comptage de type Tarif Jaune et un comptage de type Tarif Bleu</t>
  </si>
  <si>
    <t>Fourniture, pose et raccordement de l'alimentation principale entre le disjoncteur de branchement du TJ et l'interrupteur général du TGBT Groupe Scolaire</t>
  </si>
  <si>
    <t>Fourniture, pose et raccordement de l'alimentation principale entre le disjoncteur de branchement du TB et l'interrupteur général du TD Salle Sochon</t>
  </si>
  <si>
    <t>TABLEAU GENERAL BASSE TENSION</t>
  </si>
  <si>
    <t>Fourniture, pose et raccordement du TGBT Groupe Scolaire</t>
  </si>
  <si>
    <t>Fourniture, pose et raccordement du TD R0.1</t>
  </si>
  <si>
    <t>Fourniture, pose et raccordement du TD Salle Sochon</t>
  </si>
  <si>
    <t>Fourniture, pose et raccordement du TD Régie Salle Sochon</t>
  </si>
  <si>
    <t>Fourniture, pose et raccordement du TD R1.1</t>
  </si>
  <si>
    <t>Fourniture, pose et raccordement du TD R1.2</t>
  </si>
  <si>
    <t>Fourniture, pose et raccordement du TD R1.3</t>
  </si>
  <si>
    <t>Fourniture, pose et raccordement du TD R2.1</t>
  </si>
  <si>
    <t>Depuis le disjoncteur de branchement Tarif Bleu</t>
  </si>
  <si>
    <t>L'alimentation du TD Salle Sochon</t>
  </si>
  <si>
    <t>L'alimentation du TGBT Groupe Scolaire</t>
  </si>
  <si>
    <t>Depuis le disjoncteur de branchement Tarif Jaune</t>
  </si>
  <si>
    <t>Depuis le TD Salle Sochon :</t>
  </si>
  <si>
    <t>L'alimentation du TD Régie Salle Sochon</t>
  </si>
  <si>
    <t>L'alimentation du TD Sanitaires Rdc Hall 2</t>
  </si>
  <si>
    <t>L'alimentation de la CTA de la Salle Sochon en terrasse (LT11)</t>
  </si>
  <si>
    <t>La reprise des alimentations existantes</t>
  </si>
  <si>
    <t>Depuis le TD Régie :</t>
  </si>
  <si>
    <t>La reprise des alimentations existantes ou à créer suivant la liste des utilisateurs</t>
  </si>
  <si>
    <t>COMPTAGE TARIF BLEU</t>
  </si>
  <si>
    <t>COMPTAGE TARIF JAUNE</t>
  </si>
  <si>
    <t>Depuis le TGBT Groupe Scolaire</t>
  </si>
  <si>
    <r>
      <rPr>
        <u/>
        <sz val="10"/>
        <rFont val="Arial"/>
        <family val="2"/>
      </rPr>
      <t>La reprise des alimentations existantes suivant la liste du descriptif. Cette prestation comprend les tâches suivantes</t>
    </r>
    <r>
      <rPr>
        <sz val="10"/>
        <rFont val="Arial"/>
        <family val="2"/>
      </rPr>
      <t xml:space="preserve"> :</t>
    </r>
  </si>
  <si>
    <t>La mise en œuvre des liaisons prolongées ou remplacées, y compris toutes les sujétions d'adaptation, de raccordement étanche par boîte de connexion à résine diélectrique et de mise en œuvre de câbles U1000 R2V</t>
  </si>
  <si>
    <t>La création d'une tranchée entre le regard de sortie du local TGBT existant (situé sur le talus supérieur) et la pénétration pour la nouvelle sous-station, y compris toutes les sujétions de découpes d'enrobés, de mise en oeuvre d'agrégats et de grillage avertisseur, d'adaptation et de mise en oeuvre de chambres de tirage et de reprise d'enrobés</t>
  </si>
  <si>
    <t>L'alimentation du TD R0.1 (Rez-de-chaussée)</t>
  </si>
  <si>
    <t>L'alimentation de l'armoire CVC (Sous-station au rez-de-chaussée)</t>
  </si>
  <si>
    <r>
      <t>L'alimentation du TD R1.1 (1</t>
    </r>
    <r>
      <rPr>
        <vertAlign val="superscript"/>
        <sz val="10"/>
        <rFont val="Times New Roman"/>
        <family val="1"/>
      </rPr>
      <t>er</t>
    </r>
    <r>
      <rPr>
        <sz val="10"/>
        <rFont val="Times New Roman"/>
        <family val="1"/>
      </rPr>
      <t xml:space="preserve"> étage)</t>
    </r>
  </si>
  <si>
    <r>
      <t>L'alimentation du TD R1.2 (1</t>
    </r>
    <r>
      <rPr>
        <vertAlign val="superscript"/>
        <sz val="10"/>
        <rFont val="Times New Roman"/>
        <family val="1"/>
      </rPr>
      <t>er</t>
    </r>
    <r>
      <rPr>
        <sz val="10"/>
        <rFont val="Times New Roman"/>
        <family val="1"/>
      </rPr>
      <t xml:space="preserve"> étage)</t>
    </r>
  </si>
  <si>
    <r>
      <t>L'alimentation du TD R1.3(1</t>
    </r>
    <r>
      <rPr>
        <vertAlign val="superscript"/>
        <sz val="10"/>
        <rFont val="Times New Roman"/>
        <family val="1"/>
      </rPr>
      <t>er</t>
    </r>
    <r>
      <rPr>
        <sz val="10"/>
        <rFont val="Times New Roman"/>
        <family val="1"/>
      </rPr>
      <t xml:space="preserve"> étage)</t>
    </r>
  </si>
  <si>
    <r>
      <t>L'alimentation du TD R2.1 (2</t>
    </r>
    <r>
      <rPr>
        <vertAlign val="superscript"/>
        <sz val="10"/>
        <rFont val="Arial"/>
        <family val="2"/>
      </rPr>
      <t>ème</t>
    </r>
    <r>
      <rPr>
        <sz val="10"/>
        <rFont val="Arial"/>
        <family val="2"/>
      </rPr>
      <t xml:space="preserve"> </t>
    </r>
    <r>
      <rPr>
        <sz val="10"/>
        <rFont val="Times New Roman"/>
        <family val="1"/>
      </rPr>
      <t>étage)</t>
    </r>
  </si>
  <si>
    <t>L'alimentation des équipements de courants faibles (SSI, contrôle d'accès, détection intrusion, …)</t>
  </si>
  <si>
    <t>Les alimentations de l'éclairage normal de la zone concernée</t>
  </si>
  <si>
    <t>Les alimentations des prises de courant de la zone concernée</t>
  </si>
  <si>
    <t>Depuis le TD R0.1 :</t>
  </si>
  <si>
    <t>L'alimentation de la CTA (local CTA au 2ème étage)</t>
  </si>
  <si>
    <t>L'alimentation de l'ascenseur (2ème étage)</t>
  </si>
  <si>
    <t>L'alimentation des éclairages extérieurs, y compris l'interrupteur horaire et interrupteur crépusculaire pour la gestion automatique des luminaires</t>
  </si>
  <si>
    <t>Les alimentations pour les équipements du lot "CVC-Plomberie" (Voir liste des équipements avec puissance unitaire et type d'alimentation jointe en annexes) pour la zone concernée</t>
  </si>
  <si>
    <t>Les alimentations diverses</t>
  </si>
  <si>
    <t>Depuis le TD R1.1 :</t>
  </si>
  <si>
    <t>Depuis le TD R1.2 :</t>
  </si>
  <si>
    <t>Depuis le TD R1.3 :</t>
  </si>
  <si>
    <t>Depuis le TD R2.1 :</t>
  </si>
  <si>
    <t>Fourniture, pose et raccordement de luminaires pour l'éclairage de sécurité (ambiance)</t>
  </si>
  <si>
    <t>Fourniture, pose et raccordement de prise monophasée 10 / 16 A + T encastrée "Zones du Personnel  ou publiques" suivant descriptif</t>
  </si>
  <si>
    <t>Fourniture, pose et raccordement de prise RJ45 encastrée "Zones du Personnel  ou publiques" suivant descriptif</t>
  </si>
  <si>
    <t>Fourniture, pose et raccordement d'un boîtier bris de glace vert suivant descriptif</t>
  </si>
  <si>
    <t>TVA 20 %</t>
  </si>
  <si>
    <t>ALARME INCENDIE</t>
  </si>
  <si>
    <t>Fourniture, pose et raccordement d'un tableau de report d'alarme suivant descriptif</t>
  </si>
  <si>
    <t>Fourniture, pose et raccordement des liaisons de sécurité incendie suivant descriptif, y compris les cheminements et les asservissements avec les DAS (portes), la ventilation et la sonorisation de la salle Sochon</t>
  </si>
  <si>
    <t>Fourniture, pose et raccordement d'un coffret de brassage 19" - 28 U équipée suivant descriptif, y compris les cordons de brassage</t>
  </si>
  <si>
    <t>TELEPHONIE</t>
  </si>
  <si>
    <t>Fourniture, pose et raccordement d'un poste opérateur depuis l'autocommutateur existant du Groupe Scolaire</t>
  </si>
  <si>
    <t>Fourniture, pose et raccordement d'un coffret de sonorisation suivant descriptif, y compris les sujétions d'associativité avec l'équipement d'alarme incendie</t>
  </si>
  <si>
    <t>Vidéophonie</t>
  </si>
  <si>
    <t>Fourniture, pose et raccordement d'une centrale de vidéophonie pour la gestion de l'ensemble des portiers et des moniteurs du site (Centre de Loisirs et Salle de spectacle Sochon)</t>
  </si>
  <si>
    <t>Essais, paramétrage et mise en service de l'ensemble suivant descriptif</t>
  </si>
  <si>
    <t>OPTIONS</t>
  </si>
  <si>
    <t>Fourniture, pose et raccordement d'un combiné vidéophone main-libre avec écran couleur suivant descriptif</t>
  </si>
  <si>
    <t>Fourniture, pose et raccordement d'un combiné interphone main-libre suivant descriptif</t>
  </si>
  <si>
    <t>Fourniture, pose et raccordement d'un portier interphone avec clavier digicode suivant descriptif</t>
  </si>
  <si>
    <t>Fourniture, pose et raccordement d'un portier de rue à défilement avec clavier digicode suivant descriptif</t>
  </si>
  <si>
    <t>Fourniture, pose et raccordement d'un bouton poussoir suivant descriptif</t>
  </si>
  <si>
    <t>Mise en œuvre des cheminements et du câblage de l'ensemble (Câble de type SYT1 écranté 9/10ème à 1 paire écrantée pour la vidéophonie et l'interphonie entre les portiers extérieurs et les combinés mains-libres intérieurs)</t>
  </si>
  <si>
    <t>Fourniture, pose et raccordement d'une serrure électromécanique suivant descriptif (porte d'entrée hall 1)</t>
  </si>
  <si>
    <t>Fourniture, pose et raccordement d'une ventouse électromagnétique suivant descriptif (porte d'accès au 1er étage depuis le hall 1)</t>
  </si>
  <si>
    <t>Mise en œuvre des mesures conservatoires permettant d'équiper ultérieurement la porte d'entrée du hall 2 de la salle Sochon (fourreaux en attente pour le portier du hall 2 et les deux combinés (Salle Sochon et Local dédié Sochon) depuis la centrale de vidéophonie)</t>
  </si>
  <si>
    <t>Détection et Alarme intrusion</t>
  </si>
  <si>
    <t>Fourniture, pose et raccordement d'un autocommutateur suivant descriptif</t>
  </si>
  <si>
    <t>Fourniture, pose et raccordement d'un poste opérateur numérique depuis le nouvel autocommutateur du Centre de Loisirs suivant descriptif</t>
  </si>
  <si>
    <t>Fourniture, pose et raccordement d'un poste de bureau numérique depuis le nouvel autocommutateur du Centre de Loisirs suivant descriptif</t>
  </si>
  <si>
    <t>ALARMES TECHNIQUES</t>
  </si>
  <si>
    <t>ALARMES TECHIQUES</t>
  </si>
  <si>
    <t>Fourniture, pose et raccordement des liaisons de l'ensemble du câblage des alarmes techniques, y compris les cheminements</t>
  </si>
  <si>
    <t>TOTAL HT DES OPTIONS DU LOT COURANTS FAIBLES</t>
  </si>
  <si>
    <t>TOTAL TTC DES OPTIONS DU LOT COURANTS FAIBLES</t>
  </si>
  <si>
    <r>
      <t>TOTAL HT DU LOT ELECTRICITE COURANTS FORTS ET FAIBLES (</t>
    </r>
    <r>
      <rPr>
        <b/>
        <sz val="14"/>
        <color rgb="FFFF0000"/>
        <rFont val="Arial"/>
        <family val="2"/>
      </rPr>
      <t>Hors options)</t>
    </r>
  </si>
  <si>
    <r>
      <t>TOTAL TTC DU LOT ELECTRICITE COURANTS FORTS ET FAIBLES (</t>
    </r>
    <r>
      <rPr>
        <b/>
        <sz val="14"/>
        <color rgb="FFFF0000"/>
        <rFont val="Arial"/>
        <family val="2"/>
      </rPr>
      <t>Hors options</t>
    </r>
    <r>
      <rPr>
        <b/>
        <sz val="14"/>
        <rFont val="Arial"/>
        <family val="2"/>
      </rPr>
      <t>)</t>
    </r>
  </si>
  <si>
    <t>Fourniture, pose et raccordement d'un boîtier de synthèse d'alarme vers le bureau de la Direction de la Maternelle ou de la Primaire</t>
  </si>
  <si>
    <t>Fourniture, pose et raccordement d'un tableau de signalisation d'alarmes techniques suivant descriptif, y compris l'alimentation de secours 1 H et le télétransmetteur</t>
  </si>
  <si>
    <t>Qté MOE</t>
  </si>
  <si>
    <t>Les alimentations de l'éclairage de sécurité de la zone concernée</t>
  </si>
  <si>
    <t>Les alimentations des équipements initialement issus du TD Loges</t>
  </si>
  <si>
    <t>Fourniture, pose et raccordement d'un poste de bureau depuis l'autocommutateur existant du Groupe Scolaire</t>
  </si>
  <si>
    <t>Fourniture, pose et raccordement des luminaires suivants :</t>
  </si>
  <si>
    <t>Luminaire plafonnier linéaire à LEDS en suspension (Type 1)</t>
  </si>
  <si>
    <t>Luminaire plafonnier linéaire à LEDS encastré (Type 2)</t>
  </si>
  <si>
    <t>Plafonnier industriel étanche à LEDS 5600 lumens IP 66 (Type 4)</t>
  </si>
  <si>
    <t>Applique tubulaire industrielle à LEDS (Type 5)</t>
  </si>
  <si>
    <t>Lanterne décorative à LEDS en suspension (Type 6)</t>
  </si>
  <si>
    <t>Downlight à LEDS 1800 lumens avec colerette décorative (Type 7)</t>
  </si>
  <si>
    <t>Mini downlight à LEDS 900 à 1300 lumens IP44 (Type 8)</t>
  </si>
  <si>
    <t>Spot intérieur encastré étanche à LEDS (Type 9)</t>
  </si>
  <si>
    <t>Spot intérieur encastré en faux-plafond à LEDS pour faisceau décoratif (Type 10)</t>
  </si>
  <si>
    <t>Spot extérieur étanche en applique à LEDS pour faisceau décoratif (Type 11)</t>
  </si>
  <si>
    <t>Spot extérieur étanche orientable à LEDS et encastré en sol (Type 12)</t>
  </si>
  <si>
    <t>Encastré 600 x 600 LED 4000 lumens sans gradation (Type 13)</t>
  </si>
  <si>
    <t>Fourniture, pose et raccordement de luminaires en drapeau pour l'éclairage de sécurité (évacuation)</t>
  </si>
  <si>
    <t>Fourniture, pose et raccordement de luminaires en saillie pour l'éclairage de sécurité (évacuation)</t>
  </si>
  <si>
    <t>Fourniture, pose et raccordement de luminaires étanches en saillie pour l'éclairage de sécurité (évacuation)</t>
  </si>
  <si>
    <t>Fourniture, pose et raccordement de détecteur de présence 300° suivant descriptif</t>
  </si>
  <si>
    <t>Fourniture, pose et raccordement de détecteur de présence 360° suivant descriptif</t>
  </si>
  <si>
    <t>Fourniture, pose et raccordement d'interrupteur simple ou va-et-vient encastré "Zones du Personnel ou publiques" suivant descriptif</t>
  </si>
  <si>
    <t>Fourniture, pose et raccordement de variateurs à poussoir encastré "Zones du Personnel ou publiques" suivant descriptif</t>
  </si>
  <si>
    <t>Fourniture, pose et raccordement d'un panneau de commande d'éclairage avec interrupteurs à clé suivant descriptif</t>
  </si>
  <si>
    <t>Fourniture, pose et raccordement d'un diffuseur sonore 90 dB suivant descriptif</t>
  </si>
  <si>
    <t>Fourniture, pose et raccordement de bouton poussoir lumineux encastré "Zones du Personnel ou publiques" suivant descriptif</t>
  </si>
  <si>
    <t>Dévoiement des alimentations existantes cheminant vers les zones des tiers, y compris toutes les sujétions de mise en œuvre et d'adaptation (fourreaux, boîtes de raccordement étanches, liaisons en câbles cuivre, …)</t>
  </si>
  <si>
    <t>Fourniture, pose et raccordement de prise triphasée 32 A + N + T encastrée "Zones du Personnel  ou publiques" suivant descriptif</t>
  </si>
  <si>
    <t>Fourniture, pose et raccordement d'une centrale d'alarme de type 2b suivant descriptif, y compris les AES, pour le CL Joliot Curie</t>
  </si>
  <si>
    <t>Fourniture, pose et raccordement d'une centrale d'alarme de type 2b suivant descriptif, y compris les AES, pour la salle de spectacle Sochon</t>
  </si>
  <si>
    <t>Spot décoratif à LEDS RGB (Type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</si>
</sst>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&quot; ens&quot;"/>
    <numFmt numFmtId="165" formatCode="#,##0&quot; €HT&quot;"/>
    <numFmt numFmtId="166" formatCode="#.#"/>
    <numFmt numFmtId="167" formatCode="#.#0"/>
    <numFmt numFmtId="168" formatCode="#,##0.00&quot; €HT&quot;"/>
    <numFmt numFmtId="169" formatCode="#,##0.00&quot; €&quot;"/>
    <numFmt numFmtId="170" formatCode="#,##0.00&quot; €TTC&quot;"/>
  </numFmts>
  <fonts count="23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6"/>
      <name val="Arial"/>
      <family val="2"/>
    </font>
    <font>
      <sz val="11"/>
      <name val="Times New Roman"/>
      <family val="1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i/>
      <sz val="10"/>
      <name val="Arial"/>
      <family val="2"/>
    </font>
    <font>
      <sz val="10"/>
      <name val="Times New Roman"/>
      <family val="1"/>
    </font>
    <font>
      <vertAlign val="superscript"/>
      <sz val="10"/>
      <name val="Times New Roman"/>
      <family val="1"/>
    </font>
    <font>
      <vertAlign val="superscript"/>
      <sz val="10"/>
      <name val="Arial"/>
      <family val="2"/>
    </font>
    <font>
      <i/>
      <u/>
      <sz val="10"/>
      <name val="Arial"/>
      <family val="2"/>
    </font>
    <font>
      <u/>
      <sz val="10"/>
      <name val="Arial"/>
      <family val="2"/>
    </font>
    <font>
      <b/>
      <sz val="10"/>
      <color theme="0"/>
      <name val="Arial"/>
      <family val="2"/>
    </font>
    <font>
      <b/>
      <sz val="12"/>
      <color rgb="FF0070C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u/>
      <sz val="10"/>
      <color rgb="FF0070C0"/>
      <name val="Arial"/>
      <family val="2"/>
    </font>
    <font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9"/>
      </patternFill>
    </fill>
    <fill>
      <patternFill patternType="solid">
        <fgColor theme="9" tint="0.39997558519241921"/>
        <bgColor indexed="9"/>
      </patternFill>
    </fill>
    <fill>
      <patternFill patternType="solid">
        <fgColor theme="7" tint="0.59999389629810485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8" tint="0.79998168889431442"/>
        <bgColor indexed="29"/>
      </patternFill>
    </fill>
    <fill>
      <patternFill patternType="solid">
        <fgColor theme="3" tint="0.79998168889431442"/>
        <bgColor indexed="29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2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6" fontId="3" fillId="0" borderId="9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166" fontId="3" fillId="0" borderId="11" xfId="0" applyNumberFormat="1" applyFont="1" applyBorder="1" applyAlignment="1">
      <alignment horizontal="center" vertical="center" wrapText="1"/>
    </xf>
    <xf numFmtId="166" fontId="3" fillId="0" borderId="12" xfId="0" applyNumberFormat="1" applyFont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0" borderId="0" xfId="0" applyFont="1"/>
    <xf numFmtId="166" fontId="8" fillId="0" borderId="10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6" fontId="3" fillId="0" borderId="25" xfId="0" applyNumberFormat="1" applyFont="1" applyBorder="1" applyAlignment="1">
      <alignment horizontal="center" vertical="center" wrapText="1"/>
    </xf>
    <xf numFmtId="49" fontId="1" fillId="0" borderId="24" xfId="0" applyNumberFormat="1" applyFont="1" applyBorder="1" applyAlignment="1">
      <alignment horizontal="center" vertical="center" wrapText="1"/>
    </xf>
    <xf numFmtId="3" fontId="2" fillId="0" borderId="24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vertical="center" wrapText="1"/>
    </xf>
    <xf numFmtId="3" fontId="3" fillId="2" borderId="14" xfId="0" applyNumberFormat="1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165" fontId="6" fillId="2" borderId="22" xfId="0" applyNumberFormat="1" applyFont="1" applyFill="1" applyBorder="1" applyAlignment="1">
      <alignment vertical="center" wrapText="1"/>
    </xf>
    <xf numFmtId="165" fontId="6" fillId="2" borderId="20" xfId="0" applyNumberFormat="1" applyFont="1" applyFill="1" applyBorder="1" applyAlignment="1">
      <alignment vertical="center" wrapText="1"/>
    </xf>
    <xf numFmtId="165" fontId="6" fillId="2" borderId="21" xfId="0" applyNumberFormat="1" applyFont="1" applyFill="1" applyBorder="1" applyAlignment="1">
      <alignment vertical="center" wrapText="1"/>
    </xf>
    <xf numFmtId="49" fontId="1" fillId="3" borderId="3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vertical="center" wrapText="1"/>
    </xf>
    <xf numFmtId="168" fontId="2" fillId="0" borderId="2" xfId="0" applyNumberFormat="1" applyFont="1" applyBorder="1" applyAlignment="1">
      <alignment vertical="center" wrapText="1"/>
    </xf>
    <xf numFmtId="3" fontId="10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166" fontId="8" fillId="0" borderId="12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9" fontId="1" fillId="4" borderId="31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vertical="center" wrapText="1"/>
    </xf>
    <xf numFmtId="3" fontId="3" fillId="5" borderId="14" xfId="0" applyNumberFormat="1" applyFont="1" applyFill="1" applyBorder="1" applyAlignment="1">
      <alignment vertical="center" wrapText="1"/>
    </xf>
    <xf numFmtId="0" fontId="3" fillId="5" borderId="15" xfId="0" applyFont="1" applyFill="1" applyBorder="1" applyAlignment="1">
      <alignment vertical="center" wrapText="1"/>
    </xf>
    <xf numFmtId="165" fontId="6" fillId="5" borderId="20" xfId="0" applyNumberFormat="1" applyFont="1" applyFill="1" applyBorder="1" applyAlignment="1">
      <alignment vertical="center" wrapText="1"/>
    </xf>
    <xf numFmtId="165" fontId="6" fillId="5" borderId="21" xfId="0" applyNumberFormat="1" applyFont="1" applyFill="1" applyBorder="1" applyAlignment="1">
      <alignment vertical="center" wrapText="1"/>
    </xf>
    <xf numFmtId="165" fontId="6" fillId="5" borderId="22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49" fontId="14" fillId="0" borderId="1" xfId="0" applyNumberFormat="1" applyFont="1" applyBorder="1" applyAlignment="1">
      <alignment horizontal="left" vertical="center" wrapText="1"/>
    </xf>
    <xf numFmtId="168" fontId="3" fillId="0" borderId="5" xfId="0" applyNumberFormat="1" applyFont="1" applyBorder="1" applyAlignment="1">
      <alignment horizontal="center" vertical="center" wrapText="1"/>
    </xf>
    <xf numFmtId="168" fontId="3" fillId="0" borderId="6" xfId="0" applyNumberFormat="1" applyFont="1" applyBorder="1" applyAlignment="1">
      <alignment horizontal="center" vertical="center" wrapText="1"/>
    </xf>
    <xf numFmtId="168" fontId="3" fillId="0" borderId="2" xfId="0" applyNumberFormat="1" applyFont="1" applyBorder="1" applyAlignment="1">
      <alignment vertical="center" wrapText="1"/>
    </xf>
    <xf numFmtId="168" fontId="3" fillId="2" borderId="15" xfId="0" applyNumberFormat="1" applyFont="1" applyFill="1" applyBorder="1" applyAlignment="1">
      <alignment vertical="center" wrapText="1"/>
    </xf>
    <xf numFmtId="168" fontId="3" fillId="2" borderId="16" xfId="0" applyNumberFormat="1" applyFont="1" applyFill="1" applyBorder="1" applyAlignment="1">
      <alignment vertical="center" wrapText="1"/>
    </xf>
    <xf numFmtId="168" fontId="2" fillId="0" borderId="17" xfId="0" applyNumberFormat="1" applyFont="1" applyBorder="1" applyAlignment="1">
      <alignment vertical="center" wrapText="1"/>
    </xf>
    <xf numFmtId="168" fontId="2" fillId="0" borderId="18" xfId="0" applyNumberFormat="1" applyFont="1" applyBorder="1" applyAlignment="1">
      <alignment vertical="center" wrapText="1"/>
    </xf>
    <xf numFmtId="168" fontId="3" fillId="0" borderId="18" xfId="0" applyNumberFormat="1" applyFont="1" applyBorder="1" applyAlignment="1">
      <alignment vertical="center" wrapText="1"/>
    </xf>
    <xf numFmtId="168" fontId="3" fillId="0" borderId="19" xfId="0" applyNumberFormat="1" applyFont="1" applyBorder="1" applyAlignment="1">
      <alignment vertical="center" wrapText="1"/>
    </xf>
    <xf numFmtId="168" fontId="2" fillId="0" borderId="19" xfId="0" applyNumberFormat="1" applyFont="1" applyBorder="1" applyAlignment="1">
      <alignment vertical="center" wrapText="1"/>
    </xf>
    <xf numFmtId="168" fontId="6" fillId="2" borderId="22" xfId="0" applyNumberFormat="1" applyFont="1" applyFill="1" applyBorder="1" applyAlignment="1">
      <alignment vertical="center" wrapText="1"/>
    </xf>
    <xf numFmtId="168" fontId="6" fillId="2" borderId="23" xfId="0" applyNumberFormat="1" applyFont="1" applyFill="1" applyBorder="1" applyAlignment="1">
      <alignment vertical="center" wrapText="1"/>
    </xf>
    <xf numFmtId="168" fontId="1" fillId="0" borderId="2" xfId="0" applyNumberFormat="1" applyFont="1" applyBorder="1" applyAlignment="1">
      <alignment vertical="center" wrapText="1"/>
    </xf>
    <xf numFmtId="168" fontId="2" fillId="0" borderId="3" xfId="0" applyNumberFormat="1" applyFont="1" applyBorder="1" applyAlignment="1">
      <alignment vertical="center" wrapText="1"/>
    </xf>
    <xf numFmtId="168" fontId="9" fillId="0" borderId="1" xfId="0" applyNumberFormat="1" applyFont="1" applyBorder="1" applyAlignment="1">
      <alignment vertical="center" wrapText="1"/>
    </xf>
    <xf numFmtId="168" fontId="9" fillId="0" borderId="2" xfId="0" applyNumberFormat="1" applyFont="1" applyBorder="1" applyAlignment="1">
      <alignment vertical="center" wrapText="1"/>
    </xf>
    <xf numFmtId="168" fontId="3" fillId="5" borderId="15" xfId="0" applyNumberFormat="1" applyFont="1" applyFill="1" applyBorder="1" applyAlignment="1">
      <alignment vertical="center" wrapText="1"/>
    </xf>
    <xf numFmtId="168" fontId="3" fillId="5" borderId="16" xfId="0" applyNumberFormat="1" applyFont="1" applyFill="1" applyBorder="1" applyAlignment="1">
      <alignment vertical="center" wrapText="1"/>
    </xf>
    <xf numFmtId="168" fontId="6" fillId="5" borderId="22" xfId="0" applyNumberFormat="1" applyFont="1" applyFill="1" applyBorder="1" applyAlignment="1">
      <alignment vertical="center" wrapText="1"/>
    </xf>
    <xf numFmtId="168" fontId="6" fillId="5" borderId="23" xfId="0" applyNumberFormat="1" applyFont="1" applyFill="1" applyBorder="1" applyAlignment="1">
      <alignment vertical="center" wrapText="1"/>
    </xf>
    <xf numFmtId="168" fontId="2" fillId="0" borderId="24" xfId="0" applyNumberFormat="1" applyFont="1" applyBorder="1" applyAlignment="1">
      <alignment vertical="center" wrapText="1"/>
    </xf>
    <xf numFmtId="168" fontId="2" fillId="0" borderId="4" xfId="0" applyNumberFormat="1" applyFont="1" applyBorder="1" applyAlignment="1">
      <alignment vertical="center" wrapText="1"/>
    </xf>
    <xf numFmtId="168" fontId="9" fillId="0" borderId="3" xfId="0" applyNumberFormat="1" applyFont="1" applyBorder="1" applyAlignment="1">
      <alignment vertical="center" wrapText="1"/>
    </xf>
    <xf numFmtId="168" fontId="9" fillId="0" borderId="4" xfId="0" applyNumberFormat="1" applyFont="1" applyBorder="1" applyAlignment="1">
      <alignment vertical="center" wrapText="1"/>
    </xf>
    <xf numFmtId="168" fontId="2" fillId="0" borderId="0" xfId="0" applyNumberFormat="1" applyFont="1" applyAlignment="1">
      <alignment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7" borderId="30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 indent="5"/>
    </xf>
    <xf numFmtId="49" fontId="16" fillId="8" borderId="0" xfId="0" applyNumberFormat="1" applyFont="1" applyFill="1" applyBorder="1" applyAlignment="1">
      <alignment vertical="center" wrapText="1"/>
    </xf>
    <xf numFmtId="49" fontId="3" fillId="9" borderId="0" xfId="0" applyNumberFormat="1" applyFont="1" applyFill="1" applyBorder="1" applyAlignment="1">
      <alignment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170" fontId="1" fillId="0" borderId="4" xfId="0" applyNumberFormat="1" applyFont="1" applyBorder="1" applyAlignment="1">
      <alignment horizontal="right" vertical="center" wrapText="1"/>
    </xf>
    <xf numFmtId="169" fontId="17" fillId="0" borderId="2" xfId="0" applyNumberFormat="1" applyFont="1" applyBorder="1" applyAlignment="1">
      <alignment horizontal="center" vertical="center" wrapText="1"/>
    </xf>
    <xf numFmtId="168" fontId="18" fillId="0" borderId="2" xfId="0" applyNumberFormat="1" applyFont="1" applyBorder="1" applyAlignment="1">
      <alignment vertical="center" wrapText="1"/>
    </xf>
    <xf numFmtId="169" fontId="18" fillId="0" borderId="2" xfId="0" applyNumberFormat="1" applyFont="1" applyBorder="1" applyAlignment="1">
      <alignment horizontal="center" vertical="center" wrapText="1"/>
    </xf>
    <xf numFmtId="170" fontId="1" fillId="0" borderId="2" xfId="0" applyNumberFormat="1" applyFont="1" applyBorder="1" applyAlignment="1">
      <alignment horizontal="right" vertical="center" wrapText="1"/>
    </xf>
    <xf numFmtId="170" fontId="18" fillId="0" borderId="2" xfId="0" applyNumberFormat="1" applyFont="1" applyBorder="1" applyAlignment="1">
      <alignment horizontal="right" vertical="center" wrapText="1"/>
    </xf>
    <xf numFmtId="49" fontId="19" fillId="10" borderId="30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Border="1" applyAlignment="1">
      <alignment vertical="center" wrapText="1"/>
    </xf>
    <xf numFmtId="168" fontId="8" fillId="0" borderId="2" xfId="0" applyNumberFormat="1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3" fontId="9" fillId="0" borderId="8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67" fontId="8" fillId="0" borderId="10" xfId="0" applyNumberFormat="1" applyFont="1" applyBorder="1" applyAlignment="1">
      <alignment horizontal="center" vertical="center" wrapText="1"/>
    </xf>
    <xf numFmtId="49" fontId="21" fillId="0" borderId="1" xfId="0" applyNumberFormat="1" applyFont="1" applyBorder="1" applyAlignment="1">
      <alignment horizontal="right" vertical="center" wrapText="1"/>
    </xf>
    <xf numFmtId="166" fontId="8" fillId="0" borderId="25" xfId="0" applyNumberFormat="1" applyFont="1" applyBorder="1" applyAlignment="1">
      <alignment horizontal="center" vertical="center" wrapText="1"/>
    </xf>
    <xf numFmtId="49" fontId="17" fillId="0" borderId="24" xfId="0" applyNumberFormat="1" applyFont="1" applyBorder="1" applyAlignment="1">
      <alignment horizontal="center" vertical="center" wrapText="1"/>
    </xf>
    <xf numFmtId="3" fontId="9" fillId="0" borderId="24" xfId="0" applyNumberFormat="1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168" fontId="9" fillId="0" borderId="24" xfId="0" applyNumberFormat="1" applyFont="1" applyBorder="1" applyAlignment="1">
      <alignment vertical="center" wrapText="1"/>
    </xf>
    <xf numFmtId="168" fontId="17" fillId="0" borderId="26" xfId="0" applyNumberFormat="1" applyFont="1" applyBorder="1" applyAlignment="1">
      <alignment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170" fontId="17" fillId="0" borderId="2" xfId="0" applyNumberFormat="1" applyFont="1" applyBorder="1" applyAlignment="1">
      <alignment horizontal="right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68" fontId="22" fillId="0" borderId="1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 wrapText="1"/>
    </xf>
    <xf numFmtId="49" fontId="4" fillId="0" borderId="8" xfId="0" applyNumberFormat="1" applyFont="1" applyBorder="1" applyAlignment="1">
      <alignment vertical="center" wrapText="1"/>
    </xf>
    <xf numFmtId="168" fontId="2" fillId="0" borderId="8" xfId="0" applyNumberFormat="1" applyFont="1" applyBorder="1" applyAlignment="1">
      <alignment horizontal="center" vertical="center" wrapText="1"/>
    </xf>
    <xf numFmtId="168" fontId="2" fillId="0" borderId="27" xfId="0" applyNumberFormat="1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168" fontId="3" fillId="0" borderId="28" xfId="0" applyNumberFormat="1" applyFont="1" applyBorder="1" applyAlignment="1">
      <alignment horizontal="center" vertical="center" wrapText="1"/>
    </xf>
    <xf numFmtId="168" fontId="3" fillId="0" borderId="29" xfId="0" applyNumberFormat="1" applyFont="1" applyBorder="1" applyAlignment="1">
      <alignment horizontal="center" vertical="center" wrapText="1"/>
    </xf>
    <xf numFmtId="49" fontId="5" fillId="11" borderId="0" xfId="0" applyNumberFormat="1" applyFont="1" applyFill="1" applyBorder="1" applyAlignment="1">
      <alignment horizontal="center" vertical="center" wrapText="1"/>
    </xf>
    <xf numFmtId="49" fontId="5" fillId="11" borderId="27" xfId="0" applyNumberFormat="1" applyFont="1" applyFill="1" applyBorder="1" applyAlignment="1">
      <alignment horizontal="center" vertical="center" wrapText="1"/>
    </xf>
    <xf numFmtId="49" fontId="5" fillId="12" borderId="0" xfId="0" applyNumberFormat="1" applyFont="1" applyFill="1" applyBorder="1" applyAlignment="1">
      <alignment horizontal="center" vertical="center" wrapText="1"/>
    </xf>
    <xf numFmtId="49" fontId="5" fillId="12" borderId="2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2"/>
  <sheetViews>
    <sheetView tabSelected="1" view="pageBreakPreview" topLeftCell="A256" zoomScale="85" zoomScaleNormal="100" zoomScaleSheetLayoutView="85" workbookViewId="0">
      <selection activeCell="E273" sqref="E273"/>
    </sheetView>
  </sheetViews>
  <sheetFormatPr baseColWidth="10" defaultRowHeight="12.75" x14ac:dyDescent="0.2"/>
  <cols>
    <col min="1" max="1" width="9.7109375" style="27" customWidth="1"/>
    <col min="2" max="2" width="77.5703125" style="2" customWidth="1"/>
    <col min="3" max="3" width="9.85546875" style="15" bestFit="1" customWidth="1"/>
    <col min="4" max="4" width="8.7109375" style="3" customWidth="1"/>
    <col min="5" max="5" width="14.85546875" style="90" customWidth="1"/>
    <col min="6" max="6" width="23.140625" style="90" bestFit="1" customWidth="1"/>
    <col min="7" max="16384" width="11.42578125" style="1"/>
  </cols>
  <sheetData>
    <row r="1" spans="1:6" ht="14.25" thickTop="1" thickBot="1" x14ac:dyDescent="0.25">
      <c r="A1" s="23" t="s">
        <v>6</v>
      </c>
      <c r="B1" s="10" t="s">
        <v>7</v>
      </c>
      <c r="C1" s="16" t="s">
        <v>172</v>
      </c>
      <c r="D1" s="11" t="s">
        <v>8</v>
      </c>
      <c r="E1" s="66" t="s">
        <v>11</v>
      </c>
      <c r="F1" s="67" t="s">
        <v>12</v>
      </c>
    </row>
    <row r="2" spans="1:6" ht="13.5" customHeight="1" thickTop="1" thickBot="1" x14ac:dyDescent="0.25">
      <c r="A2" s="24" t="s">
        <v>9</v>
      </c>
      <c r="B2" s="4"/>
      <c r="C2" s="46"/>
      <c r="D2" s="5"/>
      <c r="E2" s="48"/>
      <c r="F2" s="49"/>
    </row>
    <row r="3" spans="1:6" ht="25.5" customHeight="1" thickBot="1" x14ac:dyDescent="0.25">
      <c r="A3" s="25"/>
      <c r="B3" s="92" t="s">
        <v>13</v>
      </c>
      <c r="C3" s="17"/>
      <c r="D3" s="5"/>
      <c r="E3" s="48"/>
      <c r="F3" s="49"/>
    </row>
    <row r="4" spans="1:6" ht="12" customHeight="1" x14ac:dyDescent="0.2">
      <c r="A4" s="24"/>
      <c r="B4" s="4"/>
      <c r="C4" s="46"/>
      <c r="D4" s="5"/>
      <c r="E4" s="48"/>
      <c r="F4" s="49"/>
    </row>
    <row r="5" spans="1:6" x14ac:dyDescent="0.2">
      <c r="A5" s="28">
        <v>1.1000000000000001</v>
      </c>
      <c r="B5" s="7" t="s">
        <v>77</v>
      </c>
      <c r="C5" s="46"/>
      <c r="D5" s="5"/>
      <c r="E5" s="48"/>
      <c r="F5" s="49"/>
    </row>
    <row r="6" spans="1:6" ht="19.5" customHeight="1" x14ac:dyDescent="0.2">
      <c r="A6" s="28"/>
      <c r="B6" s="4" t="s">
        <v>76</v>
      </c>
      <c r="C6" s="21">
        <v>1</v>
      </c>
      <c r="D6" s="22" t="s">
        <v>10</v>
      </c>
      <c r="E6" s="48">
        <v>1460</v>
      </c>
      <c r="F6" s="49">
        <f>C6*E6</f>
        <v>1460</v>
      </c>
    </row>
    <row r="7" spans="1:6" ht="19.5" customHeight="1" x14ac:dyDescent="0.2">
      <c r="A7" s="24"/>
      <c r="B7" s="4" t="s">
        <v>78</v>
      </c>
      <c r="C7" s="21">
        <v>1</v>
      </c>
      <c r="D7" s="22" t="s">
        <v>10</v>
      </c>
      <c r="E7" s="48">
        <v>750</v>
      </c>
      <c r="F7" s="49">
        <f>C7*E7</f>
        <v>750</v>
      </c>
    </row>
    <row r="8" spans="1:6" ht="17.25" customHeight="1" x14ac:dyDescent="0.2">
      <c r="A8" s="28"/>
      <c r="B8" s="19" t="s">
        <v>0</v>
      </c>
      <c r="C8" s="46"/>
      <c r="D8" s="5"/>
      <c r="E8" s="48"/>
      <c r="F8" s="68">
        <f>SUM(F6:F7)</f>
        <v>2210</v>
      </c>
    </row>
    <row r="9" spans="1:6" x14ac:dyDescent="0.2">
      <c r="A9" s="24"/>
      <c r="B9" s="6"/>
      <c r="C9" s="46"/>
      <c r="D9" s="5"/>
      <c r="E9" s="48"/>
      <c r="F9" s="49"/>
    </row>
    <row r="10" spans="1:6" x14ac:dyDescent="0.2">
      <c r="A10" s="24">
        <v>3.1</v>
      </c>
      <c r="B10" s="7" t="s">
        <v>16</v>
      </c>
      <c r="C10" s="46"/>
      <c r="D10" s="5"/>
      <c r="E10" s="48"/>
      <c r="F10" s="49"/>
    </row>
    <row r="11" spans="1:6" ht="19.5" customHeight="1" x14ac:dyDescent="0.2">
      <c r="A11" s="24"/>
      <c r="B11" s="4" t="s">
        <v>79</v>
      </c>
      <c r="C11" s="21">
        <v>1</v>
      </c>
      <c r="D11" s="22" t="s">
        <v>10</v>
      </c>
      <c r="E11" s="48">
        <v>2150</v>
      </c>
      <c r="F11" s="49">
        <f>C11*E11</f>
        <v>2150</v>
      </c>
    </row>
    <row r="12" spans="1:6" ht="17.25" customHeight="1" x14ac:dyDescent="0.2">
      <c r="A12" s="28"/>
      <c r="B12" s="19" t="s">
        <v>0</v>
      </c>
      <c r="C12" s="46"/>
      <c r="D12" s="5"/>
      <c r="E12" s="48"/>
      <c r="F12" s="68">
        <f>SUM(F11:F11)</f>
        <v>2150</v>
      </c>
    </row>
    <row r="13" spans="1:6" x14ac:dyDescent="0.2">
      <c r="A13" s="24"/>
      <c r="B13" s="6"/>
      <c r="C13" s="46"/>
      <c r="D13" s="5"/>
      <c r="E13" s="48"/>
      <c r="F13" s="49"/>
    </row>
    <row r="14" spans="1:6" ht="18" customHeight="1" x14ac:dyDescent="0.2">
      <c r="A14" s="24">
        <v>3.2</v>
      </c>
      <c r="B14" s="7" t="s">
        <v>23</v>
      </c>
      <c r="C14" s="46"/>
      <c r="D14" s="5"/>
      <c r="E14" s="48"/>
      <c r="F14" s="49"/>
    </row>
    <row r="15" spans="1:6" ht="19.5" customHeight="1" x14ac:dyDescent="0.2">
      <c r="A15" s="24"/>
      <c r="B15" s="4" t="s">
        <v>24</v>
      </c>
      <c r="C15" s="21">
        <v>1</v>
      </c>
      <c r="D15" s="22" t="s">
        <v>10</v>
      </c>
      <c r="E15" s="48">
        <v>1445</v>
      </c>
      <c r="F15" s="49">
        <f>C15*E15</f>
        <v>1445</v>
      </c>
    </row>
    <row r="16" spans="1:6" ht="19.5" customHeight="1" x14ac:dyDescent="0.2">
      <c r="A16" s="24"/>
      <c r="B16" s="4" t="s">
        <v>25</v>
      </c>
      <c r="C16" s="21">
        <v>1</v>
      </c>
      <c r="D16" s="22" t="s">
        <v>10</v>
      </c>
      <c r="E16" s="48">
        <v>2075</v>
      </c>
      <c r="F16" s="49">
        <f>C16*E16</f>
        <v>2075</v>
      </c>
    </row>
    <row r="17" spans="1:6" ht="19.5" customHeight="1" x14ac:dyDescent="0.2">
      <c r="A17" s="24"/>
      <c r="B17" s="4" t="s">
        <v>80</v>
      </c>
      <c r="C17" s="21">
        <v>1</v>
      </c>
      <c r="D17" s="22" t="s">
        <v>10</v>
      </c>
      <c r="E17" s="48">
        <v>920</v>
      </c>
      <c r="F17" s="49">
        <f>C17*E17</f>
        <v>920</v>
      </c>
    </row>
    <row r="18" spans="1:6" ht="17.25" customHeight="1" x14ac:dyDescent="0.2">
      <c r="A18" s="28"/>
      <c r="B18" s="19" t="s">
        <v>0</v>
      </c>
      <c r="C18" s="46"/>
      <c r="D18" s="5"/>
      <c r="E18" s="48"/>
      <c r="F18" s="68">
        <f>SUM(F15:F17)</f>
        <v>4440</v>
      </c>
    </row>
    <row r="19" spans="1:6" ht="15" x14ac:dyDescent="0.25">
      <c r="A19" s="24"/>
      <c r="B19" s="30"/>
      <c r="C19" s="46"/>
      <c r="D19" s="5"/>
      <c r="E19" s="48"/>
      <c r="F19" s="49"/>
    </row>
    <row r="20" spans="1:6" x14ac:dyDescent="0.2">
      <c r="A20" s="24">
        <v>3.3</v>
      </c>
      <c r="B20" s="7" t="s">
        <v>17</v>
      </c>
      <c r="C20" s="46"/>
      <c r="D20" s="5"/>
      <c r="E20" s="48"/>
      <c r="F20" s="49"/>
    </row>
    <row r="21" spans="1:6" ht="19.5" customHeight="1" x14ac:dyDescent="0.2">
      <c r="A21" s="24"/>
      <c r="B21" s="4" t="s">
        <v>81</v>
      </c>
      <c r="C21" s="21">
        <v>1</v>
      </c>
      <c r="D21" s="22" t="s">
        <v>10</v>
      </c>
      <c r="E21" s="48">
        <v>320</v>
      </c>
      <c r="F21" s="49">
        <f>C21*E21</f>
        <v>320</v>
      </c>
    </row>
    <row r="22" spans="1:6" ht="19.5" customHeight="1" x14ac:dyDescent="0.2">
      <c r="A22" s="24"/>
      <c r="B22" s="4" t="s">
        <v>19</v>
      </c>
      <c r="C22" s="21">
        <v>1</v>
      </c>
      <c r="D22" s="22" t="s">
        <v>10</v>
      </c>
      <c r="E22" s="48">
        <v>1470</v>
      </c>
      <c r="F22" s="49">
        <f>C22*E22</f>
        <v>1470</v>
      </c>
    </row>
    <row r="23" spans="1:6" ht="30.75" customHeight="1" x14ac:dyDescent="0.2">
      <c r="A23" s="24"/>
      <c r="B23" s="4" t="s">
        <v>82</v>
      </c>
      <c r="C23" s="21">
        <v>1</v>
      </c>
      <c r="D23" s="22" t="s">
        <v>10</v>
      </c>
      <c r="E23" s="48">
        <v>4050</v>
      </c>
      <c r="F23" s="49">
        <f>C23*E23</f>
        <v>4050</v>
      </c>
    </row>
    <row r="24" spans="1:6" ht="24" customHeight="1" x14ac:dyDescent="0.2">
      <c r="A24" s="24"/>
      <c r="B24" s="4" t="s">
        <v>20</v>
      </c>
      <c r="C24" s="21">
        <v>1</v>
      </c>
      <c r="D24" s="22" t="s">
        <v>10</v>
      </c>
      <c r="E24" s="127" t="s">
        <v>21</v>
      </c>
      <c r="F24" s="128"/>
    </row>
    <row r="25" spans="1:6" ht="19.5" customHeight="1" x14ac:dyDescent="0.2">
      <c r="A25" s="24"/>
      <c r="B25" s="4" t="s">
        <v>22</v>
      </c>
      <c r="C25" s="21">
        <v>1</v>
      </c>
      <c r="D25" s="22" t="s">
        <v>10</v>
      </c>
      <c r="E25" s="48">
        <v>420</v>
      </c>
      <c r="F25" s="49">
        <f>C25*E25</f>
        <v>420</v>
      </c>
    </row>
    <row r="26" spans="1:6" ht="17.25" customHeight="1" x14ac:dyDescent="0.2">
      <c r="A26" s="28"/>
      <c r="B26" s="19" t="s">
        <v>0</v>
      </c>
      <c r="C26" s="46"/>
      <c r="D26" s="5"/>
      <c r="E26" s="48"/>
      <c r="F26" s="68">
        <f>SUM(F21:F25)</f>
        <v>6260</v>
      </c>
    </row>
    <row r="27" spans="1:6" x14ac:dyDescent="0.2">
      <c r="A27" s="24"/>
      <c r="B27" s="6"/>
      <c r="C27" s="46"/>
      <c r="D27" s="5"/>
      <c r="E27" s="48"/>
      <c r="F27" s="49"/>
    </row>
    <row r="28" spans="1:6" ht="18" customHeight="1" x14ac:dyDescent="0.2">
      <c r="A28" s="24">
        <v>3.4</v>
      </c>
      <c r="B28" s="7" t="s">
        <v>83</v>
      </c>
      <c r="C28" s="46"/>
      <c r="D28" s="5"/>
      <c r="E28" s="48"/>
      <c r="F28" s="49"/>
    </row>
    <row r="29" spans="1:6" ht="41.25" customHeight="1" x14ac:dyDescent="0.2">
      <c r="A29" s="24"/>
      <c r="B29" s="4" t="s">
        <v>84</v>
      </c>
      <c r="C29" s="21">
        <v>1</v>
      </c>
      <c r="D29" s="22" t="s">
        <v>10</v>
      </c>
      <c r="E29" s="48">
        <v>1370</v>
      </c>
      <c r="F29" s="49">
        <f>C29*E29</f>
        <v>1370</v>
      </c>
    </row>
    <row r="30" spans="1:6" ht="41.25" customHeight="1" x14ac:dyDescent="0.2">
      <c r="A30" s="24"/>
      <c r="B30" s="4" t="s">
        <v>85</v>
      </c>
      <c r="C30" s="21">
        <v>1</v>
      </c>
      <c r="D30" s="22" t="s">
        <v>10</v>
      </c>
      <c r="E30" s="48">
        <v>5780</v>
      </c>
      <c r="F30" s="49">
        <f>C30*E30</f>
        <v>5780</v>
      </c>
    </row>
    <row r="31" spans="1:6" ht="17.25" customHeight="1" x14ac:dyDescent="0.2">
      <c r="A31" s="28"/>
      <c r="B31" s="19" t="s">
        <v>0</v>
      </c>
      <c r="C31" s="46"/>
      <c r="D31" s="5"/>
      <c r="E31" s="48"/>
      <c r="F31" s="68">
        <f>SUM(F29:F30)</f>
        <v>7150</v>
      </c>
    </row>
    <row r="32" spans="1:6" ht="15" x14ac:dyDescent="0.25">
      <c r="A32" s="24"/>
      <c r="B32" s="30"/>
      <c r="C32" s="46"/>
      <c r="D32" s="5"/>
      <c r="E32" s="48"/>
      <c r="F32" s="49"/>
    </row>
    <row r="33" spans="1:6" ht="18" customHeight="1" x14ac:dyDescent="0.2">
      <c r="A33" s="24">
        <v>3.5</v>
      </c>
      <c r="B33" s="7" t="s">
        <v>39</v>
      </c>
      <c r="C33" s="46"/>
      <c r="D33" s="5"/>
      <c r="E33" s="48"/>
      <c r="F33" s="49"/>
    </row>
    <row r="34" spans="1:6" ht="33.75" customHeight="1" x14ac:dyDescent="0.2">
      <c r="A34" s="28"/>
      <c r="B34" s="4" t="s">
        <v>86</v>
      </c>
      <c r="C34" s="46">
        <v>1</v>
      </c>
      <c r="D34" s="5" t="s">
        <v>10</v>
      </c>
      <c r="E34" s="48">
        <v>980</v>
      </c>
      <c r="F34" s="49">
        <f>C34*E34</f>
        <v>980</v>
      </c>
    </row>
    <row r="35" spans="1:6" ht="17.25" customHeight="1" x14ac:dyDescent="0.2">
      <c r="A35" s="28"/>
      <c r="B35" s="19" t="s">
        <v>0</v>
      </c>
      <c r="C35" s="46"/>
      <c r="D35" s="5"/>
      <c r="E35" s="48"/>
      <c r="F35" s="68">
        <f>SUM(F34:F34)</f>
        <v>980</v>
      </c>
    </row>
    <row r="36" spans="1:6" ht="15" x14ac:dyDescent="0.25">
      <c r="A36" s="24"/>
      <c r="B36" s="30"/>
      <c r="C36" s="46"/>
      <c r="D36" s="5"/>
      <c r="E36" s="48"/>
      <c r="F36" s="49"/>
    </row>
    <row r="37" spans="1:6" ht="18" customHeight="1" x14ac:dyDescent="0.2">
      <c r="A37" s="24">
        <v>3.6</v>
      </c>
      <c r="B37" s="7" t="s">
        <v>35</v>
      </c>
      <c r="C37" s="46"/>
      <c r="D37" s="5"/>
      <c r="E37" s="48"/>
      <c r="F37" s="49"/>
    </row>
    <row r="38" spans="1:6" ht="33" customHeight="1" x14ac:dyDescent="0.2">
      <c r="A38" s="24"/>
      <c r="B38" s="4" t="s">
        <v>87</v>
      </c>
      <c r="C38" s="21">
        <v>1</v>
      </c>
      <c r="D38" s="22" t="s">
        <v>10</v>
      </c>
      <c r="E38" s="48">
        <v>1450</v>
      </c>
      <c r="F38" s="49">
        <f>C38*E38</f>
        <v>1450</v>
      </c>
    </row>
    <row r="39" spans="1:6" ht="33" customHeight="1" x14ac:dyDescent="0.2">
      <c r="A39" s="24"/>
      <c r="B39" s="4" t="s">
        <v>88</v>
      </c>
      <c r="C39" s="21">
        <v>1</v>
      </c>
      <c r="D39" s="22" t="s">
        <v>10</v>
      </c>
      <c r="E39" s="48">
        <v>1250</v>
      </c>
      <c r="F39" s="49">
        <f>C39*E39</f>
        <v>1250</v>
      </c>
    </row>
    <row r="40" spans="1:6" ht="17.25" customHeight="1" x14ac:dyDescent="0.2">
      <c r="A40" s="28"/>
      <c r="B40" s="19" t="s">
        <v>0</v>
      </c>
      <c r="C40" s="46"/>
      <c r="D40" s="5"/>
      <c r="E40" s="48"/>
      <c r="F40" s="68">
        <f>SUM(F38:F39)</f>
        <v>2700</v>
      </c>
    </row>
    <row r="41" spans="1:6" x14ac:dyDescent="0.2">
      <c r="A41" s="24"/>
      <c r="B41" s="6"/>
      <c r="C41" s="46"/>
      <c r="D41" s="5"/>
      <c r="E41" s="48"/>
      <c r="F41" s="49"/>
    </row>
    <row r="42" spans="1:6" ht="18" customHeight="1" x14ac:dyDescent="0.2">
      <c r="A42" s="24">
        <v>3.7</v>
      </c>
      <c r="B42" s="7" t="s">
        <v>89</v>
      </c>
      <c r="C42" s="46"/>
      <c r="D42" s="5"/>
      <c r="E42" s="48"/>
      <c r="F42" s="49"/>
    </row>
    <row r="43" spans="1:6" ht="19.5" customHeight="1" x14ac:dyDescent="0.2">
      <c r="A43" s="24"/>
      <c r="B43" s="4" t="s">
        <v>90</v>
      </c>
      <c r="C43" s="21">
        <v>1</v>
      </c>
      <c r="D43" s="22" t="s">
        <v>10</v>
      </c>
      <c r="E43" s="48">
        <v>11280</v>
      </c>
      <c r="F43" s="49">
        <f>C43*E43</f>
        <v>11280</v>
      </c>
    </row>
    <row r="44" spans="1:6" ht="17.25" customHeight="1" x14ac:dyDescent="0.2">
      <c r="A44" s="28"/>
      <c r="B44" s="19" t="s">
        <v>0</v>
      </c>
      <c r="C44" s="46"/>
      <c r="D44" s="5"/>
      <c r="E44" s="48"/>
      <c r="F44" s="68">
        <f>SUM(F43:F43)</f>
        <v>11280</v>
      </c>
    </row>
    <row r="45" spans="1:6" x14ac:dyDescent="0.2">
      <c r="A45" s="24"/>
      <c r="B45" s="6"/>
      <c r="C45" s="46"/>
      <c r="D45" s="5"/>
      <c r="E45" s="48"/>
      <c r="F45" s="49"/>
    </row>
    <row r="46" spans="1:6" x14ac:dyDescent="0.2">
      <c r="A46" s="24"/>
      <c r="B46" s="6"/>
      <c r="C46" s="46"/>
      <c r="D46" s="5"/>
      <c r="E46" s="48"/>
      <c r="F46" s="49"/>
    </row>
    <row r="47" spans="1:6" ht="18" customHeight="1" x14ac:dyDescent="0.2">
      <c r="A47" s="24">
        <v>3.8</v>
      </c>
      <c r="B47" s="7" t="s">
        <v>36</v>
      </c>
      <c r="C47" s="46"/>
      <c r="D47" s="5"/>
      <c r="E47" s="48"/>
      <c r="F47" s="49"/>
    </row>
    <row r="48" spans="1:6" ht="27" customHeight="1" x14ac:dyDescent="0.2">
      <c r="A48" s="24"/>
      <c r="B48" s="4" t="s">
        <v>91</v>
      </c>
      <c r="C48" s="21">
        <v>1</v>
      </c>
      <c r="D48" s="22" t="s">
        <v>10</v>
      </c>
      <c r="E48" s="48">
        <v>3690</v>
      </c>
      <c r="F48" s="49">
        <f>C48*E48</f>
        <v>3690</v>
      </c>
    </row>
    <row r="49" spans="1:6" ht="27" customHeight="1" x14ac:dyDescent="0.2">
      <c r="A49" s="24"/>
      <c r="B49" s="4" t="s">
        <v>92</v>
      </c>
      <c r="C49" s="21">
        <v>1</v>
      </c>
      <c r="D49" s="22" t="s">
        <v>10</v>
      </c>
      <c r="E49" s="48">
        <v>5780</v>
      </c>
      <c r="F49" s="49">
        <f>C49*E49</f>
        <v>5780</v>
      </c>
    </row>
    <row r="50" spans="1:6" ht="27" customHeight="1" x14ac:dyDescent="0.2">
      <c r="A50" s="24"/>
      <c r="B50" s="4" t="s">
        <v>93</v>
      </c>
      <c r="C50" s="21">
        <v>1</v>
      </c>
      <c r="D50" s="22" t="s">
        <v>10</v>
      </c>
      <c r="E50" s="48">
        <v>2950</v>
      </c>
      <c r="F50" s="49">
        <f t="shared" ref="F50:F51" si="0">C50*E50</f>
        <v>2950</v>
      </c>
    </row>
    <row r="51" spans="1:6" ht="27" customHeight="1" x14ac:dyDescent="0.2">
      <c r="A51" s="24"/>
      <c r="B51" s="4" t="s">
        <v>94</v>
      </c>
      <c r="C51" s="21">
        <v>1</v>
      </c>
      <c r="D51" s="22" t="s">
        <v>10</v>
      </c>
      <c r="E51" s="48">
        <v>3860</v>
      </c>
      <c r="F51" s="49">
        <f t="shared" si="0"/>
        <v>3860</v>
      </c>
    </row>
    <row r="52" spans="1:6" ht="27" customHeight="1" x14ac:dyDescent="0.2">
      <c r="A52" s="24"/>
      <c r="B52" s="4" t="s">
        <v>95</v>
      </c>
      <c r="C52" s="21">
        <v>1</v>
      </c>
      <c r="D52" s="22" t="s">
        <v>10</v>
      </c>
      <c r="E52" s="48">
        <v>3860</v>
      </c>
      <c r="F52" s="49">
        <f t="shared" ref="F52" si="1">C52*E52</f>
        <v>3860</v>
      </c>
    </row>
    <row r="53" spans="1:6" ht="27" customHeight="1" x14ac:dyDescent="0.2">
      <c r="A53" s="24"/>
      <c r="B53" s="4" t="s">
        <v>96</v>
      </c>
      <c r="C53" s="21">
        <v>1</v>
      </c>
      <c r="D53" s="22" t="s">
        <v>10</v>
      </c>
      <c r="E53" s="48">
        <v>3860</v>
      </c>
      <c r="F53" s="49">
        <f t="shared" ref="F53:F54" si="2">C53*E53</f>
        <v>3860</v>
      </c>
    </row>
    <row r="54" spans="1:6" ht="27" customHeight="1" x14ac:dyDescent="0.2">
      <c r="A54" s="24"/>
      <c r="B54" s="4" t="s">
        <v>97</v>
      </c>
      <c r="C54" s="21">
        <v>1</v>
      </c>
      <c r="D54" s="22" t="s">
        <v>10</v>
      </c>
      <c r="E54" s="48">
        <v>3250</v>
      </c>
      <c r="F54" s="49">
        <f t="shared" si="2"/>
        <v>3250</v>
      </c>
    </row>
    <row r="55" spans="1:6" ht="17.25" customHeight="1" x14ac:dyDescent="0.2">
      <c r="A55" s="28"/>
      <c r="B55" s="19" t="s">
        <v>0</v>
      </c>
      <c r="C55" s="46"/>
      <c r="D55" s="5"/>
      <c r="E55" s="48"/>
      <c r="F55" s="68">
        <f>SUM(F48:F54)</f>
        <v>27250</v>
      </c>
    </row>
    <row r="56" spans="1:6" x14ac:dyDescent="0.2">
      <c r="A56" s="28"/>
      <c r="B56" s="6"/>
      <c r="C56" s="46"/>
      <c r="D56" s="5"/>
      <c r="E56" s="48"/>
      <c r="F56" s="49"/>
    </row>
    <row r="57" spans="1:6" x14ac:dyDescent="0.2">
      <c r="A57" s="24">
        <v>3.9</v>
      </c>
      <c r="B57" s="7" t="s">
        <v>18</v>
      </c>
      <c r="C57" s="46"/>
      <c r="D57" s="5"/>
      <c r="E57" s="48"/>
      <c r="F57" s="49"/>
    </row>
    <row r="58" spans="1:6" ht="41.25" customHeight="1" x14ac:dyDescent="0.2">
      <c r="A58" s="24"/>
      <c r="B58" s="4" t="s">
        <v>199</v>
      </c>
      <c r="C58" s="21">
        <v>1</v>
      </c>
      <c r="D58" s="22" t="s">
        <v>10</v>
      </c>
      <c r="E58" s="48">
        <v>3750</v>
      </c>
      <c r="F58" s="49">
        <f t="shared" ref="F58:F65" si="3">C58*E58</f>
        <v>3750</v>
      </c>
    </row>
    <row r="59" spans="1:6" ht="30" customHeight="1" x14ac:dyDescent="0.2">
      <c r="A59" s="24"/>
      <c r="B59" s="4" t="s">
        <v>40</v>
      </c>
      <c r="C59" s="21">
        <v>1</v>
      </c>
      <c r="D59" s="22" t="s">
        <v>10</v>
      </c>
      <c r="E59" s="48">
        <v>2362.5</v>
      </c>
      <c r="F59" s="49">
        <f t="shared" si="3"/>
        <v>2362.5</v>
      </c>
    </row>
    <row r="60" spans="1:6" ht="30" customHeight="1" x14ac:dyDescent="0.2">
      <c r="A60" s="24"/>
      <c r="B60" s="4" t="s">
        <v>45</v>
      </c>
      <c r="C60" s="21">
        <v>1</v>
      </c>
      <c r="D60" s="22" t="s">
        <v>10</v>
      </c>
      <c r="E60" s="48">
        <v>345</v>
      </c>
      <c r="F60" s="49">
        <f t="shared" si="3"/>
        <v>345</v>
      </c>
    </row>
    <row r="61" spans="1:6" ht="30" customHeight="1" x14ac:dyDescent="0.2">
      <c r="A61" s="24"/>
      <c r="B61" s="4" t="s">
        <v>41</v>
      </c>
      <c r="C61" s="21">
        <v>1</v>
      </c>
      <c r="D61" s="22" t="s">
        <v>10</v>
      </c>
      <c r="E61" s="48">
        <v>3750</v>
      </c>
      <c r="F61" s="49">
        <f t="shared" si="3"/>
        <v>3750</v>
      </c>
    </row>
    <row r="62" spans="1:6" ht="30" customHeight="1" x14ac:dyDescent="0.2">
      <c r="A62" s="24"/>
      <c r="B62" s="4" t="s">
        <v>42</v>
      </c>
      <c r="C62" s="21">
        <v>1</v>
      </c>
      <c r="D62" s="22" t="s">
        <v>10</v>
      </c>
      <c r="E62" s="48">
        <v>5000</v>
      </c>
      <c r="F62" s="49">
        <f t="shared" si="3"/>
        <v>5000</v>
      </c>
    </row>
    <row r="63" spans="1:6" ht="30" customHeight="1" x14ac:dyDescent="0.2">
      <c r="A63" s="24"/>
      <c r="B63" s="4" t="s">
        <v>43</v>
      </c>
      <c r="C63" s="21">
        <v>1</v>
      </c>
      <c r="D63" s="22" t="s">
        <v>10</v>
      </c>
      <c r="E63" s="48">
        <v>5250</v>
      </c>
      <c r="F63" s="49">
        <f t="shared" si="3"/>
        <v>5250</v>
      </c>
    </row>
    <row r="64" spans="1:6" ht="30" customHeight="1" x14ac:dyDescent="0.2">
      <c r="A64" s="24"/>
      <c r="B64" s="4" t="s">
        <v>46</v>
      </c>
      <c r="C64" s="21">
        <v>1</v>
      </c>
      <c r="D64" s="22" t="s">
        <v>10</v>
      </c>
      <c r="E64" s="48">
        <v>3900</v>
      </c>
      <c r="F64" s="49">
        <f t="shared" si="3"/>
        <v>3900</v>
      </c>
    </row>
    <row r="65" spans="1:6" ht="30" customHeight="1" x14ac:dyDescent="0.2">
      <c r="A65" s="24"/>
      <c r="B65" s="4" t="s">
        <v>47</v>
      </c>
      <c r="C65" s="21">
        <v>1</v>
      </c>
      <c r="D65" s="22" t="s">
        <v>10</v>
      </c>
      <c r="E65" s="48">
        <v>5025</v>
      </c>
      <c r="F65" s="49">
        <f t="shared" si="3"/>
        <v>5025</v>
      </c>
    </row>
    <row r="66" spans="1:6" ht="12" customHeight="1" x14ac:dyDescent="0.2">
      <c r="A66" s="24"/>
      <c r="B66" s="6"/>
      <c r="C66" s="50"/>
      <c r="D66" s="22"/>
      <c r="E66" s="48"/>
      <c r="F66" s="49"/>
    </row>
    <row r="67" spans="1:6" ht="17.25" customHeight="1" x14ac:dyDescent="0.2">
      <c r="A67" s="24"/>
      <c r="B67" s="95" t="s">
        <v>109</v>
      </c>
      <c r="C67" s="50"/>
      <c r="D67" s="22"/>
      <c r="E67" s="48"/>
      <c r="F67" s="49"/>
    </row>
    <row r="68" spans="1:6" ht="12" customHeight="1" x14ac:dyDescent="0.2">
      <c r="A68" s="24"/>
      <c r="B68" s="51" t="s">
        <v>98</v>
      </c>
      <c r="C68" s="50"/>
      <c r="D68" s="22"/>
      <c r="E68" s="48"/>
      <c r="F68" s="49"/>
    </row>
    <row r="69" spans="1:6" ht="18" customHeight="1" x14ac:dyDescent="0.2">
      <c r="A69" s="24"/>
      <c r="B69" s="93" t="s">
        <v>44</v>
      </c>
      <c r="C69" s="50"/>
      <c r="D69" s="22"/>
      <c r="E69" s="48"/>
      <c r="F69" s="49"/>
    </row>
    <row r="70" spans="1:6" ht="39.75" customHeight="1" x14ac:dyDescent="0.2">
      <c r="A70" s="24"/>
      <c r="B70" s="94" t="s">
        <v>99</v>
      </c>
      <c r="C70" s="21">
        <v>1</v>
      </c>
      <c r="D70" s="22" t="s">
        <v>10</v>
      </c>
      <c r="E70" s="139" t="s">
        <v>70</v>
      </c>
      <c r="F70" s="140"/>
    </row>
    <row r="71" spans="1:6" ht="12" customHeight="1" x14ac:dyDescent="0.2">
      <c r="A71" s="24"/>
      <c r="B71" s="6"/>
      <c r="C71" s="50"/>
      <c r="D71" s="22"/>
      <c r="E71" s="48"/>
      <c r="F71" s="49"/>
    </row>
    <row r="72" spans="1:6" x14ac:dyDescent="0.2">
      <c r="A72" s="24"/>
      <c r="B72" s="51" t="s">
        <v>102</v>
      </c>
      <c r="C72" s="21"/>
      <c r="D72" s="22"/>
      <c r="E72" s="48"/>
      <c r="F72" s="49"/>
    </row>
    <row r="73" spans="1:6" ht="18" customHeight="1" x14ac:dyDescent="0.2">
      <c r="A73" s="24"/>
      <c r="B73" s="93" t="s">
        <v>44</v>
      </c>
      <c r="C73" s="21"/>
      <c r="D73" s="22"/>
      <c r="E73" s="48"/>
      <c r="F73" s="49"/>
    </row>
    <row r="74" spans="1:6" ht="21.75" customHeight="1" x14ac:dyDescent="0.2">
      <c r="A74" s="24"/>
      <c r="B74" s="94" t="s">
        <v>106</v>
      </c>
      <c r="C74" s="21">
        <v>1</v>
      </c>
      <c r="D74" s="22" t="s">
        <v>10</v>
      </c>
      <c r="E74" s="48">
        <v>970</v>
      </c>
      <c r="F74" s="49">
        <f t="shared" ref="F74:F75" si="4">C74*E74</f>
        <v>970</v>
      </c>
    </row>
    <row r="75" spans="1:6" ht="21.75" customHeight="1" x14ac:dyDescent="0.2">
      <c r="A75" s="24"/>
      <c r="B75" s="94" t="s">
        <v>173</v>
      </c>
      <c r="C75" s="21">
        <v>1</v>
      </c>
      <c r="D75" s="22" t="s">
        <v>10</v>
      </c>
      <c r="E75" s="48">
        <v>360</v>
      </c>
      <c r="F75" s="49">
        <f t="shared" si="4"/>
        <v>360</v>
      </c>
    </row>
    <row r="76" spans="1:6" ht="21.75" customHeight="1" x14ac:dyDescent="0.2">
      <c r="A76" s="24"/>
      <c r="B76" s="94" t="s">
        <v>103</v>
      </c>
      <c r="C76" s="21">
        <v>1</v>
      </c>
      <c r="D76" s="22" t="s">
        <v>10</v>
      </c>
      <c r="E76" s="48">
        <v>160</v>
      </c>
      <c r="F76" s="49">
        <f t="shared" ref="F76" si="5">C76*E76</f>
        <v>160</v>
      </c>
    </row>
    <row r="77" spans="1:6" ht="21.75" customHeight="1" x14ac:dyDescent="0.2">
      <c r="A77" s="24"/>
      <c r="B77" s="94" t="s">
        <v>104</v>
      </c>
      <c r="C77" s="21">
        <v>1</v>
      </c>
      <c r="D77" s="22" t="s">
        <v>10</v>
      </c>
      <c r="E77" s="48">
        <v>130</v>
      </c>
      <c r="F77" s="49">
        <f t="shared" ref="F77:F78" si="6">C77*E77</f>
        <v>130</v>
      </c>
    </row>
    <row r="78" spans="1:6" ht="21.75" customHeight="1" x14ac:dyDescent="0.2">
      <c r="A78" s="24"/>
      <c r="B78" s="94" t="s">
        <v>174</v>
      </c>
      <c r="C78" s="21">
        <v>1</v>
      </c>
      <c r="D78" s="22" t="s">
        <v>10</v>
      </c>
      <c r="E78" s="48">
        <v>320</v>
      </c>
      <c r="F78" s="49">
        <f t="shared" si="6"/>
        <v>320</v>
      </c>
    </row>
    <row r="79" spans="1:6" ht="21.75" customHeight="1" x14ac:dyDescent="0.2">
      <c r="A79" s="24"/>
      <c r="B79" s="94" t="s">
        <v>105</v>
      </c>
      <c r="C79" s="21">
        <v>1</v>
      </c>
      <c r="D79" s="22" t="s">
        <v>10</v>
      </c>
      <c r="E79" s="48">
        <v>1170</v>
      </c>
      <c r="F79" s="49">
        <f t="shared" ref="F79" si="7">C79*E79</f>
        <v>1170</v>
      </c>
    </row>
    <row r="80" spans="1:6" x14ac:dyDescent="0.2">
      <c r="A80" s="24"/>
      <c r="B80" s="94"/>
      <c r="C80" s="21"/>
      <c r="D80" s="22"/>
      <c r="E80" s="48"/>
      <c r="F80" s="49"/>
    </row>
    <row r="81" spans="1:6" x14ac:dyDescent="0.2">
      <c r="A81" s="24"/>
      <c r="B81" s="51" t="s">
        <v>107</v>
      </c>
      <c r="C81" s="21"/>
      <c r="D81" s="22"/>
      <c r="E81" s="48"/>
      <c r="F81" s="49"/>
    </row>
    <row r="82" spans="1:6" ht="18" customHeight="1" x14ac:dyDescent="0.2">
      <c r="A82" s="24"/>
      <c r="B82" s="93" t="s">
        <v>44</v>
      </c>
      <c r="C82" s="21"/>
      <c r="D82" s="22"/>
      <c r="E82" s="48"/>
      <c r="F82" s="49"/>
    </row>
    <row r="83" spans="1:6" ht="21.75" customHeight="1" x14ac:dyDescent="0.2">
      <c r="A83" s="24"/>
      <c r="B83" s="94" t="s">
        <v>108</v>
      </c>
      <c r="C83" s="21">
        <v>1</v>
      </c>
      <c r="D83" s="22" t="s">
        <v>10</v>
      </c>
      <c r="E83" s="48">
        <v>860</v>
      </c>
      <c r="F83" s="49">
        <f t="shared" ref="F83" si="8">C83*E83</f>
        <v>860</v>
      </c>
    </row>
    <row r="84" spans="1:6" ht="12" customHeight="1" x14ac:dyDescent="0.2">
      <c r="A84" s="24"/>
      <c r="B84" s="6"/>
      <c r="C84" s="21"/>
      <c r="D84" s="22"/>
      <c r="E84" s="48"/>
      <c r="F84" s="49"/>
    </row>
    <row r="85" spans="1:6" ht="17.25" customHeight="1" x14ac:dyDescent="0.2">
      <c r="A85" s="24"/>
      <c r="B85" s="96" t="s">
        <v>110</v>
      </c>
      <c r="C85" s="50"/>
      <c r="D85" s="22"/>
      <c r="E85" s="48"/>
      <c r="F85" s="49"/>
    </row>
    <row r="86" spans="1:6" ht="12" customHeight="1" x14ac:dyDescent="0.2">
      <c r="A86" s="24"/>
      <c r="B86" s="51" t="s">
        <v>101</v>
      </c>
      <c r="C86" s="50"/>
      <c r="D86" s="22"/>
      <c r="E86" s="48"/>
      <c r="F86" s="49"/>
    </row>
    <row r="87" spans="1:6" ht="18" customHeight="1" x14ac:dyDescent="0.2">
      <c r="A87" s="24"/>
      <c r="B87" s="93" t="s">
        <v>44</v>
      </c>
      <c r="C87" s="50"/>
      <c r="D87" s="22"/>
      <c r="E87" s="48"/>
      <c r="F87" s="49"/>
    </row>
    <row r="88" spans="1:6" ht="39.75" customHeight="1" x14ac:dyDescent="0.2">
      <c r="A88" s="24"/>
      <c r="B88" s="94" t="s">
        <v>100</v>
      </c>
      <c r="C88" s="21">
        <v>1</v>
      </c>
      <c r="D88" s="22" t="s">
        <v>10</v>
      </c>
      <c r="E88" s="139" t="s">
        <v>70</v>
      </c>
      <c r="F88" s="140"/>
    </row>
    <row r="89" spans="1:6" x14ac:dyDescent="0.2">
      <c r="A89" s="24"/>
      <c r="B89" s="94"/>
      <c r="C89" s="21"/>
      <c r="D89" s="22"/>
      <c r="E89" s="48"/>
      <c r="F89" s="49"/>
    </row>
    <row r="90" spans="1:6" ht="12" customHeight="1" x14ac:dyDescent="0.2">
      <c r="A90" s="24"/>
      <c r="B90" s="51" t="s">
        <v>111</v>
      </c>
      <c r="C90" s="21"/>
      <c r="D90" s="22"/>
      <c r="E90" s="48"/>
      <c r="F90" s="49"/>
    </row>
    <row r="91" spans="1:6" ht="32.25" customHeight="1" x14ac:dyDescent="0.2">
      <c r="A91" s="24"/>
      <c r="B91" s="12" t="s">
        <v>112</v>
      </c>
      <c r="C91" s="21"/>
      <c r="D91" s="22"/>
      <c r="E91" s="48"/>
      <c r="F91" s="49"/>
    </row>
    <row r="92" spans="1:6" ht="63.75" x14ac:dyDescent="0.2">
      <c r="A92" s="24"/>
      <c r="B92" s="94" t="s">
        <v>114</v>
      </c>
      <c r="C92" s="21">
        <v>50</v>
      </c>
      <c r="D92" s="22" t="s">
        <v>71</v>
      </c>
      <c r="E92" s="48">
        <v>115</v>
      </c>
      <c r="F92" s="49">
        <f t="shared" ref="F92:F93" si="9">C92*E92</f>
        <v>5750</v>
      </c>
    </row>
    <row r="93" spans="1:6" ht="45.75" customHeight="1" x14ac:dyDescent="0.2">
      <c r="A93" s="24"/>
      <c r="B93" s="94" t="s">
        <v>113</v>
      </c>
      <c r="C93" s="21">
        <v>1</v>
      </c>
      <c r="D93" s="22" t="s">
        <v>10</v>
      </c>
      <c r="E93" s="48">
        <v>16100</v>
      </c>
      <c r="F93" s="49">
        <f t="shared" si="9"/>
        <v>16100</v>
      </c>
    </row>
    <row r="94" spans="1:6" ht="18" customHeight="1" x14ac:dyDescent="0.2">
      <c r="A94" s="24"/>
      <c r="B94" s="93" t="s">
        <v>44</v>
      </c>
      <c r="C94" s="21"/>
      <c r="D94" s="22"/>
      <c r="E94" s="48"/>
      <c r="F94" s="49"/>
    </row>
    <row r="95" spans="1:6" ht="21.75" customHeight="1" x14ac:dyDescent="0.2">
      <c r="A95" s="24"/>
      <c r="B95" s="94" t="s">
        <v>115</v>
      </c>
      <c r="C95" s="21">
        <v>1</v>
      </c>
      <c r="D95" s="22" t="s">
        <v>10</v>
      </c>
      <c r="E95" s="48">
        <v>2625</v>
      </c>
      <c r="F95" s="49">
        <f t="shared" ref="F95:F114" si="10">C95*E95</f>
        <v>2625</v>
      </c>
    </row>
    <row r="96" spans="1:6" ht="21.75" customHeight="1" x14ac:dyDescent="0.2">
      <c r="A96" s="24"/>
      <c r="B96" s="94" t="s">
        <v>117</v>
      </c>
      <c r="C96" s="21">
        <v>1</v>
      </c>
      <c r="D96" s="22" t="s">
        <v>10</v>
      </c>
      <c r="E96" s="48">
        <v>2100</v>
      </c>
      <c r="F96" s="49">
        <f t="shared" ref="F96:F98" si="11">C96*E96</f>
        <v>2100</v>
      </c>
    </row>
    <row r="97" spans="1:6" ht="21.75" customHeight="1" x14ac:dyDescent="0.2">
      <c r="A97" s="24"/>
      <c r="B97" s="94" t="s">
        <v>118</v>
      </c>
      <c r="C97" s="21">
        <v>1</v>
      </c>
      <c r="D97" s="22" t="s">
        <v>10</v>
      </c>
      <c r="E97" s="48">
        <v>1575</v>
      </c>
      <c r="F97" s="49">
        <f t="shared" si="11"/>
        <v>1575</v>
      </c>
    </row>
    <row r="98" spans="1:6" ht="21.75" customHeight="1" x14ac:dyDescent="0.2">
      <c r="A98" s="24"/>
      <c r="B98" s="94" t="s">
        <v>119</v>
      </c>
      <c r="C98" s="21">
        <v>1</v>
      </c>
      <c r="D98" s="22" t="s">
        <v>10</v>
      </c>
      <c r="E98" s="48">
        <v>875</v>
      </c>
      <c r="F98" s="49">
        <f t="shared" si="11"/>
        <v>875</v>
      </c>
    </row>
    <row r="99" spans="1:6" ht="21.75" customHeight="1" x14ac:dyDescent="0.2">
      <c r="A99" s="24"/>
      <c r="B99" s="94" t="s">
        <v>120</v>
      </c>
      <c r="C99" s="21">
        <v>1</v>
      </c>
      <c r="D99" s="22" t="s">
        <v>10</v>
      </c>
      <c r="E99" s="48">
        <v>2275</v>
      </c>
      <c r="F99" s="49">
        <f t="shared" si="10"/>
        <v>2275</v>
      </c>
    </row>
    <row r="100" spans="1:6" ht="21.75" customHeight="1" x14ac:dyDescent="0.2">
      <c r="A100" s="24"/>
      <c r="B100" s="94" t="s">
        <v>116</v>
      </c>
      <c r="C100" s="21">
        <v>1</v>
      </c>
      <c r="D100" s="22" t="s">
        <v>10</v>
      </c>
      <c r="E100" s="48">
        <v>2220</v>
      </c>
      <c r="F100" s="49">
        <f t="shared" si="10"/>
        <v>2220</v>
      </c>
    </row>
    <row r="101" spans="1:6" ht="21.75" customHeight="1" x14ac:dyDescent="0.2">
      <c r="A101" s="24"/>
      <c r="B101" s="94" t="s">
        <v>126</v>
      </c>
      <c r="C101" s="21">
        <v>1</v>
      </c>
      <c r="D101" s="22" t="s">
        <v>10</v>
      </c>
      <c r="E101" s="48">
        <v>1360</v>
      </c>
      <c r="F101" s="49">
        <f t="shared" si="10"/>
        <v>1360</v>
      </c>
    </row>
    <row r="102" spans="1:6" ht="21.75" customHeight="1" x14ac:dyDescent="0.2">
      <c r="A102" s="24"/>
      <c r="B102" s="94" t="s">
        <v>125</v>
      </c>
      <c r="C102" s="21">
        <v>1</v>
      </c>
      <c r="D102" s="22" t="s">
        <v>10</v>
      </c>
      <c r="E102" s="48">
        <v>1665</v>
      </c>
      <c r="F102" s="49">
        <f t="shared" si="10"/>
        <v>1665</v>
      </c>
    </row>
    <row r="103" spans="1:6" ht="31.5" customHeight="1" x14ac:dyDescent="0.2">
      <c r="A103" s="24"/>
      <c r="B103" s="94" t="s">
        <v>121</v>
      </c>
      <c r="C103" s="21">
        <v>1</v>
      </c>
      <c r="D103" s="22" t="s">
        <v>10</v>
      </c>
      <c r="E103" s="48">
        <v>470</v>
      </c>
      <c r="F103" s="49">
        <f t="shared" si="10"/>
        <v>470</v>
      </c>
    </row>
    <row r="104" spans="1:6" ht="21.75" customHeight="1" x14ac:dyDescent="0.2">
      <c r="A104" s="24"/>
      <c r="B104" s="94" t="s">
        <v>122</v>
      </c>
      <c r="C104" s="21">
        <v>1</v>
      </c>
      <c r="D104" s="22" t="s">
        <v>10</v>
      </c>
      <c r="E104" s="48">
        <v>70</v>
      </c>
      <c r="F104" s="49">
        <f t="shared" si="10"/>
        <v>70</v>
      </c>
    </row>
    <row r="105" spans="1:6" ht="21.75" customHeight="1" x14ac:dyDescent="0.2">
      <c r="A105" s="24"/>
      <c r="B105" s="94" t="s">
        <v>173</v>
      </c>
      <c r="C105" s="21">
        <v>1</v>
      </c>
      <c r="D105" s="22" t="s">
        <v>10</v>
      </c>
      <c r="E105" s="48">
        <v>20</v>
      </c>
      <c r="F105" s="49">
        <f t="shared" si="10"/>
        <v>20</v>
      </c>
    </row>
    <row r="106" spans="1:6" ht="21.75" customHeight="1" x14ac:dyDescent="0.2">
      <c r="A106" s="24"/>
      <c r="B106" s="94" t="s">
        <v>123</v>
      </c>
      <c r="C106" s="21">
        <v>1</v>
      </c>
      <c r="D106" s="22" t="s">
        <v>10</v>
      </c>
      <c r="E106" s="48">
        <v>45</v>
      </c>
      <c r="F106" s="49">
        <f t="shared" si="10"/>
        <v>45</v>
      </c>
    </row>
    <row r="107" spans="1:6" ht="31.5" customHeight="1" x14ac:dyDescent="0.2">
      <c r="A107" s="24"/>
      <c r="B107" s="94" t="s">
        <v>127</v>
      </c>
      <c r="C107" s="21">
        <v>1</v>
      </c>
      <c r="D107" s="22" t="s">
        <v>10</v>
      </c>
      <c r="E107" s="48">
        <v>1100</v>
      </c>
      <c r="F107" s="49">
        <f t="shared" si="10"/>
        <v>1100</v>
      </c>
    </row>
    <row r="108" spans="1:6" x14ac:dyDescent="0.2">
      <c r="A108" s="24"/>
      <c r="B108" s="94"/>
      <c r="C108" s="21"/>
      <c r="D108" s="22"/>
      <c r="E108" s="48"/>
      <c r="F108" s="49"/>
    </row>
    <row r="109" spans="1:6" x14ac:dyDescent="0.2">
      <c r="A109" s="24"/>
      <c r="B109" s="51" t="s">
        <v>124</v>
      </c>
      <c r="C109" s="21"/>
      <c r="D109" s="22"/>
      <c r="E109" s="48"/>
      <c r="F109" s="49"/>
    </row>
    <row r="110" spans="1:6" ht="18" customHeight="1" x14ac:dyDescent="0.2">
      <c r="A110" s="24"/>
      <c r="B110" s="93" t="s">
        <v>44</v>
      </c>
      <c r="C110" s="21"/>
      <c r="D110" s="22"/>
      <c r="E110" s="48"/>
      <c r="F110" s="49"/>
    </row>
    <row r="111" spans="1:6" ht="21.75" customHeight="1" x14ac:dyDescent="0.2">
      <c r="A111" s="24"/>
      <c r="B111" s="94" t="s">
        <v>122</v>
      </c>
      <c r="C111" s="21">
        <v>1</v>
      </c>
      <c r="D111" s="22" t="s">
        <v>10</v>
      </c>
      <c r="E111" s="48">
        <v>350</v>
      </c>
      <c r="F111" s="49">
        <f t="shared" si="10"/>
        <v>350</v>
      </c>
    </row>
    <row r="112" spans="1:6" ht="21.75" customHeight="1" x14ac:dyDescent="0.2">
      <c r="A112" s="24"/>
      <c r="B112" s="94" t="s">
        <v>173</v>
      </c>
      <c r="C112" s="21">
        <v>1</v>
      </c>
      <c r="D112" s="22" t="s">
        <v>10</v>
      </c>
      <c r="E112" s="48">
        <v>120</v>
      </c>
      <c r="F112" s="49">
        <f t="shared" si="10"/>
        <v>120</v>
      </c>
    </row>
    <row r="113" spans="1:6" ht="21.75" customHeight="1" x14ac:dyDescent="0.2">
      <c r="A113" s="24"/>
      <c r="B113" s="94" t="s">
        <v>123</v>
      </c>
      <c r="C113" s="21">
        <v>1</v>
      </c>
      <c r="D113" s="22" t="s">
        <v>10</v>
      </c>
      <c r="E113" s="48">
        <v>370</v>
      </c>
      <c r="F113" s="49">
        <f t="shared" si="10"/>
        <v>370</v>
      </c>
    </row>
    <row r="114" spans="1:6" ht="38.25" x14ac:dyDescent="0.2">
      <c r="A114" s="24"/>
      <c r="B114" s="94" t="s">
        <v>128</v>
      </c>
      <c r="C114" s="21">
        <v>1</v>
      </c>
      <c r="D114" s="22" t="s">
        <v>10</v>
      </c>
      <c r="E114" s="48">
        <v>160</v>
      </c>
      <c r="F114" s="49">
        <f t="shared" si="10"/>
        <v>160</v>
      </c>
    </row>
    <row r="115" spans="1:6" ht="21.75" customHeight="1" x14ac:dyDescent="0.2">
      <c r="A115" s="24"/>
      <c r="B115" s="94" t="s">
        <v>129</v>
      </c>
      <c r="C115" s="21">
        <v>1</v>
      </c>
      <c r="D115" s="22" t="s">
        <v>10</v>
      </c>
      <c r="E115" s="48">
        <v>120</v>
      </c>
      <c r="F115" s="49">
        <f t="shared" ref="F115" si="12">C115*E115</f>
        <v>120</v>
      </c>
    </row>
    <row r="116" spans="1:6" x14ac:dyDescent="0.2">
      <c r="A116" s="24"/>
      <c r="B116" s="94"/>
      <c r="C116" s="21"/>
      <c r="D116" s="22"/>
      <c r="E116" s="48"/>
      <c r="F116" s="49"/>
    </row>
    <row r="117" spans="1:6" x14ac:dyDescent="0.2">
      <c r="A117" s="24"/>
      <c r="B117" s="94"/>
      <c r="C117" s="21"/>
      <c r="D117" s="22"/>
      <c r="E117" s="48"/>
      <c r="F117" s="49"/>
    </row>
    <row r="118" spans="1:6" x14ac:dyDescent="0.2">
      <c r="A118" s="24"/>
      <c r="B118" s="51" t="s">
        <v>130</v>
      </c>
      <c r="C118" s="21"/>
      <c r="D118" s="22"/>
      <c r="E118" s="48"/>
      <c r="F118" s="49"/>
    </row>
    <row r="119" spans="1:6" ht="18" customHeight="1" x14ac:dyDescent="0.2">
      <c r="A119" s="24"/>
      <c r="B119" s="93" t="s">
        <v>44</v>
      </c>
      <c r="C119" s="21"/>
      <c r="D119" s="22"/>
      <c r="E119" s="48"/>
      <c r="F119" s="49"/>
    </row>
    <row r="120" spans="1:6" ht="21.75" customHeight="1" x14ac:dyDescent="0.2">
      <c r="A120" s="24"/>
      <c r="B120" s="94" t="s">
        <v>122</v>
      </c>
      <c r="C120" s="21">
        <v>1</v>
      </c>
      <c r="D120" s="22" t="s">
        <v>10</v>
      </c>
      <c r="E120" s="48">
        <v>350</v>
      </c>
      <c r="F120" s="49">
        <f t="shared" ref="F120:F124" si="13">C120*E120</f>
        <v>350</v>
      </c>
    </row>
    <row r="121" spans="1:6" ht="21.75" customHeight="1" x14ac:dyDescent="0.2">
      <c r="A121" s="24"/>
      <c r="B121" s="94" t="s">
        <v>173</v>
      </c>
      <c r="C121" s="21">
        <v>1</v>
      </c>
      <c r="D121" s="22" t="s">
        <v>10</v>
      </c>
      <c r="E121" s="48">
        <v>120</v>
      </c>
      <c r="F121" s="49">
        <f t="shared" si="13"/>
        <v>120</v>
      </c>
    </row>
    <row r="122" spans="1:6" ht="21.75" customHeight="1" x14ac:dyDescent="0.2">
      <c r="A122" s="24"/>
      <c r="B122" s="94" t="s">
        <v>123</v>
      </c>
      <c r="C122" s="21">
        <v>1</v>
      </c>
      <c r="D122" s="22" t="s">
        <v>10</v>
      </c>
      <c r="E122" s="48">
        <v>370</v>
      </c>
      <c r="F122" s="49">
        <f t="shared" si="13"/>
        <v>370</v>
      </c>
    </row>
    <row r="123" spans="1:6" ht="38.25" x14ac:dyDescent="0.2">
      <c r="A123" s="24"/>
      <c r="B123" s="94" t="s">
        <v>128</v>
      </c>
      <c r="C123" s="21">
        <v>1</v>
      </c>
      <c r="D123" s="22" t="s">
        <v>10</v>
      </c>
      <c r="E123" s="48">
        <v>160</v>
      </c>
      <c r="F123" s="49">
        <f t="shared" si="13"/>
        <v>160</v>
      </c>
    </row>
    <row r="124" spans="1:6" ht="21.75" customHeight="1" x14ac:dyDescent="0.2">
      <c r="A124" s="24"/>
      <c r="B124" s="94" t="s">
        <v>129</v>
      </c>
      <c r="C124" s="21">
        <v>1</v>
      </c>
      <c r="D124" s="22" t="s">
        <v>10</v>
      </c>
      <c r="E124" s="48">
        <v>120</v>
      </c>
      <c r="F124" s="49">
        <f t="shared" si="13"/>
        <v>120</v>
      </c>
    </row>
    <row r="125" spans="1:6" x14ac:dyDescent="0.2">
      <c r="A125" s="24"/>
      <c r="B125" s="94"/>
      <c r="C125" s="21"/>
      <c r="D125" s="22"/>
      <c r="E125" s="48"/>
      <c r="F125" s="49"/>
    </row>
    <row r="126" spans="1:6" x14ac:dyDescent="0.2">
      <c r="A126" s="24"/>
      <c r="B126" s="94"/>
      <c r="C126" s="21"/>
      <c r="D126" s="22"/>
      <c r="E126" s="48"/>
      <c r="F126" s="49"/>
    </row>
    <row r="127" spans="1:6" x14ac:dyDescent="0.2">
      <c r="A127" s="24"/>
      <c r="B127" s="51" t="s">
        <v>131</v>
      </c>
      <c r="C127" s="21"/>
      <c r="D127" s="22"/>
      <c r="E127" s="48"/>
      <c r="F127" s="49"/>
    </row>
    <row r="128" spans="1:6" ht="18" customHeight="1" x14ac:dyDescent="0.2">
      <c r="A128" s="24"/>
      <c r="B128" s="93" t="s">
        <v>44</v>
      </c>
      <c r="C128" s="21"/>
      <c r="D128" s="22"/>
      <c r="E128" s="48"/>
      <c r="F128" s="49"/>
    </row>
    <row r="129" spans="1:6" ht="21.75" customHeight="1" x14ac:dyDescent="0.2">
      <c r="A129" s="24"/>
      <c r="B129" s="94" t="s">
        <v>122</v>
      </c>
      <c r="C129" s="21">
        <v>1</v>
      </c>
      <c r="D129" s="22" t="s">
        <v>10</v>
      </c>
      <c r="E129" s="48">
        <v>350</v>
      </c>
      <c r="F129" s="49">
        <f t="shared" ref="F129:F133" si="14">C129*E129</f>
        <v>350</v>
      </c>
    </row>
    <row r="130" spans="1:6" ht="21.75" customHeight="1" x14ac:dyDescent="0.2">
      <c r="A130" s="24"/>
      <c r="B130" s="94" t="s">
        <v>173</v>
      </c>
      <c r="C130" s="21">
        <v>1</v>
      </c>
      <c r="D130" s="22" t="s">
        <v>10</v>
      </c>
      <c r="E130" s="48">
        <v>120</v>
      </c>
      <c r="F130" s="49">
        <f t="shared" si="14"/>
        <v>120</v>
      </c>
    </row>
    <row r="131" spans="1:6" ht="21.75" customHeight="1" x14ac:dyDescent="0.2">
      <c r="A131" s="24"/>
      <c r="B131" s="94" t="s">
        <v>123</v>
      </c>
      <c r="C131" s="21">
        <v>1</v>
      </c>
      <c r="D131" s="22" t="s">
        <v>10</v>
      </c>
      <c r="E131" s="48">
        <v>370</v>
      </c>
      <c r="F131" s="49">
        <f t="shared" si="14"/>
        <v>370</v>
      </c>
    </row>
    <row r="132" spans="1:6" ht="38.25" x14ac:dyDescent="0.2">
      <c r="A132" s="24"/>
      <c r="B132" s="94" t="s">
        <v>128</v>
      </c>
      <c r="C132" s="21">
        <v>1</v>
      </c>
      <c r="D132" s="22" t="s">
        <v>10</v>
      </c>
      <c r="E132" s="48">
        <v>160</v>
      </c>
      <c r="F132" s="49">
        <f t="shared" si="14"/>
        <v>160</v>
      </c>
    </row>
    <row r="133" spans="1:6" ht="21.75" customHeight="1" x14ac:dyDescent="0.2">
      <c r="A133" s="24"/>
      <c r="B133" s="94" t="s">
        <v>129</v>
      </c>
      <c r="C133" s="21">
        <v>1</v>
      </c>
      <c r="D133" s="22" t="s">
        <v>10</v>
      </c>
      <c r="E133" s="48">
        <v>120</v>
      </c>
      <c r="F133" s="49">
        <f t="shared" si="14"/>
        <v>120</v>
      </c>
    </row>
    <row r="134" spans="1:6" x14ac:dyDescent="0.2">
      <c r="A134" s="24"/>
      <c r="B134" s="94"/>
      <c r="C134" s="21"/>
      <c r="D134" s="22"/>
      <c r="E134" s="48"/>
      <c r="F134" s="49"/>
    </row>
    <row r="135" spans="1:6" x14ac:dyDescent="0.2">
      <c r="A135" s="24"/>
      <c r="B135" s="94"/>
      <c r="C135" s="21"/>
      <c r="D135" s="22"/>
      <c r="E135" s="48"/>
      <c r="F135" s="49"/>
    </row>
    <row r="136" spans="1:6" x14ac:dyDescent="0.2">
      <c r="A136" s="24"/>
      <c r="B136" s="51" t="s">
        <v>132</v>
      </c>
      <c r="C136" s="21"/>
      <c r="D136" s="22"/>
      <c r="E136" s="48"/>
      <c r="F136" s="49"/>
    </row>
    <row r="137" spans="1:6" ht="18" customHeight="1" x14ac:dyDescent="0.2">
      <c r="A137" s="24"/>
      <c r="B137" s="93" t="s">
        <v>44</v>
      </c>
      <c r="C137" s="21"/>
      <c r="D137" s="22"/>
      <c r="E137" s="48"/>
      <c r="F137" s="49"/>
    </row>
    <row r="138" spans="1:6" ht="21.75" customHeight="1" x14ac:dyDescent="0.2">
      <c r="A138" s="24"/>
      <c r="B138" s="94" t="s">
        <v>122</v>
      </c>
      <c r="C138" s="21">
        <v>1</v>
      </c>
      <c r="D138" s="22" t="s">
        <v>10</v>
      </c>
      <c r="E138" s="48">
        <v>350</v>
      </c>
      <c r="F138" s="49">
        <f t="shared" ref="F138:F142" si="15">C138*E138</f>
        <v>350</v>
      </c>
    </row>
    <row r="139" spans="1:6" ht="21.75" customHeight="1" x14ac:dyDescent="0.2">
      <c r="A139" s="24"/>
      <c r="B139" s="94" t="s">
        <v>173</v>
      </c>
      <c r="C139" s="21">
        <v>1</v>
      </c>
      <c r="D139" s="22" t="s">
        <v>10</v>
      </c>
      <c r="E139" s="48">
        <v>120</v>
      </c>
      <c r="F139" s="49">
        <f t="shared" si="15"/>
        <v>120</v>
      </c>
    </row>
    <row r="140" spans="1:6" ht="21.75" customHeight="1" x14ac:dyDescent="0.2">
      <c r="A140" s="24"/>
      <c r="B140" s="94" t="s">
        <v>123</v>
      </c>
      <c r="C140" s="21">
        <v>1</v>
      </c>
      <c r="D140" s="22" t="s">
        <v>10</v>
      </c>
      <c r="E140" s="48">
        <v>370</v>
      </c>
      <c r="F140" s="49">
        <f t="shared" si="15"/>
        <v>370</v>
      </c>
    </row>
    <row r="141" spans="1:6" ht="38.25" x14ac:dyDescent="0.2">
      <c r="A141" s="24"/>
      <c r="B141" s="94" t="s">
        <v>128</v>
      </c>
      <c r="C141" s="21">
        <v>1</v>
      </c>
      <c r="D141" s="22" t="s">
        <v>10</v>
      </c>
      <c r="E141" s="48">
        <v>160</v>
      </c>
      <c r="F141" s="49">
        <f t="shared" si="15"/>
        <v>160</v>
      </c>
    </row>
    <row r="142" spans="1:6" ht="21.75" customHeight="1" x14ac:dyDescent="0.2">
      <c r="A142" s="24"/>
      <c r="B142" s="94" t="s">
        <v>129</v>
      </c>
      <c r="C142" s="21">
        <v>1</v>
      </c>
      <c r="D142" s="22" t="s">
        <v>10</v>
      </c>
      <c r="E142" s="48">
        <v>120</v>
      </c>
      <c r="F142" s="49">
        <f t="shared" si="15"/>
        <v>120</v>
      </c>
    </row>
    <row r="143" spans="1:6" x14ac:dyDescent="0.2">
      <c r="A143" s="24"/>
      <c r="B143" s="94"/>
      <c r="C143" s="21"/>
      <c r="D143" s="22"/>
      <c r="E143" s="48"/>
      <c r="F143" s="49"/>
    </row>
    <row r="144" spans="1:6" x14ac:dyDescent="0.2">
      <c r="A144" s="24"/>
      <c r="B144" s="94"/>
      <c r="C144" s="21"/>
      <c r="D144" s="22"/>
      <c r="E144" s="48"/>
      <c r="F144" s="49"/>
    </row>
    <row r="145" spans="1:6" x14ac:dyDescent="0.2">
      <c r="A145" s="24"/>
      <c r="B145" s="51" t="s">
        <v>133</v>
      </c>
      <c r="C145" s="21"/>
      <c r="D145" s="22"/>
      <c r="E145" s="48"/>
      <c r="F145" s="49"/>
    </row>
    <row r="146" spans="1:6" ht="18" customHeight="1" x14ac:dyDescent="0.2">
      <c r="A146" s="24"/>
      <c r="B146" s="93" t="s">
        <v>44</v>
      </c>
      <c r="C146" s="21"/>
      <c r="D146" s="22"/>
      <c r="E146" s="48"/>
      <c r="F146" s="49"/>
    </row>
    <row r="147" spans="1:6" ht="21.75" customHeight="1" x14ac:dyDescent="0.2">
      <c r="A147" s="24"/>
      <c r="B147" s="94" t="s">
        <v>122</v>
      </c>
      <c r="C147" s="21">
        <v>1</v>
      </c>
      <c r="D147" s="22" t="s">
        <v>10</v>
      </c>
      <c r="E147" s="48">
        <v>350</v>
      </c>
      <c r="F147" s="49">
        <f t="shared" ref="F147:F151" si="16">C147*E147</f>
        <v>350</v>
      </c>
    </row>
    <row r="148" spans="1:6" ht="21.75" customHeight="1" x14ac:dyDescent="0.2">
      <c r="A148" s="24"/>
      <c r="B148" s="94" t="s">
        <v>173</v>
      </c>
      <c r="C148" s="21">
        <v>1</v>
      </c>
      <c r="D148" s="22" t="s">
        <v>10</v>
      </c>
      <c r="E148" s="48">
        <v>120</v>
      </c>
      <c r="F148" s="49">
        <f t="shared" si="16"/>
        <v>120</v>
      </c>
    </row>
    <row r="149" spans="1:6" ht="21.75" customHeight="1" x14ac:dyDescent="0.2">
      <c r="A149" s="24"/>
      <c r="B149" s="94" t="s">
        <v>123</v>
      </c>
      <c r="C149" s="21">
        <v>1</v>
      </c>
      <c r="D149" s="22" t="s">
        <v>10</v>
      </c>
      <c r="E149" s="48">
        <v>370</v>
      </c>
      <c r="F149" s="49">
        <f t="shared" si="16"/>
        <v>370</v>
      </c>
    </row>
    <row r="150" spans="1:6" ht="38.25" x14ac:dyDescent="0.2">
      <c r="A150" s="24"/>
      <c r="B150" s="94" t="s">
        <v>128</v>
      </c>
      <c r="C150" s="21">
        <v>1</v>
      </c>
      <c r="D150" s="22" t="s">
        <v>10</v>
      </c>
      <c r="E150" s="48">
        <v>160</v>
      </c>
      <c r="F150" s="49">
        <f t="shared" si="16"/>
        <v>160</v>
      </c>
    </row>
    <row r="151" spans="1:6" ht="21.75" customHeight="1" x14ac:dyDescent="0.2">
      <c r="A151" s="24"/>
      <c r="B151" s="94" t="s">
        <v>129</v>
      </c>
      <c r="C151" s="21">
        <v>1</v>
      </c>
      <c r="D151" s="22" t="s">
        <v>10</v>
      </c>
      <c r="E151" s="48">
        <v>120</v>
      </c>
      <c r="F151" s="49">
        <f t="shared" si="16"/>
        <v>120</v>
      </c>
    </row>
    <row r="152" spans="1:6" x14ac:dyDescent="0.2">
      <c r="A152" s="24"/>
      <c r="B152" s="94"/>
      <c r="C152" s="21"/>
      <c r="D152" s="22"/>
      <c r="E152" s="48"/>
      <c r="F152" s="49"/>
    </row>
    <row r="153" spans="1:6" ht="17.25" customHeight="1" x14ac:dyDescent="0.2">
      <c r="A153" s="28"/>
      <c r="B153" s="19" t="s">
        <v>0</v>
      </c>
      <c r="C153" s="46"/>
      <c r="D153" s="5"/>
      <c r="E153" s="48"/>
      <c r="F153" s="68">
        <f>SUM(F58:F152)</f>
        <v>77202.5</v>
      </c>
    </row>
    <row r="154" spans="1:6" ht="12.75" customHeight="1" x14ac:dyDescent="0.2">
      <c r="A154" s="28"/>
      <c r="B154" s="19"/>
      <c r="C154" s="46"/>
      <c r="D154" s="5"/>
      <c r="E154" s="48"/>
      <c r="F154" s="68"/>
    </row>
    <row r="155" spans="1:6" x14ac:dyDescent="0.2">
      <c r="A155" s="28">
        <v>3.1</v>
      </c>
      <c r="B155" s="7" t="s">
        <v>14</v>
      </c>
      <c r="C155" s="46"/>
      <c r="D155" s="5"/>
      <c r="E155" s="48"/>
      <c r="F155" s="49"/>
    </row>
    <row r="156" spans="1:6" ht="22.5" customHeight="1" x14ac:dyDescent="0.2">
      <c r="A156" s="28"/>
      <c r="B156" s="4" t="s">
        <v>176</v>
      </c>
      <c r="C156" s="46"/>
      <c r="D156" s="20"/>
      <c r="E156" s="48"/>
      <c r="F156" s="49"/>
    </row>
    <row r="157" spans="1:6" ht="24" customHeight="1" x14ac:dyDescent="0.2">
      <c r="A157" s="28"/>
      <c r="B157" s="94" t="s">
        <v>177</v>
      </c>
      <c r="C157" s="46">
        <v>2</v>
      </c>
      <c r="D157" s="20" t="s">
        <v>8</v>
      </c>
      <c r="E157" s="48">
        <v>575</v>
      </c>
      <c r="F157" s="49">
        <f t="shared" ref="F157" si="17">C157*E157</f>
        <v>1150</v>
      </c>
    </row>
    <row r="158" spans="1:6" ht="29.25" customHeight="1" x14ac:dyDescent="0.2">
      <c r="A158" s="28"/>
      <c r="B158" s="94" t="s">
        <v>178</v>
      </c>
      <c r="C158" s="46">
        <v>234</v>
      </c>
      <c r="D158" s="20" t="s">
        <v>8</v>
      </c>
      <c r="E158" s="48">
        <v>395</v>
      </c>
      <c r="F158" s="49">
        <f>C158*E158</f>
        <v>92430</v>
      </c>
    </row>
    <row r="159" spans="1:6" ht="29.25" customHeight="1" x14ac:dyDescent="0.2">
      <c r="A159" s="28"/>
      <c r="B159" s="94" t="s">
        <v>203</v>
      </c>
      <c r="C159" s="46">
        <v>31</v>
      </c>
      <c r="D159" s="20" t="s">
        <v>8</v>
      </c>
      <c r="E159" s="48">
        <v>55</v>
      </c>
      <c r="F159" s="49">
        <f t="shared" ref="F159:F169" si="18">C159*E159</f>
        <v>1705</v>
      </c>
    </row>
    <row r="160" spans="1:6" ht="24" customHeight="1" x14ac:dyDescent="0.2">
      <c r="A160" s="28"/>
      <c r="B160" s="94" t="s">
        <v>179</v>
      </c>
      <c r="C160" s="46">
        <v>16</v>
      </c>
      <c r="D160" s="20" t="s">
        <v>8</v>
      </c>
      <c r="E160" s="48">
        <v>165</v>
      </c>
      <c r="F160" s="49">
        <f t="shared" ref="F160:F163" si="19">C160*E160</f>
        <v>2640</v>
      </c>
    </row>
    <row r="161" spans="1:6" ht="24" customHeight="1" x14ac:dyDescent="0.2">
      <c r="A161" s="28"/>
      <c r="B161" s="94" t="s">
        <v>180</v>
      </c>
      <c r="C161" s="46">
        <v>22</v>
      </c>
      <c r="D161" s="20" t="s">
        <v>8</v>
      </c>
      <c r="E161" s="48">
        <v>405</v>
      </c>
      <c r="F161" s="49">
        <f t="shared" si="19"/>
        <v>8910</v>
      </c>
    </row>
    <row r="162" spans="1:6" ht="24" customHeight="1" x14ac:dyDescent="0.2">
      <c r="A162" s="28"/>
      <c r="B162" s="94" t="s">
        <v>181</v>
      </c>
      <c r="C162" s="46">
        <v>23</v>
      </c>
      <c r="D162" s="20" t="s">
        <v>8</v>
      </c>
      <c r="E162" s="48">
        <v>145</v>
      </c>
      <c r="F162" s="49">
        <f t="shared" si="19"/>
        <v>3335</v>
      </c>
    </row>
    <row r="163" spans="1:6" ht="24" customHeight="1" x14ac:dyDescent="0.2">
      <c r="A163" s="28"/>
      <c r="B163" s="94" t="s">
        <v>182</v>
      </c>
      <c r="C163" s="46">
        <v>51</v>
      </c>
      <c r="D163" s="20" t="s">
        <v>8</v>
      </c>
      <c r="E163" s="48">
        <v>105</v>
      </c>
      <c r="F163" s="49">
        <f t="shared" si="19"/>
        <v>5355</v>
      </c>
    </row>
    <row r="164" spans="1:6" ht="24" customHeight="1" x14ac:dyDescent="0.2">
      <c r="A164" s="28"/>
      <c r="B164" s="94" t="s">
        <v>183</v>
      </c>
      <c r="C164" s="46">
        <v>15</v>
      </c>
      <c r="D164" s="20" t="s">
        <v>8</v>
      </c>
      <c r="E164" s="48">
        <v>95</v>
      </c>
      <c r="F164" s="49">
        <f t="shared" si="18"/>
        <v>1425</v>
      </c>
    </row>
    <row r="165" spans="1:6" ht="24" customHeight="1" x14ac:dyDescent="0.2">
      <c r="A165" s="28"/>
      <c r="B165" s="94" t="s">
        <v>184</v>
      </c>
      <c r="C165" s="46">
        <v>16</v>
      </c>
      <c r="D165" s="20" t="s">
        <v>8</v>
      </c>
      <c r="E165" s="48">
        <v>85</v>
      </c>
      <c r="F165" s="49">
        <f t="shared" si="18"/>
        <v>1360</v>
      </c>
    </row>
    <row r="166" spans="1:6" ht="24" customHeight="1" x14ac:dyDescent="0.2">
      <c r="A166" s="28"/>
      <c r="B166" s="94" t="s">
        <v>185</v>
      </c>
      <c r="C166" s="46">
        <v>8</v>
      </c>
      <c r="D166" s="20" t="s">
        <v>8</v>
      </c>
      <c r="E166" s="48">
        <v>115</v>
      </c>
      <c r="F166" s="49">
        <f t="shared" si="18"/>
        <v>920</v>
      </c>
    </row>
    <row r="167" spans="1:6" ht="32.25" customHeight="1" x14ac:dyDescent="0.2">
      <c r="A167" s="28"/>
      <c r="B167" s="94" t="s">
        <v>186</v>
      </c>
      <c r="C167" s="46">
        <v>4</v>
      </c>
      <c r="D167" s="20" t="s">
        <v>8</v>
      </c>
      <c r="E167" s="48">
        <v>805</v>
      </c>
      <c r="F167" s="49">
        <f t="shared" si="18"/>
        <v>3220</v>
      </c>
    </row>
    <row r="168" spans="1:6" ht="24" customHeight="1" x14ac:dyDescent="0.2">
      <c r="A168" s="28"/>
      <c r="B168" s="94" t="s">
        <v>187</v>
      </c>
      <c r="C168" s="46">
        <v>4</v>
      </c>
      <c r="D168" s="20" t="s">
        <v>8</v>
      </c>
      <c r="E168" s="48">
        <v>675</v>
      </c>
      <c r="F168" s="49">
        <f t="shared" ref="F168" si="20">C168*E168</f>
        <v>2700</v>
      </c>
    </row>
    <row r="169" spans="1:6" ht="24" customHeight="1" x14ac:dyDescent="0.2">
      <c r="A169" s="28"/>
      <c r="B169" s="94" t="s">
        <v>188</v>
      </c>
      <c r="C169" s="46">
        <v>42</v>
      </c>
      <c r="D169" s="20" t="s">
        <v>8</v>
      </c>
      <c r="E169" s="48">
        <v>175</v>
      </c>
      <c r="F169" s="49">
        <f t="shared" si="18"/>
        <v>7350</v>
      </c>
    </row>
    <row r="170" spans="1:6" ht="17.25" customHeight="1" x14ac:dyDescent="0.2">
      <c r="A170" s="28"/>
      <c r="B170" s="19" t="s">
        <v>0</v>
      </c>
      <c r="C170" s="46"/>
      <c r="D170" s="5"/>
      <c r="E170" s="48"/>
      <c r="F170" s="68">
        <f>SUM(F157:F169)</f>
        <v>132500</v>
      </c>
    </row>
    <row r="171" spans="1:6" ht="12.75" customHeight="1" x14ac:dyDescent="0.2">
      <c r="A171" s="28"/>
      <c r="B171" s="19"/>
      <c r="C171" s="46"/>
      <c r="D171" s="5"/>
      <c r="E171" s="48"/>
      <c r="F171" s="68"/>
    </row>
    <row r="172" spans="1:6" ht="19.5" customHeight="1" x14ac:dyDescent="0.2">
      <c r="A172" s="28">
        <v>3.11</v>
      </c>
      <c r="B172" s="7" t="s">
        <v>15</v>
      </c>
      <c r="C172" s="46"/>
      <c r="D172" s="5"/>
      <c r="E172" s="48"/>
      <c r="F172" s="49"/>
    </row>
    <row r="173" spans="1:6" ht="25.5" customHeight="1" x14ac:dyDescent="0.2">
      <c r="A173" s="28"/>
      <c r="B173" s="4" t="s">
        <v>189</v>
      </c>
      <c r="C173" s="46">
        <v>42</v>
      </c>
      <c r="D173" s="20" t="s">
        <v>8</v>
      </c>
      <c r="E173" s="48">
        <v>115</v>
      </c>
      <c r="F173" s="49">
        <f>C173*E173</f>
        <v>4830</v>
      </c>
    </row>
    <row r="174" spans="1:6" ht="25.5" customHeight="1" x14ac:dyDescent="0.2">
      <c r="A174" s="28"/>
      <c r="B174" s="4" t="s">
        <v>190</v>
      </c>
      <c r="C174" s="46">
        <v>25</v>
      </c>
      <c r="D174" s="20" t="s">
        <v>8</v>
      </c>
      <c r="E174" s="48">
        <v>85</v>
      </c>
      <c r="F174" s="49">
        <f>C174*E174</f>
        <v>2125</v>
      </c>
    </row>
    <row r="175" spans="1:6" ht="25.5" customHeight="1" x14ac:dyDescent="0.2">
      <c r="A175" s="28"/>
      <c r="B175" s="4" t="s">
        <v>191</v>
      </c>
      <c r="C175" s="46">
        <v>5</v>
      </c>
      <c r="D175" s="20" t="s">
        <v>8</v>
      </c>
      <c r="E175" s="48">
        <v>95</v>
      </c>
      <c r="F175" s="49">
        <f>C175*E175</f>
        <v>475</v>
      </c>
    </row>
    <row r="176" spans="1:6" ht="25.5" customHeight="1" x14ac:dyDescent="0.2">
      <c r="A176" s="28"/>
      <c r="B176" s="4" t="s">
        <v>134</v>
      </c>
      <c r="C176" s="46">
        <v>12</v>
      </c>
      <c r="D176" s="20" t="s">
        <v>8</v>
      </c>
      <c r="E176" s="48">
        <v>165</v>
      </c>
      <c r="F176" s="49">
        <f>C176*E176</f>
        <v>1980</v>
      </c>
    </row>
    <row r="177" spans="1:6" ht="25.5" customHeight="1" x14ac:dyDescent="0.2">
      <c r="A177" s="28"/>
      <c r="B177" s="4" t="s">
        <v>48</v>
      </c>
      <c r="C177" s="46">
        <v>1</v>
      </c>
      <c r="D177" s="20" t="s">
        <v>8</v>
      </c>
      <c r="E177" s="48">
        <v>185</v>
      </c>
      <c r="F177" s="49">
        <f>C177*E177</f>
        <v>185</v>
      </c>
    </row>
    <row r="178" spans="1:6" ht="17.25" customHeight="1" x14ac:dyDescent="0.2">
      <c r="A178" s="28"/>
      <c r="B178" s="19" t="s">
        <v>0</v>
      </c>
      <c r="C178" s="46"/>
      <c r="D178" s="5"/>
      <c r="E178" s="48"/>
      <c r="F178" s="68">
        <f>SUM(F173:F177)</f>
        <v>9595</v>
      </c>
    </row>
    <row r="179" spans="1:6" x14ac:dyDescent="0.2">
      <c r="A179" s="28"/>
      <c r="B179" s="12"/>
      <c r="C179" s="46"/>
      <c r="D179" s="5"/>
      <c r="E179" s="48"/>
      <c r="F179" s="49"/>
    </row>
    <row r="180" spans="1:6" x14ac:dyDescent="0.2">
      <c r="A180" s="28">
        <v>3.12</v>
      </c>
      <c r="B180" s="7" t="s">
        <v>5</v>
      </c>
      <c r="C180" s="46"/>
      <c r="D180" s="5"/>
      <c r="E180" s="48"/>
      <c r="F180" s="49"/>
    </row>
    <row r="181" spans="1:6" ht="29.25" customHeight="1" x14ac:dyDescent="0.2">
      <c r="A181" s="24"/>
      <c r="B181" s="1" t="s">
        <v>50</v>
      </c>
      <c r="C181" s="21">
        <v>7</v>
      </c>
      <c r="D181" s="22" t="s">
        <v>8</v>
      </c>
      <c r="E181" s="48">
        <v>19</v>
      </c>
      <c r="F181" s="49">
        <f>C181*E181</f>
        <v>133</v>
      </c>
    </row>
    <row r="182" spans="1:6" ht="29.25" customHeight="1" x14ac:dyDescent="0.2">
      <c r="A182" s="28"/>
      <c r="B182" s="1" t="s">
        <v>51</v>
      </c>
      <c r="C182" s="46">
        <v>23</v>
      </c>
      <c r="D182" s="22" t="s">
        <v>8</v>
      </c>
      <c r="E182" s="48">
        <v>27</v>
      </c>
      <c r="F182" s="49">
        <f t="shared" ref="F182:F185" si="21">C182*E182</f>
        <v>621</v>
      </c>
    </row>
    <row r="183" spans="1:6" ht="29.25" customHeight="1" x14ac:dyDescent="0.2">
      <c r="A183" s="24"/>
      <c r="B183" s="1" t="s">
        <v>194</v>
      </c>
      <c r="C183" s="21">
        <v>9</v>
      </c>
      <c r="D183" s="22" t="s">
        <v>8</v>
      </c>
      <c r="E183" s="48">
        <v>17</v>
      </c>
      <c r="F183" s="49">
        <f t="shared" si="21"/>
        <v>153</v>
      </c>
    </row>
    <row r="184" spans="1:6" ht="29.25" customHeight="1" x14ac:dyDescent="0.2">
      <c r="A184" s="24"/>
      <c r="B184" s="1" t="s">
        <v>198</v>
      </c>
      <c r="C184" s="21">
        <v>4</v>
      </c>
      <c r="D184" s="22" t="s">
        <v>8</v>
      </c>
      <c r="E184" s="48">
        <v>22</v>
      </c>
      <c r="F184" s="49">
        <f t="shared" ref="F184" si="22">C184*E184</f>
        <v>88</v>
      </c>
    </row>
    <row r="185" spans="1:6" ht="29.25" customHeight="1" x14ac:dyDescent="0.2">
      <c r="A185" s="24"/>
      <c r="B185" s="1" t="s">
        <v>195</v>
      </c>
      <c r="C185" s="21">
        <v>18</v>
      </c>
      <c r="D185" s="22" t="s">
        <v>8</v>
      </c>
      <c r="E185" s="48">
        <v>29</v>
      </c>
      <c r="F185" s="49">
        <f t="shared" si="21"/>
        <v>522</v>
      </c>
    </row>
    <row r="186" spans="1:6" ht="29.25" customHeight="1" x14ac:dyDescent="0.2">
      <c r="A186" s="28"/>
      <c r="B186" s="1" t="s">
        <v>196</v>
      </c>
      <c r="C186" s="46">
        <v>4</v>
      </c>
      <c r="D186" s="5" t="s">
        <v>8</v>
      </c>
      <c r="E186" s="48">
        <v>155</v>
      </c>
      <c r="F186" s="49">
        <f>C186*E186</f>
        <v>620</v>
      </c>
    </row>
    <row r="187" spans="1:6" ht="29.25" customHeight="1" x14ac:dyDescent="0.2">
      <c r="A187" s="52"/>
      <c r="B187" s="1" t="s">
        <v>135</v>
      </c>
      <c r="C187" s="46">
        <v>146</v>
      </c>
      <c r="D187" s="5" t="s">
        <v>8</v>
      </c>
      <c r="E187" s="48">
        <v>25</v>
      </c>
      <c r="F187" s="49">
        <f t="shared" ref="F187" si="23">C187*E187</f>
        <v>3650</v>
      </c>
    </row>
    <row r="188" spans="1:6" ht="29.25" customHeight="1" x14ac:dyDescent="0.2">
      <c r="A188" s="52"/>
      <c r="B188" s="1" t="s">
        <v>200</v>
      </c>
      <c r="C188" s="46">
        <v>1</v>
      </c>
      <c r="D188" s="5" t="s">
        <v>8</v>
      </c>
      <c r="E188" s="48">
        <v>45</v>
      </c>
      <c r="F188" s="49">
        <f t="shared" ref="F188" si="24">C188*E188</f>
        <v>45</v>
      </c>
    </row>
    <row r="189" spans="1:6" ht="29.25" customHeight="1" x14ac:dyDescent="0.2">
      <c r="A189" s="28"/>
      <c r="B189" s="1" t="s">
        <v>136</v>
      </c>
      <c r="C189" s="46">
        <v>4</v>
      </c>
      <c r="D189" s="5" t="s">
        <v>8</v>
      </c>
      <c r="E189" s="48">
        <v>30</v>
      </c>
      <c r="F189" s="49">
        <f t="shared" ref="F189" si="25">C189*E189</f>
        <v>120</v>
      </c>
    </row>
    <row r="190" spans="1:6" ht="25.5" customHeight="1" x14ac:dyDescent="0.2">
      <c r="A190" s="28"/>
      <c r="B190" s="4" t="s">
        <v>52</v>
      </c>
      <c r="C190" s="46">
        <v>23</v>
      </c>
      <c r="D190" s="20" t="s">
        <v>8</v>
      </c>
      <c r="E190" s="48">
        <v>195</v>
      </c>
      <c r="F190" s="49">
        <f t="shared" ref="F190" si="26">C190*E190</f>
        <v>4485</v>
      </c>
    </row>
    <row r="191" spans="1:6" ht="25.5" customHeight="1" x14ac:dyDescent="0.2">
      <c r="A191" s="28"/>
      <c r="B191" s="4" t="s">
        <v>192</v>
      </c>
      <c r="C191" s="46">
        <v>18</v>
      </c>
      <c r="D191" s="20" t="s">
        <v>8</v>
      </c>
      <c r="E191" s="48">
        <v>97</v>
      </c>
      <c r="F191" s="49">
        <f t="shared" ref="F191" si="27">C191*E191</f>
        <v>1746</v>
      </c>
    </row>
    <row r="192" spans="1:6" ht="25.5" customHeight="1" x14ac:dyDescent="0.2">
      <c r="A192" s="28"/>
      <c r="B192" s="4" t="s">
        <v>193</v>
      </c>
      <c r="C192" s="46">
        <v>52</v>
      </c>
      <c r="D192" s="20" t="s">
        <v>8</v>
      </c>
      <c r="E192" s="48">
        <v>105</v>
      </c>
      <c r="F192" s="49">
        <f t="shared" ref="F192" si="28">C192*E192</f>
        <v>5460</v>
      </c>
    </row>
    <row r="193" spans="1:6" ht="25.5" customHeight="1" x14ac:dyDescent="0.2">
      <c r="A193" s="28"/>
      <c r="B193" s="4" t="s">
        <v>49</v>
      </c>
      <c r="C193" s="46">
        <v>1</v>
      </c>
      <c r="D193" s="20" t="s">
        <v>8</v>
      </c>
      <c r="E193" s="48">
        <v>320</v>
      </c>
      <c r="F193" s="49">
        <f>C193*E193</f>
        <v>320</v>
      </c>
    </row>
    <row r="194" spans="1:6" ht="25.5" customHeight="1" x14ac:dyDescent="0.2">
      <c r="A194" s="28"/>
      <c r="B194" s="4" t="s">
        <v>137</v>
      </c>
      <c r="C194" s="46">
        <v>2</v>
      </c>
      <c r="D194" s="20" t="s">
        <v>8</v>
      </c>
      <c r="E194" s="48">
        <v>125</v>
      </c>
      <c r="F194" s="49">
        <f>C194*E194</f>
        <v>250</v>
      </c>
    </row>
    <row r="195" spans="1:6" ht="17.25" customHeight="1" x14ac:dyDescent="0.2">
      <c r="A195" s="28"/>
      <c r="B195" s="19" t="s">
        <v>0</v>
      </c>
      <c r="C195" s="46"/>
      <c r="D195" s="5"/>
      <c r="E195" s="48"/>
      <c r="F195" s="68">
        <f>SUM(F181:F194)</f>
        <v>18213</v>
      </c>
    </row>
    <row r="196" spans="1:6" ht="13.5" customHeight="1" thickBot="1" x14ac:dyDescent="0.25">
      <c r="A196" s="25"/>
      <c r="B196" s="13"/>
      <c r="C196" s="46"/>
      <c r="D196" s="5"/>
      <c r="E196" s="48"/>
      <c r="F196" s="49"/>
    </row>
    <row r="197" spans="1:6" ht="29.25" customHeight="1" thickTop="1" thickBot="1" x14ac:dyDescent="0.25">
      <c r="A197" s="39"/>
      <c r="B197" s="45" t="s">
        <v>4</v>
      </c>
      <c r="C197" s="40"/>
      <c r="D197" s="41"/>
      <c r="E197" s="69"/>
      <c r="F197" s="70"/>
    </row>
    <row r="198" spans="1:6" ht="14.25" thickTop="1" thickBot="1" x14ac:dyDescent="0.25">
      <c r="A198" s="129"/>
      <c r="B198" s="130"/>
      <c r="C198" s="131"/>
      <c r="D198" s="131"/>
      <c r="E198" s="131"/>
      <c r="F198" s="132"/>
    </row>
    <row r="199" spans="1:6" ht="33" customHeight="1" thickTop="1" thickBot="1" x14ac:dyDescent="0.25">
      <c r="A199" s="137" t="s">
        <v>1</v>
      </c>
      <c r="B199" s="138"/>
      <c r="C199" s="141"/>
      <c r="D199" s="141"/>
      <c r="E199" s="142"/>
      <c r="F199" s="71"/>
    </row>
    <row r="200" spans="1:6" ht="9.75" customHeight="1" thickTop="1" x14ac:dyDescent="0.2">
      <c r="A200" s="29"/>
      <c r="B200" s="124"/>
      <c r="C200" s="141"/>
      <c r="D200" s="141"/>
      <c r="E200" s="142"/>
      <c r="F200" s="72"/>
    </row>
    <row r="201" spans="1:6" ht="21.75" customHeight="1" x14ac:dyDescent="0.2">
      <c r="A201" s="24">
        <v>1</v>
      </c>
      <c r="B201" s="126" t="s">
        <v>38</v>
      </c>
      <c r="C201" s="141"/>
      <c r="D201" s="141"/>
      <c r="E201" s="142"/>
      <c r="F201" s="73">
        <f>F8</f>
        <v>2210</v>
      </c>
    </row>
    <row r="202" spans="1:6" ht="21.75" customHeight="1" x14ac:dyDescent="0.2">
      <c r="A202" s="24">
        <v>3.1</v>
      </c>
      <c r="B202" s="126" t="s">
        <v>16</v>
      </c>
      <c r="C202" s="141"/>
      <c r="D202" s="141"/>
      <c r="E202" s="142"/>
      <c r="F202" s="73">
        <f>F12</f>
        <v>2150</v>
      </c>
    </row>
    <row r="203" spans="1:6" ht="21.75" customHeight="1" x14ac:dyDescent="0.2">
      <c r="A203" s="24">
        <v>3.2</v>
      </c>
      <c r="B203" s="126" t="s">
        <v>23</v>
      </c>
      <c r="C203" s="141"/>
      <c r="D203" s="141"/>
      <c r="E203" s="142"/>
      <c r="F203" s="73">
        <f>F18</f>
        <v>4440</v>
      </c>
    </row>
    <row r="204" spans="1:6" ht="21.75" customHeight="1" x14ac:dyDescent="0.2">
      <c r="A204" s="24">
        <v>3.3</v>
      </c>
      <c r="B204" s="126" t="s">
        <v>17</v>
      </c>
      <c r="C204" s="141"/>
      <c r="D204" s="141"/>
      <c r="E204" s="142"/>
      <c r="F204" s="73">
        <f>F26</f>
        <v>6260</v>
      </c>
    </row>
    <row r="205" spans="1:6" ht="21.75" customHeight="1" x14ac:dyDescent="0.2">
      <c r="A205" s="24">
        <v>3.4</v>
      </c>
      <c r="B205" s="126" t="s">
        <v>26</v>
      </c>
      <c r="C205" s="141"/>
      <c r="D205" s="141"/>
      <c r="E205" s="142"/>
      <c r="F205" s="73">
        <f>F31</f>
        <v>7150</v>
      </c>
    </row>
    <row r="206" spans="1:6" ht="21.75" customHeight="1" x14ac:dyDescent="0.2">
      <c r="A206" s="24">
        <v>3.5</v>
      </c>
      <c r="B206" s="126" t="s">
        <v>75</v>
      </c>
      <c r="C206" s="141"/>
      <c r="D206" s="141"/>
      <c r="E206" s="142"/>
      <c r="F206" s="73">
        <f>F35</f>
        <v>980</v>
      </c>
    </row>
    <row r="207" spans="1:6" ht="21.75" customHeight="1" x14ac:dyDescent="0.2">
      <c r="A207" s="24">
        <v>3.6</v>
      </c>
      <c r="B207" s="126" t="s">
        <v>35</v>
      </c>
      <c r="C207" s="141"/>
      <c r="D207" s="141"/>
      <c r="E207" s="142"/>
      <c r="F207" s="73">
        <f>F40</f>
        <v>2700</v>
      </c>
    </row>
    <row r="208" spans="1:6" ht="21.75" customHeight="1" x14ac:dyDescent="0.2">
      <c r="A208" s="24">
        <v>3.7</v>
      </c>
      <c r="B208" s="126" t="s">
        <v>37</v>
      </c>
      <c r="C208" s="141"/>
      <c r="D208" s="141"/>
      <c r="E208" s="142"/>
      <c r="F208" s="73">
        <f>F44</f>
        <v>11280</v>
      </c>
    </row>
    <row r="209" spans="1:6" ht="21.75" customHeight="1" x14ac:dyDescent="0.2">
      <c r="A209" s="24">
        <v>3.8</v>
      </c>
      <c r="B209" s="126" t="s">
        <v>36</v>
      </c>
      <c r="C209" s="141"/>
      <c r="D209" s="141"/>
      <c r="E209" s="142"/>
      <c r="F209" s="73">
        <f>F55</f>
        <v>27250</v>
      </c>
    </row>
    <row r="210" spans="1:6" ht="21.75" customHeight="1" x14ac:dyDescent="0.2">
      <c r="A210" s="24">
        <v>3.9</v>
      </c>
      <c r="B210" s="126" t="s">
        <v>27</v>
      </c>
      <c r="C210" s="141"/>
      <c r="D210" s="141"/>
      <c r="E210" s="142"/>
      <c r="F210" s="74">
        <f>F153</f>
        <v>77202.5</v>
      </c>
    </row>
    <row r="211" spans="1:6" ht="21.75" customHeight="1" x14ac:dyDescent="0.2">
      <c r="A211" s="28">
        <v>3.1</v>
      </c>
      <c r="B211" s="126" t="s">
        <v>14</v>
      </c>
      <c r="C211" s="141"/>
      <c r="D211" s="141"/>
      <c r="E211" s="142"/>
      <c r="F211" s="74">
        <f>F170</f>
        <v>132500</v>
      </c>
    </row>
    <row r="212" spans="1:6" ht="21.75" customHeight="1" x14ac:dyDescent="0.2">
      <c r="A212" s="28">
        <v>3.11</v>
      </c>
      <c r="B212" s="126" t="s">
        <v>15</v>
      </c>
      <c r="C212" s="141"/>
      <c r="D212" s="141"/>
      <c r="E212" s="142"/>
      <c r="F212" s="74">
        <f>F178</f>
        <v>9595</v>
      </c>
    </row>
    <row r="213" spans="1:6" ht="21.75" customHeight="1" x14ac:dyDescent="0.2">
      <c r="A213" s="28">
        <v>3.12</v>
      </c>
      <c r="B213" s="126" t="s">
        <v>5</v>
      </c>
      <c r="C213" s="141"/>
      <c r="D213" s="141"/>
      <c r="E213" s="142"/>
      <c r="F213" s="74">
        <f>F195</f>
        <v>18213</v>
      </c>
    </row>
    <row r="214" spans="1:6" ht="10.5" customHeight="1" thickBot="1" x14ac:dyDescent="0.25">
      <c r="A214" s="29"/>
      <c r="B214" s="125"/>
      <c r="C214" s="141"/>
      <c r="D214" s="141"/>
      <c r="E214" s="142"/>
      <c r="F214" s="75"/>
    </row>
    <row r="215" spans="1:6" ht="14.25" thickTop="1" thickBot="1" x14ac:dyDescent="0.25">
      <c r="A215" s="43"/>
      <c r="B215" s="44"/>
      <c r="C215" s="42"/>
      <c r="D215" s="42"/>
      <c r="E215" s="76"/>
      <c r="F215" s="77">
        <f>SUM(F201:F214)</f>
        <v>301930.5</v>
      </c>
    </row>
    <row r="216" spans="1:6" ht="19.5" customHeight="1" thickTop="1" x14ac:dyDescent="0.2">
      <c r="A216" s="24"/>
      <c r="B216" s="14" t="s">
        <v>2</v>
      </c>
      <c r="C216" s="46"/>
      <c r="D216" s="5"/>
      <c r="E216" s="48"/>
      <c r="F216" s="78">
        <f>SUM(F2:F196)/2</f>
        <v>301930.5</v>
      </c>
    </row>
    <row r="217" spans="1:6" ht="19.5" customHeight="1" x14ac:dyDescent="0.2">
      <c r="A217" s="24"/>
      <c r="B217" s="14" t="s">
        <v>138</v>
      </c>
      <c r="C217" s="46"/>
      <c r="D217" s="5"/>
      <c r="E217" s="48"/>
      <c r="F217" s="97">
        <f>F216*0.2</f>
        <v>60386.100000000006</v>
      </c>
    </row>
    <row r="218" spans="1:6" ht="19.5" customHeight="1" thickBot="1" x14ac:dyDescent="0.25">
      <c r="A218" s="26"/>
      <c r="B218" s="47" t="s">
        <v>3</v>
      </c>
      <c r="C218" s="18"/>
      <c r="D218" s="9"/>
      <c r="E218" s="79"/>
      <c r="F218" s="98">
        <f>F216+F217</f>
        <v>362316.6</v>
      </c>
    </row>
    <row r="219" spans="1:6" ht="14.25" thickTop="1" thickBot="1" x14ac:dyDescent="0.25">
      <c r="A219" s="31"/>
      <c r="B219" s="32"/>
      <c r="C219" s="33"/>
      <c r="D219" s="34"/>
      <c r="E219" s="80"/>
      <c r="F219" s="81"/>
    </row>
    <row r="220" spans="1:6" ht="27.75" customHeight="1" thickBot="1" x14ac:dyDescent="0.25">
      <c r="A220" s="24"/>
      <c r="B220" s="91" t="s">
        <v>28</v>
      </c>
      <c r="C220" s="46"/>
      <c r="D220" s="5"/>
      <c r="E220" s="48"/>
      <c r="F220" s="49"/>
    </row>
    <row r="221" spans="1:6" x14ac:dyDescent="0.2">
      <c r="A221" s="24"/>
      <c r="B221" s="6"/>
      <c r="C221" s="46"/>
      <c r="D221" s="5"/>
      <c r="E221" s="48"/>
      <c r="F221" s="49"/>
    </row>
    <row r="222" spans="1:6" ht="18" customHeight="1" x14ac:dyDescent="0.2">
      <c r="A222" s="24">
        <v>4.0999999999999996</v>
      </c>
      <c r="B222" s="7" t="s">
        <v>139</v>
      </c>
      <c r="C222" s="46"/>
      <c r="D222" s="5"/>
      <c r="E222" s="48"/>
      <c r="F222" s="49"/>
    </row>
    <row r="223" spans="1:6" ht="31.5" customHeight="1" x14ac:dyDescent="0.2">
      <c r="A223" s="24"/>
      <c r="B223" s="4" t="s">
        <v>201</v>
      </c>
      <c r="C223" s="21">
        <v>1</v>
      </c>
      <c r="D223" s="22" t="s">
        <v>10</v>
      </c>
      <c r="E223" s="48">
        <v>1250</v>
      </c>
      <c r="F223" s="49">
        <f t="shared" ref="F223:F230" si="29">C223*E223</f>
        <v>1250</v>
      </c>
    </row>
    <row r="224" spans="1:6" ht="31.5" customHeight="1" x14ac:dyDescent="0.2">
      <c r="A224" s="24"/>
      <c r="B224" s="4" t="s">
        <v>202</v>
      </c>
      <c r="C224" s="21">
        <v>1</v>
      </c>
      <c r="D224" s="22" t="s">
        <v>10</v>
      </c>
      <c r="E224" s="48">
        <v>1250</v>
      </c>
      <c r="F224" s="49">
        <f t="shared" ref="F224" si="30">C224*E224</f>
        <v>1250</v>
      </c>
    </row>
    <row r="225" spans="1:6" ht="30" customHeight="1" x14ac:dyDescent="0.2">
      <c r="A225" s="24"/>
      <c r="B225" s="4" t="s">
        <v>140</v>
      </c>
      <c r="C225" s="21">
        <v>4</v>
      </c>
      <c r="D225" s="22" t="s">
        <v>10</v>
      </c>
      <c r="E225" s="48">
        <v>225</v>
      </c>
      <c r="F225" s="49">
        <f t="shared" si="29"/>
        <v>900</v>
      </c>
    </row>
    <row r="226" spans="1:6" ht="22.5" customHeight="1" x14ac:dyDescent="0.2">
      <c r="A226" s="24"/>
      <c r="B226" s="4" t="s">
        <v>53</v>
      </c>
      <c r="C226" s="21">
        <v>15</v>
      </c>
      <c r="D226" s="22" t="s">
        <v>8</v>
      </c>
      <c r="E226" s="48">
        <v>95</v>
      </c>
      <c r="F226" s="49">
        <f t="shared" si="29"/>
        <v>1425</v>
      </c>
    </row>
    <row r="227" spans="1:6" ht="22.5" customHeight="1" x14ac:dyDescent="0.2">
      <c r="A227" s="24"/>
      <c r="B227" s="4" t="s">
        <v>197</v>
      </c>
      <c r="C227" s="21">
        <v>15</v>
      </c>
      <c r="D227" s="22" t="s">
        <v>8</v>
      </c>
      <c r="E227" s="48">
        <v>135</v>
      </c>
      <c r="F227" s="49">
        <f t="shared" ref="F227" si="31">C227*E227</f>
        <v>2025</v>
      </c>
    </row>
    <row r="228" spans="1:6" ht="22.5" customHeight="1" x14ac:dyDescent="0.2">
      <c r="A228" s="24"/>
      <c r="B228" s="4" t="s">
        <v>74</v>
      </c>
      <c r="C228" s="21">
        <v>15</v>
      </c>
      <c r="D228" s="22" t="s">
        <v>8</v>
      </c>
      <c r="E228" s="48">
        <v>145</v>
      </c>
      <c r="F228" s="49">
        <f t="shared" si="29"/>
        <v>2175</v>
      </c>
    </row>
    <row r="229" spans="1:6" ht="41.25" customHeight="1" x14ac:dyDescent="0.2">
      <c r="A229" s="24"/>
      <c r="B229" s="4" t="s">
        <v>141</v>
      </c>
      <c r="C229" s="21">
        <v>1</v>
      </c>
      <c r="D229" s="22" t="s">
        <v>10</v>
      </c>
      <c r="E229" s="48">
        <v>3375</v>
      </c>
      <c r="F229" s="49">
        <f t="shared" si="29"/>
        <v>3375</v>
      </c>
    </row>
    <row r="230" spans="1:6" ht="31.5" customHeight="1" x14ac:dyDescent="0.2">
      <c r="A230" s="24"/>
      <c r="B230" s="4" t="s">
        <v>54</v>
      </c>
      <c r="C230" s="21">
        <v>1</v>
      </c>
      <c r="D230" s="22" t="s">
        <v>10</v>
      </c>
      <c r="E230" s="48">
        <v>460</v>
      </c>
      <c r="F230" s="49">
        <f t="shared" si="29"/>
        <v>460</v>
      </c>
    </row>
    <row r="231" spans="1:6" ht="17.25" customHeight="1" x14ac:dyDescent="0.2">
      <c r="A231" s="28"/>
      <c r="B231" s="19" t="s">
        <v>0</v>
      </c>
      <c r="C231" s="46"/>
      <c r="D231" s="5"/>
      <c r="E231" s="48"/>
      <c r="F231" s="68">
        <f>SUM(F223:F230)</f>
        <v>12860</v>
      </c>
    </row>
    <row r="232" spans="1:6" ht="12" customHeight="1" x14ac:dyDescent="0.2">
      <c r="A232" s="24"/>
      <c r="B232" s="6"/>
      <c r="C232" s="46"/>
      <c r="D232" s="5"/>
      <c r="E232" s="48"/>
      <c r="F232" s="49"/>
    </row>
    <row r="233" spans="1:6" ht="24" customHeight="1" x14ac:dyDescent="0.2">
      <c r="A233" s="24">
        <v>4.2</v>
      </c>
      <c r="B233" s="7" t="s">
        <v>32</v>
      </c>
      <c r="C233" s="46"/>
      <c r="D233" s="5"/>
      <c r="E233" s="48"/>
      <c r="F233" s="68"/>
    </row>
    <row r="234" spans="1:6" ht="24" customHeight="1" x14ac:dyDescent="0.2">
      <c r="A234" s="24"/>
      <c r="B234" s="4" t="s">
        <v>56</v>
      </c>
      <c r="C234" s="21">
        <v>1</v>
      </c>
      <c r="D234" s="22" t="s">
        <v>10</v>
      </c>
      <c r="E234" s="48">
        <v>980</v>
      </c>
      <c r="F234" s="49">
        <f>C234*E234</f>
        <v>980</v>
      </c>
    </row>
    <row r="235" spans="1:6" ht="33" customHeight="1" x14ac:dyDescent="0.2">
      <c r="A235" s="24"/>
      <c r="B235" s="4" t="s">
        <v>142</v>
      </c>
      <c r="C235" s="21">
        <v>1</v>
      </c>
      <c r="D235" s="22" t="s">
        <v>10</v>
      </c>
      <c r="E235" s="48">
        <v>3450</v>
      </c>
      <c r="F235" s="49">
        <f>C235*E235</f>
        <v>3450</v>
      </c>
    </row>
    <row r="236" spans="1:6" ht="24.75" customHeight="1" x14ac:dyDescent="0.2">
      <c r="A236" s="24"/>
      <c r="B236" s="4" t="s">
        <v>57</v>
      </c>
      <c r="C236" s="21">
        <v>5</v>
      </c>
      <c r="D236" s="22" t="s">
        <v>8</v>
      </c>
      <c r="E236" s="48">
        <v>350</v>
      </c>
      <c r="F236" s="49">
        <f t="shared" ref="F236:F237" si="32">C236*E236</f>
        <v>1750</v>
      </c>
    </row>
    <row r="237" spans="1:6" ht="24.75" customHeight="1" x14ac:dyDescent="0.2">
      <c r="A237" s="24"/>
      <c r="B237" s="4" t="s">
        <v>58</v>
      </c>
      <c r="C237" s="21">
        <v>5</v>
      </c>
      <c r="D237" s="22" t="s">
        <v>8</v>
      </c>
      <c r="E237" s="48">
        <v>350</v>
      </c>
      <c r="F237" s="49">
        <f t="shared" si="32"/>
        <v>1750</v>
      </c>
    </row>
    <row r="238" spans="1:6" ht="31.5" customHeight="1" x14ac:dyDescent="0.2">
      <c r="A238" s="24"/>
      <c r="B238" s="4" t="s">
        <v>73</v>
      </c>
      <c r="C238" s="21">
        <v>1</v>
      </c>
      <c r="D238" s="22" t="s">
        <v>10</v>
      </c>
      <c r="E238" s="48">
        <v>4125</v>
      </c>
      <c r="F238" s="49">
        <f>C238*E238</f>
        <v>4125</v>
      </c>
    </row>
    <row r="239" spans="1:6" ht="24.75" customHeight="1" x14ac:dyDescent="0.2">
      <c r="A239" s="24"/>
      <c r="B239" s="4" t="s">
        <v>55</v>
      </c>
      <c r="C239" s="21">
        <v>1</v>
      </c>
      <c r="D239" s="22" t="s">
        <v>10</v>
      </c>
      <c r="E239" s="48">
        <v>870</v>
      </c>
      <c r="F239" s="49">
        <f>C239*E239</f>
        <v>870</v>
      </c>
    </row>
    <row r="240" spans="1:6" ht="17.25" customHeight="1" x14ac:dyDescent="0.2">
      <c r="A240" s="28"/>
      <c r="B240" s="19" t="s">
        <v>0</v>
      </c>
      <c r="C240" s="46"/>
      <c r="D240" s="5"/>
      <c r="E240" s="48"/>
      <c r="F240" s="68">
        <f>SUM(F234:F239)</f>
        <v>12925</v>
      </c>
    </row>
    <row r="241" spans="1:6" ht="12" customHeight="1" x14ac:dyDescent="0.2">
      <c r="A241" s="24"/>
      <c r="B241" s="6"/>
      <c r="C241" s="46"/>
      <c r="D241" s="5"/>
      <c r="E241" s="48"/>
      <c r="F241" s="49"/>
    </row>
    <row r="242" spans="1:6" ht="24" customHeight="1" x14ac:dyDescent="0.2">
      <c r="A242" s="24">
        <v>4.3</v>
      </c>
      <c r="B242" s="7" t="s">
        <v>143</v>
      </c>
      <c r="C242" s="46"/>
      <c r="D242" s="5"/>
      <c r="E242" s="48"/>
      <c r="F242" s="68"/>
    </row>
    <row r="243" spans="1:6" ht="30.75" customHeight="1" x14ac:dyDescent="0.2">
      <c r="A243" s="24"/>
      <c r="B243" s="4" t="s">
        <v>144</v>
      </c>
      <c r="C243" s="21">
        <v>1</v>
      </c>
      <c r="D243" s="22" t="s">
        <v>10</v>
      </c>
      <c r="E243" s="48">
        <v>450</v>
      </c>
      <c r="F243" s="49">
        <f>C243*E243</f>
        <v>450</v>
      </c>
    </row>
    <row r="244" spans="1:6" ht="30.75" customHeight="1" x14ac:dyDescent="0.2">
      <c r="A244" s="24"/>
      <c r="B244" s="4" t="s">
        <v>175</v>
      </c>
      <c r="C244" s="21">
        <v>3</v>
      </c>
      <c r="D244" s="22" t="s">
        <v>10</v>
      </c>
      <c r="E244" s="48">
        <v>135</v>
      </c>
      <c r="F244" s="49">
        <f>C244*E244</f>
        <v>405</v>
      </c>
    </row>
    <row r="245" spans="1:6" ht="24.75" customHeight="1" x14ac:dyDescent="0.2">
      <c r="A245" s="24"/>
      <c r="B245" s="4" t="s">
        <v>148</v>
      </c>
      <c r="C245" s="21">
        <v>1</v>
      </c>
      <c r="D245" s="22" t="s">
        <v>10</v>
      </c>
      <c r="E245" s="48">
        <v>650</v>
      </c>
      <c r="F245" s="49">
        <f>C245*E245</f>
        <v>650</v>
      </c>
    </row>
    <row r="246" spans="1:6" ht="17.25" customHeight="1" x14ac:dyDescent="0.2">
      <c r="A246" s="28"/>
      <c r="B246" s="19" t="s">
        <v>0</v>
      </c>
      <c r="C246" s="46"/>
      <c r="D246" s="5"/>
      <c r="E246" s="48"/>
      <c r="F246" s="68">
        <f>SUM(F243:F245)</f>
        <v>1505</v>
      </c>
    </row>
    <row r="247" spans="1:6" ht="12" customHeight="1" x14ac:dyDescent="0.2">
      <c r="A247" s="24"/>
      <c r="B247" s="6"/>
      <c r="C247" s="46"/>
      <c r="D247" s="5"/>
      <c r="E247" s="48"/>
      <c r="F247" s="49"/>
    </row>
    <row r="248" spans="1:6" ht="18" customHeight="1" x14ac:dyDescent="0.2">
      <c r="A248" s="24">
        <v>4.4000000000000004</v>
      </c>
      <c r="B248" s="7" t="s">
        <v>30</v>
      </c>
      <c r="C248" s="46"/>
      <c r="D248" s="5"/>
      <c r="E248" s="48"/>
      <c r="F248" s="49"/>
    </row>
    <row r="249" spans="1:6" ht="30" customHeight="1" x14ac:dyDescent="0.2">
      <c r="A249" s="24"/>
      <c r="B249" s="4" t="s">
        <v>145</v>
      </c>
      <c r="C249" s="21">
        <v>1</v>
      </c>
      <c r="D249" s="22" t="s">
        <v>10</v>
      </c>
      <c r="E249" s="48">
        <v>3200</v>
      </c>
      <c r="F249" s="49">
        <f t="shared" ref="F249:F251" si="33">C249*E249</f>
        <v>3200</v>
      </c>
    </row>
    <row r="250" spans="1:6" ht="24" customHeight="1" x14ac:dyDescent="0.2">
      <c r="A250" s="24"/>
      <c r="B250" s="4" t="s">
        <v>59</v>
      </c>
      <c r="C250" s="21">
        <v>4</v>
      </c>
      <c r="D250" s="22" t="s">
        <v>8</v>
      </c>
      <c r="E250" s="48">
        <v>155</v>
      </c>
      <c r="F250" s="49">
        <f t="shared" si="33"/>
        <v>620</v>
      </c>
    </row>
    <row r="251" spans="1:6" ht="30" customHeight="1" x14ac:dyDescent="0.2">
      <c r="A251" s="24"/>
      <c r="B251" s="4" t="s">
        <v>61</v>
      </c>
      <c r="C251" s="21">
        <v>6</v>
      </c>
      <c r="D251" s="22" t="s">
        <v>8</v>
      </c>
      <c r="E251" s="48">
        <v>125</v>
      </c>
      <c r="F251" s="49">
        <f t="shared" si="33"/>
        <v>750</v>
      </c>
    </row>
    <row r="252" spans="1:6" ht="30" customHeight="1" x14ac:dyDescent="0.2">
      <c r="A252" s="24"/>
      <c r="B252" s="4" t="s">
        <v>72</v>
      </c>
      <c r="C252" s="21">
        <v>1</v>
      </c>
      <c r="D252" s="22" t="s">
        <v>10</v>
      </c>
      <c r="E252" s="48">
        <v>1950</v>
      </c>
      <c r="F252" s="49">
        <f>C252*E252</f>
        <v>1950</v>
      </c>
    </row>
    <row r="253" spans="1:6" ht="30" customHeight="1" x14ac:dyDescent="0.2">
      <c r="A253" s="24"/>
      <c r="B253" s="4" t="s">
        <v>60</v>
      </c>
      <c r="C253" s="21">
        <v>1</v>
      </c>
      <c r="D253" s="22" t="s">
        <v>10</v>
      </c>
      <c r="E253" s="48">
        <v>560</v>
      </c>
      <c r="F253" s="49">
        <f>C253*E253</f>
        <v>560</v>
      </c>
    </row>
    <row r="254" spans="1:6" ht="17.25" customHeight="1" x14ac:dyDescent="0.2">
      <c r="A254" s="28"/>
      <c r="B254" s="19" t="s">
        <v>0</v>
      </c>
      <c r="C254" s="46"/>
      <c r="D254" s="5"/>
      <c r="E254" s="48"/>
      <c r="F254" s="68">
        <f>SUM(F249:F253)</f>
        <v>7080</v>
      </c>
    </row>
    <row r="255" spans="1:6" ht="12" customHeight="1" x14ac:dyDescent="0.2">
      <c r="A255" s="24"/>
      <c r="B255" s="6"/>
      <c r="C255" s="46"/>
      <c r="D255" s="5"/>
      <c r="E255" s="48"/>
      <c r="F255" s="49"/>
    </row>
    <row r="256" spans="1:6" ht="24" customHeight="1" x14ac:dyDescent="0.2">
      <c r="A256" s="24">
        <v>4.5</v>
      </c>
      <c r="B256" s="7" t="s">
        <v>31</v>
      </c>
      <c r="C256" s="46"/>
      <c r="D256" s="5"/>
      <c r="E256" s="48"/>
      <c r="F256" s="68"/>
    </row>
    <row r="257" spans="1:6" s="64" customFormat="1" x14ac:dyDescent="0.2">
      <c r="A257" s="24"/>
      <c r="B257" s="65" t="s">
        <v>146</v>
      </c>
      <c r="C257" s="21"/>
      <c r="D257" s="22"/>
      <c r="E257" s="48"/>
      <c r="F257" s="49"/>
    </row>
    <row r="258" spans="1:6" s="64" customFormat="1" ht="38.25" customHeight="1" x14ac:dyDescent="0.2">
      <c r="A258" s="24"/>
      <c r="B258" s="4" t="s">
        <v>147</v>
      </c>
      <c r="C258" s="21">
        <v>1</v>
      </c>
      <c r="D258" s="22" t="s">
        <v>10</v>
      </c>
      <c r="E258" s="48">
        <v>2180</v>
      </c>
      <c r="F258" s="49">
        <f t="shared" ref="F258:F259" si="34">C258*E258</f>
        <v>2180</v>
      </c>
    </row>
    <row r="259" spans="1:6" ht="30" customHeight="1" x14ac:dyDescent="0.2">
      <c r="A259" s="24"/>
      <c r="B259" s="4" t="s">
        <v>153</v>
      </c>
      <c r="C259" s="21">
        <v>3</v>
      </c>
      <c r="D259" s="22" t="s">
        <v>8</v>
      </c>
      <c r="E259" s="48">
        <v>350</v>
      </c>
      <c r="F259" s="49">
        <f t="shared" si="34"/>
        <v>1050</v>
      </c>
    </row>
    <row r="260" spans="1:6" ht="30" customHeight="1" x14ac:dyDescent="0.2">
      <c r="A260" s="24"/>
      <c r="B260" s="4" t="s">
        <v>150</v>
      </c>
      <c r="C260" s="21">
        <v>8</v>
      </c>
      <c r="D260" s="22" t="s">
        <v>8</v>
      </c>
      <c r="E260" s="48">
        <v>430</v>
      </c>
      <c r="F260" s="49">
        <f>C260*E260</f>
        <v>3440</v>
      </c>
    </row>
    <row r="261" spans="1:6" ht="30" customHeight="1" x14ac:dyDescent="0.2">
      <c r="A261" s="24"/>
      <c r="B261" s="4" t="s">
        <v>152</v>
      </c>
      <c r="C261" s="21">
        <v>1</v>
      </c>
      <c r="D261" s="22" t="s">
        <v>8</v>
      </c>
      <c r="E261" s="48">
        <v>270</v>
      </c>
      <c r="F261" s="49">
        <f t="shared" ref="F261" si="35">C261*E261</f>
        <v>270</v>
      </c>
    </row>
    <row r="262" spans="1:6" s="64" customFormat="1" ht="26.25" customHeight="1" x14ac:dyDescent="0.2">
      <c r="A262" s="24"/>
      <c r="B262" s="4" t="s">
        <v>151</v>
      </c>
      <c r="C262" s="21">
        <v>1</v>
      </c>
      <c r="D262" s="22" t="s">
        <v>8</v>
      </c>
      <c r="E262" s="48">
        <v>290</v>
      </c>
      <c r="F262" s="49">
        <f t="shared" ref="F262:F268" si="36">C262*E262</f>
        <v>290</v>
      </c>
    </row>
    <row r="263" spans="1:6" s="64" customFormat="1" ht="26.25" customHeight="1" x14ac:dyDescent="0.2">
      <c r="A263" s="24"/>
      <c r="B263" s="4" t="s">
        <v>156</v>
      </c>
      <c r="C263" s="21">
        <v>1</v>
      </c>
      <c r="D263" s="22" t="s">
        <v>8</v>
      </c>
      <c r="E263" s="48">
        <v>1800</v>
      </c>
      <c r="F263" s="49">
        <f t="shared" si="36"/>
        <v>1800</v>
      </c>
    </row>
    <row r="264" spans="1:6" s="64" customFormat="1" ht="26.25" customHeight="1" x14ac:dyDescent="0.2">
      <c r="A264" s="24"/>
      <c r="B264" s="4" t="s">
        <v>157</v>
      </c>
      <c r="C264" s="21">
        <v>1</v>
      </c>
      <c r="D264" s="22" t="s">
        <v>8</v>
      </c>
      <c r="E264" s="48">
        <v>900</v>
      </c>
      <c r="F264" s="49">
        <f t="shared" ref="F264" si="37">C264*E264</f>
        <v>900</v>
      </c>
    </row>
    <row r="265" spans="1:6" s="64" customFormat="1" ht="26.25" customHeight="1" x14ac:dyDescent="0.2">
      <c r="A265" s="24"/>
      <c r="B265" s="4" t="s">
        <v>154</v>
      </c>
      <c r="C265" s="21">
        <v>4</v>
      </c>
      <c r="D265" s="22" t="s">
        <v>8</v>
      </c>
      <c r="E265" s="48">
        <v>35</v>
      </c>
      <c r="F265" s="49">
        <f t="shared" si="36"/>
        <v>140</v>
      </c>
    </row>
    <row r="266" spans="1:6" s="64" customFormat="1" ht="43.5" customHeight="1" x14ac:dyDescent="0.2">
      <c r="A266" s="24"/>
      <c r="B266" s="4" t="s">
        <v>158</v>
      </c>
      <c r="C266" s="21">
        <v>1</v>
      </c>
      <c r="D266" s="22" t="s">
        <v>10</v>
      </c>
      <c r="E266" s="48">
        <v>150</v>
      </c>
      <c r="F266" s="49">
        <f t="shared" ref="F266" si="38">C266*E266</f>
        <v>150</v>
      </c>
    </row>
    <row r="267" spans="1:6" s="64" customFormat="1" ht="38.25" x14ac:dyDescent="0.2">
      <c r="A267" s="24"/>
      <c r="B267" s="4" t="s">
        <v>155</v>
      </c>
      <c r="C267" s="21">
        <v>1</v>
      </c>
      <c r="D267" s="22" t="s">
        <v>10</v>
      </c>
      <c r="E267" s="48">
        <v>1270</v>
      </c>
      <c r="F267" s="49">
        <f t="shared" si="36"/>
        <v>1270</v>
      </c>
    </row>
    <row r="268" spans="1:6" s="64" customFormat="1" ht="26.25" customHeight="1" x14ac:dyDescent="0.2">
      <c r="A268" s="24"/>
      <c r="B268" s="4" t="s">
        <v>60</v>
      </c>
      <c r="C268" s="21">
        <v>1</v>
      </c>
      <c r="D268" s="22" t="s">
        <v>10</v>
      </c>
      <c r="E268" s="48">
        <v>450</v>
      </c>
      <c r="F268" s="49">
        <f t="shared" si="36"/>
        <v>450</v>
      </c>
    </row>
    <row r="269" spans="1:6" ht="17.25" customHeight="1" x14ac:dyDescent="0.2">
      <c r="A269" s="24"/>
      <c r="B269" s="4"/>
      <c r="C269" s="46"/>
      <c r="D269" s="5"/>
      <c r="E269" s="48"/>
      <c r="F269" s="49"/>
    </row>
    <row r="270" spans="1:6" s="64" customFormat="1" x14ac:dyDescent="0.2">
      <c r="A270" s="24"/>
      <c r="B270" s="65" t="s">
        <v>159</v>
      </c>
      <c r="C270" s="21"/>
      <c r="D270" s="22"/>
      <c r="E270" s="48"/>
      <c r="F270" s="49"/>
    </row>
    <row r="271" spans="1:6" s="64" customFormat="1" ht="23.25" customHeight="1" x14ac:dyDescent="0.2">
      <c r="A271" s="24"/>
      <c r="B271" s="4" t="s">
        <v>62</v>
      </c>
      <c r="C271" s="21">
        <v>1</v>
      </c>
      <c r="D271" s="22" t="s">
        <v>10</v>
      </c>
      <c r="E271" s="48">
        <v>1750</v>
      </c>
      <c r="F271" s="49">
        <f t="shared" ref="F271:F275" si="39">C271*E271</f>
        <v>1750</v>
      </c>
    </row>
    <row r="272" spans="1:6" s="64" customFormat="1" ht="26.25" customHeight="1" x14ac:dyDescent="0.2">
      <c r="A272" s="24"/>
      <c r="B272" s="4" t="s">
        <v>63</v>
      </c>
      <c r="C272" s="21">
        <v>2</v>
      </c>
      <c r="D272" s="22" t="s">
        <v>8</v>
      </c>
      <c r="E272" s="48">
        <v>350</v>
      </c>
      <c r="F272" s="49">
        <f t="shared" si="39"/>
        <v>700</v>
      </c>
    </row>
    <row r="273" spans="1:6" s="64" customFormat="1" ht="26.25" customHeight="1" x14ac:dyDescent="0.2">
      <c r="A273" s="24"/>
      <c r="B273" s="4" t="s">
        <v>64</v>
      </c>
      <c r="C273" s="21">
        <v>6</v>
      </c>
      <c r="D273" s="22" t="s">
        <v>8</v>
      </c>
      <c r="E273" s="48">
        <v>95</v>
      </c>
      <c r="F273" s="49">
        <f t="shared" si="39"/>
        <v>570</v>
      </c>
    </row>
    <row r="274" spans="1:6" s="64" customFormat="1" ht="26.25" customHeight="1" x14ac:dyDescent="0.2">
      <c r="A274" s="24"/>
      <c r="B274" s="4" t="s">
        <v>65</v>
      </c>
      <c r="C274" s="21">
        <v>4</v>
      </c>
      <c r="D274" s="22" t="s">
        <v>8</v>
      </c>
      <c r="E274" s="48">
        <v>45</v>
      </c>
      <c r="F274" s="49">
        <f t="shared" ref="F274" si="40">C274*E274</f>
        <v>180</v>
      </c>
    </row>
    <row r="275" spans="1:6" s="64" customFormat="1" ht="26.25" customHeight="1" x14ac:dyDescent="0.2">
      <c r="A275" s="24"/>
      <c r="B275" s="4" t="s">
        <v>68</v>
      </c>
      <c r="C275" s="21">
        <v>4</v>
      </c>
      <c r="D275" s="22" t="s">
        <v>8</v>
      </c>
      <c r="E275" s="48">
        <v>215</v>
      </c>
      <c r="F275" s="49">
        <f t="shared" si="39"/>
        <v>860</v>
      </c>
    </row>
    <row r="276" spans="1:6" s="64" customFormat="1" ht="26.25" customHeight="1" x14ac:dyDescent="0.2">
      <c r="A276" s="24"/>
      <c r="B276" s="4" t="s">
        <v>67</v>
      </c>
      <c r="C276" s="21">
        <v>1</v>
      </c>
      <c r="D276" s="22" t="s">
        <v>10</v>
      </c>
      <c r="E276" s="48">
        <v>2320</v>
      </c>
      <c r="F276" s="49">
        <f>C276*E276</f>
        <v>2320</v>
      </c>
    </row>
    <row r="277" spans="1:6" s="64" customFormat="1" ht="26.25" customHeight="1" x14ac:dyDescent="0.2">
      <c r="A277" s="24"/>
      <c r="B277" s="4" t="s">
        <v>66</v>
      </c>
      <c r="C277" s="21">
        <v>1</v>
      </c>
      <c r="D277" s="22" t="s">
        <v>10</v>
      </c>
      <c r="E277" s="48">
        <v>760</v>
      </c>
      <c r="F277" s="49">
        <f>C277*E277</f>
        <v>760</v>
      </c>
    </row>
    <row r="278" spans="1:6" ht="17.25" customHeight="1" x14ac:dyDescent="0.2">
      <c r="A278" s="28"/>
      <c r="B278" s="19" t="s">
        <v>0</v>
      </c>
      <c r="C278" s="46"/>
      <c r="D278" s="5"/>
      <c r="E278" s="48"/>
      <c r="F278" s="68">
        <f>SUM(F257:F277)</f>
        <v>19080</v>
      </c>
    </row>
    <row r="279" spans="1:6" ht="12" customHeight="1" x14ac:dyDescent="0.2">
      <c r="A279" s="24"/>
      <c r="B279" s="6"/>
      <c r="C279" s="46"/>
      <c r="D279" s="5"/>
      <c r="E279" s="48"/>
      <c r="F279" s="49"/>
    </row>
    <row r="280" spans="1:6" ht="18" customHeight="1" x14ac:dyDescent="0.2">
      <c r="A280" s="24">
        <v>4.5999999999999996</v>
      </c>
      <c r="B280" s="7" t="s">
        <v>164</v>
      </c>
      <c r="C280" s="46"/>
      <c r="D280" s="5"/>
      <c r="E280" s="48"/>
      <c r="F280" s="49"/>
    </row>
    <row r="281" spans="1:6" ht="30" customHeight="1" x14ac:dyDescent="0.2">
      <c r="A281" s="24"/>
      <c r="B281" s="4" t="s">
        <v>171</v>
      </c>
      <c r="C281" s="21">
        <v>1</v>
      </c>
      <c r="D281" s="22" t="s">
        <v>10</v>
      </c>
      <c r="E281" s="48">
        <v>1450</v>
      </c>
      <c r="F281" s="49">
        <f t="shared" ref="F281" si="41">C281*E281</f>
        <v>1450</v>
      </c>
    </row>
    <row r="282" spans="1:6" ht="30" customHeight="1" x14ac:dyDescent="0.2">
      <c r="A282" s="24"/>
      <c r="B282" s="4" t="s">
        <v>170</v>
      </c>
      <c r="C282" s="21">
        <v>1</v>
      </c>
      <c r="D282" s="22" t="s">
        <v>10</v>
      </c>
      <c r="E282" s="48">
        <v>310</v>
      </c>
      <c r="F282" s="49">
        <f>C282*E282</f>
        <v>310</v>
      </c>
    </row>
    <row r="283" spans="1:6" ht="30" customHeight="1" x14ac:dyDescent="0.2">
      <c r="A283" s="24"/>
      <c r="B283" s="4" t="s">
        <v>165</v>
      </c>
      <c r="C283" s="21">
        <v>1</v>
      </c>
      <c r="D283" s="22" t="s">
        <v>10</v>
      </c>
      <c r="E283" s="48">
        <v>990</v>
      </c>
      <c r="F283" s="49">
        <f>C283*E283</f>
        <v>990</v>
      </c>
    </row>
    <row r="284" spans="1:6" ht="30" customHeight="1" x14ac:dyDescent="0.2">
      <c r="A284" s="24"/>
      <c r="B284" s="4" t="s">
        <v>60</v>
      </c>
      <c r="C284" s="21">
        <v>1</v>
      </c>
      <c r="D284" s="22" t="s">
        <v>10</v>
      </c>
      <c r="E284" s="48">
        <v>230</v>
      </c>
      <c r="F284" s="49">
        <f>C284*E284</f>
        <v>230</v>
      </c>
    </row>
    <row r="285" spans="1:6" ht="17.25" customHeight="1" x14ac:dyDescent="0.2">
      <c r="A285" s="28"/>
      <c r="B285" s="19" t="s">
        <v>0</v>
      </c>
      <c r="C285" s="46"/>
      <c r="D285" s="5"/>
      <c r="E285" s="48"/>
      <c r="F285" s="68">
        <f>SUM(F281:F284)</f>
        <v>2980</v>
      </c>
    </row>
    <row r="286" spans="1:6" ht="26.25" customHeight="1" thickBot="1" x14ac:dyDescent="0.25">
      <c r="A286" s="28"/>
      <c r="B286" s="19"/>
      <c r="C286" s="46"/>
      <c r="D286" s="5"/>
      <c r="E286" s="48"/>
      <c r="F286" s="68"/>
    </row>
    <row r="287" spans="1:6" ht="33.75" customHeight="1" thickTop="1" thickBot="1" x14ac:dyDescent="0.25">
      <c r="A287" s="58"/>
      <c r="B287" s="57" t="s">
        <v>4</v>
      </c>
      <c r="C287" s="59"/>
      <c r="D287" s="60"/>
      <c r="E287" s="82"/>
      <c r="F287" s="83"/>
    </row>
    <row r="288" spans="1:6" ht="39" customHeight="1" thickTop="1" thickBot="1" x14ac:dyDescent="0.25">
      <c r="A288" s="133"/>
      <c r="B288" s="134"/>
      <c r="C288" s="135"/>
      <c r="D288" s="135"/>
      <c r="E288" s="135"/>
      <c r="F288" s="136"/>
    </row>
    <row r="289" spans="1:6" ht="17.25" thickTop="1" thickBot="1" x14ac:dyDescent="0.25">
      <c r="A289" s="137" t="s">
        <v>69</v>
      </c>
      <c r="B289" s="138"/>
      <c r="C289" s="143"/>
      <c r="D289" s="143"/>
      <c r="E289" s="144"/>
      <c r="F289" s="71"/>
    </row>
    <row r="290" spans="1:6" ht="13.5" thickTop="1" x14ac:dyDescent="0.2">
      <c r="A290" s="29"/>
      <c r="B290" s="124"/>
      <c r="C290" s="143"/>
      <c r="D290" s="143"/>
      <c r="E290" s="144"/>
      <c r="F290" s="72"/>
    </row>
    <row r="291" spans="1:6" ht="23.25" customHeight="1" x14ac:dyDescent="0.2">
      <c r="A291" s="24">
        <v>4.0999999999999996</v>
      </c>
      <c r="B291" s="126" t="s">
        <v>29</v>
      </c>
      <c r="C291" s="143"/>
      <c r="D291" s="143"/>
      <c r="E291" s="144"/>
      <c r="F291" s="73">
        <f>F231</f>
        <v>12860</v>
      </c>
    </row>
    <row r="292" spans="1:6" ht="23.25" customHeight="1" x14ac:dyDescent="0.2">
      <c r="A292" s="24">
        <v>4.2</v>
      </c>
      <c r="B292" s="126" t="s">
        <v>32</v>
      </c>
      <c r="C292" s="143"/>
      <c r="D292" s="143"/>
      <c r="E292" s="144"/>
      <c r="F292" s="73">
        <f>F240</f>
        <v>12925</v>
      </c>
    </row>
    <row r="293" spans="1:6" ht="23.25" customHeight="1" x14ac:dyDescent="0.2">
      <c r="A293" s="24">
        <v>4.3</v>
      </c>
      <c r="B293" s="126" t="s">
        <v>143</v>
      </c>
      <c r="C293" s="143"/>
      <c r="D293" s="143"/>
      <c r="E293" s="144"/>
      <c r="F293" s="73">
        <f>F246</f>
        <v>1505</v>
      </c>
    </row>
    <row r="294" spans="1:6" ht="23.25" customHeight="1" x14ac:dyDescent="0.2">
      <c r="A294" s="24">
        <v>4.4000000000000004</v>
      </c>
      <c r="B294" s="126" t="s">
        <v>30</v>
      </c>
      <c r="C294" s="143"/>
      <c r="D294" s="143"/>
      <c r="E294" s="144"/>
      <c r="F294" s="73">
        <f>F254</f>
        <v>7080</v>
      </c>
    </row>
    <row r="295" spans="1:6" ht="23.25" customHeight="1" x14ac:dyDescent="0.2">
      <c r="A295" s="24">
        <v>4.5</v>
      </c>
      <c r="B295" s="126" t="s">
        <v>31</v>
      </c>
      <c r="C295" s="143"/>
      <c r="D295" s="143"/>
      <c r="E295" s="144"/>
      <c r="F295" s="73">
        <f>F278</f>
        <v>19080</v>
      </c>
    </row>
    <row r="296" spans="1:6" ht="23.25" customHeight="1" x14ac:dyDescent="0.2">
      <c r="A296" s="24">
        <v>4.5999999999999996</v>
      </c>
      <c r="B296" s="126" t="s">
        <v>163</v>
      </c>
      <c r="C296" s="143"/>
      <c r="D296" s="143"/>
      <c r="E296" s="144"/>
      <c r="F296" s="73">
        <f>F285</f>
        <v>2980</v>
      </c>
    </row>
    <row r="297" spans="1:6" ht="13.5" thickBot="1" x14ac:dyDescent="0.25">
      <c r="A297" s="29"/>
      <c r="B297" s="125"/>
      <c r="C297" s="143"/>
      <c r="D297" s="143"/>
      <c r="E297" s="144"/>
      <c r="F297" s="75"/>
    </row>
    <row r="298" spans="1:6" ht="14.25" thickTop="1" thickBot="1" x14ac:dyDescent="0.25">
      <c r="A298" s="61"/>
      <c r="B298" s="62"/>
      <c r="C298" s="63"/>
      <c r="D298" s="63"/>
      <c r="E298" s="84"/>
      <c r="F298" s="85">
        <f>SUM(F291:F297)</f>
        <v>56430</v>
      </c>
    </row>
    <row r="299" spans="1:6" ht="16.5" thickTop="1" x14ac:dyDescent="0.2">
      <c r="A299" s="35"/>
      <c r="B299" s="36" t="s">
        <v>33</v>
      </c>
      <c r="C299" s="37"/>
      <c r="D299" s="38"/>
      <c r="E299" s="86"/>
      <c r="F299" s="78">
        <f>SUM(F220:F286)/2</f>
        <v>56430</v>
      </c>
    </row>
    <row r="300" spans="1:6" ht="15.75" x14ac:dyDescent="0.2">
      <c r="A300" s="24"/>
      <c r="B300" s="14" t="s">
        <v>138</v>
      </c>
      <c r="C300" s="46"/>
      <c r="D300" s="5"/>
      <c r="E300" s="48"/>
      <c r="F300" s="97">
        <f>F299*0.2</f>
        <v>11286</v>
      </c>
    </row>
    <row r="301" spans="1:6" ht="15.75" x14ac:dyDescent="0.2">
      <c r="A301" s="24"/>
      <c r="B301" s="14" t="s">
        <v>34</v>
      </c>
      <c r="C301" s="46"/>
      <c r="D301" s="5"/>
      <c r="E301" s="48"/>
      <c r="F301" s="102">
        <f>F299+F300</f>
        <v>67716</v>
      </c>
    </row>
    <row r="302" spans="1:6" ht="13.5" thickBot="1" x14ac:dyDescent="0.25">
      <c r="A302" s="26"/>
      <c r="B302" s="8"/>
      <c r="C302" s="18"/>
      <c r="D302" s="9"/>
      <c r="E302" s="79"/>
      <c r="F302" s="87"/>
    </row>
    <row r="303" spans="1:6" ht="14.25" thickTop="1" thickBot="1" x14ac:dyDescent="0.25">
      <c r="A303" s="43"/>
      <c r="B303" s="44"/>
      <c r="C303" s="42"/>
      <c r="D303" s="42"/>
      <c r="E303" s="76"/>
      <c r="F303" s="77"/>
    </row>
    <row r="304" spans="1:6" ht="12" customHeight="1" thickTop="1" thickBot="1" x14ac:dyDescent="0.25">
      <c r="A304" s="24"/>
      <c r="B304" s="6"/>
      <c r="C304" s="46"/>
      <c r="D304" s="5"/>
      <c r="E304" s="48"/>
      <c r="F304" s="49"/>
    </row>
    <row r="305" spans="1:6" ht="21" customHeight="1" thickBot="1" x14ac:dyDescent="0.25">
      <c r="A305" s="24"/>
      <c r="B305" s="104" t="s">
        <v>149</v>
      </c>
      <c r="C305" s="46"/>
      <c r="D305" s="5"/>
      <c r="E305" s="48"/>
      <c r="F305" s="49"/>
    </row>
    <row r="306" spans="1:6" ht="9" customHeight="1" x14ac:dyDescent="0.2">
      <c r="A306" s="31"/>
      <c r="B306" s="32"/>
      <c r="C306" s="33"/>
      <c r="D306" s="34"/>
      <c r="E306" s="80"/>
      <c r="F306" s="81"/>
    </row>
    <row r="307" spans="1:6" ht="24" customHeight="1" x14ac:dyDescent="0.2">
      <c r="A307" s="31">
        <v>4.2</v>
      </c>
      <c r="B307" s="105" t="s">
        <v>143</v>
      </c>
      <c r="C307" s="33"/>
      <c r="D307" s="34"/>
      <c r="E307" s="80"/>
      <c r="F307" s="106"/>
    </row>
    <row r="308" spans="1:6" ht="17.25" customHeight="1" x14ac:dyDescent="0.2">
      <c r="A308" s="31"/>
      <c r="B308" s="107" t="s">
        <v>160</v>
      </c>
      <c r="C308" s="108">
        <v>1</v>
      </c>
      <c r="D308" s="109" t="s">
        <v>10</v>
      </c>
      <c r="E308" s="80">
        <v>2750</v>
      </c>
      <c r="F308" s="81">
        <f>C308*E308</f>
        <v>2750</v>
      </c>
    </row>
    <row r="309" spans="1:6" ht="30.75" customHeight="1" x14ac:dyDescent="0.2">
      <c r="A309" s="31"/>
      <c r="B309" s="107" t="s">
        <v>161</v>
      </c>
      <c r="C309" s="108">
        <v>1</v>
      </c>
      <c r="D309" s="109" t="s">
        <v>10</v>
      </c>
      <c r="E309" s="80">
        <v>425</v>
      </c>
      <c r="F309" s="81">
        <f>C309*E309</f>
        <v>425</v>
      </c>
    </row>
    <row r="310" spans="1:6" ht="30.75" customHeight="1" x14ac:dyDescent="0.2">
      <c r="A310" s="31"/>
      <c r="B310" s="107" t="s">
        <v>162</v>
      </c>
      <c r="C310" s="108">
        <v>3</v>
      </c>
      <c r="D310" s="109" t="s">
        <v>10</v>
      </c>
      <c r="E310" s="80">
        <v>115</v>
      </c>
      <c r="F310" s="81">
        <f>C310*E310</f>
        <v>345</v>
      </c>
    </row>
    <row r="311" spans="1:6" ht="20.25" customHeight="1" x14ac:dyDescent="0.2">
      <c r="A311" s="31"/>
      <c r="B311" s="107" t="s">
        <v>148</v>
      </c>
      <c r="C311" s="108">
        <v>1</v>
      </c>
      <c r="D311" s="109" t="s">
        <v>10</v>
      </c>
      <c r="E311" s="80">
        <v>680</v>
      </c>
      <c r="F311" s="81">
        <f>C311*E311</f>
        <v>680</v>
      </c>
    </row>
    <row r="312" spans="1:6" ht="14.25" customHeight="1" x14ac:dyDescent="0.2">
      <c r="A312" s="110"/>
      <c r="B312" s="111" t="s">
        <v>0</v>
      </c>
      <c r="C312" s="33"/>
      <c r="D312" s="34"/>
      <c r="E312" s="80"/>
      <c r="F312" s="106">
        <f>SUM(F308:F311)</f>
        <v>4200</v>
      </c>
    </row>
    <row r="313" spans="1:6" ht="12" customHeight="1" thickBot="1" x14ac:dyDescent="0.25">
      <c r="A313" s="31"/>
      <c r="B313" s="32"/>
      <c r="C313" s="33"/>
      <c r="D313" s="34"/>
      <c r="E313" s="80"/>
      <c r="F313" s="81"/>
    </row>
    <row r="314" spans="1:6" ht="16.5" thickTop="1" x14ac:dyDescent="0.2">
      <c r="A314" s="112"/>
      <c r="B314" s="113" t="s">
        <v>166</v>
      </c>
      <c r="C314" s="114"/>
      <c r="D314" s="115"/>
      <c r="E314" s="116"/>
      <c r="F314" s="117">
        <f>SUM(F308:F312)/2</f>
        <v>4200</v>
      </c>
    </row>
    <row r="315" spans="1:6" ht="15.75" x14ac:dyDescent="0.2">
      <c r="A315" s="31"/>
      <c r="B315" s="118" t="s">
        <v>138</v>
      </c>
      <c r="C315" s="33"/>
      <c r="D315" s="34"/>
      <c r="E315" s="80"/>
      <c r="F315" s="99">
        <f>F314*0.2</f>
        <v>840</v>
      </c>
    </row>
    <row r="316" spans="1:6" ht="15.75" x14ac:dyDescent="0.2">
      <c r="A316" s="31"/>
      <c r="B316" s="118" t="s">
        <v>167</v>
      </c>
      <c r="C316" s="33"/>
      <c r="D316" s="34"/>
      <c r="E316" s="80"/>
      <c r="F316" s="119">
        <f>F314+F315</f>
        <v>5040</v>
      </c>
    </row>
    <row r="317" spans="1:6" ht="13.5" thickBot="1" x14ac:dyDescent="0.25">
      <c r="A317" s="53"/>
      <c r="B317" s="54"/>
      <c r="C317" s="55"/>
      <c r="D317" s="56"/>
      <c r="E317" s="88"/>
      <c r="F317" s="89"/>
    </row>
    <row r="318" spans="1:6" ht="36.75" thickTop="1" x14ac:dyDescent="0.2">
      <c r="A318" s="24"/>
      <c r="B318" s="120" t="s">
        <v>168</v>
      </c>
      <c r="C318" s="121"/>
      <c r="D318" s="122"/>
      <c r="E318" s="123"/>
      <c r="F318" s="100">
        <f>+F216+F299</f>
        <v>358360.5</v>
      </c>
    </row>
    <row r="319" spans="1:6" ht="18" x14ac:dyDescent="0.2">
      <c r="A319" s="24"/>
      <c r="B319" s="120" t="s">
        <v>138</v>
      </c>
      <c r="C319" s="121"/>
      <c r="D319" s="122"/>
      <c r="E319" s="123"/>
      <c r="F319" s="101">
        <f>F318*0.2</f>
        <v>71672.100000000006</v>
      </c>
    </row>
    <row r="320" spans="1:6" ht="36" x14ac:dyDescent="0.2">
      <c r="A320" s="24"/>
      <c r="B320" s="120" t="s">
        <v>169</v>
      </c>
      <c r="C320" s="121"/>
      <c r="D320" s="122"/>
      <c r="E320" s="123"/>
      <c r="F320" s="103">
        <f>F318+F319</f>
        <v>430032.6</v>
      </c>
    </row>
    <row r="321" spans="1:6" ht="13.5" thickBot="1" x14ac:dyDescent="0.25">
      <c r="A321" s="26"/>
      <c r="B321" s="8"/>
      <c r="C321" s="18"/>
      <c r="D321" s="9"/>
      <c r="E321" s="79"/>
      <c r="F321" s="87"/>
    </row>
    <row r="322" spans="1:6" ht="13.5" thickTop="1" x14ac:dyDescent="0.2"/>
  </sheetData>
  <mergeCells count="9">
    <mergeCell ref="E24:F24"/>
    <mergeCell ref="A198:F198"/>
    <mergeCell ref="A288:F288"/>
    <mergeCell ref="A289:B289"/>
    <mergeCell ref="A199:B199"/>
    <mergeCell ref="E70:F70"/>
    <mergeCell ref="E88:F88"/>
    <mergeCell ref="C199:E214"/>
    <mergeCell ref="C289:E297"/>
  </mergeCells>
  <phoneticPr fontId="0" type="noConversion"/>
  <pageMargins left="0.31496062992125984" right="0.27559055118110237" top="1.03" bottom="0.27559055118110237" header="0.15748031496062992" footer="0.15748031496062992"/>
  <pageSetup paperSize="9" scale="69" fitToHeight="0" orientation="portrait" r:id="rId1"/>
  <headerFooter>
    <oddHeader>&amp;L&amp;"-,Gras"&amp;12MAIRIE D'ARGENTEUIL
Création d'un Centre de Loisirs au Groupe Scolaire Joliot Curie
ELECTRICITE - Courants forts et faibles&amp;C
&amp;"-,Gras"&amp;18&amp;A
LOT 3 : ELECTRICITE&amp;R&amp;"-,Gras"&amp;11PRO  - DCE
JUIN 2016</oddHeader>
    <oddFooter>&amp;L&amp;G&amp;C&amp;8&amp;F&amp;R&amp;"Arial,Gras"Page &amp;P / &amp;N</oddFooter>
  </headerFooter>
  <rowBreaks count="2" manualBreakCount="2">
    <brk id="196" max="16383" man="1"/>
    <brk id="218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BUDGET PREVISIONNEL</vt:lpstr>
      <vt:lpstr>'BUDGET PREVISIONNEL'!Impression_des_titres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LEMAUX</dc:creator>
  <cp:lastModifiedBy>utilisateur</cp:lastModifiedBy>
  <cp:lastPrinted>2016-07-24T09:14:46Z</cp:lastPrinted>
  <dcterms:created xsi:type="dcterms:W3CDTF">2000-10-30T10:02:55Z</dcterms:created>
  <dcterms:modified xsi:type="dcterms:W3CDTF">2016-07-28T15:45:23Z</dcterms:modified>
</cp:coreProperties>
</file>