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stage_M2\6.source\"/>
    </mc:Choice>
  </mc:AlternateContent>
  <xr:revisionPtr revIDLastSave="0" documentId="13_ncr:1_{1310EEA4-B18C-424F-A5AF-232954AAAF47}" xr6:coauthVersionLast="47" xr6:coauthVersionMax="47" xr10:uidLastSave="{00000000-0000-0000-0000-000000000000}"/>
  <bookViews>
    <workbookView xWindow="-110" yWindow="-110" windowWidth="19420" windowHeight="10300" xr2:uid="{360A2066-F7FA-48DC-912B-8FAA4D72E7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K11" i="1"/>
  <c r="M3" i="1"/>
  <c r="M13" i="1"/>
  <c r="K13" i="1"/>
  <c r="M14" i="1"/>
  <c r="K14" i="1"/>
  <c r="M12" i="1"/>
  <c r="K12" i="1"/>
  <c r="M9" i="1"/>
  <c r="K9" i="1"/>
  <c r="M4" i="1"/>
  <c r="K4" i="1"/>
  <c r="M16" i="1"/>
  <c r="K16" i="1"/>
  <c r="M15" i="1"/>
  <c r="K15" i="1"/>
  <c r="M10" i="1"/>
  <c r="K10" i="1"/>
  <c r="M8" i="1"/>
  <c r="K8" i="1"/>
  <c r="M7" i="1"/>
  <c r="K7" i="1"/>
  <c r="M6" i="1"/>
  <c r="K6" i="1"/>
  <c r="M5" i="1"/>
  <c r="K5" i="1"/>
  <c r="K3" i="1"/>
  <c r="L11" i="1" l="1"/>
  <c r="N11" i="1"/>
  <c r="O11" i="1" s="1"/>
  <c r="N12" i="1"/>
  <c r="L14" i="1"/>
  <c r="N13" i="1"/>
  <c r="L13" i="1"/>
  <c r="L4" i="1"/>
  <c r="N14" i="1"/>
  <c r="L3" i="1"/>
  <c r="N9" i="1"/>
  <c r="L12" i="1"/>
  <c r="N4" i="1"/>
  <c r="L9" i="1"/>
  <c r="L15" i="1"/>
  <c r="L16" i="1"/>
  <c r="L10" i="1"/>
  <c r="L5" i="1"/>
  <c r="N15" i="1"/>
  <c r="L8" i="1"/>
  <c r="N16" i="1"/>
  <c r="N10" i="1"/>
  <c r="L7" i="1"/>
  <c r="N5" i="1"/>
  <c r="N7" i="1"/>
  <c r="N6" i="1"/>
  <c r="N8" i="1"/>
  <c r="N3" i="1"/>
  <c r="L6" i="1"/>
  <c r="O12" i="1" l="1"/>
  <c r="O14" i="1"/>
  <c r="O13" i="1"/>
  <c r="O9" i="1"/>
  <c r="O4" i="1"/>
  <c r="O5" i="1"/>
  <c r="O8" i="1"/>
  <c r="O7" i="1"/>
  <c r="O10" i="1"/>
  <c r="O16" i="1"/>
  <c r="O15" i="1"/>
  <c r="O6" i="1"/>
  <c r="O3" i="1"/>
</calcChain>
</file>

<file path=xl/sharedStrings.xml><?xml version="1.0" encoding="utf-8"?>
<sst xmlns="http://schemas.openxmlformats.org/spreadsheetml/2006/main" count="85" uniqueCount="85">
  <si>
    <t>nom_fr</t>
  </si>
  <si>
    <t>eng_name</t>
  </si>
  <si>
    <t>sc_name</t>
  </si>
  <si>
    <t>Pourcentage de vols entre 20 et 150m (estimated percentage at blade height)</t>
  </si>
  <si>
    <t>Score de manoeuvrabilité en vol (flight manoeuvrability)</t>
  </si>
  <si>
    <t>Score de pourcentage de temps de vie passé en vol (percentage of time spent flying)</t>
  </si>
  <si>
    <t>Score d’activité nocturne</t>
  </si>
  <si>
    <t>Score de sensibilité au dérangement par la présence d’éoliennes, de bateaux et d’hélicoptères (disturbance susceptibility)</t>
  </si>
  <si>
    <t>Score de spécialisation dans le choix des zones d’alimentation (habitat specialization)</t>
  </si>
  <si>
    <t>Sensibilité aux collisions (Formule de Furness et Bardbury, sans Responsabilité)</t>
  </si>
  <si>
    <t>Sensibilité aux collisions PONDEREE</t>
  </si>
  <si>
    <t>Sensibilité lié au dérangement induit par la présence du parc et de son entretien (Formule de Furness et Bardbury, sans Responsabilité)</t>
  </si>
  <si>
    <t>Sensibilité lié au dérangement induit par la présence du parc et de son entretien PONDEREE</t>
  </si>
  <si>
    <t>Niveau de sensibilité final</t>
  </si>
  <si>
    <t>Fou de Bassan</t>
  </si>
  <si>
    <t>Northern gannet</t>
  </si>
  <si>
    <t>Morus bassanus</t>
  </si>
  <si>
    <t>Macareux moine</t>
  </si>
  <si>
    <t>Atlantic puffin</t>
  </si>
  <si>
    <t>Fratercula arctica</t>
  </si>
  <si>
    <t>Mouette mélanocéphale</t>
  </si>
  <si>
    <t>Mediterranean gull</t>
  </si>
  <si>
    <t>Larus melanocephalus</t>
  </si>
  <si>
    <t>Mouette pygmée</t>
  </si>
  <si>
    <t>Little gull</t>
  </si>
  <si>
    <t>Hydrocoloeus minutus</t>
  </si>
  <si>
    <t>Mouette rieuse</t>
  </si>
  <si>
    <t>Black-headed gull</t>
  </si>
  <si>
    <t>Chroicocephalus ridibundus</t>
  </si>
  <si>
    <t>Océanite tempête</t>
  </si>
  <si>
    <t>European storm-petrel</t>
  </si>
  <si>
    <t>Hydrobates pelagicus</t>
  </si>
  <si>
    <t>Sterne caugek</t>
  </si>
  <si>
    <t>Sandwich tern</t>
  </si>
  <si>
    <t>Sterna sandvicensis</t>
  </si>
  <si>
    <t>Sterne pierregarin</t>
  </si>
  <si>
    <t>Common tern</t>
  </si>
  <si>
    <t>Sterna hirundo</t>
  </si>
  <si>
    <t>Yellow-legged gull</t>
  </si>
  <si>
    <t>Labbes (pomarins et parasites)</t>
  </si>
  <si>
    <t>Responsability breeding period /10 (OFB &amp; GISOM 2020)</t>
  </si>
  <si>
    <t>Responsability internup /10 (OFB &amp; GISOM 2020)</t>
  </si>
  <si>
    <t>Goéland leucophée (valeurs goel argenté)</t>
  </si>
  <si>
    <t>Balearic shearwater</t>
  </si>
  <si>
    <t>Puffinus mauretanicus</t>
  </si>
  <si>
    <t>Cory’s shearwater</t>
  </si>
  <si>
    <t>Calonectris diomedea</t>
  </si>
  <si>
    <t>Manx shearwater</t>
  </si>
  <si>
    <t>Puffinus puffinus</t>
  </si>
  <si>
    <t>Noms anglais</t>
  </si>
  <si>
    <t>Noms français</t>
  </si>
  <si>
    <t>Noms scientifiques</t>
  </si>
  <si>
    <t>collision_sensibility</t>
  </si>
  <si>
    <t>collision_sensibility_10</t>
  </si>
  <si>
    <t>disturbance_sensibility</t>
  </si>
  <si>
    <t>disturbance_sensibility_10</t>
  </si>
  <si>
    <t>final_sensi</t>
  </si>
  <si>
    <t>Alt</t>
  </si>
  <si>
    <t>Man</t>
  </si>
  <si>
    <t>Ptf</t>
  </si>
  <si>
    <t>Noc</t>
  </si>
  <si>
    <t>Dis</t>
  </si>
  <si>
    <t>Spe</t>
  </si>
  <si>
    <t>CS_summer</t>
  </si>
  <si>
    <t>CS_winter</t>
  </si>
  <si>
    <t>Puffin de scopoli (valeur puffin cendré)</t>
  </si>
  <si>
    <t>Puffin yelkouan (valeur puffin des anglais)</t>
  </si>
  <si>
    <t>Petit puffin</t>
  </si>
  <si>
    <t>Puffin des Baléares</t>
  </si>
  <si>
    <t>Noms pour R</t>
  </si>
  <si>
    <t>nom_francais</t>
  </si>
  <si>
    <t>fou_de_bassan</t>
  </si>
  <si>
    <t>goeland_leucophee</t>
  </si>
  <si>
    <t>macareux_moine</t>
  </si>
  <si>
    <t>mouette_melanocephale</t>
  </si>
  <si>
    <t>mouette_pygmee</t>
  </si>
  <si>
    <t>mouette_rieuse</t>
  </si>
  <si>
    <t>labbe</t>
  </si>
  <si>
    <t>oceanite_tempete</t>
  </si>
  <si>
    <t>petit_puffin</t>
  </si>
  <si>
    <t>puffin_des_baleares</t>
  </si>
  <si>
    <t>puffin_yelkouan</t>
  </si>
  <si>
    <t>puffin_de_scopoli</t>
  </si>
  <si>
    <t>sterne_caugek</t>
  </si>
  <si>
    <t>sterne_pierregarin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</si>
</sst>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sz val="1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7DA7D8"/>
        <bgColor rgb="FF7DA7D8"/>
      </patternFill>
    </fill>
    <fill>
      <patternFill patternType="solid">
        <fgColor rgb="FFFFF9AE"/>
        <bgColor rgb="FFFFF9AE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B93-271D-4118-BA2B-B3E4CC1451BB}">
  <dimension ref="A1:AHP16"/>
  <sheetViews>
    <sheetView tabSelected="1" topLeftCell="B1" zoomScale="64" workbookViewId="0">
      <selection activeCell="M15" sqref="M15"/>
    </sheetView>
  </sheetViews>
  <sheetFormatPr baseColWidth="10" defaultRowHeight="14.5" x14ac:dyDescent="0.35"/>
  <cols>
    <col min="1" max="3" width="17.08984375" style="10" customWidth="1"/>
    <col min="4" max="4" width="16.90625" style="10" customWidth="1"/>
    <col min="5" max="5" width="16.26953125" customWidth="1"/>
    <col min="6" max="6" width="18" customWidth="1"/>
    <col min="7" max="7" width="17.36328125" customWidth="1"/>
    <col min="9" max="9" width="22.7265625" customWidth="1"/>
    <col min="10" max="10" width="15.36328125" customWidth="1"/>
    <col min="11" max="11" width="19.26953125" customWidth="1"/>
    <col min="13" max="13" width="22" customWidth="1"/>
    <col min="14" max="14" width="18.36328125" customWidth="1"/>
  </cols>
  <sheetData>
    <row r="1" spans="1:900" ht="129.75" customHeight="1" x14ac:dyDescent="0.35">
      <c r="A1" s="10" t="s">
        <v>50</v>
      </c>
      <c r="B1" s="10" t="s">
        <v>69</v>
      </c>
      <c r="C1" s="10" t="s">
        <v>49</v>
      </c>
      <c r="D1" s="10" t="s">
        <v>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</v>
      </c>
      <c r="P1" s="12" t="s">
        <v>40</v>
      </c>
      <c r="Q1" s="12" t="s">
        <v>41</v>
      </c>
    </row>
    <row r="2" spans="1:900" ht="51" customHeight="1" x14ac:dyDescent="0.35">
      <c r="A2" s="10" t="s">
        <v>70</v>
      </c>
      <c r="B2" s="10" t="s">
        <v>0</v>
      </c>
      <c r="C2" s="10" t="s">
        <v>1</v>
      </c>
      <c r="D2" s="10" t="s">
        <v>2</v>
      </c>
      <c r="E2" s="12" t="s">
        <v>57</v>
      </c>
      <c r="F2" s="12" t="s">
        <v>58</v>
      </c>
      <c r="G2" s="12" t="s">
        <v>59</v>
      </c>
      <c r="H2" s="12" t="s">
        <v>60</v>
      </c>
      <c r="I2" s="12" t="s">
        <v>61</v>
      </c>
      <c r="J2" s="12" t="s">
        <v>62</v>
      </c>
      <c r="K2" s="12" t="s">
        <v>52</v>
      </c>
      <c r="L2" s="12" t="s">
        <v>53</v>
      </c>
      <c r="M2" s="12" t="s">
        <v>54</v>
      </c>
      <c r="N2" s="12" t="s">
        <v>55</v>
      </c>
      <c r="O2" s="13" t="s">
        <v>56</v>
      </c>
      <c r="P2" s="12" t="s">
        <v>63</v>
      </c>
      <c r="Q2" s="12" t="s">
        <v>64</v>
      </c>
    </row>
    <row r="3" spans="1:900" x14ac:dyDescent="0.35">
      <c r="A3" s="11" t="s">
        <v>14</v>
      </c>
      <c r="B3" s="11" t="s">
        <v>71</v>
      </c>
      <c r="C3" s="11" t="s">
        <v>15</v>
      </c>
      <c r="D3" s="11" t="s">
        <v>16</v>
      </c>
      <c r="E3" s="6">
        <v>12</v>
      </c>
      <c r="F3" s="6">
        <v>3</v>
      </c>
      <c r="G3" s="6">
        <v>3</v>
      </c>
      <c r="H3" s="6">
        <v>2</v>
      </c>
      <c r="I3" s="6">
        <v>2</v>
      </c>
      <c r="J3" s="6">
        <v>1</v>
      </c>
      <c r="K3" s="7">
        <f>E3*((F3+G3+H3)/3)</f>
        <v>32</v>
      </c>
      <c r="L3" s="7">
        <f t="shared" ref="L3:L10" si="0">(K3/MAX(K:K))*10</f>
        <v>3.9183673469387754</v>
      </c>
      <c r="M3" s="6">
        <f>I3*J3</f>
        <v>2</v>
      </c>
      <c r="N3" s="7">
        <f t="shared" ref="N3:N10" si="1">(M3/MAX(M:M))*10</f>
        <v>3.333333333333333</v>
      </c>
      <c r="O3" s="8">
        <f>AVERAGE(N3,L3)</f>
        <v>3.6258503401360542</v>
      </c>
      <c r="P3" s="9"/>
      <c r="Q3" s="9">
        <v>1.8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</row>
    <row r="4" spans="1:900" ht="58" x14ac:dyDescent="0.35">
      <c r="A4" s="11" t="s">
        <v>42</v>
      </c>
      <c r="B4" s="11" t="s">
        <v>72</v>
      </c>
      <c r="C4" s="11" t="s">
        <v>38</v>
      </c>
      <c r="D4" s="11"/>
      <c r="E4" s="6">
        <v>35</v>
      </c>
      <c r="F4" s="6">
        <v>2</v>
      </c>
      <c r="G4" s="6">
        <v>2</v>
      </c>
      <c r="H4" s="6">
        <v>3</v>
      </c>
      <c r="I4" s="6">
        <v>2</v>
      </c>
      <c r="J4" s="6">
        <v>1</v>
      </c>
      <c r="K4" s="7">
        <f t="shared" ref="K4" si="2">E4*((F4+G4+H4)/3)</f>
        <v>81.666666666666671</v>
      </c>
      <c r="L4" s="7">
        <f t="shared" si="0"/>
        <v>10</v>
      </c>
      <c r="M4" s="6">
        <f t="shared" ref="M4" si="3">I4*J4</f>
        <v>2</v>
      </c>
      <c r="N4" s="7">
        <f t="shared" si="1"/>
        <v>3.333333333333333</v>
      </c>
      <c r="O4" s="8">
        <f t="shared" ref="O4" si="4">AVERAGE(N4,L4)</f>
        <v>6.6666666666666661</v>
      </c>
      <c r="P4" s="9">
        <v>3.5</v>
      </c>
      <c r="Q4" s="9">
        <v>2.8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</row>
    <row r="5" spans="1:900" ht="29" x14ac:dyDescent="0.35">
      <c r="A5" s="11" t="s">
        <v>17</v>
      </c>
      <c r="B5" s="11" t="s">
        <v>73</v>
      </c>
      <c r="C5" s="11" t="s">
        <v>18</v>
      </c>
      <c r="D5" s="11" t="s">
        <v>19</v>
      </c>
      <c r="E5" s="6">
        <v>0.5</v>
      </c>
      <c r="F5" s="6">
        <v>3</v>
      </c>
      <c r="G5" s="6">
        <v>1</v>
      </c>
      <c r="H5" s="6">
        <v>1</v>
      </c>
      <c r="I5" s="6">
        <v>2</v>
      </c>
      <c r="J5" s="6">
        <v>3</v>
      </c>
      <c r="K5" s="7">
        <f t="shared" ref="K5:K9" si="5">E5*((F5+G5+H5)/3)</f>
        <v>0.83333333333333337</v>
      </c>
      <c r="L5" s="7">
        <f t="shared" si="0"/>
        <v>0.1020408163265306</v>
      </c>
      <c r="M5" s="6">
        <f t="shared" ref="M5:M9" si="6">I5*J5</f>
        <v>6</v>
      </c>
      <c r="N5" s="7">
        <f t="shared" si="1"/>
        <v>10</v>
      </c>
      <c r="O5" s="8">
        <f t="shared" ref="O5:O9" si="7">AVERAGE(N5,L5)</f>
        <v>5.0510204081632653</v>
      </c>
      <c r="P5" s="9"/>
      <c r="Q5" s="9">
        <v>4.3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</row>
    <row r="6" spans="1:900" ht="29" x14ac:dyDescent="0.35">
      <c r="A6" s="11" t="s">
        <v>20</v>
      </c>
      <c r="B6" s="11" t="s">
        <v>74</v>
      </c>
      <c r="C6" s="11" t="s">
        <v>21</v>
      </c>
      <c r="D6" s="11" t="s">
        <v>22</v>
      </c>
      <c r="E6" s="6">
        <v>25</v>
      </c>
      <c r="F6" s="6">
        <v>1</v>
      </c>
      <c r="G6" s="6">
        <v>2</v>
      </c>
      <c r="H6" s="6">
        <v>2</v>
      </c>
      <c r="I6" s="6">
        <v>2</v>
      </c>
      <c r="J6" s="6">
        <v>2</v>
      </c>
      <c r="K6" s="7">
        <f t="shared" si="5"/>
        <v>41.666666666666671</v>
      </c>
      <c r="L6" s="7">
        <f t="shared" si="0"/>
        <v>5.1020408163265305</v>
      </c>
      <c r="M6" s="6">
        <f t="shared" si="6"/>
        <v>4</v>
      </c>
      <c r="N6" s="7">
        <f t="shared" si="1"/>
        <v>6.6666666666666661</v>
      </c>
      <c r="O6" s="8">
        <f t="shared" si="7"/>
        <v>5.8843537414965983</v>
      </c>
      <c r="P6" s="9">
        <v>2.2999999999999998</v>
      </c>
      <c r="Q6" s="9">
        <v>2.8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</row>
    <row r="7" spans="1:900" ht="29" x14ac:dyDescent="0.35">
      <c r="A7" s="11" t="s">
        <v>23</v>
      </c>
      <c r="B7" s="11" t="s">
        <v>75</v>
      </c>
      <c r="C7" s="11" t="s">
        <v>24</v>
      </c>
      <c r="D7" s="11" t="s">
        <v>25</v>
      </c>
      <c r="E7" s="6">
        <v>15</v>
      </c>
      <c r="F7" s="6">
        <v>1</v>
      </c>
      <c r="G7" s="6">
        <v>3</v>
      </c>
      <c r="H7" s="6">
        <v>2</v>
      </c>
      <c r="I7" s="6">
        <v>1</v>
      </c>
      <c r="J7" s="6">
        <v>3</v>
      </c>
      <c r="K7" s="7">
        <f t="shared" si="5"/>
        <v>30</v>
      </c>
      <c r="L7" s="7">
        <f t="shared" si="0"/>
        <v>3.6734693877551017</v>
      </c>
      <c r="M7" s="6">
        <f t="shared" si="6"/>
        <v>3</v>
      </c>
      <c r="N7" s="7">
        <f t="shared" si="1"/>
        <v>5</v>
      </c>
      <c r="O7" s="8">
        <f t="shared" si="7"/>
        <v>4.3367346938775508</v>
      </c>
      <c r="P7" s="9"/>
      <c r="Q7" s="9">
        <v>5.5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</row>
    <row r="8" spans="1:900" ht="29" x14ac:dyDescent="0.35">
      <c r="A8" s="11" t="s">
        <v>26</v>
      </c>
      <c r="B8" s="11" t="s">
        <v>76</v>
      </c>
      <c r="C8" s="11" t="s">
        <v>27</v>
      </c>
      <c r="D8" s="11" t="s">
        <v>28</v>
      </c>
      <c r="E8" s="6">
        <v>20</v>
      </c>
      <c r="F8" s="6">
        <v>1</v>
      </c>
      <c r="G8" s="6">
        <v>1</v>
      </c>
      <c r="H8" s="6">
        <v>2</v>
      </c>
      <c r="I8" s="6">
        <v>2</v>
      </c>
      <c r="J8" s="6">
        <v>2</v>
      </c>
      <c r="K8" s="7">
        <f t="shared" si="5"/>
        <v>26.666666666666664</v>
      </c>
      <c r="L8" s="7">
        <f t="shared" si="0"/>
        <v>3.2653061224489792</v>
      </c>
      <c r="M8" s="6">
        <f t="shared" si="6"/>
        <v>4</v>
      </c>
      <c r="N8" s="7">
        <f t="shared" si="1"/>
        <v>6.6666666666666661</v>
      </c>
      <c r="O8" s="8">
        <f t="shared" si="7"/>
        <v>4.9659863945578229</v>
      </c>
      <c r="P8" s="9">
        <v>3.3</v>
      </c>
      <c r="Q8" s="9">
        <v>1.3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</row>
    <row r="9" spans="1:900" ht="29" x14ac:dyDescent="0.35">
      <c r="A9" s="11" t="s">
        <v>39</v>
      </c>
      <c r="B9" s="11" t="s">
        <v>77</v>
      </c>
      <c r="C9" s="11"/>
      <c r="D9" s="11"/>
      <c r="E9" s="6">
        <v>10</v>
      </c>
      <c r="F9" s="6">
        <v>1</v>
      </c>
      <c r="G9" s="6">
        <v>5</v>
      </c>
      <c r="H9" s="6">
        <v>1</v>
      </c>
      <c r="I9" s="6">
        <v>1</v>
      </c>
      <c r="J9" s="6">
        <v>2</v>
      </c>
      <c r="K9" s="7">
        <f t="shared" si="5"/>
        <v>23.333333333333336</v>
      </c>
      <c r="L9" s="7">
        <f t="shared" si="0"/>
        <v>2.8571428571428577</v>
      </c>
      <c r="M9" s="6">
        <f t="shared" si="6"/>
        <v>2</v>
      </c>
      <c r="N9" s="7">
        <f t="shared" si="1"/>
        <v>3.333333333333333</v>
      </c>
      <c r="O9" s="8">
        <f t="shared" si="7"/>
        <v>3.0952380952380953</v>
      </c>
      <c r="P9" s="9"/>
      <c r="Q9" s="9">
        <v>3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</row>
    <row r="10" spans="1:900" ht="29" x14ac:dyDescent="0.35">
      <c r="A10" s="11" t="s">
        <v>29</v>
      </c>
      <c r="B10" s="11" t="s">
        <v>78</v>
      </c>
      <c r="C10" s="11" t="s">
        <v>30</v>
      </c>
      <c r="D10" s="11" t="s">
        <v>31</v>
      </c>
      <c r="E10" s="6">
        <v>2</v>
      </c>
      <c r="F10" s="6">
        <v>1</v>
      </c>
      <c r="G10" s="6">
        <v>3</v>
      </c>
      <c r="H10" s="6">
        <v>4</v>
      </c>
      <c r="I10" s="6">
        <v>1</v>
      </c>
      <c r="J10" s="6">
        <v>1</v>
      </c>
      <c r="K10" s="7">
        <f>E10*((F10+G10+H10)/3)</f>
        <v>5.333333333333333</v>
      </c>
      <c r="L10" s="7">
        <f t="shared" si="0"/>
        <v>0.65306122448979587</v>
      </c>
      <c r="M10" s="6">
        <f>I10*J10</f>
        <v>1</v>
      </c>
      <c r="N10" s="7">
        <f t="shared" si="1"/>
        <v>1.6666666666666665</v>
      </c>
      <c r="O10" s="8">
        <f>AVERAGE(N10,L10)</f>
        <v>1.1598639455782311</v>
      </c>
      <c r="P10" s="9">
        <v>7.8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</row>
    <row r="11" spans="1:900" x14ac:dyDescent="0.35">
      <c r="A11" s="11" t="s">
        <v>67</v>
      </c>
      <c r="B11" s="11" t="s">
        <v>79</v>
      </c>
      <c r="C11" s="11"/>
      <c r="D11" s="11"/>
      <c r="E11" s="6">
        <v>0</v>
      </c>
      <c r="F11" s="6">
        <v>3</v>
      </c>
      <c r="G11" s="6">
        <v>3</v>
      </c>
      <c r="H11" s="6">
        <v>3</v>
      </c>
      <c r="I11" s="6">
        <v>1</v>
      </c>
      <c r="J11" s="6">
        <v>1</v>
      </c>
      <c r="K11" s="7">
        <f>E11*((F11+G11+H11)/3)</f>
        <v>0</v>
      </c>
      <c r="L11" s="7">
        <f t="shared" ref="L11:L16" si="8">(K11/MAX(K:K))*10</f>
        <v>0</v>
      </c>
      <c r="M11" s="6">
        <f>I11*J11</f>
        <v>1</v>
      </c>
      <c r="N11" s="7">
        <f t="shared" ref="N11:N16" si="9">(M11/MAX(M:M))*10</f>
        <v>1.6666666666666665</v>
      </c>
      <c r="O11" s="8">
        <f>AVERAGE(N11,L11)</f>
        <v>0.83333333333333326</v>
      </c>
      <c r="P11" s="9">
        <v>6.5</v>
      </c>
      <c r="Q11" s="9">
        <v>7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</row>
    <row r="12" spans="1:900" ht="29" x14ac:dyDescent="0.35">
      <c r="A12" s="11" t="s">
        <v>68</v>
      </c>
      <c r="B12" s="11" t="s">
        <v>80</v>
      </c>
      <c r="C12" s="5" t="s">
        <v>43</v>
      </c>
      <c r="D12" s="5" t="s">
        <v>44</v>
      </c>
      <c r="E12" s="6">
        <v>0</v>
      </c>
      <c r="F12" s="6">
        <v>3</v>
      </c>
      <c r="G12" s="6">
        <v>3</v>
      </c>
      <c r="H12" s="6">
        <v>3</v>
      </c>
      <c r="I12" s="6">
        <v>1</v>
      </c>
      <c r="J12" s="6">
        <v>1</v>
      </c>
      <c r="K12" s="7">
        <f>E12*((F12+G12+H12)/3)</f>
        <v>0</v>
      </c>
      <c r="L12" s="7">
        <f t="shared" si="8"/>
        <v>0</v>
      </c>
      <c r="M12" s="6">
        <f>I12*J12</f>
        <v>1</v>
      </c>
      <c r="N12" s="7">
        <f t="shared" si="9"/>
        <v>1.6666666666666665</v>
      </c>
      <c r="O12" s="8">
        <f>AVERAGE(N12,L12)</f>
        <v>0.83333333333333326</v>
      </c>
      <c r="P12" s="9"/>
      <c r="Q12" s="9">
        <v>7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</row>
    <row r="13" spans="1:900" ht="43.5" x14ac:dyDescent="0.35">
      <c r="A13" s="11" t="s">
        <v>66</v>
      </c>
      <c r="B13" s="11" t="s">
        <v>81</v>
      </c>
      <c r="C13" s="5" t="s">
        <v>47</v>
      </c>
      <c r="D13" s="5" t="s">
        <v>48</v>
      </c>
      <c r="E13" s="6">
        <v>0</v>
      </c>
      <c r="F13" s="6">
        <v>3</v>
      </c>
      <c r="G13" s="6">
        <v>3</v>
      </c>
      <c r="H13" s="6">
        <v>3</v>
      </c>
      <c r="I13" s="6">
        <v>1</v>
      </c>
      <c r="J13" s="6">
        <v>1</v>
      </c>
      <c r="K13" s="7">
        <f t="shared" ref="K13" si="10">E13*((F13+G13+H13)/3)</f>
        <v>0</v>
      </c>
      <c r="L13" s="7">
        <f t="shared" si="8"/>
        <v>0</v>
      </c>
      <c r="M13" s="6">
        <f t="shared" ref="M13" si="11">I13*J13</f>
        <v>1</v>
      </c>
      <c r="N13" s="7">
        <f t="shared" si="9"/>
        <v>1.6666666666666665</v>
      </c>
      <c r="O13" s="8">
        <f t="shared" ref="O13" si="12">AVERAGE(N13,L13)</f>
        <v>0.83333333333333326</v>
      </c>
      <c r="P13" s="9">
        <v>6.5</v>
      </c>
      <c r="Q13" s="9">
        <v>5.5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</row>
    <row r="14" spans="1:900" ht="43.5" x14ac:dyDescent="0.35">
      <c r="A14" s="11" t="s">
        <v>65</v>
      </c>
      <c r="B14" s="11" t="s">
        <v>82</v>
      </c>
      <c r="C14" s="5" t="s">
        <v>45</v>
      </c>
      <c r="D14" s="5" t="s">
        <v>46</v>
      </c>
      <c r="E14" s="6">
        <v>0</v>
      </c>
      <c r="F14" s="6">
        <v>3</v>
      </c>
      <c r="G14" s="6">
        <v>3</v>
      </c>
      <c r="H14" s="6">
        <v>3</v>
      </c>
      <c r="I14" s="6">
        <v>1</v>
      </c>
      <c r="J14" s="6">
        <v>1</v>
      </c>
      <c r="K14" s="7">
        <f t="shared" ref="K14" si="13">E14*((F14+G14+H14)/3)</f>
        <v>0</v>
      </c>
      <c r="L14" s="7">
        <f t="shared" si="8"/>
        <v>0</v>
      </c>
      <c r="M14" s="6">
        <f t="shared" ref="M14" si="14">I14*J14</f>
        <v>1</v>
      </c>
      <c r="N14" s="7">
        <f t="shared" si="9"/>
        <v>1.6666666666666665</v>
      </c>
      <c r="O14" s="8">
        <f t="shared" ref="O14" si="15">AVERAGE(N14,L14)</f>
        <v>0.83333333333333326</v>
      </c>
      <c r="P14" s="9">
        <v>5.3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</row>
    <row r="15" spans="1:900" ht="29" x14ac:dyDescent="0.35">
      <c r="A15" s="11" t="s">
        <v>32</v>
      </c>
      <c r="B15" s="11" t="s">
        <v>83</v>
      </c>
      <c r="C15" s="11" t="s">
        <v>33</v>
      </c>
      <c r="D15" s="11" t="s">
        <v>34</v>
      </c>
      <c r="E15" s="6">
        <v>10</v>
      </c>
      <c r="F15" s="6">
        <v>1</v>
      </c>
      <c r="G15" s="6">
        <v>5</v>
      </c>
      <c r="H15" s="6">
        <v>1</v>
      </c>
      <c r="I15" s="6">
        <v>2</v>
      </c>
      <c r="J15" s="6">
        <v>3</v>
      </c>
      <c r="K15" s="7">
        <f>E15*((F15+G15+H15)/3)</f>
        <v>23.333333333333336</v>
      </c>
      <c r="L15" s="7">
        <f t="shared" si="8"/>
        <v>2.8571428571428577</v>
      </c>
      <c r="M15" s="6">
        <f>I15*J15</f>
        <v>6</v>
      </c>
      <c r="N15" s="7">
        <f t="shared" si="9"/>
        <v>10</v>
      </c>
      <c r="O15" s="8">
        <f>AVERAGE(N15,L15)</f>
        <v>6.4285714285714288</v>
      </c>
      <c r="P15" s="5">
        <v>2.5</v>
      </c>
      <c r="Q15" s="9">
        <v>2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</row>
    <row r="16" spans="1:900" ht="29" x14ac:dyDescent="0.35">
      <c r="A16" s="11" t="s">
        <v>35</v>
      </c>
      <c r="B16" s="11" t="s">
        <v>84</v>
      </c>
      <c r="C16" s="11" t="s">
        <v>36</v>
      </c>
      <c r="D16" s="11" t="s">
        <v>37</v>
      </c>
      <c r="E16" s="6">
        <v>10</v>
      </c>
      <c r="F16" s="6">
        <v>1</v>
      </c>
      <c r="G16" s="6">
        <v>5</v>
      </c>
      <c r="H16" s="6">
        <v>1</v>
      </c>
      <c r="I16" s="6">
        <v>2</v>
      </c>
      <c r="J16" s="6">
        <v>3</v>
      </c>
      <c r="K16" s="7">
        <f>E16*((F16+G16+H16)/3)</f>
        <v>23.333333333333336</v>
      </c>
      <c r="L16" s="7">
        <f t="shared" si="8"/>
        <v>2.8571428571428577</v>
      </c>
      <c r="M16" s="6">
        <f>I16*J16</f>
        <v>6</v>
      </c>
      <c r="N16" s="7">
        <f t="shared" si="9"/>
        <v>10</v>
      </c>
      <c r="O16" s="8">
        <f>AVERAGE(N16,L16)</f>
        <v>6.4285714285714288</v>
      </c>
      <c r="P16" s="5">
        <v>1.5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2024-04-24T13:13:47Z</dcterms:created>
  <dcterms:modified xsi:type="dcterms:W3CDTF">2024-05-20T16:38:02Z</dcterms:modified>
</cp:coreProperties>
</file>